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019AEC28-A86D-4368-9A81-81EF101B287C}" xr6:coauthVersionLast="47" xr6:coauthVersionMax="47" xr10:uidLastSave="{00000000-0000-0000-0000-000000000000}"/>
  <bookViews>
    <workbookView xWindow="-110" yWindow="-110" windowWidth="19420" windowHeight="10300" tabRatio="602" activeTab="4" xr2:uid="{00000000-000D-0000-FFFF-FFFF00000000}"/>
  </bookViews>
  <sheets>
    <sheet name="wk1" sheetId="3" r:id="rId1"/>
    <sheet name="wk2" sheetId="4" r:id="rId2"/>
    <sheet name="wk3" sheetId="5" r:id="rId3"/>
    <sheet name="wk4" sheetId="6" r:id="rId4"/>
    <sheet name="wk5" sheetId="7" r:id="rId5"/>
  </sheets>
  <definedNames>
    <definedName name="_xlnm.Print_Area" localSheetId="0">'wk1'!$A$1:$I$129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5" l="1"/>
  <c r="H132" i="7" l="1"/>
  <c r="G131" i="7"/>
  <c r="C131" i="7"/>
  <c r="D131" i="7" s="1"/>
  <c r="E131" i="7" s="1"/>
  <c r="F131" i="7" s="1"/>
  <c r="H129" i="7"/>
  <c r="G128" i="7"/>
  <c r="B128" i="7"/>
  <c r="D127" i="7"/>
  <c r="G126" i="7"/>
  <c r="B125" i="7"/>
  <c r="G124" i="7"/>
  <c r="D124" i="7"/>
  <c r="F122" i="7"/>
  <c r="D122" i="7"/>
  <c r="C122" i="7"/>
  <c r="B122" i="7"/>
  <c r="B120" i="7"/>
  <c r="E118" i="7"/>
  <c r="B118" i="7"/>
  <c r="E117" i="7"/>
  <c r="C117" i="7"/>
  <c r="G116" i="7"/>
  <c r="H115" i="7"/>
  <c r="B114" i="7"/>
  <c r="D113" i="7"/>
  <c r="B110" i="7"/>
  <c r="C110" i="7" s="1"/>
  <c r="D110" i="7" s="1"/>
  <c r="E110" i="7" s="1"/>
  <c r="F110" i="7" s="1"/>
  <c r="H109" i="7"/>
  <c r="D109" i="7"/>
  <c r="B107" i="7"/>
  <c r="H106" i="7"/>
  <c r="G106" i="7"/>
  <c r="D106" i="7"/>
  <c r="H102" i="7"/>
  <c r="G102" i="7"/>
  <c r="C98" i="7"/>
  <c r="D98" i="7" s="1"/>
  <c r="E98" i="7" s="1"/>
  <c r="F98" i="7" s="1"/>
  <c r="C94" i="7"/>
  <c r="D94" i="7" s="1"/>
  <c r="E94" i="7" s="1"/>
  <c r="F94" i="7" s="1"/>
  <c r="C87" i="7"/>
  <c r="D48" i="7" s="1"/>
  <c r="C81" i="7"/>
  <c r="D81" i="7" s="1"/>
  <c r="F77" i="7"/>
  <c r="F118" i="7" s="1"/>
  <c r="C77" i="7"/>
  <c r="D19" i="7" s="1"/>
  <c r="C74" i="7"/>
  <c r="C120" i="7" s="1"/>
  <c r="C64" i="7"/>
  <c r="C125" i="7" s="1"/>
  <c r="C61" i="7"/>
  <c r="D61" i="7" s="1"/>
  <c r="H60" i="7"/>
  <c r="E58" i="7"/>
  <c r="F58" i="7" s="1"/>
  <c r="H57" i="7"/>
  <c r="H54" i="7"/>
  <c r="B52" i="7"/>
  <c r="C48" i="7"/>
  <c r="H47" i="7"/>
  <c r="D47" i="7"/>
  <c r="F45" i="7"/>
  <c r="B45" i="7"/>
  <c r="C42" i="7"/>
  <c r="C128" i="7" s="1"/>
  <c r="G35" i="7"/>
  <c r="C35" i="7"/>
  <c r="C33" i="7"/>
  <c r="B33" i="7"/>
  <c r="E32" i="7"/>
  <c r="E26" i="7"/>
  <c r="D26" i="7"/>
  <c r="C26" i="7"/>
  <c r="B26" i="7"/>
  <c r="C7" i="7" s="1"/>
  <c r="C23" i="7"/>
  <c r="D23" i="7" s="1"/>
  <c r="E23" i="7" s="1"/>
  <c r="F23" i="7" s="1"/>
  <c r="D22" i="7"/>
  <c r="D51" i="7" s="1"/>
  <c r="F19" i="7"/>
  <c r="C19" i="7"/>
  <c r="C45" i="7" s="1"/>
  <c r="G16" i="7"/>
  <c r="H16" i="7" s="1"/>
  <c r="C16" i="7"/>
  <c r="D16" i="7" s="1"/>
  <c r="E16" i="7" s="1"/>
  <c r="C9" i="7"/>
  <c r="D9" i="7" s="1"/>
  <c r="E8" i="7"/>
  <c r="H7" i="7"/>
  <c r="G7" i="7"/>
  <c r="F7" i="7"/>
  <c r="E7" i="7"/>
  <c r="D7" i="7"/>
  <c r="B7" i="7"/>
  <c r="G6" i="7"/>
  <c r="F6" i="7"/>
  <c r="E6" i="7"/>
  <c r="D6" i="7"/>
  <c r="C4" i="7"/>
  <c r="D4" i="7" s="1"/>
  <c r="E4" i="7" s="1"/>
  <c r="F4" i="7" s="1"/>
  <c r="G4" i="7" s="1"/>
  <c r="H4" i="7" s="1"/>
  <c r="D45" i="7" l="1"/>
  <c r="C118" i="7"/>
  <c r="C30" i="7"/>
  <c r="D42" i="7"/>
  <c r="D128" i="7" s="1"/>
  <c r="C114" i="7"/>
  <c r="D114" i="7" s="1"/>
  <c r="E114" i="7" s="1"/>
  <c r="F114" i="7" s="1"/>
  <c r="E81" i="7"/>
  <c r="D30" i="7"/>
  <c r="D33" i="7"/>
  <c r="E9" i="7"/>
  <c r="E61" i="7"/>
  <c r="D107" i="7"/>
  <c r="E35" i="7"/>
  <c r="D64" i="7"/>
  <c r="D87" i="7"/>
  <c r="D35" i="7"/>
  <c r="C52" i="7"/>
  <c r="D52" i="7" s="1"/>
  <c r="E52" i="7" s="1"/>
  <c r="F52" i="7" s="1"/>
  <c r="C107" i="7"/>
  <c r="D74" i="7"/>
  <c r="E42" i="7" l="1"/>
  <c r="E128" i="7" s="1"/>
  <c r="D120" i="7"/>
  <c r="E74" i="7"/>
  <c r="D125" i="7"/>
  <c r="E64" i="7"/>
  <c r="E33" i="7"/>
  <c r="F9" i="7"/>
  <c r="F61" i="7"/>
  <c r="F107" i="7" s="1"/>
  <c r="E107" i="7"/>
  <c r="F35" i="7"/>
  <c r="E48" i="7"/>
  <c r="E87" i="7"/>
  <c r="E30" i="7"/>
  <c r="F81" i="7"/>
  <c r="F30" i="7"/>
  <c r="F42" i="7" l="1"/>
  <c r="F128" i="7" s="1"/>
  <c r="F33" i="7"/>
  <c r="G33" i="7" s="1"/>
  <c r="H33" i="7" s="1"/>
  <c r="G9" i="7"/>
  <c r="H9" i="7" s="1"/>
  <c r="E125" i="7"/>
  <c r="F64" i="7"/>
  <c r="F125" i="7" s="1"/>
  <c r="E120" i="7"/>
  <c r="F74" i="7"/>
  <c r="F87" i="7"/>
  <c r="F48" i="7"/>
  <c r="F120" i="7" l="1"/>
  <c r="H120" i="7"/>
  <c r="H129" i="6" l="1"/>
  <c r="G128" i="6"/>
  <c r="C128" i="6"/>
  <c r="D128" i="6" s="1"/>
  <c r="E128" i="6" s="1"/>
  <c r="F128" i="6" s="1"/>
  <c r="H126" i="6"/>
  <c r="G125" i="6"/>
  <c r="B125" i="6"/>
  <c r="D124" i="6"/>
  <c r="H123" i="6"/>
  <c r="G123" i="6"/>
  <c r="B122" i="6"/>
  <c r="H121" i="6"/>
  <c r="G121" i="6"/>
  <c r="D121" i="6"/>
  <c r="H119" i="6"/>
  <c r="F119" i="6"/>
  <c r="D119" i="6"/>
  <c r="C119" i="6"/>
  <c r="B119" i="6"/>
  <c r="D117" i="6"/>
  <c r="B117" i="6"/>
  <c r="B115" i="6"/>
  <c r="D114" i="6"/>
  <c r="H112" i="6"/>
  <c r="C111" i="6"/>
  <c r="D111" i="6" s="1"/>
  <c r="E111" i="6" s="1"/>
  <c r="F111" i="6" s="1"/>
  <c r="B111" i="6"/>
  <c r="D110" i="6"/>
  <c r="H108" i="6"/>
  <c r="B107" i="6"/>
  <c r="C107" i="6" s="1"/>
  <c r="D107" i="6" s="1"/>
  <c r="E107" i="6" s="1"/>
  <c r="F107" i="6" s="1"/>
  <c r="H106" i="6"/>
  <c r="D106" i="6"/>
  <c r="B104" i="6"/>
  <c r="H103" i="6"/>
  <c r="G103" i="6"/>
  <c r="D103" i="6"/>
  <c r="C95" i="6"/>
  <c r="D95" i="6" s="1"/>
  <c r="E95" i="6" s="1"/>
  <c r="F95" i="6" s="1"/>
  <c r="C92" i="6"/>
  <c r="D92" i="6" s="1"/>
  <c r="E92" i="6" s="1"/>
  <c r="F92" i="6" s="1"/>
  <c r="C87" i="6"/>
  <c r="D48" i="6" s="1"/>
  <c r="C81" i="6"/>
  <c r="D81" i="6" s="1"/>
  <c r="C77" i="6"/>
  <c r="D45" i="6" s="1"/>
  <c r="D74" i="6"/>
  <c r="E74" i="6" s="1"/>
  <c r="C74" i="6"/>
  <c r="C117" i="6" s="1"/>
  <c r="C64" i="6"/>
  <c r="C122" i="6" s="1"/>
  <c r="G63" i="6"/>
  <c r="C61" i="6"/>
  <c r="C104" i="6" s="1"/>
  <c r="E58" i="6"/>
  <c r="F58" i="6" s="1"/>
  <c r="C52" i="6"/>
  <c r="D52" i="6" s="1"/>
  <c r="E52" i="6" s="1"/>
  <c r="F52" i="6" s="1"/>
  <c r="B52" i="6"/>
  <c r="D51" i="6"/>
  <c r="C48" i="6"/>
  <c r="D47" i="6"/>
  <c r="B45" i="6"/>
  <c r="C42" i="6"/>
  <c r="C125" i="6" s="1"/>
  <c r="G35" i="6"/>
  <c r="D35" i="6"/>
  <c r="C35" i="6"/>
  <c r="D33" i="6"/>
  <c r="C33" i="6"/>
  <c r="B33" i="6"/>
  <c r="E32" i="6"/>
  <c r="C30" i="6"/>
  <c r="E26" i="6"/>
  <c r="D26" i="6"/>
  <c r="C26" i="6"/>
  <c r="B26" i="6"/>
  <c r="C23" i="6"/>
  <c r="D23" i="6" s="1"/>
  <c r="E23" i="6" s="1"/>
  <c r="F23" i="6" s="1"/>
  <c r="D22" i="6"/>
  <c r="D19" i="6"/>
  <c r="C19" i="6"/>
  <c r="C45" i="6" s="1"/>
  <c r="C16" i="6"/>
  <c r="D16" i="6" s="1"/>
  <c r="E16" i="6" s="1"/>
  <c r="F16" i="6" s="1"/>
  <c r="G16" i="6" s="1"/>
  <c r="H16" i="6" s="1"/>
  <c r="D9" i="6"/>
  <c r="E9" i="6" s="1"/>
  <c r="C9" i="6"/>
  <c r="E8" i="6"/>
  <c r="H7" i="6"/>
  <c r="G7" i="6"/>
  <c r="F7" i="6"/>
  <c r="E7" i="6"/>
  <c r="D7" i="6"/>
  <c r="C7" i="6"/>
  <c r="B7" i="6"/>
  <c r="G6" i="6"/>
  <c r="F6" i="6"/>
  <c r="E6" i="6"/>
  <c r="D6" i="6"/>
  <c r="C4" i="6"/>
  <c r="D4" i="6" s="1"/>
  <c r="E4" i="6" s="1"/>
  <c r="F4" i="6" s="1"/>
  <c r="G4" i="6" s="1"/>
  <c r="H4" i="6" s="1"/>
  <c r="F74" i="6" l="1"/>
  <c r="E117" i="6"/>
  <c r="F9" i="6"/>
  <c r="E33" i="6"/>
  <c r="E81" i="6"/>
  <c r="D30" i="6"/>
  <c r="C115" i="6"/>
  <c r="D64" i="6"/>
  <c r="D77" i="6"/>
  <c r="D87" i="6"/>
  <c r="D61" i="6"/>
  <c r="D42" i="6"/>
  <c r="F30" i="6" l="1"/>
  <c r="E30" i="6"/>
  <c r="F81" i="6"/>
  <c r="D125" i="6"/>
  <c r="E42" i="6"/>
  <c r="D104" i="6"/>
  <c r="E61" i="6"/>
  <c r="E35" i="6"/>
  <c r="F33" i="6"/>
  <c r="G33" i="6" s="1"/>
  <c r="H33" i="6" s="1"/>
  <c r="G9" i="6"/>
  <c r="H9" i="6" s="1"/>
  <c r="E48" i="6"/>
  <c r="E87" i="6"/>
  <c r="E64" i="6"/>
  <c r="D122" i="6"/>
  <c r="E77" i="6"/>
  <c r="D115" i="6"/>
  <c r="E19" i="6"/>
  <c r="E45" i="6"/>
  <c r="H117" i="6"/>
  <c r="F117" i="6"/>
  <c r="E104" i="6" l="1"/>
  <c r="F61" i="6"/>
  <c r="F104" i="6" s="1"/>
  <c r="F35" i="6"/>
  <c r="F77" i="6"/>
  <c r="F115" i="6" s="1"/>
  <c r="F45" i="6"/>
  <c r="E115" i="6"/>
  <c r="F19" i="6"/>
  <c r="E125" i="6"/>
  <c r="F42" i="6"/>
  <c r="F125" i="6" s="1"/>
  <c r="F48" i="6"/>
  <c r="F87" i="6"/>
  <c r="E122" i="6"/>
  <c r="F64" i="6"/>
  <c r="F122" i="6" s="1"/>
  <c r="H128" i="5" l="1"/>
  <c r="G127" i="5"/>
  <c r="C127" i="5"/>
  <c r="D127" i="5" s="1"/>
  <c r="E127" i="5" s="1"/>
  <c r="F127" i="5" s="1"/>
  <c r="H125" i="5"/>
  <c r="G124" i="5"/>
  <c r="B124" i="5"/>
  <c r="D123" i="5"/>
  <c r="H122" i="5"/>
  <c r="G122" i="5"/>
  <c r="B121" i="5"/>
  <c r="G120" i="5"/>
  <c r="D120" i="5"/>
  <c r="H118" i="5"/>
  <c r="F118" i="5"/>
  <c r="D118" i="5"/>
  <c r="C118" i="5"/>
  <c r="B118" i="5"/>
  <c r="B116" i="5"/>
  <c r="B114" i="5"/>
  <c r="D113" i="5"/>
  <c r="G112" i="5"/>
  <c r="H111" i="5"/>
  <c r="C110" i="5"/>
  <c r="D110" i="5" s="1"/>
  <c r="E110" i="5" s="1"/>
  <c r="F110" i="5" s="1"/>
  <c r="B110" i="5"/>
  <c r="D109" i="5"/>
  <c r="H107" i="5"/>
  <c r="B106" i="5"/>
  <c r="C106" i="5" s="1"/>
  <c r="D106" i="5" s="1"/>
  <c r="E106" i="5" s="1"/>
  <c r="F106" i="5" s="1"/>
  <c r="H105" i="5"/>
  <c r="D105" i="5"/>
  <c r="B103" i="5"/>
  <c r="H102" i="5"/>
  <c r="G102" i="5"/>
  <c r="D102" i="5"/>
  <c r="H98" i="5"/>
  <c r="G98" i="5"/>
  <c r="C94" i="5"/>
  <c r="D94" i="5" s="1"/>
  <c r="E94" i="5" s="1"/>
  <c r="F94" i="5" s="1"/>
  <c r="C91" i="5"/>
  <c r="D91" i="5" s="1"/>
  <c r="E91" i="5" s="1"/>
  <c r="F91" i="5" s="1"/>
  <c r="C86" i="5"/>
  <c r="D48" i="5" s="1"/>
  <c r="C80" i="5"/>
  <c r="D80" i="5" s="1"/>
  <c r="C76" i="5"/>
  <c r="D45" i="5" s="1"/>
  <c r="C74" i="5"/>
  <c r="C116" i="5" s="1"/>
  <c r="C64" i="5"/>
  <c r="C121" i="5" s="1"/>
  <c r="G63" i="5"/>
  <c r="C61" i="5"/>
  <c r="D35" i="5" s="1"/>
  <c r="H60" i="5"/>
  <c r="E58" i="5"/>
  <c r="F58" i="5" s="1"/>
  <c r="H57" i="5"/>
  <c r="B52" i="5"/>
  <c r="B51" i="5"/>
  <c r="C48" i="5"/>
  <c r="H47" i="5"/>
  <c r="D47" i="5"/>
  <c r="B45" i="5"/>
  <c r="C42" i="5"/>
  <c r="C124" i="5" s="1"/>
  <c r="G35" i="5"/>
  <c r="C35" i="5"/>
  <c r="C33" i="5"/>
  <c r="B33" i="5"/>
  <c r="E32" i="5"/>
  <c r="C30" i="5"/>
  <c r="E26" i="5"/>
  <c r="D26" i="5"/>
  <c r="C26" i="5"/>
  <c r="B26" i="5"/>
  <c r="C7" i="5" s="1"/>
  <c r="C23" i="5"/>
  <c r="C52" i="5" s="1"/>
  <c r="D52" i="5" s="1"/>
  <c r="E52" i="5" s="1"/>
  <c r="F52" i="5" s="1"/>
  <c r="D22" i="5"/>
  <c r="D51" i="5" s="1"/>
  <c r="C19" i="5"/>
  <c r="C45" i="5" s="1"/>
  <c r="D16" i="5"/>
  <c r="E16" i="5" s="1"/>
  <c r="F16" i="5" s="1"/>
  <c r="G16" i="5" s="1"/>
  <c r="H16" i="5" s="1"/>
  <c r="C16" i="5"/>
  <c r="C9" i="5"/>
  <c r="D9" i="5" s="1"/>
  <c r="E8" i="5"/>
  <c r="H7" i="5"/>
  <c r="G7" i="5"/>
  <c r="F7" i="5"/>
  <c r="E7" i="5"/>
  <c r="D7" i="5"/>
  <c r="B7" i="5"/>
  <c r="G6" i="5"/>
  <c r="F6" i="5"/>
  <c r="E6" i="5"/>
  <c r="D6" i="5"/>
  <c r="C4" i="5"/>
  <c r="D4" i="5" s="1"/>
  <c r="E4" i="5" s="1"/>
  <c r="F4" i="5" s="1"/>
  <c r="G4" i="5" s="1"/>
  <c r="H4" i="5" s="1"/>
  <c r="D30" i="5" l="1"/>
  <c r="E80" i="5"/>
  <c r="E9" i="5"/>
  <c r="D33" i="5"/>
  <c r="D19" i="5"/>
  <c r="D42" i="5"/>
  <c r="D64" i="5"/>
  <c r="D23" i="5"/>
  <c r="E23" i="5" s="1"/>
  <c r="F23" i="5" s="1"/>
  <c r="D76" i="5"/>
  <c r="D86" i="5"/>
  <c r="D61" i="5"/>
  <c r="C114" i="5"/>
  <c r="C103" i="5"/>
  <c r="D74" i="5"/>
  <c r="E74" i="5" l="1"/>
  <c r="D116" i="5"/>
  <c r="E42" i="5"/>
  <c r="D124" i="5"/>
  <c r="D103" i="5"/>
  <c r="E61" i="5"/>
  <c r="E35" i="5"/>
  <c r="F9" i="5"/>
  <c r="E33" i="5"/>
  <c r="D121" i="5"/>
  <c r="E64" i="5"/>
  <c r="E48" i="5"/>
  <c r="E86" i="5"/>
  <c r="F30" i="5"/>
  <c r="E30" i="5"/>
  <c r="F80" i="5"/>
  <c r="E45" i="5"/>
  <c r="E76" i="5"/>
  <c r="D114" i="5"/>
  <c r="E19" i="5"/>
  <c r="E103" i="5" l="1"/>
  <c r="F61" i="5"/>
  <c r="F103" i="5" s="1"/>
  <c r="F35" i="5"/>
  <c r="E121" i="5"/>
  <c r="F64" i="5"/>
  <c r="F121" i="5" s="1"/>
  <c r="E124" i="5"/>
  <c r="F42" i="5"/>
  <c r="F124" i="5" s="1"/>
  <c r="F48" i="5"/>
  <c r="F86" i="5"/>
  <c r="F76" i="5"/>
  <c r="F114" i="5" s="1"/>
  <c r="E114" i="5"/>
  <c r="F19" i="5"/>
  <c r="F45" i="5"/>
  <c r="G9" i="5"/>
  <c r="H9" i="5" s="1"/>
  <c r="F33" i="5"/>
  <c r="G33" i="5" s="1"/>
  <c r="H33" i="5" s="1"/>
  <c r="F74" i="5"/>
  <c r="E116" i="5"/>
  <c r="F116" i="5" l="1"/>
  <c r="G74" i="5"/>
  <c r="H74" i="5" s="1"/>
  <c r="H116" i="5" s="1"/>
  <c r="G127" i="4" l="1"/>
  <c r="H125" i="4"/>
  <c r="G124" i="4"/>
  <c r="G122" i="4"/>
  <c r="G120" i="4"/>
  <c r="H116" i="4"/>
  <c r="G112" i="4"/>
  <c r="H107" i="4"/>
  <c r="H105" i="4"/>
  <c r="H102" i="4"/>
  <c r="G102" i="4"/>
  <c r="G98" i="4"/>
  <c r="H128" i="4" l="1"/>
  <c r="C127" i="4"/>
  <c r="D127" i="4" s="1"/>
  <c r="E127" i="4" s="1"/>
  <c r="F127" i="4" s="1"/>
  <c r="B124" i="4"/>
  <c r="D123" i="4"/>
  <c r="C121" i="4"/>
  <c r="B121" i="4"/>
  <c r="D120" i="4"/>
  <c r="F118" i="4"/>
  <c r="D118" i="4"/>
  <c r="C118" i="4"/>
  <c r="B118" i="4"/>
  <c r="B116" i="4"/>
  <c r="B114" i="4"/>
  <c r="D113" i="4"/>
  <c r="B110" i="4"/>
  <c r="D109" i="4"/>
  <c r="C106" i="4"/>
  <c r="D106" i="4" s="1"/>
  <c r="E106" i="4" s="1"/>
  <c r="F106" i="4" s="1"/>
  <c r="B106" i="4"/>
  <c r="B103" i="4"/>
  <c r="D102" i="4"/>
  <c r="C94" i="4"/>
  <c r="D94" i="4" s="1"/>
  <c r="E94" i="4" s="1"/>
  <c r="F94" i="4" s="1"/>
  <c r="D91" i="4"/>
  <c r="E91" i="4" s="1"/>
  <c r="F91" i="4" s="1"/>
  <c r="C91" i="4"/>
  <c r="C86" i="4"/>
  <c r="D86" i="4" s="1"/>
  <c r="D80" i="4"/>
  <c r="E80" i="4" s="1"/>
  <c r="C80" i="4"/>
  <c r="C110" i="4" s="1"/>
  <c r="D110" i="4" s="1"/>
  <c r="E110" i="4" s="1"/>
  <c r="F110" i="4" s="1"/>
  <c r="C76" i="4"/>
  <c r="D76" i="4" s="1"/>
  <c r="C74" i="4"/>
  <c r="C116" i="4" s="1"/>
  <c r="C64" i="4"/>
  <c r="D64" i="4" s="1"/>
  <c r="G63" i="4"/>
  <c r="C61" i="4"/>
  <c r="D61" i="4" s="1"/>
  <c r="H60" i="4"/>
  <c r="E58" i="4"/>
  <c r="F58" i="4" s="1"/>
  <c r="H57" i="4"/>
  <c r="H54" i="4"/>
  <c r="C52" i="4"/>
  <c r="D52" i="4" s="1"/>
  <c r="E52" i="4" s="1"/>
  <c r="F52" i="4" s="1"/>
  <c r="B52" i="4"/>
  <c r="D51" i="4"/>
  <c r="C48" i="4"/>
  <c r="H47" i="4"/>
  <c r="B45" i="4"/>
  <c r="C42" i="4"/>
  <c r="C124" i="4" s="1"/>
  <c r="B38" i="4"/>
  <c r="C35" i="4"/>
  <c r="C33" i="4"/>
  <c r="B33" i="4"/>
  <c r="E32" i="4"/>
  <c r="D30" i="4"/>
  <c r="E26" i="4"/>
  <c r="D26" i="4"/>
  <c r="C26" i="4"/>
  <c r="B26" i="4"/>
  <c r="C7" i="4" s="1"/>
  <c r="D23" i="4"/>
  <c r="E23" i="4" s="1"/>
  <c r="F23" i="4" s="1"/>
  <c r="C23" i="4"/>
  <c r="D22" i="4"/>
  <c r="C21" i="4"/>
  <c r="D21" i="4" s="1"/>
  <c r="E21" i="4" s="1"/>
  <c r="F21" i="4" s="1"/>
  <c r="G21" i="4" s="1"/>
  <c r="H21" i="4" s="1"/>
  <c r="C19" i="4"/>
  <c r="C45" i="4" s="1"/>
  <c r="C16" i="4"/>
  <c r="D16" i="4" s="1"/>
  <c r="E16" i="4" s="1"/>
  <c r="F16" i="4" s="1"/>
  <c r="G16" i="4" s="1"/>
  <c r="H16" i="4" s="1"/>
  <c r="C9" i="4"/>
  <c r="D9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D33" i="4" l="1"/>
  <c r="E9" i="4"/>
  <c r="E19" i="4"/>
  <c r="E45" i="4"/>
  <c r="D114" i="4"/>
  <c r="E76" i="4"/>
  <c r="F80" i="4"/>
  <c r="F30" i="4"/>
  <c r="E30" i="4"/>
  <c r="E48" i="4"/>
  <c r="E86" i="4"/>
  <c r="D121" i="4"/>
  <c r="E64" i="4"/>
  <c r="E35" i="4"/>
  <c r="D103" i="4"/>
  <c r="E61" i="4"/>
  <c r="C103" i="4"/>
  <c r="C30" i="4"/>
  <c r="D48" i="4"/>
  <c r="D74" i="4"/>
  <c r="D35" i="4"/>
  <c r="C38" i="4"/>
  <c r="D38" i="4" s="1"/>
  <c r="E38" i="4" s="1"/>
  <c r="F38" i="4" s="1"/>
  <c r="D19" i="4"/>
  <c r="D42" i="4"/>
  <c r="D45" i="4"/>
  <c r="C114" i="4"/>
  <c r="F35" i="4" l="1"/>
  <c r="E103" i="4"/>
  <c r="F61" i="4"/>
  <c r="F103" i="4" s="1"/>
  <c r="E114" i="4"/>
  <c r="F45" i="4"/>
  <c r="F76" i="4"/>
  <c r="F114" i="4" s="1"/>
  <c r="F19" i="4"/>
  <c r="F64" i="4"/>
  <c r="F121" i="4" s="1"/>
  <c r="E121" i="4"/>
  <c r="D116" i="4"/>
  <c r="E74" i="4"/>
  <c r="F48" i="4"/>
  <c r="F86" i="4"/>
  <c r="F9" i="4"/>
  <c r="E33" i="4"/>
  <c r="E42" i="4"/>
  <c r="D124" i="4"/>
  <c r="E124" i="4" l="1"/>
  <c r="F42" i="4"/>
  <c r="F124" i="4" s="1"/>
  <c r="E116" i="4"/>
  <c r="F74" i="4"/>
  <c r="G9" i="4"/>
  <c r="H9" i="4" s="1"/>
  <c r="F33" i="4"/>
  <c r="G33" i="4" s="1"/>
  <c r="H33" i="4" s="1"/>
  <c r="F116" i="4" l="1"/>
  <c r="G74" i="4"/>
  <c r="H74" i="4" s="1"/>
  <c r="B106" i="3" l="1"/>
  <c r="C106" i="3" s="1"/>
  <c r="D106" i="3" s="1"/>
  <c r="E106" i="3" s="1"/>
  <c r="F106" i="3" s="1"/>
  <c r="H107" i="3"/>
  <c r="H105" i="3"/>
  <c r="H57" i="3"/>
  <c r="H98" i="3"/>
  <c r="H122" i="3"/>
  <c r="H116" i="3"/>
  <c r="H111" i="3"/>
  <c r="G63" i="3"/>
  <c r="E16" i="3"/>
  <c r="C94" i="3" l="1"/>
  <c r="D94" i="3" s="1"/>
  <c r="E94" i="3" s="1"/>
  <c r="F94" i="3" s="1"/>
  <c r="H47" i="3"/>
  <c r="G112" i="3"/>
  <c r="C86" i="3"/>
  <c r="D86" i="3" s="1"/>
  <c r="C64" i="3"/>
  <c r="C121" i="3" s="1"/>
  <c r="H54" i="3"/>
  <c r="G122" i="3"/>
  <c r="G120" i="3"/>
  <c r="C16" i="3"/>
  <c r="D16" i="3" s="1"/>
  <c r="F16" i="3"/>
  <c r="G16" i="3" s="1"/>
  <c r="H16" i="3" s="1"/>
  <c r="C127" i="3"/>
  <c r="D127" i="3" s="1"/>
  <c r="E127" i="3" s="1"/>
  <c r="F127" i="3" s="1"/>
  <c r="C91" i="3"/>
  <c r="D91" i="3" s="1"/>
  <c r="E91" i="3" s="1"/>
  <c r="F91" i="3" s="1"/>
  <c r="G98" i="3"/>
  <c r="C23" i="3"/>
  <c r="D23" i="3" s="1"/>
  <c r="E23" i="3" s="1"/>
  <c r="F23" i="3" s="1"/>
  <c r="D109" i="3"/>
  <c r="C80" i="3"/>
  <c r="C110" i="3" s="1"/>
  <c r="D110" i="3" s="1"/>
  <c r="E110" i="3" s="1"/>
  <c r="F110" i="3" s="1"/>
  <c r="C21" i="3"/>
  <c r="C38" i="3" s="1"/>
  <c r="D38" i="3" s="1"/>
  <c r="E38" i="3" s="1"/>
  <c r="F38" i="3" s="1"/>
  <c r="H60" i="3"/>
  <c r="E58" i="3"/>
  <c r="F58" i="3" s="1"/>
  <c r="B52" i="3"/>
  <c r="B38" i="3"/>
  <c r="D21" i="3"/>
  <c r="E21" i="3" s="1"/>
  <c r="F21" i="3" s="1"/>
  <c r="G21" i="3" s="1"/>
  <c r="H21" i="3" s="1"/>
  <c r="C9" i="3"/>
  <c r="D9" i="3" s="1"/>
  <c r="C74" i="3"/>
  <c r="D74" i="3" s="1"/>
  <c r="G124" i="3"/>
  <c r="D118" i="3"/>
  <c r="B33" i="3"/>
  <c r="D22" i="3"/>
  <c r="D51" i="3" s="1"/>
  <c r="B45" i="3"/>
  <c r="C48" i="3"/>
  <c r="C33" i="3"/>
  <c r="C35" i="3"/>
  <c r="B124" i="3"/>
  <c r="G102" i="3"/>
  <c r="B7" i="3"/>
  <c r="C52" i="3"/>
  <c r="D52" i="3" s="1"/>
  <c r="E52" i="3" s="1"/>
  <c r="F52" i="3" s="1"/>
  <c r="H102" i="3"/>
  <c r="B26" i="3"/>
  <c r="C7" i="3" s="1"/>
  <c r="E6" i="3"/>
  <c r="D6" i="3"/>
  <c r="B110" i="3"/>
  <c r="D102" i="3"/>
  <c r="C61" i="3"/>
  <c r="D35" i="3" s="1"/>
  <c r="D61" i="3"/>
  <c r="E35" i="3"/>
  <c r="C19" i="3"/>
  <c r="C45" i="3" s="1"/>
  <c r="D103" i="3"/>
  <c r="E61" i="3"/>
  <c r="F35" i="3" s="1"/>
  <c r="D123" i="3"/>
  <c r="B103" i="3"/>
  <c r="E7" i="3"/>
  <c r="C42" i="3"/>
  <c r="C124" i="3" s="1"/>
  <c r="C76" i="3"/>
  <c r="D19" i="3" s="1"/>
  <c r="G7" i="3"/>
  <c r="G6" i="3"/>
  <c r="F7" i="3"/>
  <c r="F6" i="3"/>
  <c r="D7" i="3"/>
  <c r="D113" i="3"/>
  <c r="E26" i="3"/>
  <c r="H7" i="3"/>
  <c r="B114" i="3"/>
  <c r="B121" i="3"/>
  <c r="D120" i="3"/>
  <c r="G127" i="3"/>
  <c r="H125" i="3"/>
  <c r="F118" i="3"/>
  <c r="E118" i="3"/>
  <c r="C118" i="3"/>
  <c r="B118" i="3"/>
  <c r="B116" i="3"/>
  <c r="E32" i="3"/>
  <c r="F26" i="3"/>
  <c r="D26" i="3"/>
  <c r="C26" i="3"/>
  <c r="E8" i="3"/>
  <c r="H128" i="3"/>
  <c r="C4" i="3"/>
  <c r="D4" i="3" s="1"/>
  <c r="E4" i="3" s="1"/>
  <c r="F4" i="3" s="1"/>
  <c r="G4" i="3" s="1"/>
  <c r="H4" i="3" s="1"/>
  <c r="C103" i="3"/>
  <c r="D42" i="3"/>
  <c r="D124" i="3" s="1"/>
  <c r="D33" i="3" l="1"/>
  <c r="E9" i="3"/>
  <c r="E48" i="3"/>
  <c r="E86" i="3"/>
  <c r="D48" i="3"/>
  <c r="D80" i="3"/>
  <c r="C30" i="3"/>
  <c r="D45" i="3"/>
  <c r="C114" i="3"/>
  <c r="D76" i="3"/>
  <c r="D116" i="3"/>
  <c r="E74" i="3"/>
  <c r="C116" i="3"/>
  <c r="D64" i="3"/>
  <c r="E103" i="3"/>
  <c r="F61" i="3"/>
  <c r="F103" i="3" s="1"/>
  <c r="E42" i="3"/>
  <c r="E33" i="3" l="1"/>
  <c r="F9" i="3"/>
  <c r="F48" i="3"/>
  <c r="F86" i="3"/>
  <c r="D30" i="3"/>
  <c r="E80" i="3"/>
  <c r="E76" i="3"/>
  <c r="D114" i="3"/>
  <c r="E45" i="3"/>
  <c r="E19" i="3"/>
  <c r="E116" i="3"/>
  <c r="F74" i="3"/>
  <c r="E64" i="3"/>
  <c r="D121" i="3"/>
  <c r="E124" i="3"/>
  <c r="F42" i="3"/>
  <c r="F124" i="3" s="1"/>
  <c r="G9" i="3" l="1"/>
  <c r="H9" i="3" s="1"/>
  <c r="F33" i="3"/>
  <c r="G33" i="3" s="1"/>
  <c r="H33" i="3" s="1"/>
  <c r="F80" i="3"/>
  <c r="F30" i="3"/>
  <c r="E30" i="3"/>
  <c r="F76" i="3"/>
  <c r="F114" i="3" s="1"/>
  <c r="F45" i="3"/>
  <c r="F19" i="3"/>
  <c r="E114" i="3"/>
  <c r="G74" i="3"/>
  <c r="H74" i="3" s="1"/>
  <c r="F116" i="3"/>
  <c r="E121" i="3"/>
  <c r="F64" i="3"/>
  <c r="F121" i="3" s="1"/>
</calcChain>
</file>

<file path=xl/sharedStrings.xml><?xml version="1.0" encoding="utf-8"?>
<sst xmlns="http://schemas.openxmlformats.org/spreadsheetml/2006/main" count="1511" uniqueCount="499">
  <si>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</si>
  <si>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</si>
  <si>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</si>
  <si>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</si>
  <si>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</si>
  <si>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</si>
  <si>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</si>
  <si>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</si>
  <si>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</si>
  <si>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</si>
  <si>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</si>
  <si>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</si>
  <si>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</si>
  <si>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</si>
  <si>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</si>
  <si>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</si>
  <si>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</si>
  <si>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</si>
  <si>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</si>
  <si>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</si>
  <si>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</si>
  <si>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</si>
  <si>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</si>
  <si>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</si>
  <si>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</si>
  <si>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</si>
  <si>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</si>
  <si>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</si>
  <si>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</si>
  <si>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</si>
  <si>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</si>
  <si>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</si>
  <si>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</si>
  <si>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</si>
  <si>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</si>
  <si>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sz val="14"/>
        <rFont val="新細明體"/>
        <family val="1"/>
        <charset val="136"/>
      </rPr>
      <t>愛．回家之開心速遞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</si>
  <si>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</si>
  <si>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</si>
  <si>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</si>
  <si>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</si>
  <si>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t xml:space="preserve">                                      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</si>
  <si>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</si>
  <si>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</si>
  <si>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</si>
  <si>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</si>
  <si>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</si>
  <si>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</si>
  <si>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</si>
  <si>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</si>
  <si>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</si>
  <si>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</si>
  <si>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</si>
  <si>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</si>
  <si>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800651211 (Sub: *Chi) (OP)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</si>
  <si>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</si>
  <si>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</si>
  <si>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</si>
  <si>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</si>
  <si>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</si>
  <si>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</si>
  <si>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</si>
  <si>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</si>
  <si>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</si>
  <si>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</si>
  <si>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800653086 (CA/MA) (Sub: Chi)   (CC)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</si>
  <si>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</si>
  <si>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</si>
  <si>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</si>
  <si>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</si>
  <si>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</si>
  <si>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</si>
  <si>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</si>
  <si>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Liza's On Line (18 EPI)</t>
  </si>
  <si>
    <t>800549830 (Sub: Chi)  (CC)</t>
    <phoneticPr fontId="0" type="noConversion"/>
  </si>
  <si>
    <t>Thai Rogered (Sr.10) (12 EPI)</t>
    <phoneticPr fontId="0" type="noConversion"/>
  </si>
  <si>
    <t>800648576 (Sub: Chi) (CC)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</si>
  <si>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</si>
  <si>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</si>
  <si>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</si>
  <si>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</si>
  <si>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</si>
  <si>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</si>
  <si>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</si>
  <si>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愛美麗狂想曲</t>
    <phoneticPr fontId="0" type="noConversion"/>
  </si>
  <si>
    <t>Beauty And The Boss (30 EPI)</t>
    <phoneticPr fontId="0" type="noConversion"/>
  </si>
  <si>
    <t>800655093 (OP)</t>
    <phoneticPr fontId="0" type="noConversion"/>
  </si>
  <si>
    <t>800633205 (Sub: Chi) (CC)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</si>
  <si>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</si>
  <si>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</si>
  <si>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t># 5</t>
    <phoneticPr fontId="0" type="noConversion"/>
  </si>
  <si>
    <t>Partners' Kitchen (12 EPI)</t>
    <phoneticPr fontId="0" type="noConversion"/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</si>
  <si>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  <phoneticPr fontId="0" type="noConversion"/>
  </si>
  <si>
    <t>拍檔廚房</t>
  </si>
  <si>
    <r>
      <t xml:space="preserve">香港婚後事 </t>
    </r>
    <r>
      <rPr>
        <sz val="14"/>
        <rFont val="Times New Roman"/>
        <family val="1"/>
      </rPr>
      <t>And They Lived Happily Ever After? (10 EPI)</t>
    </r>
    <phoneticPr fontId="0" type="noConversion"/>
  </si>
  <si>
    <t>800641182 (Sub: Chi) (CC)</t>
    <phoneticPr fontId="0" type="noConversion"/>
  </si>
  <si>
    <t>麻雀樂團 Heavenly Hand (25 EPI)</t>
  </si>
  <si>
    <t>Connect the World, Thrive in the Bay</t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</si>
  <si>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</si>
  <si>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</si>
  <si>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</si>
  <si>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# 4</t>
    <phoneticPr fontId="0" type="noConversion"/>
  </si>
  <si>
    <t>800622792 (Sub: Chi) (CC)</t>
    <phoneticPr fontId="0" type="noConversion"/>
  </si>
  <si>
    <r>
      <t>LAW</t>
    </r>
    <r>
      <rPr>
        <sz val="14"/>
        <rFont val="細明體"/>
        <family val="3"/>
        <charset val="136"/>
      </rPr>
      <t>霸女神</t>
    </r>
    <r>
      <rPr>
        <sz val="14"/>
        <rFont val="Times New Roman"/>
        <family val="1"/>
      </rPr>
      <t xml:space="preserve"> Law And Graces (8 EPI)</t>
    </r>
    <phoneticPr fontId="0" type="noConversion"/>
  </si>
  <si>
    <t># 11</t>
    <phoneticPr fontId="0" type="noConversion"/>
  </si>
  <si>
    <r>
      <t>親愛的仇敵</t>
    </r>
    <r>
      <rPr>
        <sz val="14"/>
        <rFont val="Times New Roman"/>
        <family val="2"/>
      </rPr>
      <t xml:space="preserve"> Dear Enemy (24 EPI)</t>
    </r>
    <phoneticPr fontId="0" type="noConversion"/>
  </si>
  <si>
    <t>Mayanne Blah Blah Blah (12 EPI)</t>
    <phoneticPr fontId="0" type="noConversion"/>
  </si>
  <si>
    <t>800640090 (Sub: Chi) (CC)</t>
    <phoneticPr fontId="0" type="noConversion"/>
  </si>
  <si>
    <t>800658490 (Sub: *Chi) (OP) (CA/MA)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</si>
  <si>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  <phoneticPr fontId="0" type="noConversion"/>
  </si>
  <si>
    <t>800576993 (CA/MA) (Sub: Chi) (CC)</t>
    <phoneticPr fontId="0" type="noConversion"/>
  </si>
  <si>
    <t>800657215 (CA/MA) (Sub: Chi/Eng) (CC)</t>
    <phoneticPr fontId="0" type="noConversion"/>
  </si>
  <si>
    <t># 6</t>
    <phoneticPr fontId="0" type="noConversion"/>
  </si>
  <si>
    <t># 25</t>
    <phoneticPr fontId="0" type="noConversion"/>
  </si>
  <si>
    <t>Hong Kong: A Feast of Local Flavours</t>
    <phoneticPr fontId="0" type="noConversion"/>
  </si>
  <si>
    <t># 243</t>
    <phoneticPr fontId="0" type="noConversion"/>
  </si>
  <si>
    <r>
      <t>宮心計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深宮計 Deep in the Realm of Conscience (36 EPI)</t>
    </r>
    <phoneticPr fontId="0" type="noConversion"/>
  </si>
  <si>
    <t># 1</t>
    <phoneticPr fontId="0" type="noConversion"/>
  </si>
  <si>
    <t>WK 35</t>
    <phoneticPr fontId="0" type="noConversion"/>
  </si>
  <si>
    <t>PERIOD: 1 - 7 Sep 2025</t>
    <phoneticPr fontId="0" type="noConversion"/>
  </si>
  <si>
    <t># 1439</t>
    <phoneticPr fontId="0" type="noConversion"/>
  </si>
  <si>
    <t># 29 - 30</t>
    <phoneticPr fontId="0" type="noConversion"/>
  </si>
  <si>
    <t># 1 - 2</t>
    <phoneticPr fontId="0" type="noConversion"/>
  </si>
  <si>
    <t>梟雄</t>
  </si>
  <si>
    <t>Lord of Shanghai (32 EPI)</t>
  </si>
  <si>
    <t># 1796</t>
    <phoneticPr fontId="0" type="noConversion"/>
  </si>
  <si>
    <r>
      <t xml:space="preserve"># </t>
    </r>
    <r>
      <rPr>
        <sz val="14"/>
        <rFont val="細明體"/>
        <family val="1"/>
        <charset val="136"/>
      </rPr>
      <t>7</t>
    </r>
    <phoneticPr fontId="0" type="noConversion"/>
  </si>
  <si>
    <t># 7</t>
    <phoneticPr fontId="0" type="noConversion"/>
  </si>
  <si>
    <t># 28</t>
    <phoneticPr fontId="0" type="noConversion"/>
  </si>
  <si>
    <t># 1951</t>
    <phoneticPr fontId="0" type="noConversion"/>
  </si>
  <si>
    <t># 13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</si>
  <si>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#174-178</t>
    </r>
    <phoneticPr fontId="0" type="noConversion"/>
  </si>
  <si>
    <t># 1950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</si>
  <si>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118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</si>
  <si>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119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</si>
  <si>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#16</t>
    </r>
    <phoneticPr fontId="0" type="noConversion"/>
  </si>
  <si>
    <t>冲遊泰國10 #12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</si>
  <si>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413</t>
    </r>
    <phoneticPr fontId="0" type="noConversion"/>
  </si>
  <si>
    <t># 244</t>
    <phoneticPr fontId="0" type="noConversion"/>
  </si>
  <si>
    <t># 2632</t>
    <phoneticPr fontId="0" type="noConversion"/>
  </si>
  <si>
    <r>
      <rPr>
        <sz val="14"/>
        <rFont val="新細明體"/>
        <family val="1"/>
        <charset val="136"/>
      </rPr>
      <t>俠醫</t>
    </r>
    <r>
      <rPr>
        <sz val="14"/>
        <rFont val="Times New Roman"/>
        <family val="1"/>
      </rPr>
      <t xml:space="preserve"> Heroes In White (20 EPI)</t>
    </r>
    <phoneticPr fontId="0" type="noConversion"/>
  </si>
  <si>
    <t>800657602(CA/MA) (Sub: Chi/Eng) (CC)</t>
    <phoneticPr fontId="0" type="noConversion"/>
  </si>
  <si>
    <t># 15</t>
    <phoneticPr fontId="0" type="noConversion"/>
  </si>
  <si>
    <t>TBC</t>
    <phoneticPr fontId="0" type="noConversion"/>
  </si>
  <si>
    <t># 3833</t>
    <phoneticPr fontId="0" type="noConversion"/>
  </si>
  <si>
    <t># 150</t>
    <phoneticPr fontId="0" type="noConversion"/>
  </si>
  <si>
    <t># 2631</t>
    <phoneticPr fontId="0" type="noConversion"/>
  </si>
  <si>
    <t>健康新聞報道</t>
  </si>
  <si>
    <t>麻雀樂團</t>
  </si>
  <si>
    <t># 14</t>
    <phoneticPr fontId="0" type="noConversion"/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</si>
  <si>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4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</si>
  <si>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35</t>
    </r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</si>
  <si>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266</t>
    </r>
    <phoneticPr fontId="0" type="noConversion"/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</si>
  <si>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14</t>
    </r>
    <phoneticPr fontId="0" type="noConversion"/>
  </si>
  <si>
    <t># 118</t>
    <phoneticPr fontId="0" type="noConversion"/>
  </si>
  <si>
    <t># 119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</si>
  <si>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34</t>
    </r>
    <phoneticPr fontId="0" type="noConversion"/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</si>
  <si>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#7</t>
    </r>
    <r>
      <rPr>
        <sz val="12"/>
        <rFont val="Times New Roman"/>
        <family val="1"/>
        <charset val="136"/>
      </rPr>
      <t xml:space="preserve"> (10 EPI)</t>
    </r>
    <phoneticPr fontId="0" type="noConversion"/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</si>
  <si>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11 (13 EPI)</t>
    </r>
    <phoneticPr fontId="0" type="noConversion"/>
  </si>
  <si>
    <t>我家有一隻河東獅</t>
    <phoneticPr fontId="0" type="noConversion"/>
  </si>
  <si>
    <t>Lion Roars, The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</si>
  <si>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4</t>
    </r>
    <phoneticPr fontId="0" type="noConversion"/>
  </si>
  <si>
    <t>800654894 (Sub: Chi) (CC)</t>
    <phoneticPr fontId="0" type="noConversion"/>
  </si>
  <si>
    <t>The Most Beautiful Villages In Japan (12 EPI)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</si>
  <si>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36</t>
    </r>
    <phoneticPr fontId="0" type="noConversion"/>
  </si>
  <si>
    <t># 249</t>
    <phoneticPr fontId="0" type="noConversion"/>
  </si>
  <si>
    <r>
      <t>2025</t>
    </r>
    <r>
      <rPr>
        <sz val="14"/>
        <rFont val="細明體"/>
        <family val="3"/>
        <charset val="136"/>
      </rPr>
      <t>香港小姐競選決賽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</si>
  <si>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36</t>
    </r>
    <phoneticPr fontId="0" type="noConversion"/>
  </si>
  <si>
    <t>800658203 (Sub: *Chi) (OP)</t>
    <phoneticPr fontId="0" type="noConversion"/>
  </si>
  <si>
    <t>The Sound Of Talents (15 EPI)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</si>
  <si>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7</t>
    </r>
    <phoneticPr fontId="0" type="noConversion"/>
  </si>
  <si>
    <r>
      <rPr>
        <sz val="14"/>
        <rFont val="細明體"/>
        <family val="1"/>
        <charset val="136"/>
      </rPr>
      <t>新西蘭潮什麼</t>
    </r>
    <r>
      <rPr>
        <sz val="14"/>
        <rFont val="Times New Roman"/>
        <family val="1"/>
      </rPr>
      <t xml:space="preserve"> Hipster Tour - New Zealand (6 EPI)</t>
    </r>
    <phoneticPr fontId="0" type="noConversion"/>
  </si>
  <si>
    <t>新西蘭潮什麼 #6</t>
    <phoneticPr fontId="0" type="noConversion"/>
  </si>
  <si>
    <t>Hipster Tour - New Zealand (6 EPI)</t>
  </si>
  <si>
    <t>800657536 (Sub: *Chi) (OP)</t>
  </si>
  <si>
    <t>Enjoy the Music Tonight</t>
  </si>
  <si>
    <t>'Roadside Station Guide XIII (16 EPI)</t>
  </si>
  <si>
    <t>800653554 (Sub: Chi) (CC)</t>
    <phoneticPr fontId="0" type="noConversion"/>
  </si>
  <si>
    <r>
      <rPr>
        <sz val="14"/>
        <rFont val="新細明體"/>
        <family val="1"/>
        <charset val="136"/>
      </rPr>
      <t>今晚有歌廳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</si>
  <si>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微軟正黑體"/>
        <family val="1"/>
        <charset val="136"/>
      </rPr>
      <t>港繫全球</t>
    </r>
    <r>
      <rPr>
        <sz val="14"/>
        <rFont val="Times New Roman"/>
        <family val="1"/>
      </rPr>
      <t xml:space="preserve">  </t>
    </r>
    <r>
      <rPr>
        <sz val="14"/>
        <rFont val="微軟正黑體"/>
        <family val="1"/>
        <charset val="136"/>
      </rPr>
      <t>商聚灣區</t>
    </r>
    <r>
      <rPr>
        <sz val="14"/>
        <rFont val="Times New Roman"/>
        <family val="1"/>
      </rPr>
      <t xml:space="preserve"> #6</t>
    </r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</si>
  <si>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</si>
  <si>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7</t>
    </r>
    <phoneticPr fontId="0" type="noConversion"/>
  </si>
  <si>
    <t>解風大阪 # 5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</si>
  <si>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</si>
  <si>
    <t>PERIOD: 8 - 14 Sep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</si>
  <si>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</si>
  <si>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250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</si>
  <si>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</si>
  <si>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r>
      <t>宮心計</t>
    </r>
    <r>
      <rPr>
        <sz val="14"/>
        <rFont val="Times New Roman"/>
        <family val="1"/>
      </rPr>
      <t>2</t>
    </r>
    <r>
      <rPr>
        <sz val="14"/>
        <rFont val="細明體"/>
        <family val="3"/>
        <charset val="136"/>
      </rPr>
      <t>深宮計 Deep in the Realm of Conscience (36 EPI)</t>
    </r>
  </si>
  <si>
    <t># 12</t>
    <phoneticPr fontId="0" type="noConversion"/>
  </si>
  <si>
    <t>拍檔廚房</t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</si>
  <si>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</si>
  <si>
    <t># 2636</t>
    <phoneticPr fontId="0" type="noConversion"/>
  </si>
  <si>
    <t># 8</t>
    <phoneticPr fontId="0" type="noConversion"/>
  </si>
  <si>
    <t># 1446</t>
    <phoneticPr fontId="0" type="noConversion"/>
  </si>
  <si>
    <t>新西蘭潮什麼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</si>
  <si>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</si>
  <si>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拍檔廚房 #8</t>
    <phoneticPr fontId="0" type="noConversion"/>
  </si>
  <si>
    <t># 3 - 4</t>
    <phoneticPr fontId="0" type="noConversion"/>
  </si>
  <si>
    <t># 5 - 6</t>
    <phoneticPr fontId="0" type="noConversion"/>
  </si>
  <si>
    <t># 1955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</si>
  <si>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414</t>
    </r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</si>
  <si>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267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</si>
  <si>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5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</si>
  <si>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15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</si>
  <si>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</si>
  <si>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36</t>
    </r>
  </si>
  <si>
    <t># 1801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</si>
  <si>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7</t>
    </r>
  </si>
  <si>
    <r>
      <t>親愛的仇敵</t>
    </r>
    <r>
      <rPr>
        <sz val="14"/>
        <rFont val="Times New Roman"/>
        <family val="2"/>
      </rPr>
      <t xml:space="preserve"> Dear Enemy (24 EPI)</t>
    </r>
  </si>
  <si>
    <t># 19</t>
    <phoneticPr fontId="0" type="noConversion"/>
  </si>
  <si>
    <r>
      <t>Christian In Paris</t>
    </r>
    <r>
      <rPr>
        <sz val="14"/>
        <rFont val="Times New Roman"/>
        <family val="1"/>
      </rPr>
      <t xml:space="preserve"> Christian In Paris (15 EPI)</t>
    </r>
  </si>
  <si>
    <r>
      <t>LAW</t>
    </r>
    <r>
      <rPr>
        <sz val="14"/>
        <rFont val="細明體"/>
        <family val="3"/>
        <charset val="136"/>
      </rPr>
      <t>霸女神</t>
    </r>
    <r>
      <rPr>
        <sz val="14"/>
        <rFont val="Times New Roman"/>
        <family val="1"/>
      </rPr>
      <t xml:space="preserve"> Law And Graces (8 EPI)</t>
    </r>
  </si>
  <si>
    <r>
      <t xml:space="preserve">香港婚後事 </t>
    </r>
    <r>
      <rPr>
        <sz val="14"/>
        <rFont val="Times New Roman"/>
        <family val="1"/>
      </rPr>
      <t>And They Lived Happily Ever After? (10 EPI)</t>
    </r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</si>
  <si>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</si>
  <si>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</si>
  <si>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r>
      <t xml:space="preserve"># </t>
    </r>
    <r>
      <rPr>
        <sz val="14"/>
        <rFont val="細明體"/>
        <family val="1"/>
        <charset val="136"/>
      </rPr>
      <t>8</t>
    </r>
  </si>
  <si>
    <r>
      <rPr>
        <sz val="14"/>
        <rFont val="新細明體"/>
        <family val="1"/>
        <charset val="136"/>
      </rPr>
      <t>今晚有歌廳</t>
    </r>
    <r>
      <rPr>
        <sz val="14"/>
        <rFont val="Times New Roman"/>
        <family val="1"/>
      </rPr>
      <t xml:space="preserve"> # 9</t>
    </r>
  </si>
  <si>
    <r>
      <t xml:space="preserve">800642943 (Sub: Chi)(CC) </t>
    </r>
    <r>
      <rPr>
        <sz val="12"/>
        <rFont val="微軟正黑體"/>
        <family val="1"/>
        <charset val="136"/>
      </rPr>
      <t>拍檔廚房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</si>
  <si>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#1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</si>
  <si>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</si>
  <si>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31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</si>
  <si>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36</t>
    </r>
  </si>
  <si>
    <t># 1956</t>
    <phoneticPr fontId="0" type="noConversion"/>
  </si>
  <si>
    <r>
      <rPr>
        <sz val="14"/>
        <rFont val="新細明體"/>
        <family val="1"/>
        <charset val="136"/>
      </rPr>
      <t>浮世雙嬌傳</t>
    </r>
    <r>
      <rPr>
        <sz val="14"/>
        <rFont val="Times New Roman"/>
        <family val="1"/>
      </rPr>
      <t xml:space="preserve"> Legend of Two Sisters in the Chaos (40 EPI)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</si>
  <si>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37</t>
    </r>
  </si>
  <si>
    <t># 18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</si>
  <si>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</si>
  <si>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120</t>
    <phoneticPr fontId="0" type="noConversion"/>
  </si>
  <si>
    <t># 121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</si>
  <si>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</si>
  <si>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</si>
  <si>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t>800658211 (Sub: Chi) (CC)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</si>
  <si>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120</t>
    </r>
  </si>
  <si>
    <r>
      <t>美食新聞報道</t>
    </r>
    <r>
      <rPr>
        <sz val="14"/>
        <rFont val="Times New Roman"/>
        <family val="1"/>
        <charset val="136"/>
      </rPr>
      <t xml:space="preserve"> # 121</t>
    </r>
  </si>
  <si>
    <r>
      <t>美食新聞報道 (*港台篇)</t>
    </r>
    <r>
      <rPr>
        <sz val="14"/>
        <rFont val="Times New Roman"/>
        <family val="1"/>
        <charset val="136"/>
      </rPr>
      <t xml:space="preserve"> #17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</si>
  <si>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35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</si>
  <si>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#8</t>
    </r>
    <r>
      <rPr>
        <sz val="12"/>
        <rFont val="Times New Roman"/>
        <family val="1"/>
        <charset val="136"/>
      </rPr>
      <t xml:space="preserve"> (10 EPI)</t>
    </r>
  </si>
  <si>
    <t>Shock Mystery (Sr.2) (52 EPI)</t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</si>
  <si>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</si>
  <si>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</si>
  <si>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251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</si>
  <si>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</si>
  <si>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12 (13 EPI)</t>
    </r>
  </si>
  <si>
    <t># 2637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</si>
  <si>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8</t>
    </r>
  </si>
  <si>
    <r>
      <rPr>
        <sz val="14"/>
        <rFont val="新細明體"/>
        <family val="1"/>
        <charset val="136"/>
      </rPr>
      <t>俠醫</t>
    </r>
    <r>
      <rPr>
        <sz val="14"/>
        <rFont val="Times New Roman"/>
        <family val="1"/>
      </rPr>
      <t xml:space="preserve"> Heroes In White (20 EPI)</t>
    </r>
  </si>
  <si>
    <t>我左眼見到鬼</t>
  </si>
  <si>
    <t>My Left Eye Sees Ghosts</t>
  </si>
  <si>
    <t># 20</t>
    <phoneticPr fontId="0" type="noConversion"/>
  </si>
  <si>
    <r>
      <rPr>
        <sz val="14"/>
        <rFont val="細明體"/>
        <family val="1"/>
        <charset val="136"/>
      </rPr>
      <t xml:space="preserve">女神配對計劃 最後告白 </t>
    </r>
    <r>
      <rPr>
        <sz val="14"/>
        <rFont val="Times New Roman"/>
        <family val="1"/>
      </rPr>
      <t>A Date with Goddess - The Final Confession (5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</si>
  <si>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</si>
  <si>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</si>
  <si>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3838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</si>
  <si>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37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</si>
  <si>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</si>
  <si>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8</t>
    </r>
  </si>
  <si>
    <t>解風大阪 # 6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</si>
  <si>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</si>
  <si>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256</t>
    <phoneticPr fontId="0" type="noConversion"/>
  </si>
  <si>
    <r>
      <t>女神配對計劃</t>
    </r>
    <r>
      <rPr>
        <sz val="14"/>
        <rFont val="Times New Roman"/>
        <family val="1"/>
      </rPr>
      <t xml:space="preserve"> </t>
    </r>
    <r>
      <rPr>
        <sz val="14"/>
        <rFont val="細明體"/>
        <family val="3"/>
        <charset val="136"/>
      </rPr>
      <t>最後告白</t>
    </r>
  </si>
  <si>
    <t># 155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</si>
  <si>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#179-183</t>
    </r>
  </si>
  <si>
    <r>
      <rPr>
        <sz val="14"/>
        <rFont val="微軟正黑體"/>
        <family val="1"/>
        <charset val="136"/>
      </rPr>
      <t>重回</t>
    </r>
    <r>
      <rPr>
        <sz val="14"/>
        <rFont val="Times New Roman"/>
        <family val="1"/>
      </rPr>
      <t>1975</t>
    </r>
    <r>
      <rPr>
        <sz val="14"/>
        <rFont val="微軟正黑體"/>
        <family val="1"/>
        <charset val="136"/>
      </rPr>
      <t>年的起點</t>
    </r>
  </si>
  <si>
    <r>
      <t>晚間新聞</t>
    </r>
    <r>
      <rPr>
        <sz val="14"/>
        <rFont val="Times New Roman"/>
        <family val="1"/>
      </rPr>
      <t xml:space="preserve">   News Roundup</t>
    </r>
  </si>
  <si>
    <t xml:space="preserve">(R)          </t>
  </si>
  <si>
    <t>2025香港小姐美麗無限</t>
  </si>
  <si>
    <t>Hong Kong: A Feast of Local Flavours</t>
  </si>
  <si>
    <t>The Sound Of Talents (15 EPI)</t>
  </si>
  <si>
    <t>The Most Beautiful Villages In Japan (12 EPI)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</si>
  <si>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2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</si>
  <si>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</si>
  <si>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36</t>
    <phoneticPr fontId="0" type="noConversion"/>
  </si>
  <si>
    <t>PERIOD: 15 - 21 Sep 2025</t>
    <phoneticPr fontId="0" type="noConversion"/>
  </si>
  <si>
    <t># 257</t>
    <phoneticPr fontId="0" type="noConversion"/>
  </si>
  <si>
    <t># 2641</t>
    <phoneticPr fontId="0" type="noConversion"/>
  </si>
  <si>
    <t># 9</t>
    <phoneticPr fontId="0" type="noConversion"/>
  </si>
  <si>
    <t>女神配對計劃 最後告白</t>
    <phoneticPr fontId="0" type="noConversion"/>
  </si>
  <si>
    <t>拍檔廚房 #9</t>
    <phoneticPr fontId="0" type="noConversion"/>
  </si>
  <si>
    <t># 7 - 8</t>
    <phoneticPr fontId="0" type="noConversion"/>
  </si>
  <si>
    <t># 9 - 10</t>
    <phoneticPr fontId="0" type="noConversion"/>
  </si>
  <si>
    <t># 10</t>
    <phoneticPr fontId="0" type="noConversion"/>
  </si>
  <si>
    <t># 1960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</si>
  <si>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268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</si>
  <si>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6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</si>
  <si>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</si>
  <si>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37</t>
    </r>
  </si>
  <si>
    <t># 1806</t>
    <phoneticPr fontId="0" type="noConversion"/>
  </si>
  <si>
    <t>親愛的仇敵</t>
  </si>
  <si>
    <t># 24</t>
    <phoneticPr fontId="0" type="noConversion"/>
  </si>
  <si>
    <r>
      <t xml:space="preserve"># </t>
    </r>
    <r>
      <rPr>
        <sz val="14"/>
        <rFont val="細明體"/>
        <family val="1"/>
        <charset val="136"/>
      </rPr>
      <t>9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</si>
  <si>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#2</t>
    </r>
  </si>
  <si>
    <t># 34</t>
    <phoneticPr fontId="0" type="noConversion"/>
  </si>
  <si>
    <t># 1961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</si>
  <si>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38</t>
    </r>
  </si>
  <si>
    <t># 23</t>
    <phoneticPr fontId="0" type="noConversion"/>
  </si>
  <si>
    <t># 122</t>
    <phoneticPr fontId="0" type="noConversion"/>
  </si>
  <si>
    <t># 123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</si>
  <si>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122</t>
    </r>
  </si>
  <si>
    <r>
      <t>美食新聞報道</t>
    </r>
    <r>
      <rPr>
        <sz val="14"/>
        <rFont val="Times New Roman"/>
        <family val="1"/>
        <charset val="136"/>
      </rPr>
      <t xml:space="preserve"> # 123</t>
    </r>
  </si>
  <si>
    <r>
      <t>美食新聞報道 (*港台篇)</t>
    </r>
    <r>
      <rPr>
        <sz val="14"/>
        <rFont val="Times New Roman"/>
        <family val="1"/>
        <charset val="136"/>
      </rPr>
      <t xml:space="preserve"> #18</t>
    </r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</si>
  <si>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415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</si>
  <si>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36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</si>
  <si>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#9</t>
    </r>
    <r>
      <rPr>
        <sz val="12"/>
        <rFont val="Times New Roman"/>
        <family val="1"/>
        <charset val="136"/>
      </rPr>
      <t xml:space="preserve"> (10 EPI)</t>
    </r>
  </si>
  <si>
    <t># 258</t>
    <phoneticPr fontId="0" type="noConversion"/>
  </si>
  <si>
    <r>
      <rPr>
        <sz val="13"/>
        <rFont val="細明體"/>
        <family val="3"/>
        <charset val="136"/>
      </rPr>
      <t>香港系列之原味道</t>
    </r>
    <r>
      <rPr>
        <sz val="13"/>
        <rFont val="Times New Roman"/>
        <family val="1"/>
      </rPr>
      <t xml:space="preserve"> # 13 (13 EPI)</t>
    </r>
  </si>
  <si>
    <t># 2642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</si>
  <si>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9</t>
    </r>
  </si>
  <si>
    <t xml:space="preserve">大內密探零零發 </t>
    <phoneticPr fontId="0" type="noConversion"/>
  </si>
  <si>
    <t>Forbidden City Cop</t>
  </si>
  <si>
    <t>800656332 (CA/MA) (Sub: Chi/Eng) (CC)</t>
    <phoneticPr fontId="0" type="noConversion"/>
  </si>
  <si>
    <r>
      <t>錦囊妙錄</t>
    </r>
    <r>
      <rPr>
        <sz val="14"/>
        <rFont val="Times New Roman"/>
        <family val="2"/>
      </rPr>
      <t xml:space="preserve"> Under The Moonlight (36 EPI)</t>
    </r>
  </si>
  <si>
    <t>林子祥葉蒨文與你相約到白頭</t>
    <phoneticPr fontId="0" type="noConversion"/>
  </si>
  <si>
    <r>
      <rPr>
        <sz val="14"/>
        <rFont val="細明體"/>
        <family val="1"/>
        <charset val="136"/>
      </rPr>
      <t xml:space="preserve">盲盒鐵路遊 </t>
    </r>
    <r>
      <rPr>
        <sz val="14"/>
        <rFont val="Times New Roman"/>
        <family val="1"/>
      </rPr>
      <t>Blind Travel by Rail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</si>
  <si>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</si>
  <si>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#3</t>
    </r>
  </si>
  <si>
    <t># 3843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</si>
  <si>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38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</si>
  <si>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9</t>
    </r>
  </si>
  <si>
    <t>解風大阪 # 7</t>
    <phoneticPr fontId="0" type="noConversion"/>
  </si>
  <si>
    <t># 263</t>
    <phoneticPr fontId="0" type="noConversion"/>
  </si>
  <si>
    <t># 160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</si>
  <si>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#184-188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</si>
  <si>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</si>
  <si>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37</t>
    <phoneticPr fontId="0" type="noConversion"/>
  </si>
  <si>
    <t>PERIOD: 22 - 28 Sep 2025</t>
    <phoneticPr fontId="0" type="noConversion"/>
  </si>
  <si>
    <t># 264</t>
    <phoneticPr fontId="0" type="noConversion"/>
  </si>
  <si>
    <t># 26</t>
    <phoneticPr fontId="0" type="noConversion"/>
  </si>
  <si>
    <t># 2646</t>
    <phoneticPr fontId="0" type="noConversion"/>
  </si>
  <si>
    <t>拍檔廚房 #10</t>
    <phoneticPr fontId="0" type="noConversion"/>
  </si>
  <si>
    <t># 11 - 12</t>
    <phoneticPr fontId="0" type="noConversion"/>
  </si>
  <si>
    <t># 13 - 14</t>
    <phoneticPr fontId="0" type="noConversion"/>
  </si>
  <si>
    <t># 1965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</si>
  <si>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269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</si>
  <si>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7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</si>
  <si>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17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</si>
  <si>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38</t>
    </r>
  </si>
  <si>
    <t># 1811</t>
    <phoneticPr fontId="0" type="noConversion"/>
  </si>
  <si>
    <r>
      <t xml:space="preserve"># </t>
    </r>
    <r>
      <rPr>
        <sz val="14"/>
        <rFont val="細明體"/>
        <family val="1"/>
        <charset val="136"/>
      </rPr>
      <t>10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</si>
  <si>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3</t>
    </r>
  </si>
  <si>
    <t># 37</t>
    <phoneticPr fontId="0" type="noConversion"/>
  </si>
  <si>
    <t># 1966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</si>
  <si>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39</t>
    </r>
  </si>
  <si>
    <r>
      <t>美食新聞報道</t>
    </r>
    <r>
      <rPr>
        <sz val="14"/>
        <rFont val="Times New Roman"/>
        <family val="1"/>
        <charset val="136"/>
      </rPr>
      <t xml:space="preserve"> # 124</t>
    </r>
  </si>
  <si>
    <r>
      <t>美食新聞報道</t>
    </r>
    <r>
      <rPr>
        <sz val="14"/>
        <rFont val="Times New Roman"/>
        <family val="1"/>
        <charset val="136"/>
      </rPr>
      <t xml:space="preserve"> # 125</t>
    </r>
  </si>
  <si>
    <r>
      <t>美食新聞報道 (*港台篇)</t>
    </r>
    <r>
      <rPr>
        <sz val="14"/>
        <rFont val="Times New Roman"/>
        <family val="1"/>
        <charset val="136"/>
      </rPr>
      <t xml:space="preserve"> #19</t>
    </r>
  </si>
  <si>
    <t>地球大神秘2 #3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</si>
  <si>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416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</si>
  <si>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37</t>
    </r>
  </si>
  <si>
    <r>
      <rPr>
        <sz val="12"/>
        <rFont val="微軟正黑體"/>
        <family val="1"/>
        <charset val="136"/>
      </rPr>
      <t>港繫全球</t>
    </r>
    <r>
      <rPr>
        <sz val="12"/>
        <rFont val="Times New Roman"/>
        <family val="1"/>
      </rPr>
      <t xml:space="preserve">  </t>
    </r>
    <r>
      <rPr>
        <sz val="12"/>
        <rFont val="微軟正黑體"/>
        <family val="1"/>
        <charset val="136"/>
      </rPr>
      <t>商聚灣區</t>
    </r>
    <r>
      <rPr>
        <sz val="12"/>
        <rFont val="Times New Roman"/>
        <family val="1"/>
      </rPr>
      <t xml:space="preserve"> #10</t>
    </r>
    <r>
      <rPr>
        <sz val="12"/>
        <rFont val="Times New Roman"/>
        <family val="1"/>
        <charset val="136"/>
      </rPr>
      <t xml:space="preserve"> (10 EPI)</t>
    </r>
  </si>
  <si>
    <t># 265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</si>
  <si>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 xml:space="preserve"># 1 </t>
    </r>
  </si>
  <si>
    <t># 2647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</si>
  <si>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10</t>
    </r>
  </si>
  <si>
    <t># 16</t>
    <phoneticPr fontId="0" type="noConversion"/>
  </si>
  <si>
    <t>Mighty Baby</t>
  </si>
  <si>
    <r>
      <rPr>
        <sz val="13"/>
        <rFont val="細明體"/>
        <family val="3"/>
        <charset val="136"/>
      </rPr>
      <t>今晚有歌廳</t>
    </r>
    <r>
      <rPr>
        <sz val="13"/>
        <rFont val="Times New Roman"/>
        <family val="1"/>
      </rPr>
      <t xml:space="preserve"> #10</t>
    </r>
  </si>
  <si>
    <t>Enjoy the Music Tonight (13 EPI)</t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</si>
  <si>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</si>
  <si>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4</t>
    </r>
  </si>
  <si>
    <t># 3848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</si>
  <si>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39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</si>
  <si>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10</t>
    </r>
  </si>
  <si>
    <t>解風大阪 # 8</t>
    <phoneticPr fontId="0" type="noConversion"/>
  </si>
  <si>
    <t># 165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</si>
  <si>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#189-193</t>
    </r>
  </si>
  <si>
    <r>
      <t>2025</t>
    </r>
    <r>
      <rPr>
        <b/>
        <u/>
        <sz val="28"/>
        <rFont val="新細明體"/>
        <family val="1"/>
        <charset val="136"/>
      </rPr>
      <t>年9月第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</si>
  <si>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38</t>
    <phoneticPr fontId="0" type="noConversion"/>
  </si>
  <si>
    <t>PERIOD: 29 - 5 Oct 2025</t>
    <phoneticPr fontId="0" type="noConversion"/>
  </si>
  <si>
    <t># 271</t>
    <phoneticPr fontId="0" type="noConversion"/>
  </si>
  <si>
    <t>宮心計2深宮計 Deep in the Realm of Conscience (36 EPI)</t>
  </si>
  <si>
    <t>婚姻合伙人 My Commissioned Lover （20 EPI）</t>
    <phoneticPr fontId="0" type="noConversion"/>
  </si>
  <si>
    <t># 33</t>
    <phoneticPr fontId="0" type="noConversion"/>
  </si>
  <si>
    <r>
      <rPr>
        <sz val="14"/>
        <rFont val="細明體"/>
        <family val="3"/>
        <charset val="136"/>
      </rPr>
      <t>剪裁魔法師</t>
    </r>
    <r>
      <rPr>
        <sz val="14"/>
        <rFont val="Times New Roman"/>
        <family val="3"/>
      </rPr>
      <t xml:space="preserve">2 </t>
    </r>
    <r>
      <rPr>
        <sz val="14"/>
        <rFont val="Times New Roman"/>
        <family val="1"/>
      </rPr>
      <t># 1</t>
    </r>
  </si>
  <si>
    <t># 2651</t>
    <phoneticPr fontId="0" type="noConversion"/>
  </si>
  <si>
    <t>盲盒鐵路遊</t>
  </si>
  <si>
    <t>拍檔廚房 #11</t>
    <phoneticPr fontId="0" type="noConversion"/>
  </si>
  <si>
    <t># 15 - 16</t>
    <phoneticPr fontId="0" type="noConversion"/>
  </si>
  <si>
    <t># 17 - 18</t>
    <phoneticPr fontId="0" type="noConversion"/>
  </si>
  <si>
    <t>俠醫</t>
  </si>
  <si>
    <r>
      <rPr>
        <sz val="14"/>
        <rFont val="新細明體"/>
        <family val="1"/>
        <charset val="136"/>
      </rPr>
      <t>巨塔之后</t>
    </r>
    <r>
      <rPr>
        <sz val="14"/>
        <rFont val="Times New Roman"/>
        <family val="1"/>
      </rPr>
      <t xml:space="preserve"> The Queen Of Castle (25 EPI)</t>
    </r>
  </si>
  <si>
    <t># 1970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</si>
  <si>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270</t>
    </r>
  </si>
  <si>
    <r>
      <rPr>
        <sz val="14"/>
        <rFont val="Times New Roman"/>
        <family val="1"/>
      </rPr>
      <t>Mayanne</t>
    </r>
    <r>
      <rPr>
        <sz val="14"/>
        <rFont val="細明體"/>
        <family val="1"/>
        <charset val="136"/>
      </rPr>
      <t>小喇叭</t>
    </r>
    <r>
      <rPr>
        <sz val="14"/>
        <rFont val="Times New Roman"/>
        <family val="1"/>
      </rPr>
      <t xml:space="preserve"> # 8</t>
    </r>
  </si>
  <si>
    <r>
      <rPr>
        <sz val="14"/>
        <rFont val="新細明體"/>
        <family val="1"/>
        <charset val="136"/>
      </rPr>
      <t>娛樂大家</t>
    </r>
    <r>
      <rPr>
        <sz val="14"/>
        <rFont val="Times New Roman"/>
        <family val="1"/>
      </rPr>
      <t xml:space="preserve"> # 18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</si>
  <si>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39</t>
    </r>
  </si>
  <si>
    <t># 1816</t>
    <phoneticPr fontId="0" type="noConversion"/>
  </si>
  <si>
    <t># 40</t>
    <phoneticPr fontId="0" type="noConversion"/>
  </si>
  <si>
    <t># 1971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</si>
  <si>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40</t>
    </r>
  </si>
  <si>
    <t># 126</t>
    <phoneticPr fontId="0" type="noConversion"/>
  </si>
  <si>
    <t># 127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</si>
  <si>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126</t>
    </r>
  </si>
  <si>
    <r>
      <t>美食新聞報道</t>
    </r>
    <r>
      <rPr>
        <sz val="14"/>
        <rFont val="Times New Roman"/>
        <family val="1"/>
        <charset val="136"/>
      </rPr>
      <t xml:space="preserve"> # 127</t>
    </r>
  </si>
  <si>
    <r>
      <t>美食新聞報道 (*港台篇)</t>
    </r>
    <r>
      <rPr>
        <sz val="14"/>
        <rFont val="Times New Roman"/>
        <family val="1"/>
        <charset val="136"/>
      </rPr>
      <t xml:space="preserve"> #20</t>
    </r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</si>
  <si>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417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</si>
  <si>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38</t>
    </r>
  </si>
  <si>
    <t># 272</t>
    <phoneticPr fontId="0" type="noConversion"/>
  </si>
  <si>
    <r>
      <rPr>
        <sz val="13"/>
        <rFont val="細明體"/>
        <family val="3"/>
        <charset val="136"/>
      </rPr>
      <t>剪裁魔法師</t>
    </r>
    <r>
      <rPr>
        <sz val="13"/>
        <rFont val="Times New Roman"/>
        <family val="3"/>
      </rPr>
      <t xml:space="preserve">2 </t>
    </r>
    <r>
      <rPr>
        <sz val="13"/>
        <rFont val="Times New Roman"/>
        <family val="1"/>
      </rPr>
      <t># 2</t>
    </r>
  </si>
  <si>
    <t># 2652</t>
    <phoneticPr fontId="0" type="noConversion"/>
  </si>
  <si>
    <t># 2654</t>
    <phoneticPr fontId="0" type="noConversion"/>
  </si>
  <si>
    <t>800654751 (CA/MA) (Sub: Chi/Eng) (CC)</t>
    <phoneticPr fontId="0" type="noConversion"/>
  </si>
  <si>
    <r>
      <rPr>
        <sz val="14"/>
        <rFont val="細明體"/>
        <family val="3"/>
        <charset val="136"/>
      </rPr>
      <t>聲秀</t>
    </r>
    <r>
      <rPr>
        <sz val="14"/>
        <rFont val="Times New Roman"/>
        <family val="1"/>
      </rPr>
      <t xml:space="preserve"> # 11</t>
    </r>
  </si>
  <si>
    <r>
      <rPr>
        <sz val="14"/>
        <rFont val="細明體"/>
        <family val="1"/>
        <charset val="136"/>
      </rPr>
      <t xml:space="preserve">香港美食匠人 </t>
    </r>
    <r>
      <rPr>
        <sz val="14"/>
        <rFont val="Times New Roman"/>
        <family val="1"/>
      </rPr>
      <t>Hong Kong Food Artisans (10 EPI)</t>
    </r>
  </si>
  <si>
    <r>
      <rPr>
        <sz val="14"/>
        <rFont val="新細明體"/>
        <family val="1"/>
        <charset val="136"/>
      </rPr>
      <t>日本最美村落</t>
    </r>
    <r>
      <rPr>
        <sz val="14"/>
        <rFont val="Times New Roman"/>
        <family val="1"/>
      </rPr>
      <t xml:space="preserve"> # 8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</si>
  <si>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5</t>
    </r>
  </si>
  <si>
    <t># 3853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</si>
  <si>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40</t>
    </r>
  </si>
  <si>
    <r>
      <t>拍檔廚房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11</t>
    </r>
  </si>
  <si>
    <t>解風大阪 # 9</t>
    <phoneticPr fontId="0" type="noConversion"/>
  </si>
  <si>
    <t># 277</t>
    <phoneticPr fontId="0" type="noConversion"/>
  </si>
  <si>
    <t># 170</t>
    <phoneticPr fontId="0" type="noConversion"/>
  </si>
  <si>
    <r>
      <rPr>
        <b/>
        <sz val="14"/>
        <rFont val="微軟正黑體"/>
        <family val="1"/>
        <charset val="136"/>
      </rPr>
      <t xml:space="preserve">*流行都市 </t>
    </r>
    <r>
      <rPr>
        <b/>
        <sz val="14"/>
        <rFont val="Times New Roman"/>
        <family val="1"/>
      </rPr>
      <t>TVBI #194-198</t>
    </r>
  </si>
  <si>
    <t>地球大神秘 #53</t>
  </si>
  <si>
    <t>開卷 Open Book (108 EPI)</t>
  </si>
  <si>
    <t># 32</t>
  </si>
  <si>
    <t>800651211 (Sub: *Chi) (OP)</t>
  </si>
  <si>
    <t>Hands Up   Hands Up 2025</t>
  </si>
  <si>
    <t># 1453</t>
  </si>
  <si>
    <t># 1454</t>
  </si>
  <si>
    <t># 1456</t>
  </si>
  <si>
    <t># 1457</t>
  </si>
  <si>
    <t># 1458</t>
  </si>
  <si>
    <t>地球大神秘 #54</t>
  </si>
  <si>
    <t>800658524 (Sub: Chi) (CC)</t>
  </si>
  <si>
    <t>解風東京 2 #1</t>
  </si>
  <si>
    <t>Tokyo Unlock (Sr.2) (16 EPI)</t>
  </si>
  <si>
    <t># 35</t>
  </si>
  <si>
    <t># 1459</t>
  </si>
  <si>
    <t># 1460</t>
  </si>
  <si>
    <t># 1461</t>
  </si>
  <si>
    <t># 1462</t>
  </si>
  <si>
    <t># 1463</t>
  </si>
  <si>
    <t># 1464</t>
  </si>
  <si>
    <t># 1465</t>
  </si>
  <si>
    <t>地球大神秘 #55</t>
  </si>
  <si>
    <t># 38</t>
  </si>
  <si>
    <t># 1466</t>
  </si>
  <si>
    <t># 1467</t>
  </si>
  <si>
    <t># 1468</t>
  </si>
  <si>
    <t># 1469</t>
  </si>
  <si>
    <t># 1470</t>
  </si>
  <si>
    <t># 1471</t>
  </si>
  <si>
    <t>地球大神秘 #56</t>
  </si>
  <si>
    <t>國慶76周年煙花大匯演 (直播)</t>
  </si>
  <si>
    <t>National Day Fireworks Display 2025 (Live) 2035</t>
  </si>
  <si>
    <t># 41</t>
  </si>
  <si>
    <t>800659841 (Sub: *Chi) (OP)</t>
  </si>
  <si>
    <t>A Date with Goddess - The Final Confession</t>
  </si>
  <si>
    <t>800659624 (Sub: *Chi) (OP)</t>
  </si>
  <si>
    <t>Back to Where It All Began in 1975 2135</t>
  </si>
  <si>
    <t xml:space="preserve">(R)        </t>
  </si>
  <si>
    <t>開卷</t>
  </si>
  <si>
    <t>香港婚後事</t>
    <phoneticPr fontId="0" type="noConversion"/>
  </si>
  <si>
    <t># 8</t>
  </si>
  <si>
    <t xml:space="preserve">絕世好B </t>
  </si>
  <si>
    <t>林子祥葉蒨文與你相約到白頭</t>
  </si>
  <si>
    <t xml:space="preserve">剪裁魔法師2 # 1 </t>
  </si>
  <si>
    <t>日本最美村落 # 7</t>
  </si>
  <si>
    <t>1705</t>
  </si>
  <si>
    <t>新聞掏寶 # 269</t>
  </si>
  <si>
    <t># 124</t>
  </si>
  <si>
    <t># 125</t>
  </si>
  <si>
    <t>800651315 (Sub: *Chi) (OP) (CA/MA)</t>
  </si>
  <si>
    <t>800658490 (Sub: *Chi) (OP) (CA/MA)</t>
  </si>
  <si>
    <t>News Magazine 2025</t>
  </si>
  <si>
    <t>Connect the World, Thrive in the Bay</t>
  </si>
  <si>
    <t># 270</t>
  </si>
  <si>
    <t># 271</t>
  </si>
  <si>
    <t>800658203 (Sub: *Chi) (OP)</t>
  </si>
  <si>
    <t>Amazing Cut (Sr.2) (5 EPI)</t>
  </si>
  <si>
    <t>800660411 (Sub: *Chi) (OP)</t>
  </si>
  <si>
    <t>女神配對計劃 金牌媒人的最後晚餐</t>
  </si>
  <si>
    <t>A Date with Goddess - Behind the Romance</t>
  </si>
  <si>
    <t>800656684 (Sub: *Chi) (OP)</t>
  </si>
  <si>
    <t>800654894 (Sub: Chi) (CC)</t>
  </si>
  <si>
    <t>800653554 (Sub: Chi) (CC)</t>
  </si>
  <si>
    <t>800651242 (Sub: *Chi) (OP)</t>
  </si>
  <si>
    <t>JSG Billboard 2025</t>
  </si>
  <si>
    <t>最強生命線 # 416</t>
  </si>
  <si>
    <t>0340</t>
  </si>
  <si>
    <t># 270             0405</t>
  </si>
  <si>
    <t># 277</t>
  </si>
  <si>
    <t># 278</t>
  </si>
  <si>
    <t>純白的聲音</t>
  </si>
  <si>
    <t>Pure of Sounds</t>
  </si>
  <si>
    <t>TBC</t>
  </si>
  <si>
    <t>家傳之「保 #1</t>
  </si>
  <si>
    <t>My Family Legacy (3 EPI)</t>
  </si>
  <si>
    <r>
      <t xml:space="preserve">Alex To You </t>
    </r>
    <r>
      <rPr>
        <sz val="13"/>
        <rFont val="微軟正黑體"/>
        <family val="1"/>
        <charset val="136"/>
      </rPr>
      <t>杜德偉音樂特輯</t>
    </r>
  </si>
  <si>
    <t>Alex To Special 2025</t>
  </si>
  <si>
    <r>
      <t>晚間新聞</t>
    </r>
    <r>
      <rPr>
        <b/>
        <sz val="14"/>
        <rFont val="Times New Roman"/>
        <family val="1"/>
      </rPr>
      <t xml:space="preserve">   News Roundup</t>
    </r>
  </si>
  <si>
    <t>剪裁魔法師2 # 2</t>
  </si>
  <si>
    <t>香港同胞慶祝中華人民共和國成立七十六周年國慶文藝晚會</t>
  </si>
  <si>
    <t>Variety Show In Celebration Of The 76th Anniversary Of The Founding Of the People's Republic of China</t>
  </si>
  <si>
    <t>800660465  (Sub: Chi) (CC)</t>
  </si>
  <si>
    <r>
      <rPr>
        <sz val="14"/>
        <rFont val="細明體"/>
        <family val="1"/>
        <charset val="136"/>
      </rPr>
      <t>破局密碼</t>
    </r>
    <r>
      <rPr>
        <sz val="14"/>
        <rFont val="Times New Roman"/>
        <family val="1"/>
      </rPr>
      <t>ESG #1</t>
    </r>
  </si>
  <si>
    <t>ESG DECODED</t>
  </si>
  <si>
    <t>破局密碼ESG #1</t>
  </si>
  <si>
    <t>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</si>
</sst>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90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3"/>
      <name val="Times New Roman"/>
      <family val="3"/>
    </font>
    <font>
      <sz val="14"/>
      <name val="Times New Roman"/>
      <family val="2"/>
      <charset val="136"/>
    </font>
    <font>
      <sz val="12"/>
      <name val="Times New Roman"/>
      <family val="1"/>
      <charset val="136"/>
    </font>
    <font>
      <sz val="14"/>
      <name val="Times New Roman"/>
      <family val="3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name val="微軟正黑體"/>
      <family val="3"/>
      <charset val="136"/>
    </font>
    <font>
      <sz val="12"/>
      <name val="細明體"/>
      <family val="1"/>
      <charset val="136"/>
    </font>
    <font>
      <sz val="13"/>
      <name val="微軟正黑體"/>
      <family val="1"/>
      <charset val="136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1" fillId="14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5" borderId="1" applyNumberFormat="0" applyAlignment="0" applyProtection="0">
      <alignment vertical="center"/>
    </xf>
    <xf numFmtId="0" fontId="73" fillId="25" borderId="1" applyNumberFormat="0" applyAlignment="0" applyProtection="0">
      <alignment vertical="center"/>
    </xf>
    <xf numFmtId="0" fontId="74" fillId="26" borderId="2" applyNumberFormat="0" applyAlignment="0" applyProtection="0">
      <alignment vertical="center"/>
    </xf>
    <xf numFmtId="0" fontId="74" fillId="26" borderId="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7" fillId="0" borderId="4" applyNumberFormat="0" applyFill="0" applyAlignment="0" applyProtection="0">
      <alignment vertical="center"/>
    </xf>
    <xf numFmtId="0" fontId="78" fillId="0" borderId="6" applyNumberFormat="0" applyFill="0" applyAlignment="0" applyProtection="0">
      <alignment vertical="center"/>
    </xf>
    <xf numFmtId="0" fontId="78" fillId="0" borderId="6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8" borderId="1" applyNumberFormat="0" applyAlignment="0" applyProtection="0">
      <alignment vertical="center"/>
    </xf>
    <xf numFmtId="0" fontId="80" fillId="8" borderId="1" applyNumberFormat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3" fillId="25" borderId="12" applyNumberFormat="0" applyAlignment="0" applyProtection="0">
      <alignment vertical="center"/>
    </xf>
    <xf numFmtId="0" fontId="83" fillId="25" borderId="12" applyNumberFormat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</cellStyleXfs>
  <cellXfs count="883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7" fillId="0" borderId="0" xfId="0" quotePrefix="1" applyFont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0" fontId="48" fillId="0" borderId="85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39" xfId="0" applyFont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49" fontId="61" fillId="0" borderId="0" xfId="0" applyNumberFormat="1" applyFont="1" applyAlignment="1">
      <alignment horizontal="center" vertical="center" shrinkToFit="1"/>
    </xf>
    <xf numFmtId="0" fontId="47" fillId="0" borderId="36" xfId="0" applyFont="1" applyBorder="1" applyAlignment="1">
      <alignment horizontal="left" vertical="center"/>
    </xf>
    <xf numFmtId="49" fontId="54" fillId="0" borderId="35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70" fillId="0" borderId="41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49" fontId="68" fillId="0" borderId="41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3" fillId="0" borderId="40" xfId="0" applyFont="1" applyBorder="1" applyAlignment="1">
      <alignment vertical="center"/>
    </xf>
    <xf numFmtId="0" fontId="47" fillId="0" borderId="31" xfId="0" quotePrefix="1" applyFont="1" applyBorder="1" applyAlignment="1">
      <alignment horizontal="left" vertical="center"/>
    </xf>
    <xf numFmtId="49" fontId="53" fillId="0" borderId="40" xfId="0" applyNumberFormat="1" applyFont="1" applyBorder="1" applyAlignment="1">
      <alignment horizontal="center" vertical="center" wrapText="1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8" fillId="0" borderId="40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53" fillId="0" borderId="36" xfId="0" applyFont="1" applyBorder="1" applyAlignment="1">
      <alignment horizontal="center" vertical="center"/>
    </xf>
    <xf numFmtId="0" fontId="47" fillId="0" borderId="56" xfId="0" quotePrefix="1" applyFont="1" applyBorder="1" applyAlignment="1">
      <alignment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59" fillId="0" borderId="41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6" fillId="0" borderId="61" xfId="0" applyFont="1" applyBorder="1" applyAlignment="1">
      <alignment horizontal="right" vertical="center"/>
    </xf>
    <xf numFmtId="0" fontId="46" fillId="0" borderId="70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53" fillId="0" borderId="0" xfId="0" applyFont="1" applyAlignment="1">
      <alignment horizontal="center" vertical="center"/>
    </xf>
    <xf numFmtId="0" fontId="47" fillId="0" borderId="49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46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7" fillId="0" borderId="40" xfId="0" quotePrefix="1" applyFont="1" applyBorder="1" applyAlignment="1">
      <alignment vertical="center"/>
    </xf>
    <xf numFmtId="0" fontId="47" fillId="0" borderId="30" xfId="0" applyFont="1" applyBorder="1" applyAlignment="1">
      <alignment horizontal="left" vertical="center"/>
    </xf>
    <xf numFmtId="0" fontId="46" fillId="0" borderId="65" xfId="0" applyFont="1" applyBorder="1" applyAlignment="1">
      <alignment horizontal="center" vertical="center"/>
    </xf>
    <xf numFmtId="0" fontId="46" fillId="0" borderId="66" xfId="0" applyFont="1" applyBorder="1" applyAlignment="1">
      <alignment horizontal="center" vertical="center"/>
    </xf>
    <xf numFmtId="0" fontId="43" fillId="0" borderId="66" xfId="0" applyFont="1" applyBorder="1" applyAlignment="1">
      <alignment vertical="center"/>
    </xf>
    <xf numFmtId="0" fontId="47" fillId="0" borderId="46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49" fontId="70" fillId="0" borderId="40" xfId="0" applyNumberFormat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47" fillId="0" borderId="52" xfId="0" quotePrefix="1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52" fillId="0" borderId="41" xfId="0" applyFont="1" applyBorder="1" applyAlignment="1">
      <alignment horizontal="center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7" xfId="0" applyFont="1" applyFill="1" applyBorder="1" applyAlignment="1">
      <alignment horizontal="left" vertical="center"/>
    </xf>
    <xf numFmtId="0" fontId="47" fillId="27" borderId="88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69" fillId="27" borderId="54" xfId="0" applyFont="1" applyFill="1" applyBorder="1" applyAlignment="1">
      <alignment horizontal="left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left" vertical="center"/>
    </xf>
    <xf numFmtId="0" fontId="48" fillId="27" borderId="86" xfId="0" applyFont="1" applyFill="1" applyBorder="1" applyAlignment="1">
      <alignment horizontal="left" vertical="center"/>
    </xf>
    <xf numFmtId="0" fontId="62" fillId="27" borderId="84" xfId="0" applyFont="1" applyFill="1" applyBorder="1" applyAlignment="1">
      <alignment vertical="center"/>
    </xf>
    <xf numFmtId="0" fontId="48" fillId="27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vertical="center"/>
    </xf>
    <xf numFmtId="49" fontId="65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53" fillId="27" borderId="54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 shrinkToFit="1"/>
    </xf>
    <xf numFmtId="0" fontId="68" fillId="27" borderId="0" xfId="0" applyFont="1" applyFill="1" applyAlignment="1">
      <alignment horizontal="left" vertical="center"/>
    </xf>
    <xf numFmtId="0" fontId="54" fillId="27" borderId="40" xfId="388" applyFont="1" applyFill="1" applyBorder="1" applyAlignment="1">
      <alignment horizontal="center" vertical="center" wrapText="1"/>
    </xf>
    <xf numFmtId="49" fontId="48" fillId="27" borderId="54" xfId="0" applyNumberFormat="1" applyFont="1" applyFill="1" applyBorder="1" applyAlignment="1">
      <alignment horizontal="center" vertical="center" wrapText="1"/>
    </xf>
    <xf numFmtId="0" fontId="47" fillId="27" borderId="40" xfId="0" applyFont="1" applyFill="1" applyBorder="1" applyAlignment="1">
      <alignment horizontal="center" vertical="center"/>
    </xf>
    <xf numFmtId="49" fontId="54" fillId="27" borderId="40" xfId="0" applyNumberFormat="1" applyFont="1" applyFill="1" applyBorder="1" applyAlignment="1">
      <alignment horizontal="center" vertical="center"/>
    </xf>
    <xf numFmtId="49" fontId="65" fillId="27" borderId="52" xfId="0" applyNumberFormat="1" applyFont="1" applyFill="1" applyBorder="1" applyAlignment="1">
      <alignment horizontal="center" vertical="center" wrapText="1"/>
    </xf>
    <xf numFmtId="0" fontId="42" fillId="27" borderId="40" xfId="0" applyFont="1" applyFill="1" applyBorder="1" applyAlignment="1">
      <alignment vertical="center"/>
    </xf>
    <xf numFmtId="0" fontId="54" fillId="27" borderId="54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49" fontId="48" fillId="27" borderId="52" xfId="0" applyNumberFormat="1" applyFont="1" applyFill="1" applyBorder="1" applyAlignment="1">
      <alignment horizontal="center" vertical="center" wrapText="1"/>
    </xf>
    <xf numFmtId="0" fontId="47" fillId="27" borderId="33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vertical="center"/>
    </xf>
    <xf numFmtId="0" fontId="52" fillId="27" borderId="33" xfId="0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49" fontId="48" fillId="27" borderId="33" xfId="0" applyNumberFormat="1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 wrapText="1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49" fontId="47" fillId="27" borderId="39" xfId="0" applyNumberFormat="1" applyFont="1" applyFill="1" applyBorder="1" applyAlignment="1">
      <alignment horizontal="left" vertical="center" wrapText="1"/>
    </xf>
    <xf numFmtId="0" fontId="47" fillId="27" borderId="0" xfId="0" applyFont="1" applyFill="1" applyAlignment="1">
      <alignment horizontal="right" vertical="center"/>
    </xf>
    <xf numFmtId="0" fontId="54" fillId="27" borderId="52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57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33" xfId="0" quotePrefix="1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53" fillId="0" borderId="36" xfId="0" applyNumberFormat="1" applyFont="1" applyBorder="1" applyAlignment="1">
      <alignment horizontal="center" vertical="center" wrapText="1"/>
    </xf>
    <xf numFmtId="0" fontId="53" fillId="0" borderId="36" xfId="0" applyFont="1" applyBorder="1" applyAlignment="1">
      <alignment horizontal="right" vertical="center" wrapText="1"/>
    </xf>
    <xf numFmtId="0" fontId="46" fillId="27" borderId="0" xfId="0" applyFont="1" applyFill="1" applyAlignment="1">
      <alignment vertical="center"/>
    </xf>
    <xf numFmtId="0" fontId="47" fillId="28" borderId="83" xfId="0" applyFont="1" applyFill="1" applyBorder="1" applyAlignment="1">
      <alignment horizontal="left" vertical="center"/>
    </xf>
    <xf numFmtId="0" fontId="54" fillId="28" borderId="42" xfId="0" applyFont="1" applyFill="1" applyBorder="1" applyAlignment="1">
      <alignment horizontal="center" vertical="center"/>
    </xf>
    <xf numFmtId="0" fontId="47" fillId="28" borderId="51" xfId="0" applyFont="1" applyFill="1" applyBorder="1" applyAlignment="1">
      <alignment horizontal="center" vertical="center"/>
    </xf>
    <xf numFmtId="49" fontId="65" fillId="28" borderId="45" xfId="0" applyNumberFormat="1" applyFont="1" applyFill="1" applyBorder="1" applyAlignment="1">
      <alignment horizontal="center" vertical="center"/>
    </xf>
    <xf numFmtId="49" fontId="48" fillId="28" borderId="36" xfId="0" applyNumberFormat="1" applyFont="1" applyFill="1" applyBorder="1" applyAlignment="1">
      <alignment horizontal="center" vertical="center" shrinkToFit="1"/>
    </xf>
    <xf numFmtId="0" fontId="54" fillId="28" borderId="0" xfId="0" applyFont="1" applyFill="1" applyAlignment="1">
      <alignment horizontal="center" vertical="center"/>
    </xf>
    <xf numFmtId="0" fontId="47" fillId="28" borderId="40" xfId="0" applyFont="1" applyFill="1" applyBorder="1" applyAlignment="1">
      <alignment horizontal="left" vertical="center"/>
    </xf>
    <xf numFmtId="49" fontId="54" fillId="28" borderId="40" xfId="0" applyNumberFormat="1" applyFont="1" applyFill="1" applyBorder="1" applyAlignment="1">
      <alignment horizontal="center" vertical="center" shrinkToFit="1"/>
    </xf>
    <xf numFmtId="0" fontId="54" fillId="28" borderId="40" xfId="388" applyFont="1" applyFill="1" applyBorder="1" applyAlignment="1">
      <alignment horizontal="center" vertical="center" wrapText="1"/>
    </xf>
    <xf numFmtId="0" fontId="47" fillId="28" borderId="40" xfId="0" applyFont="1" applyFill="1" applyBorder="1" applyAlignment="1">
      <alignment horizontal="center" vertical="center"/>
    </xf>
    <xf numFmtId="49" fontId="54" fillId="28" borderId="40" xfId="0" applyNumberFormat="1" applyFont="1" applyFill="1" applyBorder="1" applyAlignment="1">
      <alignment horizontal="center" vertical="center"/>
    </xf>
    <xf numFmtId="49" fontId="47" fillId="28" borderId="53" xfId="0" applyNumberFormat="1" applyFont="1" applyFill="1" applyBorder="1" applyAlignment="1">
      <alignment horizontal="left" vertical="center"/>
    </xf>
    <xf numFmtId="0" fontId="42" fillId="28" borderId="40" xfId="0" applyFont="1" applyFill="1" applyBorder="1" applyAlignment="1">
      <alignment vertical="center"/>
    </xf>
    <xf numFmtId="0" fontId="65" fillId="28" borderId="54" xfId="0" applyFont="1" applyFill="1" applyBorder="1" applyAlignment="1">
      <alignment vertical="center"/>
    </xf>
    <xf numFmtId="0" fontId="53" fillId="28" borderId="54" xfId="0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vertical="center"/>
    </xf>
    <xf numFmtId="0" fontId="52" fillId="28" borderId="36" xfId="0" applyFont="1" applyFill="1" applyBorder="1" applyAlignment="1">
      <alignment horizontal="center" vertical="center"/>
    </xf>
    <xf numFmtId="0" fontId="52" fillId="28" borderId="40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left" vertical="center"/>
    </xf>
    <xf numFmtId="0" fontId="47" fillId="28" borderId="36" xfId="0" applyFont="1" applyFill="1" applyBorder="1" applyAlignment="1">
      <alignment horizontal="center" vertical="center"/>
    </xf>
    <xf numFmtId="0" fontId="47" fillId="28" borderId="52" xfId="0" applyFont="1" applyFill="1" applyBorder="1" applyAlignment="1">
      <alignment horizontal="right" vertical="center"/>
    </xf>
    <xf numFmtId="49" fontId="47" fillId="28" borderId="39" xfId="0" applyNumberFormat="1" applyFont="1" applyFill="1" applyBorder="1" applyAlignment="1">
      <alignment horizontal="left" vertical="center" wrapText="1"/>
    </xf>
    <xf numFmtId="0" fontId="52" fillId="28" borderId="39" xfId="0" applyFont="1" applyFill="1" applyBorder="1" applyAlignment="1">
      <alignment horizontal="center" vertical="center"/>
    </xf>
    <xf numFmtId="0" fontId="47" fillId="28" borderId="39" xfId="0" applyFont="1" applyFill="1" applyBorder="1" applyAlignment="1">
      <alignment horizontal="center" vertical="center"/>
    </xf>
    <xf numFmtId="0" fontId="47" fillId="28" borderId="54" xfId="0" applyFont="1" applyFill="1" applyBorder="1" applyAlignment="1">
      <alignment horizontal="center" vertical="center"/>
    </xf>
    <xf numFmtId="0" fontId="57" fillId="28" borderId="90" xfId="0" applyFont="1" applyFill="1" applyBorder="1" applyAlignment="1">
      <alignment horizontal="center" vertical="center"/>
    </xf>
    <xf numFmtId="0" fontId="57" fillId="28" borderId="19" xfId="0" applyFont="1" applyFill="1" applyBorder="1" applyAlignment="1">
      <alignment vertical="center"/>
    </xf>
    <xf numFmtId="0" fontId="47" fillId="28" borderId="40" xfId="0" quotePrefix="1" applyFont="1" applyFill="1" applyBorder="1" applyAlignment="1">
      <alignment vertical="center"/>
    </xf>
    <xf numFmtId="0" fontId="47" fillId="28" borderId="60" xfId="0" quotePrefix="1" applyFont="1" applyFill="1" applyBorder="1" applyAlignment="1">
      <alignment horizontal="left" vertical="center"/>
    </xf>
    <xf numFmtId="0" fontId="54" fillId="28" borderId="61" xfId="0" quotePrefix="1" applyFont="1" applyFill="1" applyBorder="1" applyAlignment="1">
      <alignment horizontal="center" vertical="center"/>
    </xf>
    <xf numFmtId="0" fontId="47" fillId="28" borderId="61" xfId="0" applyFont="1" applyFill="1" applyBorder="1" applyAlignment="1">
      <alignment horizontal="center" vertical="center"/>
    </xf>
    <xf numFmtId="0" fontId="47" fillId="28" borderId="18" xfId="0" applyFont="1" applyFill="1" applyBorder="1" applyAlignment="1">
      <alignment horizontal="center" vertical="center"/>
    </xf>
    <xf numFmtId="0" fontId="47" fillId="28" borderId="56" xfId="0" quotePrefix="1" applyFont="1" applyFill="1" applyBorder="1" applyAlignment="1">
      <alignment horizontal="left" vertical="center"/>
    </xf>
    <xf numFmtId="0" fontId="47" fillId="28" borderId="40" xfId="0" applyFont="1" applyFill="1" applyBorder="1" applyAlignment="1">
      <alignment horizontal="center" vertical="center" wrapText="1" shrinkToFit="1"/>
    </xf>
    <xf numFmtId="0" fontId="52" fillId="28" borderId="33" xfId="0" applyFont="1" applyFill="1" applyBorder="1" applyAlignment="1">
      <alignment horizontal="center" vertical="center"/>
    </xf>
    <xf numFmtId="0" fontId="47" fillId="28" borderId="36" xfId="388" applyFont="1" applyFill="1" applyBorder="1" applyAlignment="1">
      <alignment horizontal="center" vertical="center"/>
    </xf>
    <xf numFmtId="0" fontId="52" fillId="28" borderId="52" xfId="0" applyFont="1" applyFill="1" applyBorder="1" applyAlignment="1">
      <alignment horizontal="center" vertical="center"/>
    </xf>
    <xf numFmtId="0" fontId="47" fillId="28" borderId="45" xfId="0" quotePrefix="1" applyFont="1" applyFill="1" applyBorder="1" applyAlignment="1">
      <alignment vertical="center"/>
    </xf>
    <xf numFmtId="0" fontId="54" fillId="28" borderId="36" xfId="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 vertical="center"/>
    </xf>
    <xf numFmtId="0" fontId="47" fillId="28" borderId="56" xfId="0" quotePrefix="1" applyFont="1" applyFill="1" applyBorder="1" applyAlignment="1">
      <alignment vertical="center"/>
    </xf>
    <xf numFmtId="0" fontId="47" fillId="28" borderId="40" xfId="0" quotePrefix="1" applyFont="1" applyFill="1" applyBorder="1" applyAlignment="1">
      <alignment horizontal="center" vertical="center"/>
    </xf>
    <xf numFmtId="0" fontId="54" fillId="28" borderId="33" xfId="0" applyFont="1" applyFill="1" applyBorder="1" applyAlignment="1">
      <alignment horizontal="center" vertical="center"/>
    </xf>
    <xf numFmtId="0" fontId="47" fillId="28" borderId="33" xfId="0" quotePrefix="1" applyFont="1" applyFill="1" applyBorder="1" applyAlignment="1">
      <alignment horizontal="center" vertical="center"/>
    </xf>
    <xf numFmtId="0" fontId="47" fillId="28" borderId="52" xfId="0" applyFont="1" applyFill="1" applyBorder="1" applyAlignment="1">
      <alignment horizontal="center" vertical="center"/>
    </xf>
    <xf numFmtId="49" fontId="70" fillId="28" borderId="40" xfId="0" applyNumberFormat="1" applyFont="1" applyFill="1" applyBorder="1" applyAlignment="1">
      <alignment horizontal="center" vertical="center"/>
    </xf>
    <xf numFmtId="49" fontId="68" fillId="28" borderId="40" xfId="0" applyNumberFormat="1" applyFont="1" applyFill="1" applyBorder="1" applyAlignment="1">
      <alignment horizontal="center" vertical="center"/>
    </xf>
    <xf numFmtId="0" fontId="54" fillId="28" borderId="40" xfId="0" applyFont="1" applyFill="1" applyBorder="1" applyAlignment="1">
      <alignment horizontal="center" vertical="center"/>
    </xf>
    <xf numFmtId="0" fontId="47" fillId="28" borderId="37" xfId="0" applyFont="1" applyFill="1" applyBorder="1" applyAlignment="1">
      <alignment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42" xfId="0" quotePrefix="1" applyFont="1" applyFill="1" applyBorder="1" applyAlignment="1">
      <alignment horizontal="left" vertical="center"/>
    </xf>
    <xf numFmtId="0" fontId="47" fillId="28" borderId="53" xfId="0" quotePrefix="1" applyFont="1" applyFill="1" applyBorder="1" applyAlignment="1">
      <alignment horizontal="left" vertical="center"/>
    </xf>
    <xf numFmtId="0" fontId="47" fillId="28" borderId="54" xfId="0" quotePrefix="1" applyFont="1" applyFill="1" applyBorder="1" applyAlignment="1">
      <alignment horizontal="left" vertical="center"/>
    </xf>
    <xf numFmtId="0" fontId="42" fillId="28" borderId="0" xfId="0" applyFont="1" applyFill="1" applyAlignment="1">
      <alignment vertical="center"/>
    </xf>
    <xf numFmtId="0" fontId="47" fillId="28" borderId="33" xfId="0" applyFont="1" applyFill="1" applyBorder="1" applyAlignment="1">
      <alignment horizontal="center" vertical="center"/>
    </xf>
    <xf numFmtId="0" fontId="47" fillId="28" borderId="82" xfId="0" applyFont="1" applyFill="1" applyBorder="1" applyAlignment="1">
      <alignment horizontal="center" vertical="center"/>
    </xf>
    <xf numFmtId="0" fontId="47" fillId="28" borderId="76" xfId="0" applyFont="1" applyFill="1" applyBorder="1" applyAlignment="1">
      <alignment horizontal="center" vertical="center"/>
    </xf>
    <xf numFmtId="0" fontId="47" fillId="28" borderId="31" xfId="0" applyFont="1" applyFill="1" applyBorder="1" applyAlignment="1">
      <alignment horizontal="left" vertical="center"/>
    </xf>
    <xf numFmtId="0" fontId="47" fillId="28" borderId="45" xfId="0" quotePrefix="1" applyFont="1" applyFill="1" applyBorder="1" applyAlignment="1">
      <alignment horizontal="left" vertical="center"/>
    </xf>
    <xf numFmtId="49" fontId="54" fillId="28" borderId="40" xfId="0" applyNumberFormat="1" applyFont="1" applyFill="1" applyBorder="1" applyAlignment="1">
      <alignment horizontal="center" vertical="center" wrapText="1"/>
    </xf>
    <xf numFmtId="0" fontId="47" fillId="27" borderId="35" xfId="0" applyFont="1" applyFill="1" applyBorder="1" applyAlignment="1">
      <alignment horizontal="right" vertical="center"/>
    </xf>
    <xf numFmtId="0" fontId="47" fillId="0" borderId="37" xfId="0" applyFont="1" applyBorder="1" applyAlignment="1">
      <alignment horizontal="right" vertical="center"/>
    </xf>
    <xf numFmtId="0" fontId="54" fillId="0" borderId="45" xfId="0" applyFont="1" applyBorder="1" applyAlignment="1">
      <alignment vertical="center"/>
    </xf>
    <xf numFmtId="0" fontId="47" fillId="0" borderId="93" xfId="0" applyFont="1" applyBorder="1" applyAlignment="1">
      <alignment horizontal="center" vertical="center"/>
    </xf>
    <xf numFmtId="0" fontId="54" fillId="0" borderId="93" xfId="0" applyFont="1" applyBorder="1" applyAlignment="1">
      <alignment horizontal="center" vertical="center"/>
    </xf>
    <xf numFmtId="0" fontId="47" fillId="0" borderId="58" xfId="0" applyFont="1" applyBorder="1" applyAlignment="1">
      <alignment horizontal="left" vertical="center"/>
    </xf>
    <xf numFmtId="49" fontId="53" fillId="0" borderId="45" xfId="0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59" fillId="0" borderId="39" xfId="0" applyFont="1" applyBorder="1" applyAlignment="1">
      <alignment horizontal="center" vertical="center"/>
    </xf>
    <xf numFmtId="0" fontId="43" fillId="27" borderId="0" xfId="0" applyFont="1" applyFill="1" applyAlignment="1">
      <alignment vertical="center"/>
    </xf>
    <xf numFmtId="0" fontId="47" fillId="27" borderId="39" xfId="0" applyFont="1" applyFill="1" applyBorder="1" applyAlignment="1">
      <alignment horizontal="center" vertical="center"/>
    </xf>
    <xf numFmtId="0" fontId="42" fillId="27" borderId="43" xfId="0" applyFont="1" applyFill="1" applyBorder="1" applyAlignment="1">
      <alignment horizontal="right" vertical="center"/>
    </xf>
    <xf numFmtId="0" fontId="47" fillId="27" borderId="33" xfId="0" applyFont="1" applyFill="1" applyBorder="1" applyAlignment="1">
      <alignment horizontal="left" vertical="center" wrapText="1"/>
    </xf>
    <xf numFmtId="0" fontId="53" fillId="0" borderId="52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left" vertical="center"/>
    </xf>
    <xf numFmtId="0" fontId="59" fillId="0" borderId="54" xfId="0" applyFont="1" applyBorder="1" applyAlignment="1">
      <alignment horizontal="center" vertical="center"/>
    </xf>
    <xf numFmtId="0" fontId="47" fillId="0" borderId="39" xfId="0" quotePrefix="1" applyFont="1" applyBorder="1" applyAlignment="1">
      <alignment vertical="center"/>
    </xf>
    <xf numFmtId="49" fontId="65" fillId="0" borderId="43" xfId="0" applyNumberFormat="1" applyFont="1" applyBorder="1" applyAlignment="1">
      <alignment horizontal="center" vertical="center" wrapText="1"/>
    </xf>
    <xf numFmtId="49" fontId="48" fillId="0" borderId="39" xfId="0" applyNumberFormat="1" applyFont="1" applyBorder="1" applyAlignment="1">
      <alignment horizontal="center" vertical="center" wrapText="1"/>
    </xf>
    <xf numFmtId="49" fontId="48" fillId="0" borderId="54" xfId="0" applyNumberFormat="1" applyFont="1" applyBorder="1" applyAlignment="1">
      <alignment horizontal="center" vertical="center" wrapText="1"/>
    </xf>
    <xf numFmtId="0" fontId="47" fillId="0" borderId="91" xfId="0" applyFont="1" applyBorder="1" applyAlignment="1">
      <alignment horizontal="right" vertical="center"/>
    </xf>
    <xf numFmtId="0" fontId="46" fillId="0" borderId="46" xfId="0" applyFont="1" applyBorder="1" applyAlignment="1">
      <alignment horizontal="right" vertical="center"/>
    </xf>
    <xf numFmtId="0" fontId="59" fillId="0" borderId="39" xfId="0" applyFont="1" applyBorder="1" applyAlignment="1">
      <alignment vertical="center"/>
    </xf>
    <xf numFmtId="0" fontId="59" fillId="0" borderId="40" xfId="0" applyFont="1" applyBorder="1" applyAlignment="1">
      <alignment horizontal="center" vertical="center"/>
    </xf>
    <xf numFmtId="0" fontId="46" fillId="0" borderId="29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7" fillId="0" borderId="88" xfId="0" quotePrefix="1" applyFont="1" applyBorder="1" applyAlignment="1">
      <alignment horizontal="left" vertical="center"/>
    </xf>
    <xf numFmtId="0" fontId="53" fillId="29" borderId="54" xfId="0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2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6" fillId="0" borderId="33" xfId="0" applyFont="1" applyBorder="1" applyAlignment="1">
      <alignment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7" xfId="0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1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4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68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4" xfId="0" applyFont="1" applyBorder="1" applyAlignment="1">
      <alignment horizontal="center" vertical="center"/>
    </xf>
    <xf numFmtId="0" fontId="47" fillId="0" borderId="38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41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6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49" fontId="54" fillId="0" borderId="41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70" fillId="0" borderId="41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49" fontId="53" fillId="0" borderId="36" xfId="0" applyNumberFormat="1" applyFont="1" applyBorder="1" applyAlignment="1">
      <alignment horizontal="center" vertical="center" wrapText="1"/>
    </xf>
    <xf numFmtId="49" fontId="68" fillId="0" borderId="41" xfId="0" applyNumberFormat="1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3" fillId="0" borderId="36" xfId="0" applyFont="1" applyBorder="1" applyAlignment="1">
      <alignment horizontal="right" vertical="center" wrapText="1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80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67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62" fillId="0" borderId="84" xfId="0" applyFont="1" applyBorder="1" applyAlignment="1">
      <alignment vertical="center"/>
    </xf>
    <xf numFmtId="0" fontId="47" fillId="0" borderId="84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80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6" fillId="0" borderId="61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6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49" fontId="70" fillId="0" borderId="40" xfId="0" applyNumberFormat="1" applyFont="1" applyBorder="1" applyAlignment="1">
      <alignment horizontal="center" vertical="center"/>
    </xf>
    <xf numFmtId="0" fontId="47" fillId="0" borderId="55" xfId="0" applyFont="1" applyBorder="1" applyAlignment="1">
      <alignment vertical="center"/>
    </xf>
    <xf numFmtId="49" fontId="68" fillId="0" borderId="40" xfId="0" applyNumberFormat="1" applyFont="1" applyBorder="1" applyAlignment="1">
      <alignment horizontal="center" vertical="center"/>
    </xf>
    <xf numFmtId="49" fontId="67" fillId="0" borderId="52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5" xfId="0" applyFont="1" applyBorder="1" applyAlignment="1">
      <alignment horizontal="left"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88" fillId="30" borderId="45" xfId="0" applyFont="1" applyFill="1" applyBorder="1" applyAlignment="1">
      <alignment horizontal="center" vertical="center"/>
    </xf>
    <xf numFmtId="0" fontId="47" fillId="30" borderId="43" xfId="0" applyFont="1" applyFill="1" applyBorder="1" applyAlignment="1">
      <alignment horizontal="center" vertical="center"/>
    </xf>
    <xf numFmtId="0" fontId="47" fillId="30" borderId="52" xfId="0" applyFont="1" applyFill="1" applyBorder="1" applyAlignment="1">
      <alignment horizontal="right" vertical="center"/>
    </xf>
    <xf numFmtId="0" fontId="65" fillId="30" borderId="54" xfId="0" applyFont="1" applyFill="1" applyBorder="1" applyAlignment="1">
      <alignment horizontal="center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53" fillId="30" borderId="52" xfId="0" applyFont="1" applyFill="1" applyBorder="1" applyAlignment="1">
      <alignment horizontal="right" vertical="center"/>
    </xf>
    <xf numFmtId="0" fontId="59" fillId="30" borderId="41" xfId="0" applyFont="1" applyFill="1" applyBorder="1" applyAlignment="1">
      <alignment horizontal="center" vertical="center"/>
    </xf>
    <xf numFmtId="0" fontId="46" fillId="30" borderId="44" xfId="0" applyFont="1" applyFill="1" applyBorder="1" applyAlignment="1">
      <alignment horizontal="right" vertical="center"/>
    </xf>
    <xf numFmtId="0" fontId="47" fillId="30" borderId="44" xfId="0" applyFont="1" applyFill="1" applyBorder="1" applyAlignment="1">
      <alignment horizontal="center" vertical="center"/>
    </xf>
    <xf numFmtId="0" fontId="52" fillId="30" borderId="40" xfId="0" applyFont="1" applyFill="1" applyBorder="1" applyAlignment="1">
      <alignment horizontal="center" vertical="center"/>
    </xf>
    <xf numFmtId="0" fontId="47" fillId="30" borderId="38" xfId="0" applyFont="1" applyFill="1" applyBorder="1" applyAlignment="1">
      <alignment horizontal="center" vertical="center"/>
    </xf>
    <xf numFmtId="0" fontId="47" fillId="30" borderId="58" xfId="0" applyFont="1" applyFill="1" applyBorder="1" applyAlignment="1">
      <alignment horizontal="left" vertical="center"/>
    </xf>
    <xf numFmtId="0" fontId="47" fillId="30" borderId="35" xfId="0" applyFont="1" applyFill="1" applyBorder="1" applyAlignment="1">
      <alignment horizontal="center" vertical="center"/>
    </xf>
    <xf numFmtId="0" fontId="53" fillId="30" borderId="40" xfId="0" applyFont="1" applyFill="1" applyBorder="1" applyAlignment="1">
      <alignment horizontal="center" vertical="center"/>
    </xf>
    <xf numFmtId="0" fontId="47" fillId="30" borderId="0" xfId="0" applyFont="1" applyFill="1" applyAlignment="1">
      <alignment vertical="center"/>
    </xf>
    <xf numFmtId="0" fontId="47" fillId="30" borderId="42" xfId="0" applyFont="1" applyFill="1" applyBorder="1" applyAlignment="1">
      <alignment horizontal="left" vertical="center"/>
    </xf>
    <xf numFmtId="0" fontId="47" fillId="30" borderId="38" xfId="0" applyFont="1" applyFill="1" applyBorder="1" applyAlignment="1">
      <alignment horizontal="left" vertical="center"/>
    </xf>
    <xf numFmtId="0" fontId="52" fillId="30" borderId="0" xfId="0" applyFont="1" applyFill="1" applyAlignment="1">
      <alignment vertical="center"/>
    </xf>
    <xf numFmtId="0" fontId="47" fillId="30" borderId="55" xfId="0" applyFont="1" applyFill="1" applyBorder="1" applyAlignment="1">
      <alignment horizontal="left" vertical="center"/>
    </xf>
    <xf numFmtId="0" fontId="54" fillId="30" borderId="54" xfId="0" applyFont="1" applyFill="1" applyBorder="1" applyAlignment="1">
      <alignment horizontal="center" vertical="center"/>
    </xf>
    <xf numFmtId="0" fontId="47" fillId="30" borderId="41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8" xfId="0" quotePrefix="1" applyFont="1" applyBorder="1" applyAlignment="1">
      <alignment vertical="center"/>
    </xf>
    <xf numFmtId="0" fontId="59" fillId="0" borderId="40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66" fillId="30" borderId="36" xfId="0" applyFont="1" applyFill="1" applyBorder="1" applyAlignment="1">
      <alignment horizontal="right" vertical="center"/>
    </xf>
    <xf numFmtId="0" fontId="47" fillId="30" borderId="0" xfId="0" applyFont="1" applyFill="1" applyAlignment="1">
      <alignment horizontal="center" vertical="center"/>
    </xf>
    <xf numFmtId="0" fontId="47" fillId="30" borderId="39" xfId="0" applyFont="1" applyFill="1" applyBorder="1" applyAlignment="1">
      <alignment horizontal="center" vertical="center"/>
    </xf>
    <xf numFmtId="0" fontId="42" fillId="31" borderId="43" xfId="0" applyFont="1" applyFill="1" applyBorder="1" applyAlignment="1">
      <alignment horizontal="right" vertical="center"/>
    </xf>
    <xf numFmtId="49" fontId="52" fillId="31" borderId="0" xfId="0" applyNumberFormat="1" applyFont="1" applyFill="1" applyAlignment="1">
      <alignment horizontal="center" vertical="center" wrapText="1"/>
    </xf>
    <xf numFmtId="0" fontId="47" fillId="31" borderId="54" xfId="0" applyFont="1" applyFill="1" applyBorder="1" applyAlignment="1">
      <alignment horizontal="left" vertical="center" wrapText="1"/>
    </xf>
    <xf numFmtId="0" fontId="47" fillId="31" borderId="52" xfId="0" applyFont="1" applyFill="1" applyBorder="1" applyAlignment="1">
      <alignment vertical="center" wrapText="1"/>
    </xf>
    <xf numFmtId="0" fontId="54" fillId="31" borderId="0" xfId="0" applyFont="1" applyFill="1" applyAlignment="1">
      <alignment horizontal="center" vertical="center"/>
    </xf>
    <xf numFmtId="0" fontId="47" fillId="31" borderId="42" xfId="0" applyFont="1" applyFill="1" applyBorder="1" applyAlignment="1">
      <alignment vertical="center"/>
    </xf>
    <xf numFmtId="49" fontId="67" fillId="31" borderId="52" xfId="0" applyNumberFormat="1" applyFont="1" applyFill="1" applyBorder="1" applyAlignment="1">
      <alignment horizontal="center" vertical="center" wrapText="1"/>
    </xf>
    <xf numFmtId="0" fontId="47" fillId="31" borderId="56" xfId="0" quotePrefix="1" applyFont="1" applyFill="1" applyBorder="1" applyAlignment="1">
      <alignment vertical="center"/>
    </xf>
    <xf numFmtId="0" fontId="53" fillId="31" borderId="54" xfId="0" applyFont="1" applyFill="1" applyBorder="1" applyAlignment="1">
      <alignment horizontal="center" vertical="center"/>
    </xf>
    <xf numFmtId="0" fontId="54" fillId="32" borderId="45" xfId="0" applyFont="1" applyFill="1" applyBorder="1" applyAlignment="1">
      <alignment horizontal="center" vertical="center"/>
    </xf>
    <xf numFmtId="0" fontId="47" fillId="32" borderId="36" xfId="0" applyFont="1" applyFill="1" applyBorder="1" applyAlignment="1">
      <alignment horizontal="center" vertical="center"/>
    </xf>
    <xf numFmtId="0" fontId="47" fillId="32" borderId="40" xfId="0" applyFont="1" applyFill="1" applyBorder="1" applyAlignment="1">
      <alignment horizontal="center" vertical="center"/>
    </xf>
    <xf numFmtId="0" fontId="52" fillId="32" borderId="40" xfId="0" applyFont="1" applyFill="1" applyBorder="1" applyAlignment="1">
      <alignment horizontal="center" vertical="center"/>
    </xf>
    <xf numFmtId="0" fontId="47" fillId="33" borderId="40" xfId="0" applyFont="1" applyFill="1" applyBorder="1" applyAlignment="1">
      <alignment horizontal="center" vertical="center"/>
    </xf>
    <xf numFmtId="49" fontId="54" fillId="33" borderId="40" xfId="0" applyNumberFormat="1" applyFont="1" applyFill="1" applyBorder="1" applyAlignment="1">
      <alignment horizontal="center" vertical="center"/>
    </xf>
    <xf numFmtId="0" fontId="42" fillId="33" borderId="43" xfId="0" applyFont="1" applyFill="1" applyBorder="1" applyAlignment="1">
      <alignment horizontal="right" vertical="center"/>
    </xf>
    <xf numFmtId="0" fontId="42" fillId="33" borderId="40" xfId="0" applyFont="1" applyFill="1" applyBorder="1" applyAlignment="1">
      <alignment vertical="center"/>
    </xf>
    <xf numFmtId="0" fontId="44" fillId="33" borderId="54" xfId="0" applyFont="1" applyFill="1" applyBorder="1" applyAlignment="1">
      <alignment horizontal="center" vertical="center"/>
    </xf>
    <xf numFmtId="0" fontId="48" fillId="33" borderId="54" xfId="0" applyFont="1" applyFill="1" applyBorder="1" applyAlignment="1">
      <alignment vertical="center"/>
    </xf>
    <xf numFmtId="0" fontId="47" fillId="33" borderId="40" xfId="0" applyFont="1" applyFill="1" applyBorder="1" applyAlignment="1">
      <alignment horizontal="left" vertical="center"/>
    </xf>
    <xf numFmtId="0" fontId="52" fillId="33" borderId="40" xfId="0" applyFont="1" applyFill="1" applyBorder="1" applyAlignment="1">
      <alignment vertical="center"/>
    </xf>
    <xf numFmtId="0" fontId="52" fillId="33" borderId="36" xfId="0" applyFont="1" applyFill="1" applyBorder="1" applyAlignment="1">
      <alignment horizontal="right" vertical="center"/>
    </xf>
    <xf numFmtId="0" fontId="47" fillId="33" borderId="36" xfId="0" applyFont="1" applyFill="1" applyBorder="1" applyAlignment="1">
      <alignment horizontal="right" vertical="center"/>
    </xf>
    <xf numFmtId="49" fontId="47" fillId="33" borderId="39" xfId="0" applyNumberFormat="1" applyFont="1" applyFill="1" applyBorder="1" applyAlignment="1">
      <alignment horizontal="left" vertical="center" wrapText="1"/>
    </xf>
    <xf numFmtId="0" fontId="47" fillId="33" borderId="54" xfId="0" applyFont="1" applyFill="1" applyBorder="1" applyAlignment="1">
      <alignment horizontal="center" vertical="center"/>
    </xf>
    <xf numFmtId="0" fontId="43" fillId="33" borderId="0" xfId="0" applyFont="1" applyFill="1" applyAlignment="1">
      <alignment vertical="center"/>
    </xf>
    <xf numFmtId="0" fontId="47" fillId="33" borderId="39" xfId="0" applyFont="1" applyFill="1" applyBorder="1" applyAlignment="1">
      <alignment horizontal="center" vertical="center"/>
    </xf>
    <xf numFmtId="0" fontId="57" fillId="33" borderId="90" xfId="0" applyFont="1" applyFill="1" applyBorder="1" applyAlignment="1">
      <alignment vertical="center"/>
    </xf>
    <xf numFmtId="0" fontId="47" fillId="33" borderId="32" xfId="0" quotePrefix="1" applyFont="1" applyFill="1" applyBorder="1" applyAlignment="1">
      <alignment horizontal="left" vertical="center"/>
    </xf>
    <xf numFmtId="0" fontId="59" fillId="33" borderId="33" xfId="0" applyFont="1" applyFill="1" applyBorder="1" applyAlignment="1">
      <alignment horizontal="center" vertical="center"/>
    </xf>
    <xf numFmtId="0" fontId="47" fillId="33" borderId="33" xfId="0" applyFont="1" applyFill="1" applyBorder="1" applyAlignment="1">
      <alignment horizontal="center" vertical="center"/>
    </xf>
    <xf numFmtId="0" fontId="47" fillId="33" borderId="57" xfId="0" applyFont="1" applyFill="1" applyBorder="1" applyAlignment="1">
      <alignment horizontal="center" vertical="center"/>
    </xf>
    <xf numFmtId="49" fontId="47" fillId="33" borderId="36" xfId="0" applyNumberFormat="1" applyFont="1" applyFill="1" applyBorder="1" applyAlignment="1">
      <alignment horizontal="right" vertical="center"/>
    </xf>
    <xf numFmtId="0" fontId="47" fillId="33" borderId="45" xfId="0" quotePrefix="1" applyFont="1" applyFill="1" applyBorder="1" applyAlignment="1">
      <alignment vertical="center"/>
    </xf>
    <xf numFmtId="49" fontId="70" fillId="33" borderId="40" xfId="0" applyNumberFormat="1" applyFont="1" applyFill="1" applyBorder="1" applyAlignment="1">
      <alignment horizontal="center" vertical="center"/>
    </xf>
    <xf numFmtId="49" fontId="68" fillId="33" borderId="40" xfId="0" applyNumberFormat="1" applyFont="1" applyFill="1" applyBorder="1" applyAlignment="1">
      <alignment horizontal="center" vertical="center"/>
    </xf>
    <xf numFmtId="0" fontId="87" fillId="33" borderId="52" xfId="0" applyFont="1" applyFill="1" applyBorder="1" applyAlignment="1">
      <alignment horizontal="center" vertical="center"/>
    </xf>
    <xf numFmtId="0" fontId="61" fillId="33" borderId="54" xfId="0" applyFont="1" applyFill="1" applyBorder="1" applyAlignment="1">
      <alignment horizontal="center" vertical="center"/>
    </xf>
    <xf numFmtId="0" fontId="52" fillId="33" borderId="36" xfId="0" applyFont="1" applyFill="1" applyBorder="1" applyAlignment="1">
      <alignment horizontal="center" vertical="center"/>
    </xf>
    <xf numFmtId="0" fontId="47" fillId="33" borderId="52" xfId="0" applyFont="1" applyFill="1" applyBorder="1" applyAlignment="1">
      <alignment horizontal="center" vertical="center"/>
    </xf>
    <xf numFmtId="0" fontId="47" fillId="33" borderId="36" xfId="0" applyFont="1" applyFill="1" applyBorder="1" applyAlignment="1">
      <alignment horizontal="center" vertical="center"/>
    </xf>
    <xf numFmtId="0" fontId="53" fillId="33" borderId="44" xfId="388" quotePrefix="1" applyFont="1" applyFill="1" applyBorder="1" applyAlignment="1">
      <alignment horizontal="center" vertical="center"/>
    </xf>
    <xf numFmtId="0" fontId="59" fillId="33" borderId="36" xfId="0" applyFont="1" applyFill="1" applyBorder="1" applyAlignment="1">
      <alignment horizontal="center" vertical="center"/>
    </xf>
    <xf numFmtId="0" fontId="52" fillId="33" borderId="33" xfId="0" applyFont="1" applyFill="1" applyBorder="1" applyAlignment="1">
      <alignment horizontal="center" vertical="center"/>
    </xf>
    <xf numFmtId="49" fontId="52" fillId="33" borderId="41" xfId="0" applyNumberFormat="1" applyFont="1" applyFill="1" applyBorder="1" applyAlignment="1">
      <alignment horizontal="right" vertical="center"/>
    </xf>
    <xf numFmtId="0" fontId="53" fillId="33" borderId="36" xfId="0" applyFont="1" applyFill="1" applyBorder="1" applyAlignment="1">
      <alignment horizontal="right" vertical="center" wrapText="1"/>
    </xf>
    <xf numFmtId="0" fontId="52" fillId="33" borderId="0" xfId="0" applyFont="1" applyFill="1" applyAlignment="1">
      <alignment horizontal="center" vertical="center"/>
    </xf>
    <xf numFmtId="0" fontId="54" fillId="33" borderId="40" xfId="0" applyFont="1" applyFill="1" applyBorder="1" applyAlignment="1">
      <alignment horizontal="center" vertical="center"/>
    </xf>
    <xf numFmtId="0" fontId="47" fillId="33" borderId="56" xfId="0" quotePrefix="1" applyFont="1" applyFill="1" applyBorder="1" applyAlignment="1">
      <alignment vertical="center"/>
    </xf>
    <xf numFmtId="0" fontId="47" fillId="33" borderId="44" xfId="0" applyFont="1" applyFill="1" applyBorder="1" applyAlignment="1">
      <alignment vertical="center"/>
    </xf>
    <xf numFmtId="0" fontId="52" fillId="33" borderId="40" xfId="0" applyFont="1" applyFill="1" applyBorder="1" applyAlignment="1">
      <alignment horizontal="center" vertical="center"/>
    </xf>
    <xf numFmtId="0" fontId="59" fillId="33" borderId="36" xfId="0" applyFont="1" applyFill="1" applyBorder="1" applyAlignment="1">
      <alignment horizontal="right" vertical="center" wrapText="1"/>
    </xf>
    <xf numFmtId="0" fontId="47" fillId="33" borderId="57" xfId="0" applyFont="1" applyFill="1" applyBorder="1" applyAlignment="1">
      <alignment horizontal="right" vertical="center"/>
    </xf>
    <xf numFmtId="0" fontId="54" fillId="33" borderId="41" xfId="0" applyFont="1" applyFill="1" applyBorder="1" applyAlignment="1">
      <alignment horizontal="center" vertical="center"/>
    </xf>
    <xf numFmtId="49" fontId="68" fillId="33" borderId="41" xfId="0" applyNumberFormat="1" applyFont="1" applyFill="1" applyBorder="1" applyAlignment="1">
      <alignment horizontal="center" vertical="center"/>
    </xf>
    <xf numFmtId="49" fontId="53" fillId="33" borderId="36" xfId="0" applyNumberFormat="1" applyFont="1" applyFill="1" applyBorder="1" applyAlignment="1">
      <alignment horizontal="center" vertical="center" wrapText="1"/>
    </xf>
    <xf numFmtId="0" fontId="47" fillId="33" borderId="41" xfId="0" applyFont="1" applyFill="1" applyBorder="1" applyAlignment="1">
      <alignment horizontal="center" vertical="center"/>
    </xf>
    <xf numFmtId="49" fontId="70" fillId="33" borderId="41" xfId="0" applyNumberFormat="1" applyFont="1" applyFill="1" applyBorder="1" applyAlignment="1">
      <alignment horizontal="center" vertical="center"/>
    </xf>
    <xf numFmtId="0" fontId="59" fillId="33" borderId="40" xfId="0" applyFont="1" applyFill="1" applyBorder="1" applyAlignment="1">
      <alignment horizontal="center" vertical="center" wrapText="1"/>
    </xf>
    <xf numFmtId="49" fontId="54" fillId="33" borderId="41" xfId="0" applyNumberFormat="1" applyFont="1" applyFill="1" applyBorder="1" applyAlignment="1">
      <alignment horizontal="center" vertical="center" shrinkToFit="1"/>
    </xf>
    <xf numFmtId="0" fontId="47" fillId="33" borderId="41" xfId="0" applyFont="1" applyFill="1" applyBorder="1" applyAlignment="1">
      <alignment horizontal="left" vertical="center"/>
    </xf>
    <xf numFmtId="0" fontId="47" fillId="33" borderId="41" xfId="0" quotePrefix="1" applyFont="1" applyFill="1" applyBorder="1" applyAlignment="1">
      <alignment horizontal="center" vertical="center"/>
    </xf>
    <xf numFmtId="0" fontId="53" fillId="33" borderId="40" xfId="0" applyFont="1" applyFill="1" applyBorder="1" applyAlignment="1">
      <alignment horizontal="center" vertical="center"/>
    </xf>
    <xf numFmtId="0" fontId="47" fillId="33" borderId="45" xfId="0" quotePrefix="1" applyFont="1" applyFill="1" applyBorder="1" applyAlignment="1">
      <alignment horizontal="left" vertical="center"/>
    </xf>
    <xf numFmtId="0" fontId="66" fillId="33" borderId="40" xfId="0" applyFont="1" applyFill="1" applyBorder="1" applyAlignment="1">
      <alignment vertical="center"/>
    </xf>
    <xf numFmtId="0" fontId="47" fillId="33" borderId="38" xfId="0" quotePrefix="1" applyFont="1" applyFill="1" applyBorder="1" applyAlignment="1">
      <alignment vertical="center"/>
    </xf>
    <xf numFmtId="0" fontId="54" fillId="33" borderId="40" xfId="388" applyFont="1" applyFill="1" applyBorder="1" applyAlignment="1">
      <alignment horizontal="center" vertical="center" wrapText="1"/>
    </xf>
    <xf numFmtId="49" fontId="54" fillId="33" borderId="40" xfId="0" applyNumberFormat="1" applyFont="1" applyFill="1" applyBorder="1" applyAlignment="1">
      <alignment horizontal="center" vertical="center" shrinkToFit="1"/>
    </xf>
    <xf numFmtId="0" fontId="53" fillId="33" borderId="54" xfId="0" applyFont="1" applyFill="1" applyBorder="1" applyAlignment="1">
      <alignment horizontal="center" vertical="center"/>
    </xf>
    <xf numFmtId="0" fontId="47" fillId="33" borderId="45" xfId="0" applyFont="1" applyFill="1" applyBorder="1" applyAlignment="1">
      <alignment horizontal="left" vertical="center"/>
    </xf>
    <xf numFmtId="0" fontId="65" fillId="33" borderId="54" xfId="0" applyFont="1" applyFill="1" applyBorder="1" applyAlignment="1">
      <alignment vertical="center"/>
    </xf>
    <xf numFmtId="49" fontId="48" fillId="33" borderId="36" xfId="0" applyNumberFormat="1" applyFont="1" applyFill="1" applyBorder="1" applyAlignment="1">
      <alignment horizontal="center" vertical="center" shrinkToFit="1"/>
    </xf>
    <xf numFmtId="49" fontId="47" fillId="33" borderId="53" xfId="0" applyNumberFormat="1" applyFont="1" applyFill="1" applyBorder="1" applyAlignment="1">
      <alignment horizontal="left" vertical="center"/>
    </xf>
    <xf numFmtId="49" fontId="65" fillId="33" borderId="45" xfId="0" applyNumberFormat="1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0" fontId="47" fillId="33" borderId="0" xfId="0" applyFont="1" applyFill="1" applyAlignment="1">
      <alignment vertical="center"/>
    </xf>
    <xf numFmtId="0" fontId="47" fillId="33" borderId="52" xfId="0" applyFont="1" applyFill="1" applyBorder="1" applyAlignment="1">
      <alignment horizontal="right" vertical="center"/>
    </xf>
    <xf numFmtId="0" fontId="47" fillId="33" borderId="43" xfId="0" applyFont="1" applyFill="1" applyBorder="1" applyAlignment="1">
      <alignment horizontal="center" vertical="center" wrapText="1"/>
    </xf>
    <xf numFmtId="0" fontId="47" fillId="33" borderId="54" xfId="0" applyFont="1" applyFill="1" applyBorder="1" applyAlignment="1">
      <alignment horizontal="left" vertical="center"/>
    </xf>
    <xf numFmtId="0" fontId="47" fillId="33" borderId="39" xfId="0" applyFont="1" applyFill="1" applyBorder="1" applyAlignment="1">
      <alignment horizontal="center" vertical="center" wrapText="1"/>
    </xf>
    <xf numFmtId="0" fontId="69" fillId="33" borderId="54" xfId="0" applyFont="1" applyFill="1" applyBorder="1" applyAlignment="1">
      <alignment horizontal="left" vertical="center"/>
    </xf>
    <xf numFmtId="0" fontId="52" fillId="33" borderId="39" xfId="0" applyFont="1" applyFill="1" applyBorder="1" applyAlignment="1">
      <alignment horizontal="center" vertical="center"/>
    </xf>
    <xf numFmtId="0" fontId="47" fillId="33" borderId="88" xfId="0" applyFont="1" applyFill="1" applyBorder="1" applyAlignment="1">
      <alignment horizontal="left" vertical="center"/>
    </xf>
    <xf numFmtId="0" fontId="47" fillId="33" borderId="87" xfId="0" applyFont="1" applyFill="1" applyBorder="1" applyAlignment="1">
      <alignment horizontal="left" vertical="center"/>
    </xf>
    <xf numFmtId="0" fontId="48" fillId="33" borderId="54" xfId="0" applyFont="1" applyFill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33" borderId="31" xfId="0" applyFont="1" applyFill="1" applyBorder="1" applyAlignment="1">
      <alignment horizontal="left" vertical="center"/>
    </xf>
    <xf numFmtId="0" fontId="47" fillId="33" borderId="40" xfId="0" quotePrefix="1" applyFont="1" applyFill="1" applyBorder="1" applyAlignment="1">
      <alignment horizontal="center" vertical="center"/>
    </xf>
    <xf numFmtId="0" fontId="47" fillId="33" borderId="42" xfId="0" quotePrefix="1" applyFont="1" applyFill="1" applyBorder="1" applyAlignment="1">
      <alignment horizontal="left" vertical="center"/>
    </xf>
    <xf numFmtId="0" fontId="47" fillId="34" borderId="40" xfId="0" applyFont="1" applyFill="1" applyBorder="1" applyAlignment="1">
      <alignment horizontal="center" vertical="center"/>
    </xf>
    <xf numFmtId="0" fontId="47" fillId="34" borderId="45" xfId="0" quotePrefix="1" applyFont="1" applyFill="1" applyBorder="1" applyAlignment="1">
      <alignment horizontal="left" vertical="center"/>
    </xf>
    <xf numFmtId="0" fontId="44" fillId="34" borderId="54" xfId="0" applyFont="1" applyFill="1" applyBorder="1" applyAlignment="1">
      <alignment horizontal="center" vertical="center"/>
    </xf>
    <xf numFmtId="0" fontId="87" fillId="34" borderId="45" xfId="0" applyFont="1" applyFill="1" applyBorder="1" applyAlignment="1">
      <alignment vertical="center"/>
    </xf>
    <xf numFmtId="0" fontId="59" fillId="34" borderId="40" xfId="0" applyFont="1" applyFill="1" applyBorder="1" applyAlignment="1">
      <alignment horizontal="right" vertical="center" wrapText="1"/>
    </xf>
    <xf numFmtId="0" fontId="52" fillId="34" borderId="40" xfId="0" applyFont="1" applyFill="1" applyBorder="1" applyAlignment="1">
      <alignment horizontal="center" vertical="center"/>
    </xf>
    <xf numFmtId="0" fontId="59" fillId="34" borderId="40" xfId="0" applyFont="1" applyFill="1" applyBorder="1" applyAlignment="1">
      <alignment horizontal="center" vertical="center"/>
    </xf>
    <xf numFmtId="0" fontId="47" fillId="34" borderId="40" xfId="0" quotePrefix="1" applyFont="1" applyFill="1" applyBorder="1" applyAlignment="1">
      <alignment horizontal="left" vertical="center"/>
    </xf>
    <xf numFmtId="0" fontId="47" fillId="34" borderId="36" xfId="0" applyFont="1" applyFill="1" applyBorder="1" applyAlignment="1">
      <alignment horizontal="center" vertical="center"/>
    </xf>
    <xf numFmtId="0" fontId="47" fillId="34" borderId="53" xfId="0" quotePrefix="1" applyFont="1" applyFill="1" applyBorder="1" applyAlignment="1">
      <alignment vertical="center"/>
    </xf>
    <xf numFmtId="0" fontId="47" fillId="34" borderId="52" xfId="0" applyFont="1" applyFill="1" applyBorder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7" fillId="27" borderId="29" xfId="0" applyFont="1" applyFill="1" applyBorder="1" applyAlignment="1">
      <alignment horizontal="center" vertical="center"/>
    </xf>
    <xf numFmtId="0" fontId="57" fillId="27" borderId="19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31" borderId="54" xfId="0" applyFont="1" applyFill="1" applyBorder="1" applyAlignment="1">
      <alignment horizontal="center" vertical="center" wrapText="1"/>
    </xf>
    <xf numFmtId="0" fontId="87" fillId="27" borderId="54" xfId="0" applyFont="1" applyFill="1" applyBorder="1" applyAlignment="1">
      <alignment horizontal="center" vertical="center" wrapText="1"/>
    </xf>
    <xf numFmtId="0" fontId="57" fillId="27" borderId="65" xfId="0" applyFont="1" applyFill="1" applyBorder="1" applyAlignment="1">
      <alignment horizontal="center" vertical="center"/>
    </xf>
    <xf numFmtId="0" fontId="57" fillId="27" borderId="92" xfId="0" applyFont="1" applyFill="1" applyBorder="1" applyAlignment="1">
      <alignment horizontal="center" vertical="center"/>
    </xf>
    <xf numFmtId="0" fontId="87" fillId="33" borderId="40" xfId="0" applyFont="1" applyFill="1" applyBorder="1" applyAlignment="1">
      <alignment horizontal="center" vertical="center" wrapText="1"/>
    </xf>
    <xf numFmtId="0" fontId="54" fillId="33" borderId="60" xfId="0" applyFont="1" applyFill="1" applyBorder="1" applyAlignment="1">
      <alignment horizontal="center" vertical="center"/>
    </xf>
    <xf numFmtId="0" fontId="54" fillId="33" borderId="61" xfId="0" applyFont="1" applyFill="1" applyBorder="1" applyAlignment="1">
      <alignment horizontal="center" vertical="center"/>
    </xf>
    <xf numFmtId="0" fontId="54" fillId="33" borderId="18" xfId="0" applyFont="1" applyFill="1" applyBorder="1" applyAlignment="1">
      <alignment horizontal="center" vertical="center"/>
    </xf>
    <xf numFmtId="0" fontId="44" fillId="34" borderId="40" xfId="0" applyFont="1" applyFill="1" applyBorder="1" applyAlignment="1">
      <alignment horizontal="center" vertical="center" wrapText="1"/>
    </xf>
    <xf numFmtId="0" fontId="53" fillId="34" borderId="40" xfId="0" applyFont="1" applyFill="1" applyBorder="1" applyAlignment="1">
      <alignment horizontal="center" vertical="center" wrapText="1"/>
    </xf>
    <xf numFmtId="0" fontId="55" fillId="33" borderId="60" xfId="0" applyFont="1" applyFill="1" applyBorder="1" applyAlignment="1">
      <alignment horizontal="center" vertical="center"/>
    </xf>
    <xf numFmtId="0" fontId="55" fillId="33" borderId="61" xfId="0" applyFont="1" applyFill="1" applyBorder="1" applyAlignment="1">
      <alignment horizontal="center" vertical="center"/>
    </xf>
    <xf numFmtId="0" fontId="55" fillId="33" borderId="18" xfId="0" applyFont="1" applyFill="1" applyBorder="1" applyAlignment="1">
      <alignment horizontal="center" vertical="center"/>
    </xf>
    <xf numFmtId="0" fontId="53" fillId="35" borderId="40" xfId="0" applyFont="1" applyFill="1" applyBorder="1" applyAlignment="1">
      <alignment horizontal="center" vertical="center"/>
    </xf>
    <xf numFmtId="0" fontId="47" fillId="35" borderId="40" xfId="0" applyFont="1" applyFill="1" applyBorder="1" applyAlignment="1">
      <alignment horizontal="center" vertical="center"/>
    </xf>
    <xf numFmtId="0" fontId="55" fillId="35" borderId="36" xfId="0" applyFont="1" applyFill="1" applyBorder="1" applyAlignment="1">
      <alignment vertical="center"/>
    </xf>
    <xf numFmtId="0" fontId="52" fillId="35" borderId="39" xfId="0" applyFont="1" applyFill="1" applyBorder="1" applyAlignment="1">
      <alignment horizontal="center" vertical="center"/>
    </xf>
    <xf numFmtId="49" fontId="47" fillId="35" borderId="36" xfId="0" quotePrefix="1" applyNumberFormat="1" applyFont="1" applyFill="1" applyBorder="1" applyAlignment="1">
      <alignment horizontal="right" vertical="center"/>
    </xf>
    <xf numFmtId="0" fontId="47" fillId="35" borderId="45" xfId="0" quotePrefix="1" applyFont="1" applyFill="1" applyBorder="1" applyAlignment="1">
      <alignment horizontal="left" vertical="center"/>
    </xf>
    <xf numFmtId="0" fontId="47" fillId="35" borderId="52" xfId="0" applyFont="1" applyFill="1" applyBorder="1" applyAlignment="1">
      <alignment horizontal="right" vertical="center"/>
    </xf>
    <xf numFmtId="0" fontId="47" fillId="35" borderId="54" xfId="0" applyFont="1" applyFill="1" applyBorder="1" applyAlignment="1">
      <alignment horizontal="center" vertical="center"/>
    </xf>
    <xf numFmtId="0" fontId="47" fillId="35" borderId="88" xfId="0" applyFont="1" applyFill="1" applyBorder="1" applyAlignment="1">
      <alignment horizontal="left" vertical="center"/>
    </xf>
    <xf numFmtId="0" fontId="52" fillId="35" borderId="54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7" fillId="0" borderId="6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46" fillId="0" borderId="61" xfId="0" applyFont="1" applyBorder="1" applyAlignment="1">
      <alignment horizontal="right" vertical="center"/>
    </xf>
    <xf numFmtId="0" fontId="47" fillId="35" borderId="36" xfId="0" applyFont="1" applyFill="1" applyBorder="1" applyAlignment="1">
      <alignment vertical="center"/>
    </xf>
    <xf numFmtId="0" fontId="47" fillId="35" borderId="40" xfId="0" applyFont="1" applyFill="1" applyBorder="1" applyAlignment="1">
      <alignment horizontal="left" vertical="center"/>
    </xf>
    <xf numFmtId="0" fontId="47" fillId="35" borderId="45" xfId="0" applyFont="1" applyFill="1" applyBorder="1" applyAlignment="1">
      <alignment horizontal="left" vertical="center"/>
    </xf>
    <xf numFmtId="0" fontId="48" fillId="35" borderId="40" xfId="0" applyFont="1" applyFill="1" applyBorder="1" applyAlignment="1">
      <alignment vertical="center"/>
    </xf>
    <xf numFmtId="0" fontId="52" fillId="35" borderId="33" xfId="0" applyFont="1" applyFill="1" applyBorder="1" applyAlignment="1">
      <alignment horizontal="center" vertical="center"/>
    </xf>
  </cellXfs>
  <cellStyles count="445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5A0D1E3C-D5E8-4319-A773-175911BEC92B}"/>
    <cellStyle name="60% - Accent1 3" xfId="128" xr:uid="{00000000-0005-0000-0000-00007F000000}"/>
    <cellStyle name="60% - Accent1 3 2" xfId="390" xr:uid="{638D0C06-9805-4DCB-A652-BC61DCF8E97F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EF7E19B2-D2F1-4A1A-8404-BFF81BED8C21}"/>
    <cellStyle name="60% - Accent2 3" xfId="136" xr:uid="{00000000-0005-0000-0000-000087000000}"/>
    <cellStyle name="60% - Accent2 3 2" xfId="392" xr:uid="{8D992F16-066F-4934-B3C9-2BED8F052C45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CD807D06-AEC2-4903-B6C0-5F4BF7B5A994}"/>
    <cellStyle name="60% - Accent3 3" xfId="144" xr:uid="{00000000-0005-0000-0000-00008F000000}"/>
    <cellStyle name="60% - Accent3 3 2" xfId="394" xr:uid="{E7CF3496-3354-4B98-9313-1D16718E2D73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0DA56953-3EDA-4883-AC16-ED7DEB2B7E5E}"/>
    <cellStyle name="60% - Accent4 3" xfId="152" xr:uid="{00000000-0005-0000-0000-000097000000}"/>
    <cellStyle name="60% - Accent4 3 2" xfId="396" xr:uid="{C5949357-D11B-4AE6-BCE3-D92D8466F145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73D54904-4481-4BE0-83EC-72F42735232C}"/>
    <cellStyle name="60% - Accent5 3" xfId="160" xr:uid="{00000000-0005-0000-0000-00009F000000}"/>
    <cellStyle name="60% - Accent5 3 2" xfId="398" xr:uid="{3F523228-D801-44CA-9A7C-AACE5604EACE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0F917FFD-ACD5-4F0B-A6FC-ED57BC607F84}"/>
    <cellStyle name="60% - Accent6 3" xfId="168" xr:uid="{00000000-0005-0000-0000-0000A7000000}"/>
    <cellStyle name="60% - Accent6 3 2" xfId="400" xr:uid="{F9C39094-9518-4216-887A-55E604568756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9B346503-A6CC-4910-B0FA-F3C4DA5436EC}"/>
    <cellStyle name="Accent1 3" xfId="176" xr:uid="{00000000-0005-0000-0000-0000AF000000}"/>
    <cellStyle name="Accent1 3 2" xfId="402" xr:uid="{493F75A7-7F0E-4552-8945-023204C94AB4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1ECFE114-F681-485A-9731-836610C0EAD4}"/>
    <cellStyle name="Accent2 3" xfId="184" xr:uid="{00000000-0005-0000-0000-0000B7000000}"/>
    <cellStyle name="Accent2 3 2" xfId="404" xr:uid="{7712523F-1ADF-40E9-9B14-8A636EBDAF38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D5DA4B47-3CEC-481B-B325-D49F790AB2B6}"/>
    <cellStyle name="Accent3 3" xfId="192" xr:uid="{00000000-0005-0000-0000-0000BF000000}"/>
    <cellStyle name="Accent3 3 2" xfId="406" xr:uid="{68D401DF-6A49-42D6-9A0B-A9F81C93CBBF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2F9DCCD6-FF7F-4AA3-861B-2AB182379E8B}"/>
    <cellStyle name="Accent4 3" xfId="200" xr:uid="{00000000-0005-0000-0000-0000C7000000}"/>
    <cellStyle name="Accent4 3 2" xfId="408" xr:uid="{BB802DB5-E136-45F1-B7E8-51CAAC6430B3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EC7828DD-AA3D-43CF-B889-1ED2AD368ACE}"/>
    <cellStyle name="Accent5 3" xfId="208" xr:uid="{00000000-0005-0000-0000-0000CF000000}"/>
    <cellStyle name="Accent5 3 2" xfId="410" xr:uid="{71B534FF-BA86-4721-B59F-DF6A6DC543A5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9E712CB2-D319-4854-A3FE-81A09052BAE3}"/>
    <cellStyle name="Accent6 3" xfId="216" xr:uid="{00000000-0005-0000-0000-0000D7000000}"/>
    <cellStyle name="Accent6 3 2" xfId="412" xr:uid="{06035C6A-555B-4322-93AA-092C3720CFE8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69A99B16-4F59-41FB-8FB3-0141733C42E5}"/>
    <cellStyle name="Bad 3" xfId="224" xr:uid="{00000000-0005-0000-0000-0000DF000000}"/>
    <cellStyle name="Bad 3 2" xfId="414" xr:uid="{FA7CDF1C-9904-4C7D-9EF2-96AE2420DAEB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546337BE-252D-4D67-9782-772DF07C9FD2}"/>
    <cellStyle name="Calculation 3" xfId="232" xr:uid="{00000000-0005-0000-0000-0000E7000000}"/>
    <cellStyle name="Calculation 3 2" xfId="416" xr:uid="{4AAD8B59-2E20-4A6E-8380-F6610C36A4FE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4B41F44F-D156-4C79-83A4-B0801222D2B9}"/>
    <cellStyle name="Check Cell 3" xfId="240" xr:uid="{00000000-0005-0000-0000-0000EF000000}"/>
    <cellStyle name="Check Cell 3 2" xfId="418" xr:uid="{16ED40DD-BB74-4900-8AC8-5ED2A617F33C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F2D554D8-3DD7-4DBA-9CE1-9F13C04E9CEF}"/>
    <cellStyle name="Explanatory Text 3" xfId="251" xr:uid="{00000000-0005-0000-0000-0000FA000000}"/>
    <cellStyle name="Explanatory Text 3 2" xfId="420" xr:uid="{ABC7F401-8F27-4CE4-94C8-DA8E44B0DD19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926B8697-ECB9-4AF4-8358-A701D279CC75}"/>
    <cellStyle name="Good 3" xfId="259" xr:uid="{00000000-0005-0000-0000-000002010000}"/>
    <cellStyle name="Good 3 2" xfId="422" xr:uid="{3E4698E1-16CC-4F0B-B34A-4126AFE9F0F3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E498EFD9-3B43-4795-B891-DBF860E285D9}"/>
    <cellStyle name="Heading 1 3" xfId="267" xr:uid="{00000000-0005-0000-0000-00000A010000}"/>
    <cellStyle name="Heading 1 3 2" xfId="424" xr:uid="{FADA1331-64E5-4A14-8C46-FB5CBD6DC087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CEB702F2-638F-49F1-8062-64C411B48C2D}"/>
    <cellStyle name="Heading 2 3" xfId="275" xr:uid="{00000000-0005-0000-0000-000012010000}"/>
    <cellStyle name="Heading 2 3 2" xfId="426" xr:uid="{E29B1946-6D35-4984-8057-0D72E2825ABA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2AD08BF9-F90A-4094-A806-49BD305FB7C6}"/>
    <cellStyle name="Heading 3 3" xfId="283" xr:uid="{00000000-0005-0000-0000-00001A010000}"/>
    <cellStyle name="Heading 3 3 2" xfId="428" xr:uid="{C78E4C90-90CB-4DEE-8C08-189EE781CAF1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31358794-DC78-4ED7-B36E-EB18CCB66F3A}"/>
    <cellStyle name="Heading 4 3" xfId="291" xr:uid="{00000000-0005-0000-0000-000022010000}"/>
    <cellStyle name="Heading 4 3 2" xfId="430" xr:uid="{436E21B6-3879-4635-B917-84D8C0CAFD7C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8640BDDE-B15E-48BE-BFCA-D97DA334228C}"/>
    <cellStyle name="Input 3" xfId="300" xr:uid="{00000000-0005-0000-0000-00002B010000}"/>
    <cellStyle name="Input 3 2" xfId="432" xr:uid="{9227F0D0-DDD4-417C-988A-55D4F78D74CC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EFF896E0-B881-4DA0-852B-1A6DB886E02E}"/>
    <cellStyle name="Linked Cell 3" xfId="308" xr:uid="{00000000-0005-0000-0000-000033010000}"/>
    <cellStyle name="Linked Cell 3 2" xfId="434" xr:uid="{ABCF9FAA-5C98-4093-BFCD-F2DE386BCD7F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4AC05F55-7858-45C2-8F5F-CBF872F96F38}"/>
    <cellStyle name="Neutral 3" xfId="316" xr:uid="{00000000-0005-0000-0000-00003B010000}"/>
    <cellStyle name="Neutral 3 2" xfId="436" xr:uid="{68EC4F2A-D966-487C-AEBE-B8F33CA20A81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FA543502-9405-4990-91F8-08007293391D}"/>
    <cellStyle name="Output 3" xfId="354" xr:uid="{00000000-0005-0000-0000-000061010000}"/>
    <cellStyle name="Output 3 2" xfId="438" xr:uid="{21DE765F-FB36-41F1-9FB3-B17BB4AB47D3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4A823D76-1286-4075-9978-C1E17DF9F551}"/>
    <cellStyle name="Title 3" xfId="365" xr:uid="{00000000-0005-0000-0000-00006C010000}"/>
    <cellStyle name="Title 3 2" xfId="440" xr:uid="{3849C203-A80F-4319-959A-0EF6F44B57D5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0F21B055-05CF-46FA-A0E6-6527D39FEE40}"/>
    <cellStyle name="Total 3" xfId="373" xr:uid="{00000000-0005-0000-0000-000074010000}"/>
    <cellStyle name="Total 3 2" xfId="442" xr:uid="{6F0030AD-456B-480A-A0BD-1F6E3E24B13E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B8EC38B6-1689-4812-B1B4-5FEAD00D6F77}"/>
    <cellStyle name="Warning Text 3" xfId="381" xr:uid="{00000000-0005-0000-0000-00007C010000}"/>
    <cellStyle name="Warning Text 3 2" xfId="444" xr:uid="{29C06099-22B3-4825-98AF-8BDED7C199B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FF99"/>
      <color rgb="FFFFCC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1"/>
  <sheetViews>
    <sheetView zoomScale="70" zoomScaleNormal="70" zoomScaleSheetLayoutView="70" workbookViewId="0">
      <pane ySplit="4" topLeftCell="A61" activePane="bottomLeft" state="frozen"/>
      <selection pane="bottomLeft" activeCell="D7" sqref="D7"/>
    </sheetView>
  </sheetViews>
  <sheetFormatPr defaultColWidth="9.453125" defaultRowHeight="15.5"/>
  <cols>
    <col min="1" max="1" width="7.54296875" style="250" customWidth="1"/>
    <col min="2" max="8" width="32.54296875" style="5" customWidth="1"/>
    <col min="9" max="9" width="7.54296875" style="251" customWidth="1"/>
    <col min="10" max="16384" width="9.453125" style="5"/>
  </cols>
  <sheetData>
    <row r="1" spans="1:9" ht="36" customHeight="1">
      <c r="A1" s="3"/>
      <c r="B1" s="4"/>
      <c r="C1" s="838" t="s">
        <v>179</v>
      </c>
      <c r="D1" s="838"/>
      <c r="E1" s="838"/>
      <c r="F1" s="838"/>
      <c r="G1" s="838"/>
      <c r="H1" s="4"/>
      <c r="I1" s="4"/>
    </row>
    <row r="2" spans="1:9" ht="17.149999999999999" customHeight="1" thickBot="1">
      <c r="A2" s="6" t="s">
        <v>117</v>
      </c>
      <c r="B2" s="7"/>
      <c r="C2" s="7"/>
      <c r="D2" s="1" t="s">
        <v>18</v>
      </c>
      <c r="E2" s="1"/>
      <c r="F2" s="8"/>
      <c r="G2" s="8"/>
      <c r="H2" s="839" t="s">
        <v>118</v>
      </c>
      <c r="I2" s="839"/>
    </row>
    <row r="3" spans="1:9" ht="17.149999999999999" customHeight="1" thickTop="1">
      <c r="A3" s="9" t="s">
        <v>19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1" t="s">
        <v>19</v>
      </c>
    </row>
    <row r="4" spans="1:9" ht="17.149999999999999" customHeight="1" thickBot="1">
      <c r="A4" s="12"/>
      <c r="B4" s="13">
        <v>45901</v>
      </c>
      <c r="C4" s="13">
        <f t="shared" ref="C4:H4" si="0">SUM(B4+1)</f>
        <v>45902</v>
      </c>
      <c r="D4" s="14">
        <f t="shared" si="0"/>
        <v>45903</v>
      </c>
      <c r="E4" s="14">
        <f t="shared" si="0"/>
        <v>45904</v>
      </c>
      <c r="F4" s="14">
        <f t="shared" si="0"/>
        <v>45905</v>
      </c>
      <c r="G4" s="14">
        <f t="shared" si="0"/>
        <v>45906</v>
      </c>
      <c r="H4" s="14">
        <f t="shared" si="0"/>
        <v>45907</v>
      </c>
      <c r="I4" s="15"/>
    </row>
    <row r="5" spans="1:9" s="2" customFormat="1" ht="17.149999999999999" customHeight="1" thickBot="1">
      <c r="A5" s="16" t="s">
        <v>14</v>
      </c>
      <c r="B5" s="17"/>
      <c r="C5" s="18"/>
      <c r="D5" s="18"/>
      <c r="E5" s="18"/>
      <c r="F5" s="18"/>
      <c r="G5" s="18"/>
      <c r="H5" s="19"/>
      <c r="I5" s="20" t="s">
        <v>14</v>
      </c>
    </row>
    <row r="6" spans="1:9" ht="17.149999999999999" customHeight="1">
      <c r="A6" s="21"/>
      <c r="B6" s="22" t="s">
        <v>17</v>
      </c>
      <c r="C6" s="23" t="s">
        <v>17</v>
      </c>
      <c r="D6" s="24" t="str">
        <f t="shared" ref="D6:G7" si="1">C54</f>
        <v>LAW霸女神 Law And Graces (8 EPI)</v>
      </c>
      <c r="E6" s="25" t="str">
        <f t="shared" si="1"/>
        <v>香港婚後事 And They Lived Happily Ever After? (10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.149999999999999" customHeight="1">
      <c r="A7" s="30">
        <v>30</v>
      </c>
      <c r="B7" s="31" t="str">
        <f>LEFT($H$63,5) &amp; " # " &amp; VALUE(RIGHT($H$63,2)-1)</f>
        <v>財經透視  # 35</v>
      </c>
      <c r="C7" s="32" t="str">
        <f>B26</f>
        <v>新聞掏寶  # 265</v>
      </c>
      <c r="D7" s="33" t="str">
        <f t="shared" si="1"/>
        <v># 4</v>
      </c>
      <c r="E7" s="32" t="str">
        <f t="shared" si="1"/>
        <v># 6</v>
      </c>
      <c r="F7" s="33" t="str">
        <f t="shared" si="1"/>
        <v># 11</v>
      </c>
      <c r="G7" s="32" t="str">
        <f t="shared" si="1"/>
        <v># 5</v>
      </c>
      <c r="H7" s="34" t="str">
        <f>D70</f>
        <v>美食新聞報道 (*港台篇) #16</v>
      </c>
      <c r="I7" s="35">
        <v>30</v>
      </c>
    </row>
    <row r="8" spans="1:9" ht="17.14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40</v>
      </c>
      <c r="H8" s="40"/>
      <c r="I8" s="41"/>
    </row>
    <row r="9" spans="1:9" s="2" customFormat="1" ht="17.149999999999999" customHeight="1" thickBot="1">
      <c r="A9" s="12" t="s">
        <v>0</v>
      </c>
      <c r="B9" s="42" t="s">
        <v>114</v>
      </c>
      <c r="C9" s="42" t="str">
        <f t="shared" ref="C9:H9" si="2">"# " &amp; VALUE(RIGHT(B9,3)+1)</f>
        <v># 244</v>
      </c>
      <c r="D9" s="42" t="str">
        <f t="shared" si="2"/>
        <v># 245</v>
      </c>
      <c r="E9" s="42" t="str">
        <f t="shared" si="2"/>
        <v># 246</v>
      </c>
      <c r="F9" s="42" t="str">
        <f t="shared" si="2"/>
        <v># 247</v>
      </c>
      <c r="G9" s="42" t="str">
        <f t="shared" si="2"/>
        <v># 248</v>
      </c>
      <c r="H9" s="42" t="str">
        <f t="shared" si="2"/>
        <v># 249</v>
      </c>
      <c r="I9" s="43" t="s">
        <v>0</v>
      </c>
    </row>
    <row r="10" spans="1:9" ht="17.149999999999999" customHeight="1">
      <c r="A10" s="44"/>
      <c r="B10" s="255"/>
      <c r="C10" s="256"/>
      <c r="D10" s="256"/>
      <c r="E10" s="256"/>
      <c r="F10" s="257"/>
      <c r="G10" s="255"/>
      <c r="H10" s="258"/>
      <c r="I10" s="29"/>
    </row>
    <row r="11" spans="1:9" ht="17.149999999999999" customHeight="1">
      <c r="A11" s="30">
        <v>30</v>
      </c>
      <c r="B11" s="259"/>
      <c r="C11" s="259"/>
      <c r="D11" s="259"/>
      <c r="E11" s="259"/>
      <c r="F11" s="259"/>
      <c r="G11" s="841" t="s">
        <v>34</v>
      </c>
      <c r="H11" s="842"/>
      <c r="I11" s="35">
        <v>30</v>
      </c>
    </row>
    <row r="12" spans="1:9" ht="17.149999999999999" customHeight="1">
      <c r="A12" s="45"/>
      <c r="B12" s="840" t="s">
        <v>82</v>
      </c>
      <c r="C12" s="830"/>
      <c r="D12" s="830"/>
      <c r="E12" s="830"/>
      <c r="F12" s="831"/>
      <c r="G12" s="260"/>
      <c r="H12" s="261"/>
      <c r="I12" s="41"/>
    </row>
    <row r="13" spans="1:9" s="2" customFormat="1" ht="17.149999999999999" customHeight="1" thickBot="1">
      <c r="A13" s="46" t="s">
        <v>1</v>
      </c>
      <c r="B13" s="262"/>
      <c r="C13" s="263"/>
      <c r="D13" s="263"/>
      <c r="E13" s="263"/>
      <c r="F13" s="264"/>
      <c r="G13" s="265"/>
      <c r="H13" s="266"/>
      <c r="I13" s="43" t="s">
        <v>1</v>
      </c>
    </row>
    <row r="14" spans="1:9" ht="17.149999999999999" customHeight="1">
      <c r="A14" s="47"/>
      <c r="B14" s="48">
        <v>800531542</v>
      </c>
      <c r="C14" s="48"/>
      <c r="D14" s="48"/>
      <c r="E14" s="49"/>
      <c r="F14" s="48"/>
      <c r="G14" s="48"/>
      <c r="H14" s="50"/>
      <c r="I14" s="51"/>
    </row>
    <row r="15" spans="1:9" ht="17.149999999999999" customHeight="1">
      <c r="A15" s="52" t="s">
        <v>2</v>
      </c>
      <c r="B15" s="53"/>
      <c r="C15" s="54"/>
      <c r="E15" s="55" t="s">
        <v>115</v>
      </c>
      <c r="G15" s="54"/>
      <c r="H15" s="56"/>
      <c r="I15" s="57" t="s">
        <v>2</v>
      </c>
    </row>
    <row r="16" spans="1:9" ht="17.149999999999999" customHeight="1">
      <c r="A16" s="58"/>
      <c r="B16" s="53" t="s">
        <v>89</v>
      </c>
      <c r="C16" s="59" t="str">
        <f t="shared" ref="C16" si="3">"# " &amp; VALUE(RIGHT(B16,2)+1)</f>
        <v># 6</v>
      </c>
      <c r="D16" s="59" t="str">
        <f t="shared" ref="D16:E16" si="4">"# " &amp; VALUE(RIGHT(C16,2)+1)</f>
        <v># 7</v>
      </c>
      <c r="E16" s="59" t="str">
        <f t="shared" si="4"/>
        <v># 8</v>
      </c>
      <c r="F16" s="59" t="str">
        <f t="shared" ref="F16" si="5">"# " &amp; VALUE(RIGHT(E16,2)+1)</f>
        <v># 9</v>
      </c>
      <c r="G16" s="59" t="str">
        <f t="shared" ref="G16" si="6">"# " &amp; VALUE(RIGHT(F16,2)+1)</f>
        <v># 10</v>
      </c>
      <c r="H16" s="60" t="str">
        <f t="shared" ref="H16" si="7">"# " &amp; VALUE(RIGHT(G16,2)+1)</f>
        <v># 11</v>
      </c>
      <c r="I16" s="61"/>
    </row>
    <row r="17" spans="1:9" s="2" customFormat="1" ht="17.149999999999999" customHeight="1" thickBot="1">
      <c r="A17" s="46" t="s">
        <v>3</v>
      </c>
      <c r="B17" s="62" t="s">
        <v>24</v>
      </c>
      <c r="C17" s="63"/>
      <c r="D17" s="63"/>
      <c r="E17" s="63"/>
      <c r="F17" s="63"/>
      <c r="G17" s="63"/>
      <c r="H17" s="64"/>
      <c r="I17" s="43" t="s">
        <v>16</v>
      </c>
    </row>
    <row r="18" spans="1:9" s="2" customFormat="1" ht="17.149999999999999" customHeight="1">
      <c r="A18" s="46"/>
      <c r="B18" s="37" t="s">
        <v>17</v>
      </c>
      <c r="C18" s="38"/>
      <c r="D18" s="38"/>
      <c r="E18" s="7" t="s">
        <v>35</v>
      </c>
      <c r="F18" s="65"/>
      <c r="G18" s="66" t="s">
        <v>92</v>
      </c>
      <c r="H18" s="67" t="s">
        <v>81</v>
      </c>
      <c r="I18" s="68"/>
    </row>
    <row r="19" spans="1:9" ht="17.149999999999999" customHeight="1">
      <c r="A19" s="69" t="s">
        <v>2</v>
      </c>
      <c r="B19" s="31" t="s">
        <v>145</v>
      </c>
      <c r="C19" s="70" t="str">
        <f t="shared" ref="C19:F19" si="8">B76</f>
        <v># 2632</v>
      </c>
      <c r="D19" s="70" t="str">
        <f t="shared" si="8"/>
        <v># 2633</v>
      </c>
      <c r="E19" s="70" t="str">
        <f t="shared" si="8"/>
        <v># 2634</v>
      </c>
      <c r="F19" s="71" t="str">
        <f t="shared" si="8"/>
        <v># 2635</v>
      </c>
      <c r="G19" s="70" t="s">
        <v>126</v>
      </c>
      <c r="H19" s="34" t="s">
        <v>103</v>
      </c>
      <c r="I19" s="57" t="s">
        <v>2</v>
      </c>
    </row>
    <row r="20" spans="1:9" ht="17.149999999999999" customHeight="1">
      <c r="A20" s="72"/>
      <c r="B20" s="270" t="s">
        <v>53</v>
      </c>
      <c r="C20" s="271"/>
      <c r="D20" s="271"/>
      <c r="E20" s="271" t="s">
        <v>46</v>
      </c>
      <c r="F20" s="271"/>
      <c r="G20" s="272"/>
      <c r="H20" s="272"/>
      <c r="I20" s="73"/>
    </row>
    <row r="21" spans="1:9" s="2" customFormat="1" ht="17.149999999999999" customHeight="1" thickBot="1">
      <c r="A21" s="16" t="s">
        <v>4</v>
      </c>
      <c r="B21" s="273" t="s">
        <v>119</v>
      </c>
      <c r="C21" s="271" t="str">
        <f t="shared" ref="C21:D21" si="9">"# " &amp; VALUE(RIGHT(B21,4)+1)</f>
        <v># 1440</v>
      </c>
      <c r="D21" s="274" t="str">
        <f t="shared" si="9"/>
        <v># 1441</v>
      </c>
      <c r="E21" s="274" t="str">
        <f t="shared" ref="E21:H21" si="10">"# " &amp; VALUE(RIGHT(D21,4)+1)</f>
        <v># 1442</v>
      </c>
      <c r="F21" s="271" t="str">
        <f t="shared" si="10"/>
        <v># 1443</v>
      </c>
      <c r="G21" s="271" t="str">
        <f t="shared" si="10"/>
        <v># 1444</v>
      </c>
      <c r="H21" s="271" t="str">
        <f t="shared" si="10"/>
        <v># 1445</v>
      </c>
      <c r="I21" s="43" t="s">
        <v>4</v>
      </c>
    </row>
    <row r="22" spans="1:9" ht="17.149999999999999" customHeight="1">
      <c r="A22" s="74"/>
      <c r="B22" s="75" t="s">
        <v>146</v>
      </c>
      <c r="C22" s="76"/>
      <c r="D22" s="77" t="str">
        <f>D90</f>
        <v>新西蘭潮什麼 Hipster Tour - New Zealand (6 EPI)</v>
      </c>
      <c r="E22" s="38"/>
      <c r="F22" s="65"/>
      <c r="G22" s="78">
        <v>800566975</v>
      </c>
      <c r="H22" s="79">
        <v>800387780</v>
      </c>
      <c r="I22" s="80"/>
    </row>
    <row r="23" spans="1:9" ht="17.149999999999999" customHeight="1">
      <c r="A23" s="81" t="s">
        <v>2</v>
      </c>
      <c r="B23" s="31" t="s">
        <v>141</v>
      </c>
      <c r="C23" s="33" t="str">
        <f>B91</f>
        <v># 1</v>
      </c>
      <c r="D23" s="70" t="str">
        <f>"# " &amp; VALUE(RIGHT(C23,2)+1)</f>
        <v># 2</v>
      </c>
      <c r="E23" s="70" t="str">
        <f>"# " &amp; VALUE(RIGHT(D23,2)+1)</f>
        <v># 3</v>
      </c>
      <c r="F23" s="71" t="str">
        <f>"# " &amp; VALUE(RIGHT(E23,2)+1)</f>
        <v># 4</v>
      </c>
      <c r="G23" s="82"/>
      <c r="H23" s="83"/>
      <c r="I23" s="84" t="s">
        <v>2</v>
      </c>
    </row>
    <row r="24" spans="1:9" ht="17.149999999999999" customHeight="1">
      <c r="A24" s="85"/>
      <c r="B24" s="86" t="s">
        <v>17</v>
      </c>
      <c r="C24" s="87"/>
      <c r="D24" s="88" t="s">
        <v>67</v>
      </c>
      <c r="E24" s="88"/>
      <c r="F24" s="89"/>
      <c r="G24" s="82"/>
      <c r="H24" s="83"/>
      <c r="I24" s="90"/>
    </row>
    <row r="25" spans="1:9" ht="17.149999999999999" customHeight="1">
      <c r="A25" s="85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93" t="s">
        <v>83</v>
      </c>
      <c r="H25" s="54" t="s">
        <v>122</v>
      </c>
      <c r="I25" s="90"/>
    </row>
    <row r="26" spans="1:9" ht="17.149999999999999" customHeight="1">
      <c r="A26" s="85"/>
      <c r="B26" s="94" t="str">
        <f>LEFT($H$35,5) &amp; " # " &amp; VALUE(RIGHT($H$35,3)-1)</f>
        <v>新聞掏寶  # 265</v>
      </c>
      <c r="C26" s="94" t="str">
        <f>B70</f>
        <v>美食新聞報道 # 118</v>
      </c>
      <c r="D26" s="95" t="str">
        <f>C70</f>
        <v>美食新聞報道 # 119</v>
      </c>
      <c r="E26" s="95" t="str">
        <f>D70</f>
        <v>美食新聞報道 (*港台篇) #16</v>
      </c>
      <c r="F26" s="95" t="str">
        <f>E70</f>
        <v>冲遊泰國10 #12</v>
      </c>
      <c r="G26" s="82" t="s">
        <v>84</v>
      </c>
      <c r="H26" s="7" t="s">
        <v>123</v>
      </c>
      <c r="I26" s="90"/>
    </row>
    <row r="27" spans="1:9" s="2" customFormat="1" ht="17.149999999999999" customHeight="1" thickBot="1">
      <c r="A27" s="96" t="s">
        <v>5</v>
      </c>
      <c r="B27" s="71"/>
      <c r="C27" s="94"/>
      <c r="D27" s="33"/>
      <c r="E27" s="33"/>
      <c r="F27" s="33"/>
      <c r="G27" s="82" t="s">
        <v>120</v>
      </c>
      <c r="H27" s="59" t="s">
        <v>121</v>
      </c>
      <c r="I27" s="97" t="s">
        <v>5</v>
      </c>
    </row>
    <row r="28" spans="1:9" ht="17.149999999999999" customHeight="1">
      <c r="A28" s="85"/>
      <c r="B28" s="98" t="s">
        <v>17</v>
      </c>
      <c r="C28" s="76"/>
      <c r="D28" s="39"/>
      <c r="E28" s="39"/>
      <c r="F28" s="99"/>
      <c r="G28" s="100"/>
      <c r="H28" s="83"/>
      <c r="I28" s="101"/>
    </row>
    <row r="29" spans="1:9" ht="17.149999999999999" customHeight="1">
      <c r="A29" s="102" t="s">
        <v>2</v>
      </c>
      <c r="B29" s="103" t="s">
        <v>147</v>
      </c>
      <c r="C29" s="104"/>
      <c r="D29" s="105" t="s">
        <v>95</v>
      </c>
      <c r="E29" s="106"/>
      <c r="F29" s="94"/>
      <c r="G29" s="107"/>
      <c r="H29" s="108"/>
      <c r="I29" s="84" t="s">
        <v>2</v>
      </c>
    </row>
    <row r="30" spans="1:9" ht="17.149999999999999" customHeight="1">
      <c r="A30" s="85"/>
      <c r="B30" s="53" t="s">
        <v>112</v>
      </c>
      <c r="C30" s="95" t="str">
        <f>"# " &amp; VALUE(RIGHT(C80,2)-1)</f>
        <v># 1</v>
      </c>
      <c r="D30" s="59" t="str">
        <f>"# " &amp; VALUE(RIGHT(D80,2)-1)</f>
        <v># 2</v>
      </c>
      <c r="E30" s="59" t="str">
        <f>"# " &amp; VALUE(RIGHT(E80,2)-1)</f>
        <v># 3</v>
      </c>
      <c r="F30" s="94" t="str">
        <f>E80</f>
        <v># 4</v>
      </c>
      <c r="G30" s="82"/>
      <c r="H30" s="83"/>
      <c r="I30" s="90"/>
    </row>
    <row r="31" spans="1:9" s="2" customFormat="1" ht="17.149999999999999" customHeight="1" thickBot="1">
      <c r="A31" s="96" t="s">
        <v>6</v>
      </c>
      <c r="B31" s="31"/>
      <c r="C31" s="33"/>
      <c r="D31" s="70"/>
      <c r="E31" s="70"/>
      <c r="F31" s="71"/>
      <c r="G31" s="109" t="s">
        <v>24</v>
      </c>
      <c r="H31" s="110"/>
      <c r="I31" s="111" t="s">
        <v>6</v>
      </c>
    </row>
    <row r="32" spans="1:9" ht="17.149999999999999" customHeight="1">
      <c r="A32" s="112"/>
      <c r="B32" s="98" t="s">
        <v>17</v>
      </c>
      <c r="C32" s="7"/>
      <c r="D32" s="38"/>
      <c r="E32" s="39" t="str">
        <f>$E$73</f>
        <v>東張西望  Scoop 2025</v>
      </c>
      <c r="F32" s="38"/>
      <c r="G32" s="7"/>
      <c r="H32" s="113"/>
      <c r="I32" s="73"/>
    </row>
    <row r="33" spans="1:9" ht="17.149999999999999" customHeight="1">
      <c r="A33" s="102" t="s">
        <v>2</v>
      </c>
      <c r="B33" s="70" t="str">
        <f>B9</f>
        <v># 243</v>
      </c>
      <c r="C33" s="70" t="str">
        <f>B74</f>
        <v># 244</v>
      </c>
      <c r="D33" s="70" t="str">
        <f>D9</f>
        <v># 245</v>
      </c>
      <c r="E33" s="70" t="str">
        <f>E9</f>
        <v># 246</v>
      </c>
      <c r="F33" s="70" t="str">
        <f>F9</f>
        <v># 247</v>
      </c>
      <c r="G33" s="70" t="str">
        <f>"# " &amp; VALUE(RIGHT(F33,3)+1)</f>
        <v># 248</v>
      </c>
      <c r="H33" s="70" t="str">
        <f>"# " &amp; VALUE(RIGHT(G33,3)+1)</f>
        <v># 249</v>
      </c>
      <c r="I33" s="57" t="s">
        <v>2</v>
      </c>
    </row>
    <row r="34" spans="1:9" ht="17.149999999999999" customHeight="1">
      <c r="A34" s="85"/>
      <c r="B34" s="98" t="s">
        <v>17</v>
      </c>
      <c r="C34" s="38"/>
      <c r="D34" s="59" t="s">
        <v>62</v>
      </c>
      <c r="E34" s="59"/>
      <c r="F34" s="59"/>
      <c r="G34" s="114" t="s">
        <v>20</v>
      </c>
      <c r="H34" s="115" t="s">
        <v>25</v>
      </c>
      <c r="I34" s="116"/>
    </row>
    <row r="35" spans="1:9" ht="17.149999999999999" customHeight="1">
      <c r="A35" s="85"/>
      <c r="B35" s="59" t="s">
        <v>131</v>
      </c>
      <c r="C35" s="59" t="str">
        <f>B61</f>
        <v># 1951</v>
      </c>
      <c r="D35" s="59" t="str">
        <f>C61</f>
        <v># 1952</v>
      </c>
      <c r="E35" s="59" t="str">
        <f>D61</f>
        <v># 1953</v>
      </c>
      <c r="F35" s="59" t="str">
        <f>E61</f>
        <v># 1954</v>
      </c>
      <c r="G35" s="117" t="s">
        <v>136</v>
      </c>
      <c r="H35" s="118" t="s">
        <v>151</v>
      </c>
      <c r="I35" s="116"/>
    </row>
    <row r="36" spans="1:9" s="2" customFormat="1" ht="17.149999999999999" customHeight="1" thickBot="1">
      <c r="A36" s="96" t="s">
        <v>7</v>
      </c>
      <c r="B36" s="59"/>
      <c r="C36" s="59"/>
      <c r="D36" s="70"/>
      <c r="E36" s="70"/>
      <c r="F36" s="119">
        <v>1255</v>
      </c>
      <c r="G36" s="32"/>
      <c r="H36" s="120" t="s">
        <v>26</v>
      </c>
      <c r="I36" s="15" t="s">
        <v>7</v>
      </c>
    </row>
    <row r="37" spans="1:9" ht="17.149999999999999" customHeight="1">
      <c r="A37" s="121"/>
      <c r="B37" s="98" t="s">
        <v>17</v>
      </c>
      <c r="C37" s="39"/>
      <c r="D37" s="39"/>
      <c r="E37" s="39" t="s">
        <v>46</v>
      </c>
      <c r="F37" s="99"/>
      <c r="G37" s="122" t="s">
        <v>106</v>
      </c>
      <c r="H37" s="123" t="s">
        <v>73</v>
      </c>
      <c r="I37" s="124"/>
    </row>
    <row r="38" spans="1:9" ht="17.149999999999999" customHeight="1">
      <c r="A38" s="72"/>
      <c r="B38" s="59" t="str">
        <f>B21</f>
        <v># 1439</v>
      </c>
      <c r="C38" s="59" t="str">
        <f>C21</f>
        <v># 1440</v>
      </c>
      <c r="D38" s="59" t="str">
        <f t="shared" ref="D38:F38" si="11">"# " &amp; VALUE(RIGHT(C38,4)+1)</f>
        <v># 1441</v>
      </c>
      <c r="E38" s="59" t="str">
        <f t="shared" ref="E38" si="12">"# " &amp; VALUE(RIGHT(D38,4)+1)</f>
        <v># 1442</v>
      </c>
      <c r="F38" s="94" t="str">
        <f t="shared" si="11"/>
        <v># 1443</v>
      </c>
      <c r="G38" s="107" t="s">
        <v>149</v>
      </c>
      <c r="I38" s="116"/>
    </row>
    <row r="39" spans="1:9" ht="17.149999999999999" customHeight="1">
      <c r="A39" s="52" t="s">
        <v>2</v>
      </c>
      <c r="B39" s="70"/>
      <c r="C39" s="70"/>
      <c r="D39" s="70"/>
      <c r="E39" s="70"/>
      <c r="F39" s="125">
        <v>1320</v>
      </c>
      <c r="G39" s="126" t="s">
        <v>105</v>
      </c>
      <c r="H39" s="127" t="s">
        <v>152</v>
      </c>
      <c r="I39" s="128" t="s">
        <v>2</v>
      </c>
    </row>
    <row r="40" spans="1:9" ht="17.149999999999999" customHeight="1">
      <c r="A40" s="129"/>
      <c r="B40" s="275" t="s">
        <v>52</v>
      </c>
      <c r="C40" s="276"/>
      <c r="D40" s="259"/>
      <c r="E40" s="272"/>
      <c r="F40" s="272"/>
      <c r="G40" s="267" t="s">
        <v>50</v>
      </c>
      <c r="H40" s="130" t="s">
        <v>72</v>
      </c>
      <c r="I40" s="116"/>
    </row>
    <row r="41" spans="1:9" ht="17.149999999999999" customHeight="1" thickBot="1">
      <c r="A41" s="72"/>
      <c r="B41" s="277"/>
      <c r="C41" s="271"/>
      <c r="D41" s="278" t="s">
        <v>61</v>
      </c>
      <c r="E41" s="271"/>
      <c r="F41" s="271"/>
      <c r="G41" s="268" t="s">
        <v>150</v>
      </c>
      <c r="H41" s="130"/>
      <c r="I41" s="116"/>
    </row>
    <row r="42" spans="1:9" s="2" customFormat="1" ht="17.149999999999999" customHeight="1" thickBot="1">
      <c r="A42" s="132" t="s">
        <v>8</v>
      </c>
      <c r="B42" s="277" t="s">
        <v>124</v>
      </c>
      <c r="C42" s="271" t="str">
        <f>"# " &amp; VALUE(RIGHT(B42,4)+1)</f>
        <v># 1797</v>
      </c>
      <c r="D42" s="271" t="str">
        <f>"# " &amp; VALUE(RIGHT(C42,4)+1)</f>
        <v># 1798</v>
      </c>
      <c r="E42" s="271" t="str">
        <f>"# " &amp; VALUE(RIGHT(D42,4)+1)</f>
        <v># 1799</v>
      </c>
      <c r="F42" s="271" t="str">
        <f>"# " &amp; VALUE(RIGHT(E42,4)+1)</f>
        <v># 1800</v>
      </c>
      <c r="G42" s="269" t="s">
        <v>21</v>
      </c>
      <c r="H42" s="133"/>
      <c r="I42" s="15" t="s">
        <v>8</v>
      </c>
    </row>
    <row r="43" spans="1:9" ht="17.149999999999999" customHeight="1">
      <c r="A43" s="112"/>
      <c r="B43" s="277"/>
      <c r="C43" s="271"/>
      <c r="D43" s="271"/>
      <c r="E43" s="271"/>
      <c r="F43" s="279">
        <v>1405</v>
      </c>
      <c r="G43" s="114" t="s">
        <v>20</v>
      </c>
      <c r="H43" s="134" t="s">
        <v>23</v>
      </c>
      <c r="I43" s="101"/>
    </row>
    <row r="44" spans="1:9" ht="17.149999999999999" customHeight="1">
      <c r="A44" s="85"/>
      <c r="B44" s="37" t="s">
        <v>17</v>
      </c>
      <c r="C44" s="38"/>
      <c r="D44" s="38"/>
      <c r="E44" s="38" t="s">
        <v>35</v>
      </c>
      <c r="F44" s="38"/>
      <c r="G44" s="135"/>
      <c r="H44" s="136"/>
      <c r="I44" s="90"/>
    </row>
    <row r="45" spans="1:9" ht="17.149999999999999" customHeight="1">
      <c r="A45" s="137" t="s">
        <v>2</v>
      </c>
      <c r="B45" s="33" t="str">
        <f>B19</f>
        <v># 2631</v>
      </c>
      <c r="C45" s="59" t="str">
        <f>C19</f>
        <v># 2632</v>
      </c>
      <c r="D45" s="59" t="str">
        <f>C76</f>
        <v># 2633</v>
      </c>
      <c r="E45" s="59" t="str">
        <f>D76</f>
        <v># 2634</v>
      </c>
      <c r="F45" s="59" t="str">
        <f>E76</f>
        <v># 2635</v>
      </c>
      <c r="G45" s="138"/>
      <c r="H45" s="139"/>
      <c r="I45" s="84" t="s">
        <v>2</v>
      </c>
    </row>
    <row r="46" spans="1:9" ht="17.149999999999999" customHeight="1">
      <c r="A46" s="140"/>
      <c r="B46" s="98" t="s">
        <v>17</v>
      </c>
      <c r="C46" s="39"/>
      <c r="D46" s="39"/>
      <c r="E46" s="39"/>
      <c r="F46" s="39"/>
      <c r="G46" s="135"/>
      <c r="H46" s="141"/>
      <c r="I46" s="142"/>
    </row>
    <row r="47" spans="1:9" s="2" customFormat="1" ht="17.149999999999999" customHeight="1" thickBot="1">
      <c r="A47" s="143">
        <v>1500</v>
      </c>
      <c r="B47" s="834"/>
      <c r="C47" s="835"/>
      <c r="D47" s="144" t="s">
        <v>104</v>
      </c>
      <c r="F47" s="59"/>
      <c r="G47" s="145"/>
      <c r="H47" s="146" t="str">
        <f>G81</f>
        <v>我家有一隻河東獅</v>
      </c>
      <c r="I47" s="147">
        <v>1500</v>
      </c>
    </row>
    <row r="48" spans="1:9" ht="17.149999999999999" customHeight="1">
      <c r="A48" s="148"/>
      <c r="B48" s="53" t="s">
        <v>148</v>
      </c>
      <c r="C48" s="59" t="str">
        <f>B86</f>
        <v># 15</v>
      </c>
      <c r="D48" s="59" t="str">
        <f>C86</f>
        <v># 16</v>
      </c>
      <c r="E48" s="59" t="str">
        <f>D86</f>
        <v># 17</v>
      </c>
      <c r="F48" s="59" t="str">
        <f>E86</f>
        <v># 18</v>
      </c>
      <c r="G48" s="135"/>
      <c r="H48" s="94"/>
      <c r="I48" s="149"/>
    </row>
    <row r="49" spans="1:9" ht="17.149999999999999" customHeight="1">
      <c r="A49" s="150">
        <v>30</v>
      </c>
      <c r="B49" s="31"/>
      <c r="C49" s="70"/>
      <c r="D49" s="70"/>
      <c r="E49" s="70"/>
      <c r="F49" s="70"/>
      <c r="G49" s="135" t="s">
        <v>165</v>
      </c>
      <c r="H49" s="151"/>
      <c r="I49" s="84" t="s">
        <v>2</v>
      </c>
    </row>
    <row r="50" spans="1:9" ht="17.149999999999999" customHeight="1">
      <c r="A50" s="140"/>
      <c r="B50" s="86" t="s">
        <v>17</v>
      </c>
      <c r="C50" s="152"/>
      <c r="D50" s="153" t="s">
        <v>67</v>
      </c>
      <c r="E50" s="88"/>
      <c r="F50" s="88"/>
      <c r="G50" s="145"/>
      <c r="H50" s="154"/>
      <c r="I50" s="90"/>
    </row>
    <row r="51" spans="1:9" ht="17.149999999999999" customHeight="1">
      <c r="A51" s="140"/>
      <c r="B51" s="75" t="s">
        <v>146</v>
      </c>
      <c r="C51" s="39"/>
      <c r="D51" s="77" t="str">
        <f>D22</f>
        <v>新西蘭潮什麼 Hipster Tour - New Zealand (6 EPI)</v>
      </c>
      <c r="E51" s="38"/>
      <c r="F51" s="38"/>
      <c r="G51" s="135"/>
      <c r="H51" s="94"/>
      <c r="I51" s="90"/>
    </row>
    <row r="52" spans="1:9" s="2" customFormat="1" ht="17.149999999999999" customHeight="1" thickBot="1">
      <c r="A52" s="143">
        <v>1600</v>
      </c>
      <c r="B52" s="31" t="str">
        <f>B23</f>
        <v># 15</v>
      </c>
      <c r="C52" s="70" t="str">
        <f>C23</f>
        <v># 1</v>
      </c>
      <c r="D52" s="70" t="str">
        <f>"# " &amp; VALUE(RIGHT(C52,2)+1)</f>
        <v># 2</v>
      </c>
      <c r="E52" s="70" t="str">
        <f>"# " &amp; VALUE(RIGHT(D52,2)+1)</f>
        <v># 3</v>
      </c>
      <c r="F52" s="70" t="str">
        <f>"# " &amp; VALUE(RIGHT(E52,2)+1)</f>
        <v># 4</v>
      </c>
      <c r="G52" s="155"/>
      <c r="H52" s="120"/>
      <c r="I52" s="147">
        <v>1600</v>
      </c>
    </row>
    <row r="53" spans="1:9" ht="17.149999999999999" customHeight="1">
      <c r="A53" s="21"/>
      <c r="B53" s="156" t="s">
        <v>86</v>
      </c>
      <c r="C53" s="92" t="s">
        <v>101</v>
      </c>
      <c r="D53" s="23" t="s">
        <v>94</v>
      </c>
      <c r="E53" s="49" t="s">
        <v>76</v>
      </c>
      <c r="F53" s="92" t="s">
        <v>98</v>
      </c>
      <c r="G53" s="157"/>
      <c r="H53" s="134" t="s">
        <v>23</v>
      </c>
      <c r="I53" s="80"/>
    </row>
    <row r="54" spans="1:9" ht="17.149999999999999" customHeight="1">
      <c r="A54" s="44"/>
      <c r="B54" s="158" t="s">
        <v>87</v>
      </c>
      <c r="C54" s="26" t="s">
        <v>102</v>
      </c>
      <c r="D54" s="159" t="s">
        <v>93</v>
      </c>
      <c r="E54" s="160" t="s">
        <v>88</v>
      </c>
      <c r="F54" s="161" t="s">
        <v>97</v>
      </c>
      <c r="G54" s="162"/>
      <c r="H54" s="94" t="str">
        <f>G75</f>
        <v>香港系列之原味道 # 11 (13 EPI)</v>
      </c>
      <c r="I54" s="163"/>
    </row>
    <row r="55" spans="1:9" ht="16.75" customHeight="1">
      <c r="A55" s="30">
        <v>30</v>
      </c>
      <c r="B55" s="31" t="s">
        <v>125</v>
      </c>
      <c r="C55" s="33" t="s">
        <v>100</v>
      </c>
      <c r="D55" s="95" t="s">
        <v>111</v>
      </c>
      <c r="E55" s="95" t="s">
        <v>103</v>
      </c>
      <c r="F55" s="95" t="s">
        <v>89</v>
      </c>
      <c r="G55" s="145"/>
      <c r="H55" s="164"/>
      <c r="I55" s="165">
        <v>30</v>
      </c>
    </row>
    <row r="56" spans="1:9" ht="17.149999999999999" customHeight="1">
      <c r="A56" s="44"/>
      <c r="B56" s="166" t="s">
        <v>20</v>
      </c>
      <c r="C56" s="167" t="s">
        <v>91</v>
      </c>
      <c r="D56" s="37" t="s">
        <v>78</v>
      </c>
      <c r="E56" s="38"/>
      <c r="F56" s="38"/>
      <c r="G56" s="168"/>
      <c r="H56" s="169" t="s">
        <v>23</v>
      </c>
      <c r="I56" s="142"/>
    </row>
    <row r="57" spans="1:9" ht="17.149999999999999" customHeight="1">
      <c r="A57" s="44"/>
      <c r="B57" s="107" t="s">
        <v>178</v>
      </c>
      <c r="C57" s="59" t="s">
        <v>90</v>
      </c>
      <c r="D57" s="95"/>
      <c r="E57" s="160" t="s">
        <v>77</v>
      </c>
      <c r="F57" s="160"/>
      <c r="G57" s="417" t="s">
        <v>264</v>
      </c>
      <c r="H57" s="131" t="str">
        <f>G90</f>
        <v>日本最美村落 # 4</v>
      </c>
      <c r="I57" s="142"/>
    </row>
    <row r="58" spans="1:9" s="2" customFormat="1" ht="17.149999999999999" customHeight="1" thickBot="1">
      <c r="A58" s="170">
        <v>1700</v>
      </c>
      <c r="B58" s="171"/>
      <c r="C58" s="70" t="s">
        <v>126</v>
      </c>
      <c r="D58" s="33" t="s">
        <v>127</v>
      </c>
      <c r="E58" s="70" t="str">
        <f>"# " &amp; VALUE(RIGHT(D58,2)+1)</f>
        <v># 29</v>
      </c>
      <c r="F58" s="70" t="str">
        <f>"# " &amp; VALUE(RIGHT(E58,2)+1)</f>
        <v># 30</v>
      </c>
      <c r="G58" s="418" t="s">
        <v>265</v>
      </c>
      <c r="H58" s="172"/>
      <c r="I58" s="147">
        <v>1700</v>
      </c>
    </row>
    <row r="59" spans="1:9" ht="17.149999999999999" customHeight="1">
      <c r="A59" s="74"/>
      <c r="B59" s="38" t="s">
        <v>57</v>
      </c>
      <c r="C59" s="173"/>
      <c r="D59" s="49"/>
      <c r="E59" s="49"/>
      <c r="F59" s="49"/>
      <c r="G59" s="114" t="s">
        <v>20</v>
      </c>
      <c r="H59" s="169" t="s">
        <v>23</v>
      </c>
      <c r="I59" s="80"/>
    </row>
    <row r="60" spans="1:9" ht="17.149999999999999" customHeight="1">
      <c r="A60" s="140"/>
      <c r="B60" s="49"/>
      <c r="C60" s="59"/>
      <c r="D60" s="55" t="s">
        <v>56</v>
      </c>
      <c r="E60" s="7"/>
      <c r="F60" s="7"/>
      <c r="G60" s="107" t="s">
        <v>149</v>
      </c>
      <c r="H60" s="118" t="str">
        <f>H35</f>
        <v>新聞掏寶 # 266</v>
      </c>
      <c r="I60" s="142"/>
    </row>
    <row r="61" spans="1:9" ht="17.149999999999999" customHeight="1">
      <c r="A61" s="150">
        <v>30</v>
      </c>
      <c r="B61" s="70" t="s">
        <v>128</v>
      </c>
      <c r="C61" s="70" t="str">
        <f>"# " &amp; VALUE(RIGHT(B61,4)+1)</f>
        <v># 1952</v>
      </c>
      <c r="D61" s="70" t="str">
        <f>"# " &amp; VALUE(RIGHT(C61,4)+1)</f>
        <v># 1953</v>
      </c>
      <c r="E61" s="59" t="str">
        <f>"# " &amp; VALUE(RIGHT(D61,4)+1)</f>
        <v># 1954</v>
      </c>
      <c r="F61" s="70" t="str">
        <f>"# " &amp; VALUE(RIGHT(E61,4)+1)</f>
        <v># 1955</v>
      </c>
      <c r="G61" s="174"/>
      <c r="H61" s="175"/>
      <c r="I61" s="165">
        <v>30</v>
      </c>
    </row>
    <row r="62" spans="1:9" ht="17.149999999999999" customHeight="1">
      <c r="A62" s="176"/>
      <c r="B62" s="98" t="s">
        <v>109</v>
      </c>
      <c r="C62" s="79"/>
      <c r="D62" s="79"/>
      <c r="E62" s="79"/>
      <c r="F62" s="79"/>
      <c r="G62" s="114" t="s">
        <v>20</v>
      </c>
      <c r="H62" s="306" t="s">
        <v>49</v>
      </c>
      <c r="I62" s="142"/>
    </row>
    <row r="63" spans="1:9" ht="17.149999999999999" customHeight="1">
      <c r="A63" s="140"/>
      <c r="B63" s="22"/>
      <c r="C63" s="49"/>
      <c r="D63" s="177" t="s">
        <v>108</v>
      </c>
      <c r="E63" s="49"/>
      <c r="F63" s="49"/>
      <c r="G63" s="107" t="str">
        <f>G41</f>
        <v>周六聊Teen谷 # 35</v>
      </c>
      <c r="H63" s="278" t="s">
        <v>166</v>
      </c>
      <c r="I63" s="142"/>
    </row>
    <row r="64" spans="1:9" s="2" customFormat="1" ht="17.149999999999999" customHeight="1" thickBot="1">
      <c r="A64" s="143">
        <v>1800</v>
      </c>
      <c r="B64" s="53" t="s">
        <v>129</v>
      </c>
      <c r="C64" s="59" t="str">
        <f>"# " &amp; VALUE(RIGHT(B64,2)+1)</f>
        <v># 14</v>
      </c>
      <c r="D64" s="59" t="str">
        <f>"# " &amp; VALUE(RIGHT(C64,2)+1)</f>
        <v># 15</v>
      </c>
      <c r="E64" s="59" t="str">
        <f>"# " &amp; VALUE(RIGHT(D64,2)+1)</f>
        <v># 16</v>
      </c>
      <c r="F64" s="59" t="str">
        <f>"# " &amp; VALUE(RIGHT(E64,2)+1)</f>
        <v># 17</v>
      </c>
      <c r="G64" s="32"/>
      <c r="H64" s="349" t="s">
        <v>44</v>
      </c>
      <c r="I64" s="147">
        <v>1800</v>
      </c>
    </row>
    <row r="65" spans="1:9" ht="17.149999999999999" customHeight="1">
      <c r="A65" s="140"/>
      <c r="B65" s="53"/>
      <c r="C65" s="59"/>
      <c r="D65" s="59"/>
      <c r="E65" s="59"/>
      <c r="F65" s="59"/>
      <c r="G65" s="843" t="s">
        <v>80</v>
      </c>
      <c r="H65" s="844"/>
      <c r="I65" s="41"/>
    </row>
    <row r="66" spans="1:9" ht="17.149999999999999" customHeight="1" thickBot="1">
      <c r="A66" s="150">
        <v>30</v>
      </c>
      <c r="B66" s="178"/>
      <c r="C66" s="42"/>
      <c r="D66" s="42"/>
      <c r="E66" s="42"/>
      <c r="F66" s="179"/>
      <c r="G66" s="180" t="s">
        <v>153</v>
      </c>
      <c r="H66" s="181" t="s">
        <v>154</v>
      </c>
      <c r="I66" s="35">
        <v>30</v>
      </c>
    </row>
    <row r="67" spans="1:9" ht="17.149999999999999" customHeight="1">
      <c r="A67" s="140"/>
      <c r="B67" s="829" t="s">
        <v>69</v>
      </c>
      <c r="C67" s="830"/>
      <c r="D67" s="830"/>
      <c r="E67" s="830"/>
      <c r="F67" s="831"/>
      <c r="G67" s="832" t="s">
        <v>36</v>
      </c>
      <c r="H67" s="833"/>
      <c r="I67" s="41"/>
    </row>
    <row r="68" spans="1:9" s="2" customFormat="1" ht="12.65" customHeight="1" thickBot="1">
      <c r="A68" s="143">
        <v>1900</v>
      </c>
      <c r="B68" s="280"/>
      <c r="C68" s="280"/>
      <c r="D68" s="280"/>
      <c r="E68" s="280"/>
      <c r="F68" s="264">
        <v>1900</v>
      </c>
      <c r="G68" s="281"/>
      <c r="H68" s="282"/>
      <c r="I68" s="182">
        <v>1900</v>
      </c>
    </row>
    <row r="69" spans="1:9" s="2" customFormat="1" ht="17.149999999999999" customHeight="1">
      <c r="A69" s="170"/>
      <c r="B69" s="267" t="s">
        <v>58</v>
      </c>
      <c r="C69" s="267" t="s">
        <v>58</v>
      </c>
      <c r="D69" s="267" t="s">
        <v>70</v>
      </c>
      <c r="E69" s="283" t="s">
        <v>75</v>
      </c>
      <c r="F69" s="284" t="s">
        <v>59</v>
      </c>
      <c r="G69" s="285" t="s">
        <v>65</v>
      </c>
      <c r="H69" s="286" t="s">
        <v>107</v>
      </c>
      <c r="I69" s="149"/>
    </row>
    <row r="70" spans="1:9" s="2" customFormat="1" ht="17.149999999999999" customHeight="1">
      <c r="A70" s="170"/>
      <c r="B70" s="287" t="s">
        <v>132</v>
      </c>
      <c r="C70" s="287" t="s">
        <v>133</v>
      </c>
      <c r="D70" s="287" t="s">
        <v>134</v>
      </c>
      <c r="E70" s="288" t="s">
        <v>135</v>
      </c>
      <c r="F70" s="289" t="s">
        <v>136</v>
      </c>
      <c r="G70" s="290" t="s">
        <v>155</v>
      </c>
      <c r="H70" s="291" t="s">
        <v>156</v>
      </c>
      <c r="I70" s="186"/>
    </row>
    <row r="71" spans="1:9" s="2" customFormat="1" ht="17.149999999999999" customHeight="1">
      <c r="A71" s="44">
        <v>30</v>
      </c>
      <c r="B71" s="292" t="s">
        <v>60</v>
      </c>
      <c r="C71" s="292" t="s">
        <v>79</v>
      </c>
      <c r="D71" s="293" t="s">
        <v>71</v>
      </c>
      <c r="E71" s="294" t="s">
        <v>74</v>
      </c>
      <c r="F71" s="295" t="s">
        <v>68</v>
      </c>
      <c r="G71" s="296" t="s">
        <v>66</v>
      </c>
      <c r="H71" s="297" t="s">
        <v>96</v>
      </c>
      <c r="I71" s="142">
        <v>30</v>
      </c>
    </row>
    <row r="72" spans="1:9" s="2" customFormat="1" ht="17.149999999999999" customHeight="1">
      <c r="A72" s="44"/>
      <c r="B72" s="298">
        <v>800653411</v>
      </c>
      <c r="C72" s="299"/>
      <c r="D72" s="300" t="s">
        <v>67</v>
      </c>
      <c r="E72" s="300"/>
      <c r="F72" s="301">
        <v>1935</v>
      </c>
      <c r="G72" s="302"/>
      <c r="H72" s="303">
        <v>1935</v>
      </c>
      <c r="I72" s="142"/>
    </row>
    <row r="73" spans="1:9" ht="17.149999999999999" customHeight="1">
      <c r="A73" s="190"/>
      <c r="B73" s="304" t="s">
        <v>51</v>
      </c>
      <c r="C73" s="272"/>
      <c r="D73" s="272"/>
      <c r="E73" s="278" t="s">
        <v>43</v>
      </c>
      <c r="F73" s="272"/>
      <c r="G73" s="272"/>
      <c r="H73" s="272"/>
      <c r="I73" s="191"/>
    </row>
    <row r="74" spans="1:9" s="2" customFormat="1" ht="17.149999999999999" customHeight="1" thickBot="1">
      <c r="A74" s="170">
        <v>2000</v>
      </c>
      <c r="B74" s="277" t="s">
        <v>137</v>
      </c>
      <c r="C74" s="274" t="str">
        <f t="shared" ref="C74:H74" si="13">"# " &amp; VALUE(RIGHT(B74,3)+1)</f>
        <v># 245</v>
      </c>
      <c r="D74" s="274" t="str">
        <f t="shared" si="13"/>
        <v># 246</v>
      </c>
      <c r="E74" s="274" t="str">
        <f t="shared" si="13"/>
        <v># 247</v>
      </c>
      <c r="F74" s="274" t="str">
        <f t="shared" si="13"/>
        <v># 248</v>
      </c>
      <c r="G74" s="271" t="str">
        <f t="shared" si="13"/>
        <v># 249</v>
      </c>
      <c r="H74" s="274" t="str">
        <f t="shared" si="13"/>
        <v># 250</v>
      </c>
      <c r="I74" s="147">
        <v>2000</v>
      </c>
    </row>
    <row r="75" spans="1:9" s="2" customFormat="1" ht="17.149999999999999" customHeight="1">
      <c r="A75" s="192"/>
      <c r="B75" s="304" t="s">
        <v>64</v>
      </c>
      <c r="C75" s="305" t="s">
        <v>22</v>
      </c>
      <c r="D75" s="306"/>
      <c r="E75" s="306" t="s">
        <v>38</v>
      </c>
      <c r="F75" s="307"/>
      <c r="G75" s="308" t="s">
        <v>157</v>
      </c>
      <c r="H75" s="309" t="s">
        <v>167</v>
      </c>
      <c r="I75" s="193"/>
    </row>
    <row r="76" spans="1:9" ht="17.149999999999999" customHeight="1">
      <c r="A76" s="44">
        <v>30</v>
      </c>
      <c r="B76" s="277" t="s">
        <v>138</v>
      </c>
      <c r="C76" s="271" t="str">
        <f>"# " &amp; VALUE(RIGHT(B76,4)+1)</f>
        <v># 2633</v>
      </c>
      <c r="D76" s="271" t="str">
        <f>"# " &amp; VALUE(RIGHT(C76,4)+1)</f>
        <v># 2634</v>
      </c>
      <c r="E76" s="271" t="str">
        <f>"# " &amp; VALUE(RIGHT(D76,4)+1)</f>
        <v># 2635</v>
      </c>
      <c r="F76" s="271" t="str">
        <f>"# " &amp; VALUE(RIGHT(E76,4)+1)</f>
        <v># 2636</v>
      </c>
      <c r="G76" s="310" t="s">
        <v>266</v>
      </c>
      <c r="H76" s="311"/>
      <c r="I76" s="35">
        <v>30</v>
      </c>
    </row>
    <row r="77" spans="1:9" ht="17.149999999999999" customHeight="1">
      <c r="A77" s="36"/>
      <c r="B77" s="304" t="s">
        <v>140</v>
      </c>
      <c r="C77" s="312"/>
      <c r="D77" s="312"/>
      <c r="E77" s="312"/>
      <c r="F77" s="312"/>
      <c r="G77" s="267"/>
      <c r="H77" s="313" t="s">
        <v>169</v>
      </c>
      <c r="I77" s="194"/>
    </row>
    <row r="78" spans="1:9" ht="17.149999999999999" customHeight="1" thickBot="1">
      <c r="A78" s="44"/>
      <c r="B78" s="275"/>
      <c r="C78" s="271"/>
      <c r="D78" s="271"/>
      <c r="E78" s="271"/>
      <c r="F78" s="271"/>
      <c r="G78" s="314"/>
      <c r="H78" s="311" t="s">
        <v>267</v>
      </c>
      <c r="I78" s="41"/>
    </row>
    <row r="79" spans="1:9" s="2" customFormat="1" ht="17.149999999999999" customHeight="1" thickBot="1">
      <c r="A79" s="196">
        <v>2100</v>
      </c>
      <c r="B79" s="277"/>
      <c r="C79" s="315"/>
      <c r="D79" s="278" t="s">
        <v>139</v>
      </c>
      <c r="E79" s="271"/>
      <c r="F79" s="271"/>
      <c r="G79" s="316"/>
      <c r="H79" s="317"/>
      <c r="I79" s="182">
        <v>2100</v>
      </c>
    </row>
    <row r="80" spans="1:9" s="2" customFormat="1" ht="17.149999999999999" customHeight="1">
      <c r="A80" s="148"/>
      <c r="B80" s="271" t="s">
        <v>116</v>
      </c>
      <c r="C80" s="271" t="str">
        <f>"# " &amp; VALUE(RIGHT(B80,2)+1)</f>
        <v># 2</v>
      </c>
      <c r="D80" s="271" t="str">
        <f>"# " &amp; VALUE(RIGHT(C80,2)+1)</f>
        <v># 3</v>
      </c>
      <c r="E80" s="271" t="str">
        <f>"# " &amp; VALUE(RIGHT(D80,2)+1)</f>
        <v># 4</v>
      </c>
      <c r="F80" s="271" t="str">
        <f>"# " &amp; VALUE(RIGHT(E80,2)+1)</f>
        <v># 5</v>
      </c>
      <c r="G80" s="318"/>
      <c r="H80" s="317"/>
      <c r="I80" s="193"/>
    </row>
    <row r="81" spans="1:9" s="2" customFormat="1" ht="17.149999999999999" customHeight="1">
      <c r="A81" s="197"/>
      <c r="B81" s="271"/>
      <c r="C81" s="271"/>
      <c r="D81" s="271"/>
      <c r="E81" s="271"/>
      <c r="F81" s="271"/>
      <c r="G81" s="319" t="s">
        <v>158</v>
      </c>
      <c r="H81" s="317"/>
      <c r="I81" s="198"/>
    </row>
    <row r="82" spans="1:9" ht="17.149999999999999" customHeight="1">
      <c r="A82" s="150">
        <v>30</v>
      </c>
      <c r="B82" s="271"/>
      <c r="C82" s="271"/>
      <c r="D82" s="271"/>
      <c r="E82" s="271"/>
      <c r="F82" s="271"/>
      <c r="G82" s="318" t="s">
        <v>159</v>
      </c>
      <c r="H82" s="320"/>
      <c r="I82" s="35">
        <v>30</v>
      </c>
    </row>
    <row r="83" spans="1:9" ht="17.149999999999999" customHeight="1">
      <c r="A83" s="140"/>
      <c r="B83" s="304" t="s">
        <v>110</v>
      </c>
      <c r="C83" s="306"/>
      <c r="D83" s="312"/>
      <c r="E83" s="312"/>
      <c r="F83" s="312"/>
      <c r="G83" s="318"/>
      <c r="H83" s="416">
        <v>800659825</v>
      </c>
      <c r="I83" s="41"/>
    </row>
    <row r="84" spans="1:9" ht="17.149999999999999" customHeight="1">
      <c r="A84" s="140"/>
      <c r="B84" s="275"/>
      <c r="C84" s="271"/>
      <c r="D84" s="271"/>
      <c r="E84" s="271"/>
      <c r="F84" s="271"/>
      <c r="G84" s="321"/>
      <c r="H84" s="322" t="s">
        <v>171</v>
      </c>
      <c r="I84" s="41"/>
    </row>
    <row r="85" spans="1:9" s="2" customFormat="1" ht="17.149999999999999" customHeight="1" thickBot="1">
      <c r="A85" s="143">
        <v>2200</v>
      </c>
      <c r="B85" s="323"/>
      <c r="C85" s="324"/>
      <c r="D85" s="324" t="s">
        <v>104</v>
      </c>
      <c r="E85" s="271"/>
      <c r="F85" s="271"/>
      <c r="G85" s="318"/>
      <c r="H85" s="325" t="s">
        <v>172</v>
      </c>
      <c r="I85" s="182">
        <v>2200</v>
      </c>
    </row>
    <row r="86" spans="1:9" s="2" customFormat="1" ht="17.149999999999999" customHeight="1">
      <c r="A86" s="197"/>
      <c r="B86" s="271" t="s">
        <v>141</v>
      </c>
      <c r="C86" s="271" t="str">
        <f>"# " &amp; VALUE(RIGHT(B86,2)+1)</f>
        <v># 16</v>
      </c>
      <c r="D86" s="271" t="str">
        <f>"# " &amp; VALUE(RIGHT(C86,2)+1)</f>
        <v># 17</v>
      </c>
      <c r="E86" s="271" t="str">
        <f>"# " &amp; VALUE(RIGHT(D86,2)+1)</f>
        <v># 18</v>
      </c>
      <c r="F86" s="271" t="str">
        <f>"# " &amp; VALUE(RIGHT(E86,2)+1)</f>
        <v># 19</v>
      </c>
      <c r="G86" s="267"/>
      <c r="H86" s="326" t="s">
        <v>173</v>
      </c>
      <c r="I86" s="199"/>
    </row>
    <row r="87" spans="1:9" s="2" customFormat="1" ht="17.149999999999999" customHeight="1">
      <c r="A87" s="197"/>
      <c r="B87" s="277"/>
      <c r="C87" s="271"/>
      <c r="D87" s="271"/>
      <c r="E87" s="271"/>
      <c r="F87" s="271"/>
      <c r="G87" s="327"/>
      <c r="H87" s="328" t="s">
        <v>177</v>
      </c>
      <c r="I87" s="200"/>
    </row>
    <row r="88" spans="1:9" ht="17.149999999999999" customHeight="1">
      <c r="A88" s="150">
        <v>30</v>
      </c>
      <c r="B88" s="329"/>
      <c r="C88" s="274"/>
      <c r="D88" s="274"/>
      <c r="E88" s="274"/>
      <c r="F88" s="274"/>
      <c r="G88" s="292"/>
      <c r="H88" s="330" t="s">
        <v>174</v>
      </c>
      <c r="I88" s="201">
        <v>30</v>
      </c>
    </row>
    <row r="89" spans="1:9" ht="17.149999999999999" customHeight="1">
      <c r="A89" s="176"/>
      <c r="B89" s="416">
        <v>800659825</v>
      </c>
      <c r="C89" s="331"/>
      <c r="D89" s="259"/>
      <c r="E89" s="332"/>
      <c r="F89" s="332"/>
      <c r="G89" s="267" t="s">
        <v>161</v>
      </c>
      <c r="H89" s="333"/>
      <c r="I89" s="142"/>
    </row>
    <row r="90" spans="1:9" ht="17.149999999999999" customHeight="1">
      <c r="A90" s="140"/>
      <c r="B90" s="332"/>
      <c r="C90" s="331"/>
      <c r="D90" s="278" t="s">
        <v>170</v>
      </c>
      <c r="E90" s="278"/>
      <c r="F90" s="278"/>
      <c r="G90" s="268" t="s">
        <v>160</v>
      </c>
      <c r="H90" s="334">
        <v>2245</v>
      </c>
      <c r="I90" s="142"/>
    </row>
    <row r="91" spans="1:9" ht="17.149999999999999" customHeight="1">
      <c r="A91" s="140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18" t="s">
        <v>268</v>
      </c>
      <c r="H91" s="267" t="s">
        <v>176</v>
      </c>
      <c r="I91" s="142"/>
    </row>
    <row r="92" spans="1:9" ht="17.149999999999999" customHeight="1" thickBot="1">
      <c r="A92" s="143">
        <v>2300</v>
      </c>
      <c r="B92" s="274"/>
      <c r="C92" s="274"/>
      <c r="D92" s="335"/>
      <c r="E92" s="335"/>
      <c r="F92" s="335"/>
      <c r="G92" s="269"/>
      <c r="H92" s="336"/>
      <c r="I92" s="147">
        <v>2300</v>
      </c>
    </row>
    <row r="93" spans="1:9" s="2" customFormat="1" ht="17.149999999999999" customHeight="1">
      <c r="A93" s="204"/>
      <c r="B93" s="275" t="s">
        <v>85</v>
      </c>
      <c r="C93" s="337"/>
      <c r="D93" s="338" t="s">
        <v>41</v>
      </c>
      <c r="E93" s="271"/>
      <c r="F93" s="271"/>
      <c r="G93" s="339" t="s">
        <v>48</v>
      </c>
      <c r="H93" s="313" t="s">
        <v>218</v>
      </c>
      <c r="I93" s="193"/>
    </row>
    <row r="94" spans="1:9" s="2" customFormat="1" ht="17.149999999999999" customHeight="1">
      <c r="A94" s="204"/>
      <c r="B94" s="277" t="s">
        <v>143</v>
      </c>
      <c r="C94" s="271" t="str">
        <f>"# " &amp; VALUE(RIGHT(B94,4)+1)</f>
        <v># 3834</v>
      </c>
      <c r="D94" s="271" t="str">
        <f>"# " &amp; VALUE(RIGHT(C94,4)+1)</f>
        <v># 3835</v>
      </c>
      <c r="E94" s="271" t="str">
        <f>"# " &amp; VALUE(RIGHT(D94,4)+1)</f>
        <v># 3836</v>
      </c>
      <c r="F94" s="271" t="str">
        <f>"# " &amp; VALUE(RIGHT(E94,4)+1)</f>
        <v># 3837</v>
      </c>
      <c r="G94" s="290" t="s">
        <v>163</v>
      </c>
      <c r="H94" s="336" t="s">
        <v>175</v>
      </c>
      <c r="I94" s="198"/>
    </row>
    <row r="95" spans="1:9" s="2" customFormat="1" ht="17.149999999999999" customHeight="1" thickBot="1">
      <c r="A95" s="206">
        <v>2315</v>
      </c>
      <c r="B95" s="277"/>
      <c r="C95" s="271"/>
      <c r="D95" s="271"/>
      <c r="E95" s="271"/>
      <c r="F95" s="340">
        <v>2315</v>
      </c>
      <c r="G95" s="273" t="s">
        <v>45</v>
      </c>
      <c r="H95" s="341"/>
      <c r="I95" s="208">
        <v>2315</v>
      </c>
    </row>
    <row r="96" spans="1:9" ht="17.149999999999999" customHeight="1" thickBot="1">
      <c r="A96" s="30">
        <v>30</v>
      </c>
      <c r="B96" s="342"/>
      <c r="C96" s="343"/>
      <c r="D96" s="343"/>
      <c r="E96" s="343"/>
      <c r="F96" s="343"/>
      <c r="G96" s="836" t="s">
        <v>39</v>
      </c>
      <c r="H96" s="837"/>
      <c r="I96" s="211">
        <v>30</v>
      </c>
    </row>
    <row r="97" spans="1:9" ht="17.149999999999999" customHeight="1">
      <c r="A97" s="36"/>
      <c r="B97" s="277"/>
      <c r="C97" s="344"/>
      <c r="D97" s="344" t="s">
        <v>47</v>
      </c>
      <c r="E97" s="276"/>
      <c r="F97" s="344"/>
      <c r="G97" s="213" t="s">
        <v>23</v>
      </c>
      <c r="H97" s="123" t="s">
        <v>20</v>
      </c>
      <c r="I97" s="41"/>
    </row>
    <row r="98" spans="1:9" ht="17.149999999999999" customHeight="1">
      <c r="A98" s="44"/>
      <c r="B98" s="277"/>
      <c r="C98" s="272"/>
      <c r="D98" s="272"/>
      <c r="E98" s="276"/>
      <c r="F98" s="272"/>
      <c r="G98" s="107" t="str">
        <f>G41</f>
        <v>周六聊Teen谷 # 35</v>
      </c>
      <c r="H98" s="184" t="str">
        <f>E70</f>
        <v>冲遊泰國10 #12</v>
      </c>
      <c r="I98" s="41"/>
    </row>
    <row r="99" spans="1:9" ht="17.149999999999999" customHeight="1" thickBot="1">
      <c r="A99" s="44"/>
      <c r="B99" s="277"/>
      <c r="C99" s="272"/>
      <c r="D99" s="272"/>
      <c r="E99" s="345"/>
      <c r="F99" s="337">
        <v>2350</v>
      </c>
      <c r="G99" s="82"/>
      <c r="H99" s="82"/>
      <c r="I99" s="41"/>
    </row>
    <row r="100" spans="1:9" s="2" customFormat="1" ht="17.149999999999999" customHeight="1" thickBot="1">
      <c r="A100" s="12" t="s">
        <v>9</v>
      </c>
      <c r="B100" s="346"/>
      <c r="C100" s="347"/>
      <c r="D100" s="347" t="s">
        <v>42</v>
      </c>
      <c r="E100" s="348"/>
      <c r="F100" s="347"/>
      <c r="G100" s="32"/>
      <c r="H100" s="32"/>
      <c r="I100" s="43" t="s">
        <v>9</v>
      </c>
    </row>
    <row r="101" spans="1:9" ht="17.149999999999999" customHeight="1">
      <c r="A101" s="21"/>
      <c r="B101" s="218" t="s">
        <v>17</v>
      </c>
      <c r="C101" s="210"/>
      <c r="D101" s="210"/>
      <c r="E101" s="7"/>
      <c r="F101" s="210"/>
      <c r="G101" s="213" t="s">
        <v>23</v>
      </c>
      <c r="H101" s="123" t="s">
        <v>20</v>
      </c>
      <c r="I101" s="29"/>
    </row>
    <row r="102" spans="1:9" ht="17.149999999999999" customHeight="1">
      <c r="A102" s="44"/>
      <c r="B102" s="49"/>
      <c r="C102" s="7"/>
      <c r="D102" s="7" t="str">
        <f>D60</f>
        <v>兄弟幫 Big Boys Club (2505 EPI)</v>
      </c>
      <c r="F102" s="219"/>
      <c r="G102" s="220" t="str">
        <f>G70</f>
        <v>新聞透視 # 34</v>
      </c>
      <c r="H102" s="118" t="str">
        <f>H35</f>
        <v>新聞掏寶 # 266</v>
      </c>
      <c r="I102" s="41"/>
    </row>
    <row r="103" spans="1:9" ht="17.149999999999999" customHeight="1">
      <c r="A103" s="30">
        <v>30</v>
      </c>
      <c r="B103" s="70" t="str">
        <f>B61</f>
        <v># 1951</v>
      </c>
      <c r="C103" s="70" t="str">
        <f>C61</f>
        <v># 1952</v>
      </c>
      <c r="D103" s="59" t="str">
        <f>D61</f>
        <v># 1953</v>
      </c>
      <c r="E103" s="59" t="str">
        <f>E61</f>
        <v># 1954</v>
      </c>
      <c r="F103" s="70" t="str">
        <f>F61</f>
        <v># 1955</v>
      </c>
      <c r="G103" s="221"/>
      <c r="H103" s="222"/>
      <c r="I103" s="35">
        <v>30</v>
      </c>
    </row>
    <row r="104" spans="1:9" ht="17.149999999999999" customHeight="1">
      <c r="A104" s="44"/>
      <c r="B104" s="22" t="s">
        <v>17</v>
      </c>
      <c r="C104" s="202"/>
      <c r="D104" s="39"/>
      <c r="E104" s="39"/>
      <c r="F104" s="99"/>
      <c r="G104" s="183" t="s">
        <v>23</v>
      </c>
      <c r="H104" s="123" t="s">
        <v>20</v>
      </c>
      <c r="I104" s="223"/>
    </row>
    <row r="105" spans="1:9" s="2" customFormat="1" ht="17.149999999999999" customHeight="1" thickBot="1">
      <c r="A105" s="12" t="s">
        <v>10</v>
      </c>
      <c r="B105" s="203"/>
      <c r="C105" s="202"/>
      <c r="D105" s="144" t="s">
        <v>104</v>
      </c>
      <c r="F105" s="59"/>
      <c r="G105" s="252" t="s">
        <v>180</v>
      </c>
      <c r="H105" s="131" t="str">
        <f>H63</f>
        <v>財經透視 # 36</v>
      </c>
      <c r="I105" s="15" t="s">
        <v>10</v>
      </c>
    </row>
    <row r="106" spans="1:9" ht="17.149999999999999" customHeight="1">
      <c r="A106" s="121"/>
      <c r="B106" s="59" t="str">
        <f>B86</f>
        <v># 15</v>
      </c>
      <c r="C106" s="59" t="str">
        <f>"# " &amp; VALUE(RIGHT(B106,2)+1)</f>
        <v># 16</v>
      </c>
      <c r="D106" s="59" t="str">
        <f>"# " &amp; VALUE(RIGHT(C106,2)+1)</f>
        <v># 17</v>
      </c>
      <c r="E106" s="59" t="str">
        <f>"# " &amp; VALUE(RIGHT(D106,2)+1)</f>
        <v># 18</v>
      </c>
      <c r="F106" s="59" t="str">
        <f>"# " &amp; VALUE(RIGHT(E106,2)+1)</f>
        <v># 19</v>
      </c>
      <c r="G106" s="183" t="s">
        <v>23</v>
      </c>
      <c r="H106" s="123" t="s">
        <v>20</v>
      </c>
      <c r="I106" s="124"/>
    </row>
    <row r="107" spans="1:9" ht="17.149999999999999" customHeight="1">
      <c r="A107" s="224">
        <v>30</v>
      </c>
      <c r="B107" s="70"/>
      <c r="C107" s="70"/>
      <c r="D107" s="70"/>
      <c r="E107" s="70"/>
      <c r="F107" s="71"/>
      <c r="G107" s="252" t="s">
        <v>181</v>
      </c>
      <c r="H107" s="118" t="str">
        <f>H70</f>
        <v>港繫全球  商聚灣區 #7 (10 EPI)</v>
      </c>
      <c r="I107" s="128">
        <v>30</v>
      </c>
    </row>
    <row r="108" spans="1:9" ht="17.149999999999999" customHeight="1">
      <c r="A108" s="129"/>
      <c r="B108" s="98" t="s">
        <v>17</v>
      </c>
      <c r="C108" s="59"/>
      <c r="D108" s="59"/>
      <c r="E108" s="59"/>
      <c r="F108" s="39"/>
      <c r="G108" s="183" t="s">
        <v>23</v>
      </c>
      <c r="H108" s="169" t="s">
        <v>23</v>
      </c>
      <c r="I108" s="61"/>
    </row>
    <row r="109" spans="1:9" s="2" customFormat="1" ht="17.149999999999999" customHeight="1" thickBot="1">
      <c r="A109" s="12" t="s">
        <v>11</v>
      </c>
      <c r="B109" s="53"/>
      <c r="C109" s="49"/>
      <c r="D109" s="59" t="str">
        <f>$D$79</f>
        <v>俠醫 Heroes In White (20 EPI)</v>
      </c>
      <c r="E109" s="59"/>
      <c r="F109" s="59"/>
      <c r="G109" s="117"/>
      <c r="H109" s="60"/>
      <c r="I109" s="43" t="s">
        <v>11</v>
      </c>
    </row>
    <row r="110" spans="1:9" ht="17.149999999999999" customHeight="1">
      <c r="A110" s="121"/>
      <c r="B110" s="53" t="str">
        <f>B80</f>
        <v># 1</v>
      </c>
      <c r="C110" s="59" t="str">
        <f>C80</f>
        <v># 2</v>
      </c>
      <c r="D110" s="59" t="str">
        <f>"# " &amp; VALUE(RIGHT(C110,2)+1)</f>
        <v># 3</v>
      </c>
      <c r="E110" s="59" t="str">
        <f>"# " &amp; VALUE(RIGHT(D110,2)+1)</f>
        <v># 4</v>
      </c>
      <c r="F110" s="59" t="str">
        <f>"# " &amp; VALUE(RIGHT(E110,2)+1)</f>
        <v># 5</v>
      </c>
      <c r="G110" s="23"/>
      <c r="H110" s="225"/>
      <c r="I110" s="51"/>
    </row>
    <row r="111" spans="1:9" ht="17.149999999999999" customHeight="1">
      <c r="A111" s="72">
        <v>30</v>
      </c>
      <c r="B111" s="62"/>
      <c r="C111" s="70"/>
      <c r="D111" s="70"/>
      <c r="E111" s="70"/>
      <c r="F111" s="59"/>
      <c r="G111" s="195"/>
      <c r="H111" s="60" t="str">
        <f>H77</f>
        <v>聲秀 # 7</v>
      </c>
      <c r="I111" s="57">
        <v>30</v>
      </c>
    </row>
    <row r="112" spans="1:9" ht="17.149999999999999" customHeight="1">
      <c r="A112" s="72"/>
      <c r="B112" s="98" t="s">
        <v>17</v>
      </c>
      <c r="C112" s="188"/>
      <c r="D112" s="88" t="s">
        <v>67</v>
      </c>
      <c r="E112" s="88"/>
      <c r="F112" s="189"/>
      <c r="G112" s="226" t="str">
        <f>G81</f>
        <v>我家有一隻河東獅</v>
      </c>
      <c r="H112" s="225"/>
      <c r="I112" s="73"/>
    </row>
    <row r="113" spans="1:9" ht="17.149999999999999" customHeight="1">
      <c r="A113" s="129"/>
      <c r="B113" s="227" t="s">
        <v>17</v>
      </c>
      <c r="C113" s="38"/>
      <c r="D113" s="38" t="str">
        <f>$E$75</f>
        <v xml:space="preserve">愛．回家之開心速遞  Lo And Behold </v>
      </c>
      <c r="E113" s="38"/>
      <c r="F113" s="38"/>
      <c r="G113" s="82"/>
      <c r="H113" s="225"/>
      <c r="I113" s="61"/>
    </row>
    <row r="114" spans="1:9" s="2" customFormat="1" ht="17.149999999999999" customHeight="1" thickBot="1">
      <c r="A114" s="12" t="s">
        <v>12</v>
      </c>
      <c r="B114" s="31" t="str">
        <f>B76</f>
        <v># 2632</v>
      </c>
      <c r="C114" s="70" t="str">
        <f t="shared" ref="C114:D114" si="14">C76</f>
        <v># 2633</v>
      </c>
      <c r="D114" s="70" t="str">
        <f t="shared" si="14"/>
        <v># 2634</v>
      </c>
      <c r="E114" s="70" t="str">
        <f t="shared" ref="E114:F114" si="15">E76</f>
        <v># 2635</v>
      </c>
      <c r="F114" s="70" t="str">
        <f t="shared" si="15"/>
        <v># 2636</v>
      </c>
      <c r="G114" s="228"/>
      <c r="H114" s="229"/>
      <c r="I114" s="43" t="s">
        <v>12</v>
      </c>
    </row>
    <row r="115" spans="1:9" ht="17.149999999999999" customHeight="1">
      <c r="A115" s="121"/>
      <c r="B115" s="227" t="s">
        <v>17</v>
      </c>
      <c r="C115" s="79"/>
      <c r="D115" s="59" t="s">
        <v>37</v>
      </c>
      <c r="E115" s="38"/>
      <c r="F115" s="38"/>
      <c r="G115" s="93"/>
      <c r="H115" s="38"/>
      <c r="I115" s="101"/>
    </row>
    <row r="116" spans="1:9" ht="17.149999999999999" customHeight="1">
      <c r="A116" s="224">
        <v>30</v>
      </c>
      <c r="B116" s="31" t="str">
        <f>B74</f>
        <v># 244</v>
      </c>
      <c r="C116" s="70" t="str">
        <f t="shared" ref="C116:E116" si="16">C74</f>
        <v># 245</v>
      </c>
      <c r="D116" s="70" t="str">
        <f t="shared" ref="D116" si="17">D74</f>
        <v># 246</v>
      </c>
      <c r="E116" s="70" t="str">
        <f t="shared" si="16"/>
        <v># 247</v>
      </c>
      <c r="F116" s="70" t="str">
        <f t="shared" ref="F116" si="18">F74</f>
        <v># 248</v>
      </c>
      <c r="G116" s="32"/>
      <c r="H116" s="70" t="str">
        <f t="shared" ref="H116" si="19">H74</f>
        <v># 250</v>
      </c>
      <c r="I116" s="84">
        <v>30</v>
      </c>
    </row>
    <row r="117" spans="1:9" ht="17.149999999999999" customHeight="1">
      <c r="A117" s="72"/>
      <c r="B117" s="230" t="s">
        <v>17</v>
      </c>
      <c r="C117" s="79" t="s">
        <v>17</v>
      </c>
      <c r="D117" s="78" t="s">
        <v>17</v>
      </c>
      <c r="E117" s="37" t="s">
        <v>17</v>
      </c>
      <c r="F117" s="37" t="s">
        <v>17</v>
      </c>
      <c r="G117" s="82" t="s">
        <v>99</v>
      </c>
      <c r="H117" s="231" t="s">
        <v>20</v>
      </c>
      <c r="I117" s="90"/>
    </row>
    <row r="118" spans="1:9" s="2" customFormat="1" ht="17.149999999999999" customHeight="1" thickBot="1">
      <c r="A118" s="12" t="s">
        <v>15</v>
      </c>
      <c r="B118" s="232" t="str">
        <f>B70</f>
        <v>美食新聞報道 # 118</v>
      </c>
      <c r="C118" s="59" t="str">
        <f>$C$70</f>
        <v>美食新聞報道 # 119</v>
      </c>
      <c r="D118" s="82" t="str">
        <f>D70</f>
        <v>美食新聞報道 (*港台篇) #16</v>
      </c>
      <c r="E118" s="82" t="str">
        <f>$E$70</f>
        <v>冲遊泰國10 #12</v>
      </c>
      <c r="F118" s="33" t="str">
        <f>F70</f>
        <v>最強生命線 # 413</v>
      </c>
      <c r="G118" s="32" t="s">
        <v>164</v>
      </c>
      <c r="H118" s="118" t="s">
        <v>177</v>
      </c>
      <c r="I118" s="111" t="s">
        <v>15</v>
      </c>
    </row>
    <row r="119" spans="1:9" ht="17.149999999999999" customHeight="1">
      <c r="A119" s="121"/>
      <c r="B119" s="98" t="s">
        <v>17</v>
      </c>
      <c r="C119" s="38"/>
      <c r="D119" s="39"/>
      <c r="E119" s="39"/>
      <c r="F119" s="39"/>
      <c r="G119" s="183" t="s">
        <v>23</v>
      </c>
      <c r="H119" s="233"/>
      <c r="I119" s="51"/>
    </row>
    <row r="120" spans="1:9" ht="17.149999999999999" customHeight="1">
      <c r="A120" s="224">
        <v>30</v>
      </c>
      <c r="B120" s="234"/>
      <c r="C120" s="59"/>
      <c r="D120" s="207" t="str">
        <f>D63</f>
        <v>浮世雙嬌傳 Legend of Two Sisters in the Chaos (40 EPI)</v>
      </c>
      <c r="E120" s="235"/>
      <c r="F120" s="236"/>
      <c r="G120" s="32" t="str">
        <f>G75</f>
        <v>香港系列之原味道 # 11 (13 EPI)</v>
      </c>
      <c r="H120" s="185" t="s">
        <v>163</v>
      </c>
      <c r="I120" s="57">
        <v>30</v>
      </c>
    </row>
    <row r="121" spans="1:9" ht="17.149999999999999" customHeight="1">
      <c r="A121" s="72"/>
      <c r="B121" s="53" t="str">
        <f>B64</f>
        <v># 13</v>
      </c>
      <c r="C121" s="59" t="str">
        <f>C64</f>
        <v># 14</v>
      </c>
      <c r="D121" s="59" t="str">
        <f>D64</f>
        <v># 15</v>
      </c>
      <c r="E121" s="59" t="str">
        <f>E64</f>
        <v># 16</v>
      </c>
      <c r="F121" s="59" t="str">
        <f>F64</f>
        <v># 17</v>
      </c>
      <c r="G121" s="183" t="s">
        <v>23</v>
      </c>
      <c r="H121" s="237" t="s">
        <v>20</v>
      </c>
      <c r="I121" s="61"/>
    </row>
    <row r="122" spans="1:9" s="2" customFormat="1" ht="17.149999999999999" customHeight="1" thickBot="1">
      <c r="A122" s="12" t="s">
        <v>13</v>
      </c>
      <c r="B122" s="62"/>
      <c r="C122" s="70"/>
      <c r="D122" s="70"/>
      <c r="E122" s="70"/>
      <c r="F122" s="70"/>
      <c r="G122" s="107" t="str">
        <f>G90</f>
        <v>日本最美村落 # 4</v>
      </c>
      <c r="H122" s="238" t="str">
        <f>H93</f>
        <v>關東·路駅十三 #1</v>
      </c>
      <c r="I122" s="43" t="s">
        <v>13</v>
      </c>
    </row>
    <row r="123" spans="1:9" ht="17.149999999999999" customHeight="1">
      <c r="A123" s="44"/>
      <c r="B123" s="227" t="s">
        <v>17</v>
      </c>
      <c r="C123" s="79"/>
      <c r="D123" s="59" t="str">
        <f>D$41</f>
        <v>*流行都市  Big City Shop 2025</v>
      </c>
      <c r="E123" s="7"/>
      <c r="F123" s="65"/>
      <c r="G123" s="183" t="s">
        <v>23</v>
      </c>
      <c r="H123" s="237" t="s">
        <v>20</v>
      </c>
      <c r="I123" s="41"/>
    </row>
    <row r="124" spans="1:9" ht="17.149999999999999" customHeight="1">
      <c r="A124" s="44"/>
      <c r="B124" s="59" t="str">
        <f>B$42</f>
        <v># 1796</v>
      </c>
      <c r="C124" s="59" t="str">
        <f>C$42</f>
        <v># 1797</v>
      </c>
      <c r="D124" s="59" t="str">
        <f>D$42</f>
        <v># 1798</v>
      </c>
      <c r="E124" s="59" t="str">
        <f>E$42</f>
        <v># 1799</v>
      </c>
      <c r="F124" s="59" t="str">
        <f>F42</f>
        <v># 1800</v>
      </c>
      <c r="G124" s="82" t="str">
        <f>G70</f>
        <v>新聞透視 # 34</v>
      </c>
      <c r="H124" s="239"/>
      <c r="I124" s="41"/>
    </row>
    <row r="125" spans="1:9" ht="17.149999999999999" customHeight="1">
      <c r="A125" s="224" t="s">
        <v>2</v>
      </c>
      <c r="B125" s="31"/>
      <c r="C125" s="70"/>
      <c r="D125" s="70"/>
      <c r="E125" s="70"/>
      <c r="F125" s="240" t="s">
        <v>63</v>
      </c>
      <c r="H125" s="133" t="str">
        <f>H39</f>
        <v>娛樂大家 # 14</v>
      </c>
      <c r="I125" s="57" t="s">
        <v>2</v>
      </c>
    </row>
    <row r="126" spans="1:9" ht="17.149999999999999" customHeight="1">
      <c r="A126" s="72"/>
      <c r="B126" s="241" t="s">
        <v>55</v>
      </c>
      <c r="C126" s="59"/>
      <c r="D126" s="59" t="s">
        <v>54</v>
      </c>
      <c r="E126" s="59"/>
      <c r="F126" s="59"/>
      <c r="G126" s="183" t="s">
        <v>23</v>
      </c>
      <c r="H126" s="60"/>
      <c r="I126" s="73"/>
    </row>
    <row r="127" spans="1:9" ht="17.149999999999999" customHeight="1" thickBot="1">
      <c r="A127" s="242" t="s">
        <v>14</v>
      </c>
      <c r="B127" s="243" t="s">
        <v>144</v>
      </c>
      <c r="C127" s="244" t="str">
        <f>"# " &amp; VALUE(RIGHT(B127,3)+1)</f>
        <v># 151</v>
      </c>
      <c r="D127" s="244" t="str">
        <f>"# " &amp; VALUE(RIGHT(C127,3)+1)</f>
        <v># 152</v>
      </c>
      <c r="E127" s="244" t="str">
        <f>"# " &amp; VALUE(RIGHT(D127,3)+1)</f>
        <v># 153</v>
      </c>
      <c r="F127" s="244" t="str">
        <f>"# " &amp; VALUE(RIGHT(E127,3)+1)</f>
        <v># 154</v>
      </c>
      <c r="G127" s="245" t="str">
        <f>G41</f>
        <v>周六聊Teen谷 # 35</v>
      </c>
      <c r="H127" s="246"/>
      <c r="I127" s="247" t="s">
        <v>14</v>
      </c>
    </row>
    <row r="128" spans="1:9" ht="17.149999999999999" customHeight="1" thickTop="1">
      <c r="A128" s="248"/>
      <c r="B128" s="249" t="s">
        <v>130</v>
      </c>
      <c r="C128" s="7"/>
      <c r="D128" s="7"/>
      <c r="E128" s="7"/>
      <c r="F128" s="7"/>
      <c r="G128" s="7"/>
      <c r="H128" s="827">
        <f ca="1">TODAY()</f>
        <v>45930</v>
      </c>
      <c r="I128" s="828"/>
    </row>
    <row r="129" spans="2:2" ht="17.149999999999999" customHeight="1">
      <c r="B129" s="249"/>
    </row>
    <row r="130" spans="2:2" ht="17.149999999999999" customHeight="1"/>
    <row r="131" spans="2:2" ht="17.149999999999999" customHeight="1"/>
  </sheetData>
  <mergeCells count="10">
    <mergeCell ref="C1:G1"/>
    <mergeCell ref="H2:I2"/>
    <mergeCell ref="B12:F12"/>
    <mergeCell ref="G11:H11"/>
    <mergeCell ref="G65:H65"/>
    <mergeCell ref="H128:I128"/>
    <mergeCell ref="B67:F67"/>
    <mergeCell ref="G67:H67"/>
    <mergeCell ref="B47:C47"/>
    <mergeCell ref="G96:H96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4A30-D323-4B24-B593-87E2E95D612D}">
  <dimension ref="A1:I131"/>
  <sheetViews>
    <sheetView zoomScale="70" zoomScaleNormal="70" workbookViewId="0">
      <pane ySplit="4" topLeftCell="A73" activePane="bottomLeft" state="frozen"/>
      <selection pane="bottomLeft" activeCell="E85" sqref="E85:E86"/>
    </sheetView>
  </sheetViews>
  <sheetFormatPr defaultColWidth="9.453125" defaultRowHeight="15.5"/>
  <cols>
    <col min="1" max="1" width="7.54296875" style="250" customWidth="1"/>
    <col min="2" max="8" width="32.54296875" style="5" customWidth="1"/>
    <col min="9" max="9" width="7.54296875" style="251" customWidth="1"/>
    <col min="10" max="16384" width="9.453125" style="5"/>
  </cols>
  <sheetData>
    <row r="1" spans="1:9" ht="36" customHeight="1">
      <c r="A1" s="253"/>
      <c r="B1" s="4"/>
      <c r="C1" s="838" t="s">
        <v>182</v>
      </c>
      <c r="D1" s="838"/>
      <c r="E1" s="838"/>
      <c r="F1" s="838"/>
      <c r="G1" s="838"/>
      <c r="H1" s="4"/>
      <c r="I1" s="4"/>
    </row>
    <row r="2" spans="1:9" ht="17.149999999999999" customHeight="1" thickBot="1">
      <c r="A2" s="254" t="s">
        <v>117</v>
      </c>
      <c r="B2" s="7"/>
      <c r="C2" s="7"/>
      <c r="D2" s="1" t="s">
        <v>18</v>
      </c>
      <c r="E2" s="1"/>
      <c r="F2" s="8"/>
      <c r="G2" s="8"/>
      <c r="H2" s="839" t="s">
        <v>183</v>
      </c>
      <c r="I2" s="839"/>
    </row>
    <row r="3" spans="1:9" ht="17.149999999999999" customHeight="1" thickTop="1">
      <c r="A3" s="9" t="s">
        <v>19</v>
      </c>
      <c r="B3" s="10" t="s">
        <v>27</v>
      </c>
      <c r="C3" s="10" t="s">
        <v>28</v>
      </c>
      <c r="D3" s="10" t="s">
        <v>29</v>
      </c>
      <c r="E3" s="10" t="s">
        <v>184</v>
      </c>
      <c r="F3" s="10" t="s">
        <v>31</v>
      </c>
      <c r="G3" s="10" t="s">
        <v>32</v>
      </c>
      <c r="H3" s="10" t="s">
        <v>33</v>
      </c>
      <c r="I3" s="11" t="s">
        <v>19</v>
      </c>
    </row>
    <row r="4" spans="1:9" ht="17.149999999999999" customHeight="1" thickBot="1">
      <c r="A4" s="12"/>
      <c r="B4" s="13">
        <v>45908</v>
      </c>
      <c r="C4" s="13">
        <f t="shared" ref="C4:H4" si="0">SUM(B4+1)</f>
        <v>45909</v>
      </c>
      <c r="D4" s="14">
        <f t="shared" si="0"/>
        <v>45910</v>
      </c>
      <c r="E4" s="14">
        <f t="shared" si="0"/>
        <v>45911</v>
      </c>
      <c r="F4" s="14">
        <f t="shared" si="0"/>
        <v>45912</v>
      </c>
      <c r="G4" s="14">
        <f t="shared" si="0"/>
        <v>45913</v>
      </c>
      <c r="H4" s="14">
        <f t="shared" si="0"/>
        <v>45914</v>
      </c>
      <c r="I4" s="15"/>
    </row>
    <row r="5" spans="1:9" s="2" customFormat="1" ht="17.149999999999999" customHeight="1" thickBot="1">
      <c r="A5" s="16" t="s">
        <v>14</v>
      </c>
      <c r="B5" s="17"/>
      <c r="C5" s="18"/>
      <c r="D5" s="18"/>
      <c r="E5" s="18"/>
      <c r="F5" s="18"/>
      <c r="G5" s="18"/>
      <c r="H5" s="19"/>
      <c r="I5" s="20" t="s">
        <v>14</v>
      </c>
    </row>
    <row r="6" spans="1:9" ht="17.149999999999999" customHeight="1">
      <c r="A6" s="21"/>
      <c r="B6" s="22" t="s">
        <v>17</v>
      </c>
      <c r="C6" s="23" t="s">
        <v>17</v>
      </c>
      <c r="D6" s="24" t="str">
        <f t="shared" ref="D6:G7" si="1">C54</f>
        <v>LAW霸女神 Law And Graces (8 EPI)</v>
      </c>
      <c r="E6" s="25" t="str">
        <f t="shared" si="1"/>
        <v>香港婚後事 And They Lived Happily Ever After? (10 EPI)</v>
      </c>
      <c r="F6" s="26" t="str">
        <f t="shared" si="1"/>
        <v xml:space="preserve">膽粗粗．HERE WE GO    HERE WE GO, Off The Beaten Roads </v>
      </c>
      <c r="G6" s="27" t="str">
        <f t="shared" si="1"/>
        <v>解風大阪 Osaka Unlock (15 EPI)</v>
      </c>
      <c r="H6" s="28" t="s">
        <v>17</v>
      </c>
      <c r="I6" s="29"/>
    </row>
    <row r="7" spans="1:9" ht="17.149999999999999" customHeight="1">
      <c r="A7" s="30">
        <v>30</v>
      </c>
      <c r="B7" s="31" t="str">
        <f>LEFT($H$63,5) &amp; " # " &amp; VALUE(RIGHT($H$63,2)-1)</f>
        <v>財經透視  # 36</v>
      </c>
      <c r="C7" s="32" t="str">
        <f>B26</f>
        <v>新聞掏寶  # 266</v>
      </c>
      <c r="D7" s="33" t="str">
        <f t="shared" si="1"/>
        <v># 5</v>
      </c>
      <c r="E7" s="32" t="str">
        <f t="shared" si="1"/>
        <v># 7</v>
      </c>
      <c r="F7" s="33" t="str">
        <f t="shared" si="1"/>
        <v># 12</v>
      </c>
      <c r="G7" s="32" t="str">
        <f t="shared" si="1"/>
        <v># 6</v>
      </c>
      <c r="H7" s="34" t="str">
        <f>D70</f>
        <v>美食新聞報道 (*港台篇) #17</v>
      </c>
      <c r="I7" s="35">
        <v>30</v>
      </c>
    </row>
    <row r="8" spans="1:9" ht="17.14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40</v>
      </c>
      <c r="H8" s="40"/>
      <c r="I8" s="41"/>
    </row>
    <row r="9" spans="1:9" s="2" customFormat="1" ht="17.149999999999999" customHeight="1" thickBot="1">
      <c r="A9" s="12" t="s">
        <v>0</v>
      </c>
      <c r="B9" s="42" t="s">
        <v>185</v>
      </c>
      <c r="C9" s="42" t="str">
        <f t="shared" ref="C9:H9" si="2">"# " &amp; VALUE(RIGHT(B9,3)+1)</f>
        <v># 251</v>
      </c>
      <c r="D9" s="42" t="str">
        <f t="shared" si="2"/>
        <v># 252</v>
      </c>
      <c r="E9" s="42" t="str">
        <f t="shared" si="2"/>
        <v># 253</v>
      </c>
      <c r="F9" s="42" t="str">
        <f t="shared" si="2"/>
        <v># 254</v>
      </c>
      <c r="G9" s="42" t="str">
        <f t="shared" si="2"/>
        <v># 255</v>
      </c>
      <c r="H9" s="42" t="str">
        <f t="shared" si="2"/>
        <v># 256</v>
      </c>
      <c r="I9" s="43" t="s">
        <v>0</v>
      </c>
    </row>
    <row r="10" spans="1:9" ht="17.149999999999999" customHeight="1">
      <c r="A10" s="44"/>
      <c r="B10" s="255"/>
      <c r="C10" s="256"/>
      <c r="D10" s="256"/>
      <c r="E10" s="256"/>
      <c r="F10" s="257"/>
      <c r="G10" s="255"/>
      <c r="H10" s="258"/>
      <c r="I10" s="29"/>
    </row>
    <row r="11" spans="1:9" ht="17.149999999999999" customHeight="1">
      <c r="A11" s="30">
        <v>30</v>
      </c>
      <c r="B11" s="259"/>
      <c r="C11" s="259"/>
      <c r="D11" s="259"/>
      <c r="E11" s="259"/>
      <c r="F11" s="259"/>
      <c r="G11" s="841" t="s">
        <v>34</v>
      </c>
      <c r="H11" s="842"/>
      <c r="I11" s="35">
        <v>30</v>
      </c>
    </row>
    <row r="12" spans="1:9" ht="17.149999999999999" customHeight="1">
      <c r="A12" s="45"/>
      <c r="B12" s="840" t="s">
        <v>186</v>
      </c>
      <c r="C12" s="830"/>
      <c r="D12" s="830"/>
      <c r="E12" s="830"/>
      <c r="F12" s="831"/>
      <c r="G12" s="260"/>
      <c r="H12" s="261"/>
      <c r="I12" s="41"/>
    </row>
    <row r="13" spans="1:9" s="2" customFormat="1" ht="17.149999999999999" customHeight="1" thickBot="1">
      <c r="A13" s="46" t="s">
        <v>1</v>
      </c>
      <c r="B13" s="262"/>
      <c r="C13" s="263"/>
      <c r="D13" s="263"/>
      <c r="E13" s="263"/>
      <c r="F13" s="264"/>
      <c r="G13" s="265"/>
      <c r="H13" s="266"/>
      <c r="I13" s="43" t="s">
        <v>1</v>
      </c>
    </row>
    <row r="14" spans="1:9" ht="17.149999999999999" customHeight="1">
      <c r="A14" s="47"/>
      <c r="B14" s="48">
        <v>800531542</v>
      </c>
      <c r="C14" s="48"/>
      <c r="D14" s="48"/>
      <c r="E14" s="49"/>
      <c r="F14" s="48"/>
      <c r="G14" s="48"/>
      <c r="H14" s="50"/>
      <c r="I14" s="51"/>
    </row>
    <row r="15" spans="1:9" ht="17.149999999999999" customHeight="1">
      <c r="A15" s="52" t="s">
        <v>2</v>
      </c>
      <c r="B15" s="53"/>
      <c r="C15" s="54"/>
      <c r="E15" s="55" t="s">
        <v>187</v>
      </c>
      <c r="G15" s="54"/>
      <c r="H15" s="56"/>
      <c r="I15" s="57" t="s">
        <v>2</v>
      </c>
    </row>
    <row r="16" spans="1:9" ht="17.149999999999999" customHeight="1">
      <c r="A16" s="58"/>
      <c r="B16" s="53" t="s">
        <v>188</v>
      </c>
      <c r="C16" s="59" t="str">
        <f t="shared" ref="C16:H16" si="3">"# " &amp; VALUE(RIGHT(B16,2)+1)</f>
        <v># 13</v>
      </c>
      <c r="D16" s="59" t="str">
        <f t="shared" si="3"/>
        <v># 14</v>
      </c>
      <c r="E16" s="59" t="str">
        <f t="shared" si="3"/>
        <v># 15</v>
      </c>
      <c r="F16" s="59" t="str">
        <f t="shared" si="3"/>
        <v># 16</v>
      </c>
      <c r="G16" s="59" t="str">
        <f t="shared" si="3"/>
        <v># 17</v>
      </c>
      <c r="H16" s="60" t="str">
        <f t="shared" si="3"/>
        <v># 18</v>
      </c>
      <c r="I16" s="61"/>
    </row>
    <row r="17" spans="1:9" s="2" customFormat="1" ht="17.149999999999999" customHeight="1" thickBot="1">
      <c r="A17" s="46" t="s">
        <v>3</v>
      </c>
      <c r="B17" s="62" t="s">
        <v>24</v>
      </c>
      <c r="C17" s="63"/>
      <c r="D17" s="63"/>
      <c r="E17" s="63"/>
      <c r="F17" s="63"/>
      <c r="G17" s="63"/>
      <c r="H17" s="64"/>
      <c r="I17" s="43" t="s">
        <v>16</v>
      </c>
    </row>
    <row r="18" spans="1:9" s="2" customFormat="1" ht="17.149999999999999" customHeight="1">
      <c r="A18" s="46"/>
      <c r="B18" s="37" t="s">
        <v>17</v>
      </c>
      <c r="C18" s="38"/>
      <c r="D18" s="38"/>
      <c r="E18" s="7" t="s">
        <v>35</v>
      </c>
      <c r="F18" s="65"/>
      <c r="G18" s="66" t="s">
        <v>189</v>
      </c>
      <c r="H18" s="67" t="s">
        <v>190</v>
      </c>
      <c r="I18" s="68"/>
    </row>
    <row r="19" spans="1:9" ht="17.149999999999999" customHeight="1">
      <c r="A19" s="69" t="s">
        <v>2</v>
      </c>
      <c r="B19" s="31" t="s">
        <v>191</v>
      </c>
      <c r="C19" s="70" t="str">
        <f t="shared" ref="C19:F19" si="4">B76</f>
        <v># 2637</v>
      </c>
      <c r="D19" s="70" t="str">
        <f t="shared" si="4"/>
        <v># 2638</v>
      </c>
      <c r="E19" s="70" t="str">
        <f t="shared" si="4"/>
        <v># 2639</v>
      </c>
      <c r="F19" s="71" t="str">
        <f t="shared" si="4"/>
        <v># 2640</v>
      </c>
      <c r="G19" s="70" t="s">
        <v>192</v>
      </c>
      <c r="H19" s="34" t="s">
        <v>188</v>
      </c>
      <c r="I19" s="57" t="s">
        <v>2</v>
      </c>
    </row>
    <row r="20" spans="1:9" ht="17.149999999999999" customHeight="1">
      <c r="A20" s="72"/>
      <c r="B20" s="270" t="s">
        <v>53</v>
      </c>
      <c r="C20" s="271"/>
      <c r="D20" s="271"/>
      <c r="E20" s="271" t="s">
        <v>46</v>
      </c>
      <c r="F20" s="271"/>
      <c r="G20" s="272"/>
      <c r="H20" s="272"/>
      <c r="I20" s="73"/>
    </row>
    <row r="21" spans="1:9" s="2" customFormat="1" ht="17.149999999999999" customHeight="1" thickBot="1">
      <c r="A21" s="16" t="s">
        <v>4</v>
      </c>
      <c r="B21" s="273" t="s">
        <v>193</v>
      </c>
      <c r="C21" s="271" t="str">
        <f t="shared" ref="C21:H21" si="5">"# " &amp; VALUE(RIGHT(B21,4)+1)</f>
        <v># 1447</v>
      </c>
      <c r="D21" s="274" t="str">
        <f t="shared" si="5"/>
        <v># 1448</v>
      </c>
      <c r="E21" s="274" t="str">
        <f t="shared" si="5"/>
        <v># 1449</v>
      </c>
      <c r="F21" s="271" t="str">
        <f t="shared" si="5"/>
        <v># 1450</v>
      </c>
      <c r="G21" s="271" t="str">
        <f t="shared" si="5"/>
        <v># 1451</v>
      </c>
      <c r="H21" s="271" t="str">
        <f t="shared" si="5"/>
        <v># 1452</v>
      </c>
      <c r="I21" s="43" t="s">
        <v>4</v>
      </c>
    </row>
    <row r="22" spans="1:9" ht="17.149999999999999" customHeight="1">
      <c r="A22" s="74"/>
      <c r="B22" s="75" t="s">
        <v>194</v>
      </c>
      <c r="C22" s="76"/>
      <c r="D22" s="77" t="str">
        <f>D90</f>
        <v>女神配對計劃 最後告白 A Date with Goddess - The Final Confession (5 EPI)</v>
      </c>
      <c r="E22" s="38"/>
      <c r="F22" s="38"/>
      <c r="G22" s="37">
        <v>800387780</v>
      </c>
      <c r="H22" s="350"/>
      <c r="I22" s="80"/>
    </row>
    <row r="23" spans="1:9" ht="17.149999999999999" customHeight="1">
      <c r="A23" s="81" t="s">
        <v>2</v>
      </c>
      <c r="B23" s="31" t="s">
        <v>89</v>
      </c>
      <c r="C23" s="33" t="str">
        <f>B91</f>
        <v># 1</v>
      </c>
      <c r="D23" s="70" t="str">
        <f>"# " &amp; VALUE(RIGHT(C23,2)+1)</f>
        <v># 2</v>
      </c>
      <c r="E23" s="70" t="str">
        <f>"# " &amp; VALUE(RIGHT(D23,2)+1)</f>
        <v># 3</v>
      </c>
      <c r="F23" s="70" t="str">
        <f>"# " &amp; VALUE(RIGHT(E23,2)+1)</f>
        <v># 4</v>
      </c>
      <c r="G23" s="95"/>
      <c r="H23" s="351"/>
      <c r="I23" s="84" t="s">
        <v>2</v>
      </c>
    </row>
    <row r="24" spans="1:9" ht="17.149999999999999" customHeight="1">
      <c r="A24" s="85"/>
      <c r="B24" s="86" t="s">
        <v>17</v>
      </c>
      <c r="C24" s="87"/>
      <c r="D24" s="88" t="s">
        <v>195</v>
      </c>
      <c r="E24" s="88"/>
      <c r="F24" s="88"/>
      <c r="G24" s="95"/>
      <c r="H24" s="351"/>
      <c r="I24" s="90"/>
    </row>
    <row r="25" spans="1:9" ht="17.149999999999999" customHeight="1">
      <c r="A25" s="85"/>
      <c r="B25" s="91" t="s">
        <v>17</v>
      </c>
      <c r="C25" s="49" t="s">
        <v>17</v>
      </c>
      <c r="D25" s="92" t="s">
        <v>17</v>
      </c>
      <c r="E25" s="92" t="s">
        <v>17</v>
      </c>
      <c r="F25" s="92" t="s">
        <v>17</v>
      </c>
      <c r="G25" s="847" t="s">
        <v>122</v>
      </c>
      <c r="H25" s="848"/>
      <c r="I25" s="90"/>
    </row>
    <row r="26" spans="1:9" ht="17.149999999999999" customHeight="1">
      <c r="A26" s="85"/>
      <c r="B26" s="94" t="str">
        <f>LEFT($H$35,5) &amp; " # " &amp; VALUE(RIGHT($H$35,3)-1)</f>
        <v>新聞掏寶  # 266</v>
      </c>
      <c r="C26" s="94" t="str">
        <f>B70</f>
        <v>美食新聞報道 # 120</v>
      </c>
      <c r="D26" s="95" t="str">
        <f>C70</f>
        <v>美食新聞報道 # 121</v>
      </c>
      <c r="E26" s="95" t="str">
        <f>D70</f>
        <v>美食新聞報道 (*港台篇) #17</v>
      </c>
      <c r="F26" s="352" t="s">
        <v>196</v>
      </c>
      <c r="G26" s="845" t="s">
        <v>123</v>
      </c>
      <c r="H26" s="846"/>
      <c r="I26" s="90"/>
    </row>
    <row r="27" spans="1:9" s="2" customFormat="1" ht="17.149999999999999" customHeight="1" thickBot="1">
      <c r="A27" s="96" t="s">
        <v>5</v>
      </c>
      <c r="B27" s="71"/>
      <c r="C27" s="94"/>
      <c r="D27" s="33"/>
      <c r="E27" s="33"/>
      <c r="F27" s="33"/>
      <c r="G27" s="95" t="s">
        <v>197</v>
      </c>
      <c r="H27" s="60" t="s">
        <v>198</v>
      </c>
      <c r="I27" s="97" t="s">
        <v>5</v>
      </c>
    </row>
    <row r="28" spans="1:9" ht="17.149999999999999" customHeight="1">
      <c r="A28" s="85"/>
      <c r="B28" s="98" t="s">
        <v>17</v>
      </c>
      <c r="C28" s="38"/>
      <c r="D28" s="39"/>
      <c r="E28" s="39"/>
      <c r="F28" s="39"/>
      <c r="G28" s="187"/>
      <c r="H28" s="351"/>
      <c r="I28" s="101"/>
    </row>
    <row r="29" spans="1:9" ht="17.149999999999999" customHeight="1">
      <c r="A29" s="102" t="s">
        <v>2</v>
      </c>
      <c r="B29" s="103"/>
      <c r="C29" s="106"/>
      <c r="D29" s="105" t="s">
        <v>95</v>
      </c>
      <c r="E29" s="106"/>
      <c r="F29" s="59"/>
      <c r="G29" s="185"/>
      <c r="H29" s="353"/>
      <c r="I29" s="84" t="s">
        <v>2</v>
      </c>
    </row>
    <row r="30" spans="1:9" ht="17.149999999999999" customHeight="1">
      <c r="A30" s="85"/>
      <c r="B30" s="53" t="s">
        <v>89</v>
      </c>
      <c r="C30" s="59" t="str">
        <f>"# " &amp; VALUE(RIGHT(C80,2)-1)</f>
        <v># 6</v>
      </c>
      <c r="D30" s="59" t="str">
        <f>"# " &amp; VALUE(RIGHT(D80,2)-1)</f>
        <v># 7</v>
      </c>
      <c r="E30" s="59" t="str">
        <f>"# " &amp; VALUE(RIGHT(E80,2)-1)</f>
        <v># 8</v>
      </c>
      <c r="F30" s="59" t="str">
        <f>E80</f>
        <v># 9</v>
      </c>
      <c r="G30" s="95"/>
      <c r="H30" s="351"/>
      <c r="I30" s="90"/>
    </row>
    <row r="31" spans="1:9" s="2" customFormat="1" ht="17.149999999999999" customHeight="1" thickBot="1">
      <c r="A31" s="96" t="s">
        <v>6</v>
      </c>
      <c r="B31" s="31"/>
      <c r="C31" s="70"/>
      <c r="D31" s="70"/>
      <c r="E31" s="70"/>
      <c r="F31" s="70"/>
      <c r="G31" s="354" t="s">
        <v>24</v>
      </c>
      <c r="H31" s="355"/>
      <c r="I31" s="111" t="s">
        <v>6</v>
      </c>
    </row>
    <row r="32" spans="1:9" ht="17.149999999999999" customHeight="1">
      <c r="A32" s="112"/>
      <c r="B32" s="98" t="s">
        <v>17</v>
      </c>
      <c r="C32" s="7"/>
      <c r="D32" s="38"/>
      <c r="E32" s="39" t="str">
        <f>$E$73</f>
        <v>東張西望  Scoop 2025</v>
      </c>
      <c r="F32" s="38"/>
      <c r="G32" s="7"/>
      <c r="H32" s="113"/>
      <c r="I32" s="73"/>
    </row>
    <row r="33" spans="1:9" ht="17.149999999999999" customHeight="1">
      <c r="A33" s="102" t="s">
        <v>2</v>
      </c>
      <c r="B33" s="70" t="str">
        <f>B9</f>
        <v># 250</v>
      </c>
      <c r="C33" s="70" t="str">
        <f>B74</f>
        <v># 251</v>
      </c>
      <c r="D33" s="70" t="str">
        <f>D9</f>
        <v># 252</v>
      </c>
      <c r="E33" s="70" t="str">
        <f>E9</f>
        <v># 253</v>
      </c>
      <c r="F33" s="70" t="str">
        <f>F9</f>
        <v># 254</v>
      </c>
      <c r="G33" s="70" t="str">
        <f>"# " &amp; VALUE(RIGHT(F33,3)+1)</f>
        <v># 255</v>
      </c>
      <c r="H33" s="70" t="str">
        <f>"# " &amp; VALUE(RIGHT(G33,3)+1)</f>
        <v># 256</v>
      </c>
      <c r="I33" s="57" t="s">
        <v>2</v>
      </c>
    </row>
    <row r="34" spans="1:9" ht="17.149999999999999" customHeight="1">
      <c r="A34" s="85"/>
      <c r="B34" s="98" t="s">
        <v>17</v>
      </c>
      <c r="C34" s="38"/>
      <c r="D34" s="59" t="s">
        <v>62</v>
      </c>
      <c r="E34" s="59"/>
      <c r="F34" s="59"/>
      <c r="G34" s="114" t="s">
        <v>20</v>
      </c>
      <c r="H34" s="115" t="s">
        <v>25</v>
      </c>
      <c r="I34" s="116"/>
    </row>
    <row r="35" spans="1:9" ht="17.149999999999999" customHeight="1">
      <c r="A35" s="85"/>
      <c r="B35" s="59" t="s">
        <v>199</v>
      </c>
      <c r="C35" s="59" t="str">
        <f>B61</f>
        <v># 1956</v>
      </c>
      <c r="D35" s="59" t="str">
        <f>C61</f>
        <v># 1957</v>
      </c>
      <c r="E35" s="59" t="str">
        <f>D61</f>
        <v># 1958</v>
      </c>
      <c r="F35" s="59" t="str">
        <f>E61</f>
        <v># 1959</v>
      </c>
      <c r="G35" s="117" t="s">
        <v>200</v>
      </c>
      <c r="H35" s="118" t="s">
        <v>201</v>
      </c>
      <c r="I35" s="116"/>
    </row>
    <row r="36" spans="1:9" s="2" customFormat="1" ht="17.149999999999999" customHeight="1" thickBot="1">
      <c r="A36" s="96" t="s">
        <v>7</v>
      </c>
      <c r="B36" s="59"/>
      <c r="C36" s="59"/>
      <c r="D36" s="70"/>
      <c r="E36" s="70"/>
      <c r="F36" s="119">
        <v>1255</v>
      </c>
      <c r="G36" s="32"/>
      <c r="H36" s="120" t="s">
        <v>26</v>
      </c>
      <c r="I36" s="15" t="s">
        <v>7</v>
      </c>
    </row>
    <row r="37" spans="1:9" ht="17.149999999999999" customHeight="1">
      <c r="A37" s="121"/>
      <c r="B37" s="98" t="s">
        <v>17</v>
      </c>
      <c r="C37" s="39"/>
      <c r="D37" s="39"/>
      <c r="E37" s="39" t="s">
        <v>46</v>
      </c>
      <c r="F37" s="99"/>
      <c r="G37" s="122" t="s">
        <v>106</v>
      </c>
      <c r="H37" s="123" t="s">
        <v>73</v>
      </c>
      <c r="I37" s="124"/>
    </row>
    <row r="38" spans="1:9" ht="17.149999999999999" customHeight="1">
      <c r="A38" s="72"/>
      <c r="B38" s="59" t="str">
        <f>B21</f>
        <v># 1446</v>
      </c>
      <c r="C38" s="59" t="str">
        <f>C21</f>
        <v># 1447</v>
      </c>
      <c r="D38" s="59" t="str">
        <f t="shared" ref="D38:F38" si="6">"# " &amp; VALUE(RIGHT(C38,4)+1)</f>
        <v># 1448</v>
      </c>
      <c r="E38" s="59" t="str">
        <f t="shared" si="6"/>
        <v># 1449</v>
      </c>
      <c r="F38" s="94" t="str">
        <f t="shared" si="6"/>
        <v># 1450</v>
      </c>
      <c r="G38" s="107" t="s">
        <v>202</v>
      </c>
      <c r="I38" s="116"/>
    </row>
    <row r="39" spans="1:9" ht="17.149999999999999" customHeight="1">
      <c r="A39" s="52" t="s">
        <v>2</v>
      </c>
      <c r="B39" s="70"/>
      <c r="C39" s="70"/>
      <c r="D39" s="70"/>
      <c r="E39" s="70"/>
      <c r="F39" s="125">
        <v>1320</v>
      </c>
      <c r="G39" s="126" t="s">
        <v>105</v>
      </c>
      <c r="H39" s="127" t="s">
        <v>203</v>
      </c>
      <c r="I39" s="128" t="s">
        <v>2</v>
      </c>
    </row>
    <row r="40" spans="1:9" ht="17.149999999999999" customHeight="1">
      <c r="A40" s="129"/>
      <c r="B40" s="275" t="s">
        <v>52</v>
      </c>
      <c r="C40" s="276"/>
      <c r="D40" s="259"/>
      <c r="E40" s="272"/>
      <c r="F40" s="272"/>
      <c r="G40" s="267" t="s">
        <v>50</v>
      </c>
      <c r="H40" s="130" t="s">
        <v>72</v>
      </c>
      <c r="I40" s="116"/>
    </row>
    <row r="41" spans="1:9" ht="17.149999999999999" customHeight="1" thickBot="1">
      <c r="A41" s="72"/>
      <c r="B41" s="277"/>
      <c r="C41" s="271"/>
      <c r="D41" s="278" t="s">
        <v>204</v>
      </c>
      <c r="E41" s="271"/>
      <c r="F41" s="271"/>
      <c r="G41" s="268" t="s">
        <v>205</v>
      </c>
      <c r="H41" s="130"/>
      <c r="I41" s="116"/>
    </row>
    <row r="42" spans="1:9" s="2" customFormat="1" ht="17.149999999999999" customHeight="1" thickBot="1">
      <c r="A42" s="132" t="s">
        <v>8</v>
      </c>
      <c r="B42" s="277" t="s">
        <v>206</v>
      </c>
      <c r="C42" s="271" t="str">
        <f>"# " &amp; VALUE(RIGHT(B42,4)+1)</f>
        <v># 1802</v>
      </c>
      <c r="D42" s="271" t="str">
        <f>"# " &amp; VALUE(RIGHT(C42,4)+1)</f>
        <v># 1803</v>
      </c>
      <c r="E42" s="271" t="str">
        <f>"# " &amp; VALUE(RIGHT(D42,4)+1)</f>
        <v># 1804</v>
      </c>
      <c r="F42" s="271" t="str">
        <f>"# " &amp; VALUE(RIGHT(E42,4)+1)</f>
        <v># 1805</v>
      </c>
      <c r="G42" s="269" t="s">
        <v>21</v>
      </c>
      <c r="H42" s="133"/>
      <c r="I42" s="15" t="s">
        <v>8</v>
      </c>
    </row>
    <row r="43" spans="1:9" ht="17.149999999999999" customHeight="1">
      <c r="A43" s="112"/>
      <c r="B43" s="277"/>
      <c r="C43" s="271"/>
      <c r="D43" s="271"/>
      <c r="E43" s="271"/>
      <c r="F43" s="279">
        <v>1405</v>
      </c>
      <c r="G43" s="114" t="s">
        <v>20</v>
      </c>
      <c r="H43" s="134" t="s">
        <v>23</v>
      </c>
      <c r="I43" s="101"/>
    </row>
    <row r="44" spans="1:9" ht="17.149999999999999" customHeight="1">
      <c r="A44" s="85"/>
      <c r="B44" s="37" t="s">
        <v>17</v>
      </c>
      <c r="C44" s="38"/>
      <c r="D44" s="38"/>
      <c r="E44" s="38" t="s">
        <v>35</v>
      </c>
      <c r="F44" s="38"/>
      <c r="G44" s="135"/>
      <c r="H44" s="136"/>
      <c r="I44" s="90"/>
    </row>
    <row r="45" spans="1:9" ht="17.149999999999999" customHeight="1">
      <c r="A45" s="137" t="s">
        <v>2</v>
      </c>
      <c r="B45" s="33" t="str">
        <f>B19</f>
        <v># 2636</v>
      </c>
      <c r="C45" s="59" t="str">
        <f>C19</f>
        <v># 2637</v>
      </c>
      <c r="D45" s="59" t="str">
        <f>C76</f>
        <v># 2638</v>
      </c>
      <c r="E45" s="59" t="str">
        <f>D76</f>
        <v># 2639</v>
      </c>
      <c r="F45" s="59" t="str">
        <f>E76</f>
        <v># 2640</v>
      </c>
      <c r="G45" s="138"/>
      <c r="H45" s="139"/>
      <c r="I45" s="84" t="s">
        <v>2</v>
      </c>
    </row>
    <row r="46" spans="1:9" ht="17.149999999999999" customHeight="1">
      <c r="A46" s="140"/>
      <c r="B46" s="98" t="s">
        <v>17</v>
      </c>
      <c r="C46" s="39"/>
      <c r="D46" s="39"/>
      <c r="E46" s="39"/>
      <c r="F46" s="39"/>
      <c r="G46" s="135" t="s">
        <v>207</v>
      </c>
      <c r="H46" s="141"/>
      <c r="I46" s="142"/>
    </row>
    <row r="47" spans="1:9" s="2" customFormat="1" ht="17.149999999999999" customHeight="1" thickBot="1">
      <c r="A47" s="143">
        <v>1500</v>
      </c>
      <c r="B47" s="834"/>
      <c r="C47" s="835"/>
      <c r="D47" s="144" t="s">
        <v>208</v>
      </c>
      <c r="F47" s="59"/>
      <c r="G47" s="145"/>
      <c r="H47" s="146" t="str">
        <f>G81</f>
        <v>我左眼見到鬼</v>
      </c>
      <c r="I47" s="147">
        <v>1500</v>
      </c>
    </row>
    <row r="48" spans="1:9" ht="17.149999999999999" customHeight="1">
      <c r="A48" s="148"/>
      <c r="B48" s="53" t="s">
        <v>209</v>
      </c>
      <c r="C48" s="59" t="str">
        <f>B86</f>
        <v># 20</v>
      </c>
      <c r="D48" s="59" t="str">
        <f>C86</f>
        <v># 21</v>
      </c>
      <c r="E48" s="59" t="str">
        <f>D86</f>
        <v># 22</v>
      </c>
      <c r="F48" s="59" t="str">
        <f>E86</f>
        <v># 23</v>
      </c>
      <c r="G48" s="135"/>
      <c r="H48" s="94"/>
      <c r="I48" s="149"/>
    </row>
    <row r="49" spans="1:9" ht="17.149999999999999" customHeight="1">
      <c r="A49" s="150">
        <v>30</v>
      </c>
      <c r="B49" s="31"/>
      <c r="C49" s="70"/>
      <c r="D49" s="70"/>
      <c r="E49" s="70"/>
      <c r="F49" s="70"/>
      <c r="G49" s="356"/>
      <c r="H49" s="151"/>
      <c r="I49" s="84" t="s">
        <v>2</v>
      </c>
    </row>
    <row r="50" spans="1:9" ht="17.149999999999999" customHeight="1">
      <c r="A50" s="140"/>
      <c r="B50" s="359" t="s">
        <v>17</v>
      </c>
      <c r="C50" s="152"/>
      <c r="D50" s="153" t="s">
        <v>195</v>
      </c>
      <c r="E50" s="88"/>
      <c r="F50" s="88"/>
      <c r="G50" s="114" t="s">
        <v>20</v>
      </c>
      <c r="H50" s="154"/>
      <c r="I50" s="90"/>
    </row>
    <row r="51" spans="1:9" ht="17.149999999999999" customHeight="1">
      <c r="A51" s="140"/>
      <c r="B51" s="360" t="s">
        <v>194</v>
      </c>
      <c r="C51" s="39"/>
      <c r="D51" s="77" t="str">
        <f>D22</f>
        <v>女神配對計劃 最後告白 A Date with Goddess - The Final Confession (5 EPI)</v>
      </c>
      <c r="E51" s="38"/>
      <c r="F51" s="38"/>
      <c r="G51" s="93" t="s">
        <v>171</v>
      </c>
      <c r="H51" s="94"/>
      <c r="I51" s="90"/>
    </row>
    <row r="52" spans="1:9" s="2" customFormat="1" ht="17.149999999999999" customHeight="1" thickBot="1">
      <c r="A52" s="143">
        <v>1600</v>
      </c>
      <c r="B52" s="361" t="str">
        <f>B23</f>
        <v># 5</v>
      </c>
      <c r="C52" s="70" t="str">
        <f>C23</f>
        <v># 1</v>
      </c>
      <c r="D52" s="70" t="str">
        <f>"# " &amp; VALUE(RIGHT(C52,2)+1)</f>
        <v># 2</v>
      </c>
      <c r="E52" s="70" t="str">
        <f>"# " &amp; VALUE(RIGHT(D52,2)+1)</f>
        <v># 3</v>
      </c>
      <c r="F52" s="70" t="str">
        <f>"# " &amp; VALUE(RIGHT(E52,2)+1)</f>
        <v># 4</v>
      </c>
      <c r="G52" s="356"/>
      <c r="H52" s="120"/>
      <c r="I52" s="147">
        <v>1600</v>
      </c>
    </row>
    <row r="53" spans="1:9" ht="17.149999999999999" customHeight="1">
      <c r="A53" s="21"/>
      <c r="B53" s="156" t="s">
        <v>86</v>
      </c>
      <c r="C53" s="92" t="s">
        <v>101</v>
      </c>
      <c r="D53" s="23" t="s">
        <v>94</v>
      </c>
      <c r="E53" s="49" t="s">
        <v>76</v>
      </c>
      <c r="F53" s="92" t="s">
        <v>98</v>
      </c>
      <c r="G53" s="114" t="s">
        <v>20</v>
      </c>
      <c r="H53" s="134" t="s">
        <v>23</v>
      </c>
      <c r="I53" s="80"/>
    </row>
    <row r="54" spans="1:9" ht="17.149999999999999" customHeight="1">
      <c r="A54" s="44"/>
      <c r="B54" s="158" t="s">
        <v>210</v>
      </c>
      <c r="C54" s="26" t="s">
        <v>211</v>
      </c>
      <c r="D54" s="159" t="s">
        <v>212</v>
      </c>
      <c r="E54" s="160" t="s">
        <v>213</v>
      </c>
      <c r="F54" s="161" t="s">
        <v>214</v>
      </c>
      <c r="G54" s="145"/>
      <c r="H54" s="94" t="str">
        <f>G75</f>
        <v>香港系列之原味道 # 12 (13 EPI)</v>
      </c>
      <c r="I54" s="163"/>
    </row>
    <row r="55" spans="1:9" ht="16.75" customHeight="1">
      <c r="A55" s="30">
        <v>30</v>
      </c>
      <c r="B55" s="31" t="s">
        <v>215</v>
      </c>
      <c r="C55" s="33" t="s">
        <v>89</v>
      </c>
      <c r="D55" s="95" t="s">
        <v>126</v>
      </c>
      <c r="E55" s="95" t="s">
        <v>188</v>
      </c>
      <c r="F55" s="95" t="s">
        <v>111</v>
      </c>
      <c r="G55" s="107" t="s">
        <v>216</v>
      </c>
      <c r="H55" s="164"/>
      <c r="I55" s="165">
        <v>30</v>
      </c>
    </row>
    <row r="56" spans="1:9" ht="17.149999999999999" customHeight="1">
      <c r="A56" s="44"/>
      <c r="B56" s="166" t="s">
        <v>20</v>
      </c>
      <c r="C56" s="167" t="s">
        <v>217</v>
      </c>
      <c r="D56" s="37" t="s">
        <v>78</v>
      </c>
      <c r="E56" s="38"/>
      <c r="F56" s="38"/>
      <c r="G56" s="145"/>
      <c r="H56" s="169" t="s">
        <v>23</v>
      </c>
      <c r="I56" s="142"/>
    </row>
    <row r="57" spans="1:9" ht="17.149999999999999" customHeight="1">
      <c r="A57" s="44"/>
      <c r="B57" s="135" t="s">
        <v>218</v>
      </c>
      <c r="C57" s="59" t="s">
        <v>90</v>
      </c>
      <c r="D57" s="95"/>
      <c r="E57" s="160" t="s">
        <v>219</v>
      </c>
      <c r="F57" s="160"/>
      <c r="G57" s="357">
        <v>1645</v>
      </c>
      <c r="H57" s="131" t="str">
        <f>G90</f>
        <v>日本最美村落 # 5</v>
      </c>
      <c r="I57" s="142"/>
    </row>
    <row r="58" spans="1:9" s="2" customFormat="1" ht="17.149999999999999" customHeight="1" thickBot="1">
      <c r="A58" s="170">
        <v>1700</v>
      </c>
      <c r="B58" s="171"/>
      <c r="C58" s="70" t="s">
        <v>192</v>
      </c>
      <c r="D58" s="33" t="s">
        <v>220</v>
      </c>
      <c r="E58" s="70" t="str">
        <f>"# " &amp; VALUE(RIGHT(D58,2)+1)</f>
        <v># 32</v>
      </c>
      <c r="F58" s="70" t="str">
        <f>"# " &amp; VALUE(RIGHT(E58,2)+1)</f>
        <v># 33</v>
      </c>
      <c r="G58" s="107" t="s">
        <v>221</v>
      </c>
      <c r="H58" s="172"/>
      <c r="I58" s="147">
        <v>1700</v>
      </c>
    </row>
    <row r="59" spans="1:9" ht="17.149999999999999" customHeight="1">
      <c r="A59" s="74"/>
      <c r="B59" s="38" t="s">
        <v>57</v>
      </c>
      <c r="C59" s="173"/>
      <c r="D59" s="49"/>
      <c r="E59" s="49"/>
      <c r="F59" s="49"/>
      <c r="G59" s="114" t="s">
        <v>20</v>
      </c>
      <c r="H59" s="169" t="s">
        <v>23</v>
      </c>
      <c r="I59" s="80"/>
    </row>
    <row r="60" spans="1:9" ht="17.149999999999999" customHeight="1">
      <c r="A60" s="140"/>
      <c r="B60" s="49"/>
      <c r="C60" s="59"/>
      <c r="D60" s="55" t="s">
        <v>56</v>
      </c>
      <c r="E60" s="7"/>
      <c r="F60" s="7"/>
      <c r="G60" s="135" t="s">
        <v>218</v>
      </c>
      <c r="H60" s="118" t="str">
        <f>H35</f>
        <v>新聞掏寶 # 267</v>
      </c>
      <c r="I60" s="142"/>
    </row>
    <row r="61" spans="1:9" ht="17.149999999999999" customHeight="1">
      <c r="A61" s="150">
        <v>30</v>
      </c>
      <c r="B61" s="70" t="s">
        <v>222</v>
      </c>
      <c r="C61" s="70" t="str">
        <f>"# " &amp; VALUE(RIGHT(B61,4)+1)</f>
        <v># 1957</v>
      </c>
      <c r="D61" s="70" t="str">
        <f>"# " &amp; VALUE(RIGHT(C61,4)+1)</f>
        <v># 1958</v>
      </c>
      <c r="E61" s="59" t="str">
        <f>"# " &amp; VALUE(RIGHT(D61,4)+1)</f>
        <v># 1959</v>
      </c>
      <c r="F61" s="70" t="str">
        <f>"# " &amp; VALUE(RIGHT(E61,4)+1)</f>
        <v># 1960</v>
      </c>
      <c r="G61" s="174"/>
      <c r="H61" s="175"/>
      <c r="I61" s="165">
        <v>30</v>
      </c>
    </row>
    <row r="62" spans="1:9" ht="17.149999999999999" customHeight="1">
      <c r="A62" s="176"/>
      <c r="B62" s="98" t="s">
        <v>109</v>
      </c>
      <c r="C62" s="79"/>
      <c r="D62" s="79"/>
      <c r="E62" s="79"/>
      <c r="F62" s="79"/>
      <c r="G62" s="114" t="s">
        <v>20</v>
      </c>
      <c r="H62" s="306" t="s">
        <v>49</v>
      </c>
      <c r="I62" s="142"/>
    </row>
    <row r="63" spans="1:9" ht="17.149999999999999" customHeight="1">
      <c r="A63" s="140"/>
      <c r="B63" s="22"/>
      <c r="C63" s="49"/>
      <c r="D63" s="177" t="s">
        <v>223</v>
      </c>
      <c r="E63" s="49"/>
      <c r="F63" s="49"/>
      <c r="G63" s="107" t="str">
        <f>G41</f>
        <v>周六聊Teen谷 # 36</v>
      </c>
      <c r="H63" s="278" t="s">
        <v>224</v>
      </c>
      <c r="I63" s="142"/>
    </row>
    <row r="64" spans="1:9" s="2" customFormat="1" ht="17.149999999999999" customHeight="1" thickBot="1">
      <c r="A64" s="143">
        <v>1800</v>
      </c>
      <c r="B64" s="53" t="s">
        <v>225</v>
      </c>
      <c r="C64" s="59" t="str">
        <f>"# " &amp; VALUE(RIGHT(B64,2)+1)</f>
        <v># 19</v>
      </c>
      <c r="D64" s="59" t="str">
        <f>"# " &amp; VALUE(RIGHT(C64,2)+1)</f>
        <v># 20</v>
      </c>
      <c r="E64" s="59" t="str">
        <f>"# " &amp; VALUE(RIGHT(D64,2)+1)</f>
        <v># 21</v>
      </c>
      <c r="F64" s="59" t="str">
        <f>"# " &amp; VALUE(RIGHT(E64,2)+1)</f>
        <v># 22</v>
      </c>
      <c r="G64" s="32"/>
      <c r="H64" s="349" t="s">
        <v>44</v>
      </c>
      <c r="I64" s="147">
        <v>1800</v>
      </c>
    </row>
    <row r="65" spans="1:9" ht="17.149999999999999" customHeight="1">
      <c r="A65" s="140"/>
      <c r="B65" s="53"/>
      <c r="C65" s="59"/>
      <c r="D65" s="59"/>
      <c r="E65" s="59"/>
      <c r="F65" s="59"/>
      <c r="G65" s="843" t="s">
        <v>226</v>
      </c>
      <c r="H65" s="844"/>
      <c r="I65" s="41"/>
    </row>
    <row r="66" spans="1:9" ht="17.149999999999999" customHeight="1" thickBot="1">
      <c r="A66" s="150">
        <v>30</v>
      </c>
      <c r="B66" s="178"/>
      <c r="C66" s="42"/>
      <c r="D66" s="42"/>
      <c r="E66" s="42"/>
      <c r="F66" s="179"/>
      <c r="G66" s="180" t="s">
        <v>227</v>
      </c>
      <c r="H66" s="181" t="s">
        <v>228</v>
      </c>
      <c r="I66" s="35">
        <v>30</v>
      </c>
    </row>
    <row r="67" spans="1:9" ht="17.149999999999999" customHeight="1">
      <c r="A67" s="140"/>
      <c r="B67" s="829" t="s">
        <v>229</v>
      </c>
      <c r="C67" s="830"/>
      <c r="D67" s="830"/>
      <c r="E67" s="830"/>
      <c r="F67" s="831"/>
      <c r="G67" s="832" t="s">
        <v>230</v>
      </c>
      <c r="H67" s="833"/>
      <c r="I67" s="41"/>
    </row>
    <row r="68" spans="1:9" s="2" customFormat="1" ht="12.65" customHeight="1" thickBot="1">
      <c r="A68" s="143">
        <v>1900</v>
      </c>
      <c r="B68" s="280"/>
      <c r="C68" s="280"/>
      <c r="D68" s="280"/>
      <c r="E68" s="280"/>
      <c r="F68" s="264">
        <v>1900</v>
      </c>
      <c r="G68" s="281"/>
      <c r="H68" s="282"/>
      <c r="I68" s="182">
        <v>1900</v>
      </c>
    </row>
    <row r="69" spans="1:9" s="2" customFormat="1" ht="17.149999999999999" customHeight="1">
      <c r="A69" s="170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107</v>
      </c>
      <c r="I69" s="149"/>
    </row>
    <row r="70" spans="1:9" s="2" customFormat="1" ht="17.149999999999999" customHeight="1">
      <c r="A70" s="170"/>
      <c r="B70" s="287" t="s">
        <v>232</v>
      </c>
      <c r="C70" s="287" t="s">
        <v>233</v>
      </c>
      <c r="D70" s="287" t="s">
        <v>234</v>
      </c>
      <c r="E70" s="692" t="s">
        <v>412</v>
      </c>
      <c r="F70" s="289" t="s">
        <v>200</v>
      </c>
      <c r="G70" s="290" t="s">
        <v>235</v>
      </c>
      <c r="H70" s="291" t="s">
        <v>236</v>
      </c>
      <c r="I70" s="186"/>
    </row>
    <row r="71" spans="1:9" s="2" customFormat="1" ht="17.149999999999999" customHeight="1">
      <c r="A71" s="44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297" t="s">
        <v>96</v>
      </c>
      <c r="I71" s="142">
        <v>30</v>
      </c>
    </row>
    <row r="72" spans="1:9" s="2" customFormat="1" ht="17.149999999999999" customHeight="1">
      <c r="A72" s="44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142"/>
    </row>
    <row r="73" spans="1:9" ht="17.149999999999999" customHeight="1">
      <c r="A73" s="190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191"/>
    </row>
    <row r="74" spans="1:9" s="2" customFormat="1" ht="17.149999999999999" customHeight="1" thickBot="1">
      <c r="A74" s="170">
        <v>2000</v>
      </c>
      <c r="B74" s="277" t="s">
        <v>240</v>
      </c>
      <c r="C74" s="274" t="str">
        <f t="shared" ref="C74:H74" si="7">"# " &amp; VALUE(RIGHT(B74,3)+1)</f>
        <v># 252</v>
      </c>
      <c r="D74" s="274" t="str">
        <f t="shared" si="7"/>
        <v># 253</v>
      </c>
      <c r="E74" s="274" t="str">
        <f t="shared" si="7"/>
        <v># 254</v>
      </c>
      <c r="F74" s="274" t="str">
        <f t="shared" si="7"/>
        <v># 255</v>
      </c>
      <c r="G74" s="271" t="str">
        <f t="shared" si="7"/>
        <v># 256</v>
      </c>
      <c r="H74" s="274" t="str">
        <f t="shared" si="7"/>
        <v># 257</v>
      </c>
      <c r="I74" s="147">
        <v>2000</v>
      </c>
    </row>
    <row r="75" spans="1:9" s="2" customFormat="1" ht="17.149999999999999" customHeight="1">
      <c r="A75" s="192"/>
      <c r="B75" s="304" t="s">
        <v>64</v>
      </c>
      <c r="C75" s="305" t="s">
        <v>22</v>
      </c>
      <c r="D75" s="306"/>
      <c r="E75" s="306" t="s">
        <v>241</v>
      </c>
      <c r="F75" s="307"/>
      <c r="G75" s="362" t="s">
        <v>242</v>
      </c>
      <c r="H75" s="730" t="s">
        <v>446</v>
      </c>
      <c r="I75" s="193"/>
    </row>
    <row r="76" spans="1:9" ht="17.149999999999999" customHeight="1">
      <c r="A76" s="44">
        <v>30</v>
      </c>
      <c r="B76" s="277" t="s">
        <v>243</v>
      </c>
      <c r="C76" s="271" t="str">
        <f>"# " &amp; VALUE(RIGHT(B76,4)+1)</f>
        <v># 2638</v>
      </c>
      <c r="D76" s="271" t="str">
        <f>"# " &amp; VALUE(RIGHT(C76,4)+1)</f>
        <v># 2639</v>
      </c>
      <c r="E76" s="271" t="str">
        <f>"# " &amp; VALUE(RIGHT(D76,4)+1)</f>
        <v># 2640</v>
      </c>
      <c r="F76" s="271" t="str">
        <f>"# " &amp; VALUE(RIGHT(E76,4)+1)</f>
        <v># 2641</v>
      </c>
      <c r="G76" s="363" t="s">
        <v>113</v>
      </c>
      <c r="H76" s="729" t="s">
        <v>259</v>
      </c>
      <c r="I76" s="35">
        <v>30</v>
      </c>
    </row>
    <row r="77" spans="1:9" ht="17.149999999999999" customHeight="1">
      <c r="A77" s="36"/>
      <c r="B77" s="304" t="s">
        <v>140</v>
      </c>
      <c r="C77" s="312"/>
      <c r="D77" s="312"/>
      <c r="E77" s="312"/>
      <c r="F77" s="312"/>
      <c r="G77" s="365"/>
      <c r="H77" s="849" t="s">
        <v>447</v>
      </c>
      <c r="I77" s="194"/>
    </row>
    <row r="78" spans="1:9" ht="17.149999999999999" customHeight="1" thickBot="1">
      <c r="A78" s="44"/>
      <c r="B78" s="275"/>
      <c r="C78" s="271"/>
      <c r="D78" s="271"/>
      <c r="E78" s="271"/>
      <c r="F78" s="271"/>
      <c r="G78" s="366"/>
      <c r="H78" s="849"/>
      <c r="I78" s="41"/>
    </row>
    <row r="79" spans="1:9" s="2" customFormat="1" ht="17.149999999999999" customHeight="1" thickBot="1">
      <c r="A79" s="196">
        <v>2100</v>
      </c>
      <c r="B79" s="277"/>
      <c r="C79" s="315"/>
      <c r="D79" s="278" t="s">
        <v>245</v>
      </c>
      <c r="E79" s="271"/>
      <c r="F79" s="271"/>
      <c r="G79" s="367"/>
      <c r="H79" s="728">
        <v>2105</v>
      </c>
      <c r="I79" s="182">
        <v>2100</v>
      </c>
    </row>
    <row r="80" spans="1:9" s="2" customFormat="1" ht="17.149999999999999" customHeight="1">
      <c r="A80" s="148"/>
      <c r="B80" s="271" t="s">
        <v>111</v>
      </c>
      <c r="C80" s="271" t="str">
        <f>"# " &amp; VALUE(RIGHT(B80,2)+1)</f>
        <v># 7</v>
      </c>
      <c r="D80" s="271" t="str">
        <f>"# " &amp; VALUE(RIGHT(C80,2)+1)</f>
        <v># 8</v>
      </c>
      <c r="E80" s="271" t="str">
        <f>"# " &amp; VALUE(RIGHT(D80,2)+1)</f>
        <v># 9</v>
      </c>
      <c r="F80" s="271" t="str">
        <f>"# " &amp; VALUE(RIGHT(E80,2)+1)</f>
        <v># 10</v>
      </c>
      <c r="G80" s="368"/>
      <c r="H80" s="727" t="s">
        <v>448</v>
      </c>
      <c r="I80" s="149"/>
    </row>
    <row r="81" spans="1:9" s="2" customFormat="1" ht="17.149999999999999" customHeight="1">
      <c r="A81" s="197"/>
      <c r="B81" s="271"/>
      <c r="C81" s="271"/>
      <c r="D81" s="271"/>
      <c r="E81" s="271"/>
      <c r="F81" s="271"/>
      <c r="G81" s="369" t="s">
        <v>246</v>
      </c>
      <c r="H81" s="726" t="s">
        <v>262</v>
      </c>
      <c r="I81" s="186"/>
    </row>
    <row r="82" spans="1:9" ht="17.149999999999999" customHeight="1">
      <c r="A82" s="150">
        <v>30</v>
      </c>
      <c r="B82" s="271"/>
      <c r="C82" s="271"/>
      <c r="D82" s="271"/>
      <c r="E82" s="271"/>
      <c r="F82" s="271"/>
      <c r="G82" s="368" t="s">
        <v>247</v>
      </c>
      <c r="H82" s="725" t="s">
        <v>449</v>
      </c>
      <c r="I82" s="165">
        <v>30</v>
      </c>
    </row>
    <row r="83" spans="1:9" ht="17.149999999999999" customHeight="1">
      <c r="A83" s="140"/>
      <c r="B83" s="304" t="s">
        <v>110</v>
      </c>
      <c r="C83" s="306"/>
      <c r="D83" s="312"/>
      <c r="E83" s="312"/>
      <c r="F83" s="312"/>
      <c r="G83" s="368"/>
      <c r="H83" s="370" t="s">
        <v>167</v>
      </c>
      <c r="I83" s="142"/>
    </row>
    <row r="84" spans="1:9" ht="17.149999999999999" customHeight="1">
      <c r="A84" s="140"/>
      <c r="B84" s="275"/>
      <c r="C84" s="271"/>
      <c r="D84" s="271"/>
      <c r="E84" s="271"/>
      <c r="F84" s="271"/>
      <c r="G84" s="371"/>
      <c r="H84" s="372"/>
      <c r="I84" s="142"/>
    </row>
    <row r="85" spans="1:9" s="2" customFormat="1" ht="17.149999999999999" customHeight="1" thickBot="1">
      <c r="A85" s="143">
        <v>2200</v>
      </c>
      <c r="B85" s="323"/>
      <c r="C85" s="324"/>
      <c r="D85" s="324" t="s">
        <v>208</v>
      </c>
      <c r="E85" s="271"/>
      <c r="F85" s="271"/>
      <c r="G85" s="368"/>
      <c r="H85" s="373"/>
      <c r="I85" s="147">
        <v>2200</v>
      </c>
    </row>
    <row r="86" spans="1:9" s="2" customFormat="1" ht="17.149999999999999" customHeight="1">
      <c r="A86" s="197"/>
      <c r="B86" s="271" t="s">
        <v>248</v>
      </c>
      <c r="C86" s="271" t="str">
        <f>"# " &amp; VALUE(RIGHT(B86,2)+1)</f>
        <v># 21</v>
      </c>
      <c r="D86" s="271" t="str">
        <f>"# " &amp; VALUE(RIGHT(C86,2)+1)</f>
        <v># 22</v>
      </c>
      <c r="E86" s="271" t="str">
        <f>"# " &amp; VALUE(RIGHT(D86,2)+1)</f>
        <v># 23</v>
      </c>
      <c r="F86" s="271" t="str">
        <f>"# " &amp; VALUE(RIGHT(E86,2)+1)</f>
        <v># 24</v>
      </c>
      <c r="G86" s="365"/>
      <c r="H86" s="372"/>
      <c r="I86" s="149"/>
    </row>
    <row r="87" spans="1:9" s="2" customFormat="1" ht="17.149999999999999" customHeight="1">
      <c r="A87" s="197"/>
      <c r="B87" s="277"/>
      <c r="C87" s="271"/>
      <c r="D87" s="271"/>
      <c r="E87" s="271"/>
      <c r="F87" s="271"/>
      <c r="G87" s="374"/>
      <c r="H87" s="373" t="s">
        <v>244</v>
      </c>
      <c r="I87" s="186"/>
    </row>
    <row r="88" spans="1:9" ht="17.149999999999999" customHeight="1">
      <c r="A88" s="150">
        <v>30</v>
      </c>
      <c r="B88" s="329"/>
      <c r="C88" s="274"/>
      <c r="D88" s="274"/>
      <c r="E88" s="274"/>
      <c r="F88" s="274"/>
      <c r="G88" s="375"/>
      <c r="H88" s="372" t="s">
        <v>168</v>
      </c>
      <c r="I88" s="165">
        <v>30</v>
      </c>
    </row>
    <row r="89" spans="1:9" ht="17.149999999999999" customHeight="1">
      <c r="A89" s="176"/>
      <c r="B89" s="275" t="s">
        <v>142</v>
      </c>
      <c r="C89" s="331"/>
      <c r="D89" s="259"/>
      <c r="E89" s="332"/>
      <c r="F89" s="332"/>
      <c r="G89" s="365" t="s">
        <v>161</v>
      </c>
      <c r="H89" s="373"/>
      <c r="I89" s="142"/>
    </row>
    <row r="90" spans="1:9" ht="17.149999999999999" customHeight="1">
      <c r="A90" s="140"/>
      <c r="B90" s="332"/>
      <c r="C90" s="331"/>
      <c r="D90" s="278" t="s">
        <v>249</v>
      </c>
      <c r="E90" s="278"/>
      <c r="F90" s="278"/>
      <c r="G90" s="376" t="s">
        <v>250</v>
      </c>
      <c r="H90" s="372"/>
      <c r="I90" s="142"/>
    </row>
    <row r="91" spans="1:9" ht="17.149999999999999" customHeight="1">
      <c r="A91" s="140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68" t="s">
        <v>162</v>
      </c>
      <c r="H91" s="377"/>
      <c r="I91" s="142"/>
    </row>
    <row r="92" spans="1:9" ht="17.149999999999999" customHeight="1" thickBot="1">
      <c r="A92" s="143">
        <v>2300</v>
      </c>
      <c r="B92" s="274"/>
      <c r="C92" s="274"/>
      <c r="D92" s="335"/>
      <c r="E92" s="335"/>
      <c r="F92" s="335"/>
      <c r="G92" s="378"/>
      <c r="H92" s="379">
        <v>2305</v>
      </c>
      <c r="I92" s="147">
        <v>2300</v>
      </c>
    </row>
    <row r="93" spans="1:9" s="2" customFormat="1" ht="17.149999999999999" customHeight="1">
      <c r="A93" s="204"/>
      <c r="B93" s="22" t="s">
        <v>85</v>
      </c>
      <c r="C93" s="254"/>
      <c r="D93" s="205" t="s">
        <v>251</v>
      </c>
      <c r="E93" s="59"/>
      <c r="F93" s="59"/>
      <c r="G93" s="380" t="s">
        <v>48</v>
      </c>
      <c r="H93" s="365" t="s">
        <v>176</v>
      </c>
      <c r="I93" s="193"/>
    </row>
    <row r="94" spans="1:9" s="2" customFormat="1" ht="17.149999999999999" customHeight="1">
      <c r="A94" s="204"/>
      <c r="B94" s="53" t="s">
        <v>252</v>
      </c>
      <c r="C94" s="59" t="str">
        <f>"# " &amp; VALUE(RIGHT(B94,4)+1)</f>
        <v># 3839</v>
      </c>
      <c r="D94" s="59" t="str">
        <f>"# " &amp; VALUE(RIGHT(C94,4)+1)</f>
        <v># 3840</v>
      </c>
      <c r="E94" s="59" t="str">
        <f>"# " &amp; VALUE(RIGHT(D94,4)+1)</f>
        <v># 3841</v>
      </c>
      <c r="F94" s="59" t="str">
        <f>"# " &amp; VALUE(RIGHT(E94,4)+1)</f>
        <v># 3842</v>
      </c>
      <c r="G94" s="381" t="s">
        <v>253</v>
      </c>
      <c r="H94" s="449" t="s">
        <v>269</v>
      </c>
      <c r="I94" s="198"/>
    </row>
    <row r="95" spans="1:9" s="2" customFormat="1" ht="17.149999999999999" customHeight="1" thickBot="1">
      <c r="A95" s="206">
        <v>2315</v>
      </c>
      <c r="B95" s="53"/>
      <c r="C95" s="59"/>
      <c r="D95" s="59"/>
      <c r="E95" s="59"/>
      <c r="F95" s="207">
        <v>2315</v>
      </c>
      <c r="G95" s="382" t="s">
        <v>45</v>
      </c>
      <c r="H95" s="383" t="s">
        <v>175</v>
      </c>
      <c r="I95" s="208">
        <v>2315</v>
      </c>
    </row>
    <row r="96" spans="1:9" ht="17.149999999999999" customHeight="1" thickBot="1">
      <c r="A96" s="30">
        <v>30</v>
      </c>
      <c r="B96" s="209"/>
      <c r="C96" s="210"/>
      <c r="D96" s="210"/>
      <c r="E96" s="210"/>
      <c r="F96" s="210"/>
      <c r="G96" s="384" t="s">
        <v>254</v>
      </c>
      <c r="H96" s="385"/>
      <c r="I96" s="211">
        <v>30</v>
      </c>
    </row>
    <row r="97" spans="1:9" ht="17.149999999999999" customHeight="1">
      <c r="A97" s="36"/>
      <c r="B97" s="53"/>
      <c r="C97" s="212"/>
      <c r="D97" s="212" t="s">
        <v>47</v>
      </c>
      <c r="E97" s="49"/>
      <c r="F97" s="212"/>
      <c r="G97" s="386" t="s">
        <v>23</v>
      </c>
      <c r="H97" s="387"/>
      <c r="I97" s="41"/>
    </row>
    <row r="98" spans="1:9" ht="17.149999999999999" customHeight="1">
      <c r="A98" s="44"/>
      <c r="B98" s="53"/>
      <c r="C98" s="7"/>
      <c r="D98" s="7"/>
      <c r="E98" s="49"/>
      <c r="F98" s="7"/>
      <c r="G98" s="376" t="str">
        <f>G41</f>
        <v>周六聊Teen谷 # 36</v>
      </c>
      <c r="H98" s="388" t="s">
        <v>263</v>
      </c>
      <c r="I98" s="41"/>
    </row>
    <row r="99" spans="1:9" ht="17.149999999999999" customHeight="1" thickBot="1">
      <c r="A99" s="44"/>
      <c r="B99" s="53"/>
      <c r="C99" s="7"/>
      <c r="D99" s="7"/>
      <c r="E99" s="214"/>
      <c r="F99" s="254">
        <v>2350</v>
      </c>
      <c r="G99" s="368"/>
      <c r="H99" s="389"/>
      <c r="I99" s="41"/>
    </row>
    <row r="100" spans="1:9" s="2" customFormat="1" ht="17.149999999999999" customHeight="1" thickBot="1">
      <c r="A100" s="12" t="s">
        <v>9</v>
      </c>
      <c r="B100" s="215"/>
      <c r="C100" s="216"/>
      <c r="D100" s="216" t="s">
        <v>42</v>
      </c>
      <c r="E100" s="217"/>
      <c r="F100" s="216"/>
      <c r="G100" s="378"/>
      <c r="H100" s="390"/>
      <c r="I100" s="43" t="s">
        <v>9</v>
      </c>
    </row>
    <row r="101" spans="1:9" ht="17.149999999999999" customHeight="1">
      <c r="A101" s="21"/>
      <c r="B101" s="218" t="s">
        <v>17</v>
      </c>
      <c r="C101" s="210"/>
      <c r="D101" s="210"/>
      <c r="E101" s="7"/>
      <c r="F101" s="210"/>
      <c r="G101" s="386" t="s">
        <v>23</v>
      </c>
      <c r="H101" s="391" t="s">
        <v>20</v>
      </c>
      <c r="I101" s="29"/>
    </row>
    <row r="102" spans="1:9" ht="17.149999999999999" customHeight="1">
      <c r="A102" s="44"/>
      <c r="B102" s="49"/>
      <c r="C102" s="7"/>
      <c r="D102" s="7" t="str">
        <f>D60</f>
        <v>兄弟幫 Big Boys Club (2505 EPI)</v>
      </c>
      <c r="F102" s="219"/>
      <c r="G102" s="392" t="str">
        <f>G70</f>
        <v>新聞透視 # 35</v>
      </c>
      <c r="H102" s="393" t="str">
        <f>H35</f>
        <v>新聞掏寶 # 267</v>
      </c>
      <c r="I102" s="41"/>
    </row>
    <row r="103" spans="1:9" ht="17.149999999999999" customHeight="1">
      <c r="A103" s="30">
        <v>30</v>
      </c>
      <c r="B103" s="70" t="str">
        <f>B61</f>
        <v># 1956</v>
      </c>
      <c r="C103" s="70" t="str">
        <f>C61</f>
        <v># 1957</v>
      </c>
      <c r="D103" s="59" t="str">
        <f>D61</f>
        <v># 1958</v>
      </c>
      <c r="E103" s="59" t="str">
        <f>E61</f>
        <v># 1959</v>
      </c>
      <c r="F103" s="70" t="str">
        <f>F61</f>
        <v># 1960</v>
      </c>
      <c r="G103" s="394"/>
      <c r="H103" s="395"/>
      <c r="I103" s="35">
        <v>30</v>
      </c>
    </row>
    <row r="104" spans="1:9" ht="17.149999999999999" customHeight="1">
      <c r="A104" s="44"/>
      <c r="B104" s="22" t="s">
        <v>17</v>
      </c>
      <c r="C104" s="202"/>
      <c r="D104" s="39"/>
      <c r="E104" s="39"/>
      <c r="F104" s="99"/>
      <c r="G104" s="396" t="s">
        <v>23</v>
      </c>
      <c r="H104" s="391" t="s">
        <v>20</v>
      </c>
      <c r="I104" s="223"/>
    </row>
    <row r="105" spans="1:9" s="2" customFormat="1" ht="17.149999999999999" customHeight="1" thickBot="1">
      <c r="A105" s="12" t="s">
        <v>10</v>
      </c>
      <c r="B105" s="203"/>
      <c r="C105" s="202"/>
      <c r="D105" s="144" t="s">
        <v>208</v>
      </c>
      <c r="F105" s="59"/>
      <c r="G105" s="397" t="s">
        <v>255</v>
      </c>
      <c r="H105" s="398" t="str">
        <f>H63</f>
        <v>財經透視 # 37</v>
      </c>
      <c r="I105" s="15" t="s">
        <v>10</v>
      </c>
    </row>
    <row r="106" spans="1:9" ht="17.149999999999999" customHeight="1">
      <c r="A106" s="121"/>
      <c r="B106" s="59" t="str">
        <f>B86</f>
        <v># 20</v>
      </c>
      <c r="C106" s="59" t="str">
        <f>"# " &amp; VALUE(RIGHT(B106,2)+1)</f>
        <v># 21</v>
      </c>
      <c r="D106" s="59" t="str">
        <f>"# " &amp; VALUE(RIGHT(C106,2)+1)</f>
        <v># 22</v>
      </c>
      <c r="E106" s="59" t="str">
        <f>"# " &amp; VALUE(RIGHT(D106,2)+1)</f>
        <v># 23</v>
      </c>
      <c r="F106" s="59" t="str">
        <f>"# " &amp; VALUE(RIGHT(E106,2)+1)</f>
        <v># 24</v>
      </c>
      <c r="G106" s="396" t="s">
        <v>23</v>
      </c>
      <c r="H106" s="391" t="s">
        <v>20</v>
      </c>
      <c r="I106" s="124"/>
    </row>
    <row r="107" spans="1:9" ht="17.149999999999999" customHeight="1">
      <c r="A107" s="224">
        <v>30</v>
      </c>
      <c r="B107" s="70"/>
      <c r="C107" s="70"/>
      <c r="D107" s="70"/>
      <c r="E107" s="70"/>
      <c r="F107" s="71"/>
      <c r="G107" s="397" t="s">
        <v>256</v>
      </c>
      <c r="H107" s="393" t="str">
        <f>H70</f>
        <v>港繫全球  商聚灣區 #8 (10 EPI)</v>
      </c>
      <c r="I107" s="128">
        <v>30</v>
      </c>
    </row>
    <row r="108" spans="1:9" ht="17.149999999999999" customHeight="1">
      <c r="A108" s="129"/>
      <c r="B108" s="98" t="s">
        <v>17</v>
      </c>
      <c r="C108" s="59"/>
      <c r="D108" s="59"/>
      <c r="E108" s="59"/>
      <c r="F108" s="39"/>
      <c r="G108" s="396" t="s">
        <v>23</v>
      </c>
      <c r="H108" s="399" t="s">
        <v>23</v>
      </c>
      <c r="I108" s="61"/>
    </row>
    <row r="109" spans="1:9" s="2" customFormat="1" ht="17.149999999999999" customHeight="1" thickBot="1">
      <c r="A109" s="12" t="s">
        <v>11</v>
      </c>
      <c r="B109" s="53"/>
      <c r="C109" s="49"/>
      <c r="D109" s="59" t="str">
        <f>$D$79</f>
        <v>俠醫 Heroes In White (20 EPI)</v>
      </c>
      <c r="E109" s="59"/>
      <c r="F109" s="59"/>
      <c r="G109" s="400"/>
      <c r="H109" s="401" t="s">
        <v>259</v>
      </c>
      <c r="I109" s="43" t="s">
        <v>11</v>
      </c>
    </row>
    <row r="110" spans="1:9" ht="17.149999999999999" customHeight="1">
      <c r="A110" s="121"/>
      <c r="B110" s="53" t="str">
        <f>B80</f>
        <v># 6</v>
      </c>
      <c r="C110" s="59" t="str">
        <f>C80</f>
        <v># 7</v>
      </c>
      <c r="D110" s="59" t="str">
        <f>"# " &amp; VALUE(RIGHT(C110,2)+1)</f>
        <v># 8</v>
      </c>
      <c r="E110" s="59" t="str">
        <f>"# " &amp; VALUE(RIGHT(D110,2)+1)</f>
        <v># 9</v>
      </c>
      <c r="F110" s="59" t="str">
        <f>"# " &amp; VALUE(RIGHT(E110,2)+1)</f>
        <v># 10</v>
      </c>
      <c r="G110" s="365"/>
      <c r="H110" s="402"/>
      <c r="I110" s="51"/>
    </row>
    <row r="111" spans="1:9" ht="17.149999999999999" customHeight="1">
      <c r="A111" s="72">
        <v>30</v>
      </c>
      <c r="B111" s="62"/>
      <c r="C111" s="70"/>
      <c r="D111" s="70"/>
      <c r="E111" s="70"/>
      <c r="F111" s="59"/>
      <c r="G111" s="366"/>
      <c r="H111" s="403"/>
      <c r="I111" s="57">
        <v>30</v>
      </c>
    </row>
    <row r="112" spans="1:9" ht="17.149999999999999" customHeight="1">
      <c r="A112" s="72"/>
      <c r="B112" s="98" t="s">
        <v>17</v>
      </c>
      <c r="C112" s="188"/>
      <c r="D112" s="88" t="s">
        <v>195</v>
      </c>
      <c r="E112" s="88"/>
      <c r="F112" s="189"/>
      <c r="G112" s="404" t="str">
        <f>G81</f>
        <v>我左眼見到鬼</v>
      </c>
      <c r="H112" s="732" t="s">
        <v>450</v>
      </c>
      <c r="I112" s="73"/>
    </row>
    <row r="113" spans="1:9" ht="17.149999999999999" customHeight="1">
      <c r="A113" s="129"/>
      <c r="B113" s="227" t="s">
        <v>17</v>
      </c>
      <c r="C113" s="38"/>
      <c r="D113" s="38" t="str">
        <f>$E$75</f>
        <v xml:space="preserve">愛．回家之開心速遞  Lo And Behold </v>
      </c>
      <c r="E113" s="38"/>
      <c r="F113" s="38"/>
      <c r="G113" s="368"/>
      <c r="H113" s="733" t="s">
        <v>269</v>
      </c>
      <c r="I113" s="61"/>
    </row>
    <row r="114" spans="1:9" s="2" customFormat="1" ht="17.149999999999999" customHeight="1" thickBot="1">
      <c r="A114" s="12" t="s">
        <v>12</v>
      </c>
      <c r="B114" s="31" t="str">
        <f>B76</f>
        <v># 2637</v>
      </c>
      <c r="C114" s="70" t="str">
        <f t="shared" ref="C114:F114" si="8">C76</f>
        <v># 2638</v>
      </c>
      <c r="D114" s="70" t="str">
        <f t="shared" si="8"/>
        <v># 2639</v>
      </c>
      <c r="E114" s="70" t="str">
        <f t="shared" si="8"/>
        <v># 2640</v>
      </c>
      <c r="F114" s="70" t="str">
        <f t="shared" si="8"/>
        <v># 2641</v>
      </c>
      <c r="G114" s="405"/>
      <c r="H114" s="731"/>
      <c r="I114" s="43" t="s">
        <v>12</v>
      </c>
    </row>
    <row r="115" spans="1:9" ht="17.149999999999999" customHeight="1">
      <c r="A115" s="121"/>
      <c r="B115" s="227" t="s">
        <v>17</v>
      </c>
      <c r="C115" s="79"/>
      <c r="D115" s="59" t="s">
        <v>257</v>
      </c>
      <c r="E115" s="38"/>
      <c r="F115" s="38"/>
      <c r="G115" s="406"/>
      <c r="H115" s="407"/>
      <c r="I115" s="101"/>
    </row>
    <row r="116" spans="1:9" ht="17.149999999999999" customHeight="1">
      <c r="A116" s="224">
        <v>30</v>
      </c>
      <c r="B116" s="31" t="str">
        <f>B74</f>
        <v># 251</v>
      </c>
      <c r="C116" s="70" t="str">
        <f t="shared" ref="C116:F116" si="9">C74</f>
        <v># 252</v>
      </c>
      <c r="D116" s="70" t="str">
        <f t="shared" si="9"/>
        <v># 253</v>
      </c>
      <c r="E116" s="70" t="str">
        <f t="shared" si="9"/>
        <v># 254</v>
      </c>
      <c r="F116" s="70" t="str">
        <f t="shared" si="9"/>
        <v># 255</v>
      </c>
      <c r="G116" s="378"/>
      <c r="H116" s="408" t="str">
        <f t="shared" ref="H116" si="10">H74</f>
        <v># 257</v>
      </c>
      <c r="I116" s="84">
        <v>30</v>
      </c>
    </row>
    <row r="117" spans="1:9" ht="17.149999999999999" customHeight="1">
      <c r="A117" s="72"/>
      <c r="B117" s="230" t="s">
        <v>17</v>
      </c>
      <c r="C117" s="79" t="s">
        <v>17</v>
      </c>
      <c r="D117" s="78" t="s">
        <v>17</v>
      </c>
      <c r="E117" s="703" t="s">
        <v>413</v>
      </c>
      <c r="F117" s="37" t="s">
        <v>17</v>
      </c>
      <c r="G117" s="368" t="s">
        <v>99</v>
      </c>
      <c r="H117" s="409" t="s">
        <v>20</v>
      </c>
      <c r="I117" s="90"/>
    </row>
    <row r="118" spans="1:9" s="2" customFormat="1" ht="17.149999999999999" customHeight="1" thickBot="1">
      <c r="A118" s="12" t="s">
        <v>15</v>
      </c>
      <c r="B118" s="232" t="str">
        <f>B70</f>
        <v>美食新聞報道 # 120</v>
      </c>
      <c r="C118" s="59" t="str">
        <f>$C$70</f>
        <v>美食新聞報道 # 121</v>
      </c>
      <c r="D118" s="82" t="str">
        <f>D70</f>
        <v>美食新聞報道 (*港台篇) #17</v>
      </c>
      <c r="E118" s="724" t="s">
        <v>414</v>
      </c>
      <c r="F118" s="33" t="str">
        <f>F70</f>
        <v>最強生命線 # 414</v>
      </c>
      <c r="G118" s="378" t="s">
        <v>258</v>
      </c>
      <c r="H118" s="364"/>
      <c r="I118" s="111" t="s">
        <v>15</v>
      </c>
    </row>
    <row r="119" spans="1:9" ht="17.149999999999999" customHeight="1">
      <c r="A119" s="121"/>
      <c r="B119" s="98" t="s">
        <v>17</v>
      </c>
      <c r="C119" s="38"/>
      <c r="D119" s="39"/>
      <c r="E119" s="39"/>
      <c r="F119" s="39"/>
      <c r="G119" s="396" t="s">
        <v>23</v>
      </c>
      <c r="H119" s="373" t="s">
        <v>244</v>
      </c>
      <c r="I119" s="51"/>
    </row>
    <row r="120" spans="1:9" ht="17.149999999999999" customHeight="1">
      <c r="A120" s="224">
        <v>30</v>
      </c>
      <c r="B120" s="234"/>
      <c r="C120" s="59"/>
      <c r="D120" s="207" t="str">
        <f>D63</f>
        <v>浮世雙嬌傳 Legend of Two Sisters in the Chaos (40 EPI)</v>
      </c>
      <c r="E120" s="235"/>
      <c r="F120" s="236"/>
      <c r="G120" s="378" t="str">
        <f>G75</f>
        <v>香港系列之原味道 # 12 (13 EPI)</v>
      </c>
      <c r="H120" s="383"/>
      <c r="I120" s="57">
        <v>30</v>
      </c>
    </row>
    <row r="121" spans="1:9" ht="17.149999999999999" customHeight="1">
      <c r="A121" s="72"/>
      <c r="B121" s="53" t="str">
        <f>B64</f>
        <v># 18</v>
      </c>
      <c r="C121" s="59" t="str">
        <f>C64</f>
        <v># 19</v>
      </c>
      <c r="D121" s="59" t="str">
        <f>D64</f>
        <v># 20</v>
      </c>
      <c r="E121" s="59" t="str">
        <f>E64</f>
        <v># 21</v>
      </c>
      <c r="F121" s="59" t="str">
        <f>F64</f>
        <v># 22</v>
      </c>
      <c r="G121" s="396" t="s">
        <v>23</v>
      </c>
      <c r="H121" s="383"/>
      <c r="I121" s="61"/>
    </row>
    <row r="122" spans="1:9" s="2" customFormat="1" ht="17.149999999999999" customHeight="1" thickBot="1">
      <c r="A122" s="12" t="s">
        <v>13</v>
      </c>
      <c r="B122" s="62"/>
      <c r="C122" s="70"/>
      <c r="D122" s="70"/>
      <c r="E122" s="70"/>
      <c r="F122" s="70"/>
      <c r="G122" s="376" t="str">
        <f>G90</f>
        <v>日本最美村落 # 5</v>
      </c>
      <c r="H122" s="403"/>
      <c r="I122" s="43" t="s">
        <v>13</v>
      </c>
    </row>
    <row r="123" spans="1:9" ht="17.149999999999999" customHeight="1">
      <c r="A123" s="44"/>
      <c r="B123" s="227" t="s">
        <v>17</v>
      </c>
      <c r="C123" s="79"/>
      <c r="D123" s="59" t="str">
        <f>D$41</f>
        <v>*流行都市  Big City Shop 2025</v>
      </c>
      <c r="E123" s="7"/>
      <c r="F123" s="65"/>
      <c r="G123" s="396" t="s">
        <v>23</v>
      </c>
      <c r="H123" s="410" t="s">
        <v>20</v>
      </c>
      <c r="I123" s="41"/>
    </row>
    <row r="124" spans="1:9" ht="17.149999999999999" customHeight="1">
      <c r="A124" s="44"/>
      <c r="B124" s="59" t="str">
        <f>B$42</f>
        <v># 1801</v>
      </c>
      <c r="C124" s="59" t="str">
        <f>C$42</f>
        <v># 1802</v>
      </c>
      <c r="D124" s="59" t="str">
        <f>D$42</f>
        <v># 1803</v>
      </c>
      <c r="E124" s="59" t="str">
        <f>E$42</f>
        <v># 1804</v>
      </c>
      <c r="F124" s="59" t="str">
        <f>F42</f>
        <v># 1805</v>
      </c>
      <c r="G124" s="368" t="str">
        <f>G70</f>
        <v>新聞透視 # 35</v>
      </c>
      <c r="H124" s="411"/>
      <c r="I124" s="41"/>
    </row>
    <row r="125" spans="1:9" ht="17.149999999999999" customHeight="1">
      <c r="A125" s="224" t="s">
        <v>2</v>
      </c>
      <c r="B125" s="31"/>
      <c r="C125" s="70"/>
      <c r="D125" s="70"/>
      <c r="E125" s="70"/>
      <c r="F125" s="240" t="s">
        <v>63</v>
      </c>
      <c r="G125" s="412"/>
      <c r="H125" s="383" t="str">
        <f>H39</f>
        <v>娛樂大家 # 15</v>
      </c>
      <c r="I125" s="57" t="s">
        <v>2</v>
      </c>
    </row>
    <row r="126" spans="1:9" ht="17.149999999999999" customHeight="1">
      <c r="A126" s="72"/>
      <c r="B126" s="241" t="s">
        <v>55</v>
      </c>
      <c r="C126" s="59"/>
      <c r="D126" s="59" t="s">
        <v>54</v>
      </c>
      <c r="E126" s="59"/>
      <c r="F126" s="59"/>
      <c r="G126" s="396" t="s">
        <v>23</v>
      </c>
      <c r="H126" s="413"/>
      <c r="I126" s="73"/>
    </row>
    <row r="127" spans="1:9" ht="17.149999999999999" customHeight="1" thickBot="1">
      <c r="A127" s="242" t="s">
        <v>14</v>
      </c>
      <c r="B127" s="243" t="s">
        <v>260</v>
      </c>
      <c r="C127" s="244" t="str">
        <f>"# " &amp; VALUE(RIGHT(B127,3)+1)</f>
        <v># 156</v>
      </c>
      <c r="D127" s="244" t="str">
        <f>"# " &amp; VALUE(RIGHT(C127,3)+1)</f>
        <v># 157</v>
      </c>
      <c r="E127" s="244" t="str">
        <f>"# " &amp; VALUE(RIGHT(D127,3)+1)</f>
        <v># 158</v>
      </c>
      <c r="F127" s="244" t="str">
        <f>"# " &amp; VALUE(RIGHT(E127,3)+1)</f>
        <v># 159</v>
      </c>
      <c r="G127" s="414" t="str">
        <f>G41</f>
        <v>周六聊Teen谷 # 36</v>
      </c>
      <c r="H127" s="415"/>
      <c r="I127" s="247" t="s">
        <v>14</v>
      </c>
    </row>
    <row r="128" spans="1:9" ht="17.149999999999999" customHeight="1" thickTop="1">
      <c r="A128" s="248"/>
      <c r="B128" s="249" t="s">
        <v>261</v>
      </c>
      <c r="C128" s="7"/>
      <c r="D128" s="7"/>
      <c r="E128" s="7"/>
      <c r="F128" s="7"/>
      <c r="G128" s="7"/>
      <c r="H128" s="827">
        <f ca="1">TODAY()</f>
        <v>45930</v>
      </c>
      <c r="I128" s="828"/>
    </row>
    <row r="129" spans="2:2" ht="17.149999999999999" customHeight="1">
      <c r="B129" s="249"/>
    </row>
    <row r="130" spans="2:2" ht="17.149999999999999" customHeight="1"/>
    <row r="131" spans="2:2" ht="17.149999999999999" customHeight="1"/>
  </sheetData>
  <mergeCells count="12">
    <mergeCell ref="H128:I128"/>
    <mergeCell ref="B47:C47"/>
    <mergeCell ref="G65:H65"/>
    <mergeCell ref="B67:F67"/>
    <mergeCell ref="G67:H67"/>
    <mergeCell ref="H77:H78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3314-2815-49FB-84BC-58D73928ED22}">
  <dimension ref="A1:M131"/>
  <sheetViews>
    <sheetView zoomScale="68" zoomScaleNormal="68" workbookViewId="0">
      <pane ySplit="4" topLeftCell="A43" activePane="bottomLeft" state="frozen"/>
      <selection pane="bottomLeft" activeCell="D51" sqref="D51"/>
    </sheetView>
  </sheetViews>
  <sheetFormatPr defaultColWidth="9.453125" defaultRowHeight="15.5"/>
  <cols>
    <col min="1" max="1" width="7.54296875" style="684" customWidth="1"/>
    <col min="2" max="8" width="32.54296875" style="453" customWidth="1"/>
    <col min="9" max="9" width="7.54296875" style="685" customWidth="1"/>
    <col min="10" max="16384" width="9.453125" style="453"/>
  </cols>
  <sheetData>
    <row r="1" spans="1:9" ht="36" customHeight="1">
      <c r="A1" s="451"/>
      <c r="B1" s="452"/>
      <c r="C1" s="838" t="s">
        <v>270</v>
      </c>
      <c r="D1" s="838"/>
      <c r="E1" s="838"/>
      <c r="F1" s="838"/>
      <c r="G1" s="838"/>
      <c r="H1" s="452"/>
      <c r="I1" s="452"/>
    </row>
    <row r="2" spans="1:9" ht="17.149999999999999" customHeight="1" thickBot="1">
      <c r="A2" s="454" t="s">
        <v>271</v>
      </c>
      <c r="B2" s="455"/>
      <c r="C2" s="455"/>
      <c r="D2" s="450" t="s">
        <v>18</v>
      </c>
      <c r="E2" s="450"/>
      <c r="F2" s="456"/>
      <c r="G2" s="456"/>
      <c r="H2" s="839" t="s">
        <v>272</v>
      </c>
      <c r="I2" s="839"/>
    </row>
    <row r="3" spans="1:9" ht="17.149999999999999" customHeight="1" thickTop="1">
      <c r="A3" s="457" t="s">
        <v>19</v>
      </c>
      <c r="B3" s="458" t="s">
        <v>27</v>
      </c>
      <c r="C3" s="458" t="s">
        <v>28</v>
      </c>
      <c r="D3" s="458" t="s">
        <v>29</v>
      </c>
      <c r="E3" s="458" t="s">
        <v>184</v>
      </c>
      <c r="F3" s="458" t="s">
        <v>31</v>
      </c>
      <c r="G3" s="458" t="s">
        <v>32</v>
      </c>
      <c r="H3" s="458" t="s">
        <v>33</v>
      </c>
      <c r="I3" s="459" t="s">
        <v>19</v>
      </c>
    </row>
    <row r="4" spans="1:9" ht="17.149999999999999" customHeight="1" thickBot="1">
      <c r="A4" s="460"/>
      <c r="B4" s="461">
        <v>45915</v>
      </c>
      <c r="C4" s="461">
        <f t="shared" ref="C4:H4" si="0">SUM(B4+1)</f>
        <v>45916</v>
      </c>
      <c r="D4" s="462">
        <f t="shared" si="0"/>
        <v>45917</v>
      </c>
      <c r="E4" s="462">
        <f t="shared" si="0"/>
        <v>45918</v>
      </c>
      <c r="F4" s="462">
        <f t="shared" si="0"/>
        <v>45919</v>
      </c>
      <c r="G4" s="462">
        <f t="shared" si="0"/>
        <v>45920</v>
      </c>
      <c r="H4" s="462">
        <f t="shared" si="0"/>
        <v>45921</v>
      </c>
      <c r="I4" s="463"/>
    </row>
    <row r="5" spans="1:9" s="469" customFormat="1" ht="17.149999999999999" customHeight="1" thickBot="1">
      <c r="A5" s="464" t="s">
        <v>14</v>
      </c>
      <c r="B5" s="465"/>
      <c r="C5" s="466"/>
      <c r="D5" s="466"/>
      <c r="E5" s="466"/>
      <c r="F5" s="466"/>
      <c r="G5" s="466"/>
      <c r="H5" s="467"/>
      <c r="I5" s="468" t="s">
        <v>14</v>
      </c>
    </row>
    <row r="6" spans="1:9" ht="17.149999999999999" customHeight="1">
      <c r="A6" s="470"/>
      <c r="B6" s="471" t="s">
        <v>17</v>
      </c>
      <c r="C6" s="472" t="s">
        <v>17</v>
      </c>
      <c r="D6" s="473" t="str">
        <f t="shared" ref="D6:G7" si="1">C54</f>
        <v>LAW霸女神 Law And Graces (8 EPI)</v>
      </c>
      <c r="E6" s="474" t="str">
        <f t="shared" si="1"/>
        <v>香港婚後事 And They Lived Happily Ever After? (10 EPI)</v>
      </c>
      <c r="F6" s="475" t="str">
        <f t="shared" si="1"/>
        <v xml:space="preserve">膽粗粗．HERE WE GO    HERE WE GO, Off The Beaten Roads </v>
      </c>
      <c r="G6" s="476" t="str">
        <f t="shared" si="1"/>
        <v>解風大阪 Osaka Unlock (15 EPI)</v>
      </c>
      <c r="H6" s="477" t="s">
        <v>17</v>
      </c>
      <c r="I6" s="478"/>
    </row>
    <row r="7" spans="1:9" ht="17.149999999999999" customHeight="1">
      <c r="A7" s="479">
        <v>30</v>
      </c>
      <c r="B7" s="480" t="str">
        <f>LEFT($H$63,5) &amp; " # " &amp; VALUE(RIGHT($H$63,2)-1)</f>
        <v>財經透視  # 37</v>
      </c>
      <c r="C7" s="481" t="str">
        <f>B26</f>
        <v>新聞掏寶  # 267</v>
      </c>
      <c r="D7" s="482" t="str">
        <f t="shared" si="1"/>
        <v># 6</v>
      </c>
      <c r="E7" s="481" t="str">
        <f t="shared" si="1"/>
        <v># 8</v>
      </c>
      <c r="F7" s="482" t="str">
        <f t="shared" si="1"/>
        <v># 13</v>
      </c>
      <c r="G7" s="481" t="str">
        <f t="shared" si="1"/>
        <v># 7</v>
      </c>
      <c r="H7" s="483" t="str">
        <f>D70</f>
        <v>美食新聞報道 (*港台篇) #18</v>
      </c>
      <c r="I7" s="484">
        <v>30</v>
      </c>
    </row>
    <row r="8" spans="1:9" ht="17.149999999999999" customHeight="1">
      <c r="A8" s="485"/>
      <c r="B8" s="486" t="s">
        <v>17</v>
      </c>
      <c r="C8" s="487"/>
      <c r="D8" s="487"/>
      <c r="E8" s="488" t="str">
        <f>$E$73</f>
        <v>東張西望  Scoop 2025</v>
      </c>
      <c r="F8" s="487"/>
      <c r="G8" s="487" t="s">
        <v>40</v>
      </c>
      <c r="H8" s="489"/>
      <c r="I8" s="490"/>
    </row>
    <row r="9" spans="1:9" s="469" customFormat="1" ht="17.149999999999999" customHeight="1" thickBot="1">
      <c r="A9" s="460" t="s">
        <v>0</v>
      </c>
      <c r="B9" s="491" t="s">
        <v>273</v>
      </c>
      <c r="C9" s="491" t="str">
        <f t="shared" ref="C9:H9" si="2">"# " &amp; VALUE(RIGHT(B9,3)+1)</f>
        <v># 258</v>
      </c>
      <c r="D9" s="491" t="str">
        <f t="shared" si="2"/>
        <v># 259</v>
      </c>
      <c r="E9" s="491" t="str">
        <f t="shared" si="2"/>
        <v># 260</v>
      </c>
      <c r="F9" s="491" t="str">
        <f t="shared" si="2"/>
        <v># 261</v>
      </c>
      <c r="G9" s="491" t="str">
        <f t="shared" si="2"/>
        <v># 262</v>
      </c>
      <c r="H9" s="491" t="str">
        <f t="shared" si="2"/>
        <v># 263</v>
      </c>
      <c r="I9" s="492" t="s">
        <v>0</v>
      </c>
    </row>
    <row r="10" spans="1:9" ht="17.149999999999999" customHeight="1">
      <c r="A10" s="493"/>
      <c r="B10" s="255"/>
      <c r="C10" s="256"/>
      <c r="D10" s="256"/>
      <c r="E10" s="256"/>
      <c r="F10" s="257"/>
      <c r="G10" s="255"/>
      <c r="H10" s="258"/>
      <c r="I10" s="478"/>
    </row>
    <row r="11" spans="1:9" ht="17.149999999999999" customHeight="1">
      <c r="A11" s="479">
        <v>30</v>
      </c>
      <c r="B11" s="259"/>
      <c r="C11" s="259"/>
      <c r="D11" s="259"/>
      <c r="E11" s="259"/>
      <c r="F11" s="259"/>
      <c r="G11" s="841" t="s">
        <v>34</v>
      </c>
      <c r="H11" s="842"/>
      <c r="I11" s="484">
        <v>30</v>
      </c>
    </row>
    <row r="12" spans="1:9" ht="17.149999999999999" customHeight="1">
      <c r="A12" s="494"/>
      <c r="B12" s="840" t="s">
        <v>186</v>
      </c>
      <c r="C12" s="830"/>
      <c r="D12" s="830"/>
      <c r="E12" s="830"/>
      <c r="F12" s="831"/>
      <c r="G12" s="260"/>
      <c r="H12" s="261"/>
      <c r="I12" s="490"/>
    </row>
    <row r="13" spans="1:9" s="469" customFormat="1" ht="17.149999999999999" customHeight="1" thickBot="1">
      <c r="A13" s="495" t="s">
        <v>1</v>
      </c>
      <c r="B13" s="262"/>
      <c r="C13" s="263"/>
      <c r="D13" s="263"/>
      <c r="E13" s="263"/>
      <c r="F13" s="264"/>
      <c r="G13" s="265"/>
      <c r="H13" s="266"/>
      <c r="I13" s="492" t="s">
        <v>1</v>
      </c>
    </row>
    <row r="14" spans="1:9" ht="17.149999999999999" customHeight="1">
      <c r="A14" s="496"/>
      <c r="B14" s="497">
        <v>800531542</v>
      </c>
      <c r="C14" s="497"/>
      <c r="D14" s="497"/>
      <c r="E14" s="498"/>
      <c r="F14" s="497"/>
      <c r="G14" s="497"/>
      <c r="H14" s="499"/>
      <c r="I14" s="500"/>
    </row>
    <row r="15" spans="1:9" ht="17.149999999999999" customHeight="1">
      <c r="A15" s="501" t="s">
        <v>2</v>
      </c>
      <c r="B15" s="502"/>
      <c r="C15" s="503"/>
      <c r="E15" s="504" t="s">
        <v>187</v>
      </c>
      <c r="G15" s="503"/>
      <c r="H15" s="505"/>
      <c r="I15" s="506" t="s">
        <v>2</v>
      </c>
    </row>
    <row r="16" spans="1:9" ht="17.149999999999999" customHeight="1">
      <c r="A16" s="507"/>
      <c r="B16" s="502" t="s">
        <v>209</v>
      </c>
      <c r="C16" s="508" t="str">
        <f t="shared" ref="C16:H16" si="3">"# " &amp; VALUE(RIGHT(B16,2)+1)</f>
        <v># 20</v>
      </c>
      <c r="D16" s="508" t="str">
        <f t="shared" si="3"/>
        <v># 21</v>
      </c>
      <c r="E16" s="508" t="str">
        <f t="shared" si="3"/>
        <v># 22</v>
      </c>
      <c r="F16" s="508" t="str">
        <f t="shared" si="3"/>
        <v># 23</v>
      </c>
      <c r="G16" s="508" t="str">
        <f t="shared" si="3"/>
        <v># 24</v>
      </c>
      <c r="H16" s="509" t="str">
        <f t="shared" si="3"/>
        <v># 25</v>
      </c>
      <c r="I16" s="510"/>
    </row>
    <row r="17" spans="1:9" s="469" customFormat="1" ht="17.149999999999999" customHeight="1" thickBot="1">
      <c r="A17" s="495" t="s">
        <v>3</v>
      </c>
      <c r="B17" s="511" t="s">
        <v>24</v>
      </c>
      <c r="C17" s="512"/>
      <c r="D17" s="512"/>
      <c r="E17" s="512"/>
      <c r="F17" s="512"/>
      <c r="G17" s="512"/>
      <c r="H17" s="513"/>
      <c r="I17" s="492" t="s">
        <v>16</v>
      </c>
    </row>
    <row r="18" spans="1:9" s="469" customFormat="1" ht="17.149999999999999" customHeight="1">
      <c r="A18" s="495"/>
      <c r="B18" s="486" t="s">
        <v>17</v>
      </c>
      <c r="C18" s="487"/>
      <c r="D18" s="487"/>
      <c r="E18" s="455" t="s">
        <v>35</v>
      </c>
      <c r="F18" s="514"/>
      <c r="G18" s="515" t="s">
        <v>189</v>
      </c>
      <c r="H18" s="516" t="s">
        <v>190</v>
      </c>
      <c r="I18" s="517"/>
    </row>
    <row r="19" spans="1:9" ht="17.149999999999999" customHeight="1">
      <c r="A19" s="518" t="s">
        <v>2</v>
      </c>
      <c r="B19" s="480" t="s">
        <v>274</v>
      </c>
      <c r="C19" s="519" t="str">
        <f t="shared" ref="C19:F19" si="4">B76</f>
        <v># 2642</v>
      </c>
      <c r="D19" s="519" t="str">
        <f t="shared" si="4"/>
        <v># 2643</v>
      </c>
      <c r="E19" s="519" t="str">
        <f t="shared" si="4"/>
        <v># 2644</v>
      </c>
      <c r="F19" s="520" t="str">
        <f t="shared" si="4"/>
        <v># 2645</v>
      </c>
      <c r="G19" s="519" t="s">
        <v>275</v>
      </c>
      <c r="H19" s="483" t="s">
        <v>129</v>
      </c>
      <c r="I19" s="506" t="s">
        <v>2</v>
      </c>
    </row>
    <row r="20" spans="1:9" ht="17.149999999999999" customHeight="1">
      <c r="A20" s="521"/>
      <c r="B20" s="702" t="s">
        <v>17</v>
      </c>
      <c r="C20" s="701" t="s">
        <v>415</v>
      </c>
      <c r="D20" s="723"/>
      <c r="E20" s="734" t="s">
        <v>451</v>
      </c>
      <c r="F20" s="723"/>
      <c r="G20" s="700"/>
      <c r="H20" s="700"/>
      <c r="I20" s="522"/>
    </row>
    <row r="21" spans="1:9" s="469" customFormat="1" ht="17.149999999999999" customHeight="1" thickBot="1">
      <c r="A21" s="464" t="s">
        <v>4</v>
      </c>
      <c r="B21" s="699" t="s">
        <v>290</v>
      </c>
      <c r="C21" s="723" t="s">
        <v>417</v>
      </c>
      <c r="D21" s="698" t="s">
        <v>418</v>
      </c>
      <c r="E21" s="735" t="s">
        <v>291</v>
      </c>
      <c r="F21" s="723" t="s">
        <v>419</v>
      </c>
      <c r="G21" s="723" t="s">
        <v>420</v>
      </c>
      <c r="H21" s="723" t="s">
        <v>421</v>
      </c>
      <c r="I21" s="492" t="s">
        <v>4</v>
      </c>
    </row>
    <row r="22" spans="1:9" ht="17.149999999999999" customHeight="1">
      <c r="A22" s="523"/>
      <c r="B22" s="524" t="s">
        <v>276</v>
      </c>
      <c r="C22" s="525"/>
      <c r="D22" s="526" t="str">
        <f>D90</f>
        <v>盲盒鐵路遊 Blind Travel by Rail (10 EPI)</v>
      </c>
      <c r="E22" s="487"/>
      <c r="F22" s="487"/>
      <c r="G22" s="486">
        <v>800387780</v>
      </c>
      <c r="H22" s="527"/>
      <c r="I22" s="528"/>
    </row>
    <row r="23" spans="1:9" ht="17.149999999999999" customHeight="1">
      <c r="A23" s="529" t="s">
        <v>2</v>
      </c>
      <c r="B23" s="480" t="s">
        <v>89</v>
      </c>
      <c r="C23" s="482" t="str">
        <f>B91</f>
        <v># 1</v>
      </c>
      <c r="D23" s="519" t="str">
        <f>"# " &amp; VALUE(RIGHT(C23,2)+1)</f>
        <v># 2</v>
      </c>
      <c r="E23" s="519" t="str">
        <f>"# " &amp; VALUE(RIGHT(D23,2)+1)</f>
        <v># 3</v>
      </c>
      <c r="F23" s="519" t="str">
        <f>"# " &amp; VALUE(RIGHT(E23,2)+1)</f>
        <v># 4</v>
      </c>
      <c r="G23" s="530"/>
      <c r="H23" s="531"/>
      <c r="I23" s="532" t="s">
        <v>2</v>
      </c>
    </row>
    <row r="24" spans="1:9" ht="17.149999999999999" customHeight="1">
      <c r="A24" s="533"/>
      <c r="B24" s="534" t="s">
        <v>17</v>
      </c>
      <c r="C24" s="535"/>
      <c r="D24" s="536" t="s">
        <v>195</v>
      </c>
      <c r="E24" s="536"/>
      <c r="F24" s="536"/>
      <c r="G24" s="530"/>
      <c r="H24" s="531"/>
      <c r="I24" s="537"/>
    </row>
    <row r="25" spans="1:9" ht="17.149999999999999" customHeight="1">
      <c r="A25" s="533"/>
      <c r="B25" s="538" t="s">
        <v>17</v>
      </c>
      <c r="C25" s="498" t="s">
        <v>17</v>
      </c>
      <c r="D25" s="539" t="s">
        <v>17</v>
      </c>
      <c r="E25" s="539" t="s">
        <v>17</v>
      </c>
      <c r="F25" s="539" t="s">
        <v>17</v>
      </c>
      <c r="G25" s="847" t="s">
        <v>122</v>
      </c>
      <c r="H25" s="848"/>
      <c r="I25" s="537"/>
    </row>
    <row r="26" spans="1:9" ht="17.149999999999999" customHeight="1">
      <c r="A26" s="533"/>
      <c r="B26" s="542" t="str">
        <f>LEFT($H$35,5) &amp; " # " &amp; VALUE(RIGHT($H$35,3)-1)</f>
        <v>新聞掏寶  # 267</v>
      </c>
      <c r="C26" s="542" t="str">
        <f>B70</f>
        <v>美食新聞報道 # 122</v>
      </c>
      <c r="D26" s="530" t="str">
        <f>C70</f>
        <v>美食新聞報道 # 123</v>
      </c>
      <c r="E26" s="530" t="str">
        <f>D70</f>
        <v>美食新聞報道 (*港台篇) #18</v>
      </c>
      <c r="F26" s="540" t="s">
        <v>277</v>
      </c>
      <c r="G26" s="845" t="s">
        <v>123</v>
      </c>
      <c r="H26" s="846"/>
      <c r="I26" s="537"/>
    </row>
    <row r="27" spans="1:9" s="469" customFormat="1" ht="17.149999999999999" customHeight="1" thickBot="1">
      <c r="A27" s="543" t="s">
        <v>5</v>
      </c>
      <c r="B27" s="520"/>
      <c r="C27" s="542"/>
      <c r="D27" s="482"/>
      <c r="E27" s="482"/>
      <c r="F27" s="482"/>
      <c r="G27" s="530" t="s">
        <v>278</v>
      </c>
      <c r="H27" s="509" t="s">
        <v>279</v>
      </c>
      <c r="I27" s="544" t="s">
        <v>5</v>
      </c>
    </row>
    <row r="28" spans="1:9" ht="17.149999999999999" customHeight="1">
      <c r="A28" s="533"/>
      <c r="B28" s="545" t="s">
        <v>17</v>
      </c>
      <c r="C28" s="487"/>
      <c r="D28" s="488"/>
      <c r="E28" s="488"/>
      <c r="F28" s="488"/>
      <c r="G28" s="546"/>
      <c r="H28" s="531"/>
      <c r="I28" s="547"/>
    </row>
    <row r="29" spans="1:9" ht="17.149999999999999" customHeight="1">
      <c r="A29" s="548" t="s">
        <v>2</v>
      </c>
      <c r="B29" s="549"/>
      <c r="C29" s="550"/>
      <c r="D29" s="575" t="s">
        <v>245</v>
      </c>
      <c r="E29" s="550"/>
      <c r="F29" s="508"/>
      <c r="G29" s="551"/>
      <c r="H29" s="552"/>
      <c r="I29" s="532" t="s">
        <v>2</v>
      </c>
    </row>
    <row r="30" spans="1:9" ht="17.149999999999999" customHeight="1">
      <c r="A30" s="533"/>
      <c r="B30" s="502" t="s">
        <v>280</v>
      </c>
      <c r="C30" s="508" t="str">
        <f>"# " &amp; VALUE(RIGHT(C80,2)-1)</f>
        <v># 11</v>
      </c>
      <c r="D30" s="508" t="str">
        <f>"# " &amp; VALUE(RIGHT(D80,2)-1)</f>
        <v># 12</v>
      </c>
      <c r="E30" s="508" t="str">
        <f>"# " &amp; VALUE(RIGHT(E80,2)-1)</f>
        <v># 13</v>
      </c>
      <c r="F30" s="508" t="str">
        <f>E80</f>
        <v># 14</v>
      </c>
      <c r="G30" s="530"/>
      <c r="H30" s="531"/>
      <c r="I30" s="537"/>
    </row>
    <row r="31" spans="1:9" s="469" customFormat="1" ht="17.149999999999999" customHeight="1" thickBot="1">
      <c r="A31" s="543" t="s">
        <v>6</v>
      </c>
      <c r="B31" s="480"/>
      <c r="C31" s="519"/>
      <c r="D31" s="519"/>
      <c r="E31" s="519"/>
      <c r="F31" s="519"/>
      <c r="G31" s="553" t="s">
        <v>24</v>
      </c>
      <c r="H31" s="554"/>
      <c r="I31" s="555" t="s">
        <v>6</v>
      </c>
    </row>
    <row r="32" spans="1:9" ht="17.149999999999999" customHeight="1">
      <c r="A32" s="556"/>
      <c r="B32" s="545" t="s">
        <v>17</v>
      </c>
      <c r="C32" s="455"/>
      <c r="D32" s="487"/>
      <c r="E32" s="488" t="str">
        <f>$E$73</f>
        <v>東張西望  Scoop 2025</v>
      </c>
      <c r="F32" s="487"/>
      <c r="G32" s="455"/>
      <c r="H32" s="557"/>
      <c r="I32" s="522"/>
    </row>
    <row r="33" spans="1:9" ht="17.149999999999999" customHeight="1">
      <c r="A33" s="548" t="s">
        <v>2</v>
      </c>
      <c r="B33" s="519" t="str">
        <f>B9</f>
        <v># 257</v>
      </c>
      <c r="C33" s="519" t="str">
        <f>B74</f>
        <v># 258</v>
      </c>
      <c r="D33" s="519" t="str">
        <f>D9</f>
        <v># 259</v>
      </c>
      <c r="E33" s="519" t="str">
        <f>E9</f>
        <v># 260</v>
      </c>
      <c r="F33" s="519" t="str">
        <f>F9</f>
        <v># 261</v>
      </c>
      <c r="G33" s="519" t="str">
        <f>"# " &amp; VALUE(RIGHT(F33,3)+1)</f>
        <v># 262</v>
      </c>
      <c r="H33" s="519" t="str">
        <f>"# " &amp; VALUE(RIGHT(G33,3)+1)</f>
        <v># 263</v>
      </c>
      <c r="I33" s="506" t="s">
        <v>2</v>
      </c>
    </row>
    <row r="34" spans="1:9" ht="17.149999999999999" customHeight="1">
      <c r="A34" s="533"/>
      <c r="B34" s="545" t="s">
        <v>17</v>
      </c>
      <c r="C34" s="487"/>
      <c r="D34" s="508" t="s">
        <v>62</v>
      </c>
      <c r="E34" s="508"/>
      <c r="F34" s="508"/>
      <c r="G34" s="558" t="s">
        <v>20</v>
      </c>
      <c r="H34" s="433" t="s">
        <v>25</v>
      </c>
      <c r="I34" s="559"/>
    </row>
    <row r="35" spans="1:9" ht="17.149999999999999" customHeight="1">
      <c r="A35" s="533"/>
      <c r="B35" s="508" t="s">
        <v>281</v>
      </c>
      <c r="C35" s="508" t="str">
        <f>B61</f>
        <v># 1961</v>
      </c>
      <c r="D35" s="508" t="str">
        <f>C61</f>
        <v># 1962</v>
      </c>
      <c r="E35" s="508" t="str">
        <f>D61</f>
        <v># 1963</v>
      </c>
      <c r="F35" s="508" t="str">
        <f>E61</f>
        <v># 1964</v>
      </c>
      <c r="G35" s="560" t="str">
        <f>F70</f>
        <v>最強生命線 # 415</v>
      </c>
      <c r="H35" s="328" t="s">
        <v>282</v>
      </c>
      <c r="I35" s="559"/>
    </row>
    <row r="36" spans="1:9" s="469" customFormat="1" ht="17.149999999999999" customHeight="1" thickBot="1">
      <c r="A36" s="543" t="s">
        <v>7</v>
      </c>
      <c r="B36" s="508"/>
      <c r="C36" s="508"/>
      <c r="D36" s="519"/>
      <c r="E36" s="519"/>
      <c r="F36" s="562">
        <v>1255</v>
      </c>
      <c r="G36" s="481"/>
      <c r="H36" s="349" t="s">
        <v>26</v>
      </c>
      <c r="I36" s="463" t="s">
        <v>7</v>
      </c>
    </row>
    <row r="37" spans="1:9" ht="17.149999999999999" customHeight="1">
      <c r="A37" s="564"/>
      <c r="B37" s="697" t="s">
        <v>17</v>
      </c>
      <c r="C37" s="707"/>
      <c r="D37" s="707"/>
      <c r="E37" s="734" t="s">
        <v>452</v>
      </c>
      <c r="F37" s="696"/>
      <c r="G37" s="566" t="s">
        <v>106</v>
      </c>
      <c r="H37" s="567" t="s">
        <v>73</v>
      </c>
      <c r="I37" s="568"/>
    </row>
    <row r="38" spans="1:9" ht="17.149999999999999" customHeight="1">
      <c r="A38" s="521"/>
      <c r="B38" s="695" t="s">
        <v>250</v>
      </c>
      <c r="C38" s="723" t="s">
        <v>417</v>
      </c>
      <c r="D38" s="723" t="s">
        <v>418</v>
      </c>
      <c r="E38" s="736" t="s">
        <v>453</v>
      </c>
      <c r="F38" s="706" t="s">
        <v>419</v>
      </c>
      <c r="G38" s="569" t="s">
        <v>283</v>
      </c>
      <c r="I38" s="559"/>
    </row>
    <row r="39" spans="1:9" ht="17.149999999999999" customHeight="1">
      <c r="A39" s="501" t="s">
        <v>2</v>
      </c>
      <c r="B39" s="694"/>
      <c r="C39" s="698"/>
      <c r="D39" s="698"/>
      <c r="E39" s="735"/>
      <c r="F39" s="693">
        <v>1320</v>
      </c>
      <c r="G39" s="570" t="s">
        <v>105</v>
      </c>
      <c r="H39" s="571" t="s">
        <v>284</v>
      </c>
      <c r="I39" s="572" t="s">
        <v>2</v>
      </c>
    </row>
    <row r="40" spans="1:9" ht="17.149999999999999" customHeight="1">
      <c r="A40" s="573"/>
      <c r="B40" s="275" t="s">
        <v>52</v>
      </c>
      <c r="C40" s="276"/>
      <c r="D40" s="259"/>
      <c r="E40" s="272"/>
      <c r="F40" s="272"/>
      <c r="G40" s="267" t="s">
        <v>50</v>
      </c>
      <c r="H40" s="574" t="s">
        <v>72</v>
      </c>
      <c r="I40" s="559"/>
    </row>
    <row r="41" spans="1:9" ht="17.149999999999999" customHeight="1" thickBot="1">
      <c r="A41" s="521"/>
      <c r="B41" s="277"/>
      <c r="C41" s="271"/>
      <c r="D41" s="278" t="s">
        <v>204</v>
      </c>
      <c r="E41" s="271"/>
      <c r="F41" s="271"/>
      <c r="G41" s="268" t="s">
        <v>285</v>
      </c>
      <c r="H41" s="574"/>
      <c r="I41" s="559"/>
    </row>
    <row r="42" spans="1:9" s="469" customFormat="1" ht="17.149999999999999" customHeight="1" thickBot="1">
      <c r="A42" s="576" t="s">
        <v>8</v>
      </c>
      <c r="B42" s="277" t="s">
        <v>286</v>
      </c>
      <c r="C42" s="271" t="str">
        <f>"# " &amp; VALUE(RIGHT(B42,4)+1)</f>
        <v># 1807</v>
      </c>
      <c r="D42" s="271" t="str">
        <f>"# " &amp; VALUE(RIGHT(C42,4)+1)</f>
        <v># 1808</v>
      </c>
      <c r="E42" s="271" t="str">
        <f>"# " &amp; VALUE(RIGHT(D42,4)+1)</f>
        <v># 1809</v>
      </c>
      <c r="F42" s="271" t="str">
        <f>"# " &amp; VALUE(RIGHT(E42,4)+1)</f>
        <v># 1810</v>
      </c>
      <c r="G42" s="269" t="s">
        <v>21</v>
      </c>
      <c r="H42" s="577"/>
      <c r="I42" s="463" t="s">
        <v>8</v>
      </c>
    </row>
    <row r="43" spans="1:9" ht="17.149999999999999" customHeight="1">
      <c r="A43" s="556"/>
      <c r="B43" s="277"/>
      <c r="C43" s="271"/>
      <c r="D43" s="271"/>
      <c r="E43" s="271"/>
      <c r="F43" s="279">
        <v>1405</v>
      </c>
      <c r="G43" s="558" t="s">
        <v>20</v>
      </c>
      <c r="H43" s="578" t="s">
        <v>23</v>
      </c>
      <c r="I43" s="547"/>
    </row>
    <row r="44" spans="1:9" ht="17.149999999999999" customHeight="1">
      <c r="A44" s="533"/>
      <c r="B44" s="486" t="s">
        <v>17</v>
      </c>
      <c r="C44" s="487"/>
      <c r="D44" s="487"/>
      <c r="E44" s="487" t="s">
        <v>35</v>
      </c>
      <c r="F44" s="487"/>
      <c r="G44" s="579"/>
      <c r="H44" s="580"/>
      <c r="I44" s="537"/>
    </row>
    <row r="45" spans="1:9" ht="17.149999999999999" customHeight="1">
      <c r="A45" s="581" t="s">
        <v>2</v>
      </c>
      <c r="B45" s="482" t="str">
        <f>B19</f>
        <v># 2641</v>
      </c>
      <c r="C45" s="508" t="str">
        <f>C19</f>
        <v># 2642</v>
      </c>
      <c r="D45" s="508" t="str">
        <f>C76</f>
        <v># 2643</v>
      </c>
      <c r="E45" s="508" t="str">
        <f>D76</f>
        <v># 2644</v>
      </c>
      <c r="F45" s="508" t="str">
        <f>E76</f>
        <v># 2645</v>
      </c>
      <c r="G45" s="582"/>
      <c r="H45" s="583"/>
      <c r="I45" s="532" t="s">
        <v>2</v>
      </c>
    </row>
    <row r="46" spans="1:9" ht="17.149999999999999" customHeight="1">
      <c r="A46" s="447"/>
      <c r="B46" s="666" t="s">
        <v>17</v>
      </c>
      <c r="C46" s="446"/>
      <c r="D46" s="488"/>
      <c r="E46" s="488"/>
      <c r="F46" s="565"/>
      <c r="G46" s="579" t="s">
        <v>244</v>
      </c>
      <c r="H46" s="585"/>
      <c r="I46" s="586"/>
    </row>
    <row r="47" spans="1:9" s="469" customFormat="1" ht="17.149999999999999" customHeight="1" thickBot="1">
      <c r="A47" s="445">
        <v>1500</v>
      </c>
      <c r="B47" s="444" t="s">
        <v>287</v>
      </c>
      <c r="C47" s="443"/>
      <c r="D47" s="588" t="str">
        <f>D85</f>
        <v>錦囊妙錄 Under The Moonlight (36 EPI)</v>
      </c>
      <c r="F47" s="542"/>
      <c r="G47" s="589"/>
      <c r="H47" s="590" t="str">
        <f>G81</f>
        <v xml:space="preserve">大內密探零零發 </v>
      </c>
      <c r="I47" s="591">
        <v>1500</v>
      </c>
    </row>
    <row r="48" spans="1:9" ht="17.149999999999999" customHeight="1">
      <c r="A48" s="442"/>
      <c r="B48" s="639" t="s">
        <v>288</v>
      </c>
      <c r="C48" s="530" t="str">
        <f>B86</f>
        <v># 1</v>
      </c>
      <c r="D48" s="508" t="str">
        <f>C86</f>
        <v># 2</v>
      </c>
      <c r="E48" s="508" t="str">
        <f>D86</f>
        <v># 3</v>
      </c>
      <c r="F48" s="542" t="str">
        <f>E86</f>
        <v># 4</v>
      </c>
      <c r="G48" s="579"/>
      <c r="H48" s="542"/>
      <c r="I48" s="593"/>
    </row>
    <row r="49" spans="1:9" ht="17.149999999999999" customHeight="1">
      <c r="A49" s="441">
        <v>30</v>
      </c>
      <c r="B49" s="481"/>
      <c r="C49" s="482"/>
      <c r="D49" s="519"/>
      <c r="E49" s="519"/>
      <c r="F49" s="520"/>
      <c r="G49" s="595"/>
      <c r="H49" s="596"/>
      <c r="I49" s="532" t="s">
        <v>2</v>
      </c>
    </row>
    <row r="50" spans="1:9" ht="17.149999999999999" customHeight="1">
      <c r="A50" s="584"/>
      <c r="B50" s="534" t="s">
        <v>17</v>
      </c>
      <c r="C50" s="597"/>
      <c r="D50" s="598" t="s">
        <v>195</v>
      </c>
      <c r="E50" s="536"/>
      <c r="F50" s="536"/>
      <c r="G50" s="558" t="s">
        <v>20</v>
      </c>
      <c r="H50" s="599"/>
      <c r="I50" s="537"/>
    </row>
    <row r="51" spans="1:9" ht="17.149999999999999" customHeight="1">
      <c r="A51" s="584"/>
      <c r="B51" s="524" t="str">
        <f>B22</f>
        <v>女神配對計劃 最後告白</v>
      </c>
      <c r="C51" s="488"/>
      <c r="D51" s="526" t="str">
        <f>D22</f>
        <v>盲盒鐵路遊 Blind Travel by Rail (10 EPI)</v>
      </c>
      <c r="E51" s="487"/>
      <c r="F51" s="487"/>
      <c r="G51" s="737" t="s">
        <v>250</v>
      </c>
      <c r="H51" s="542"/>
      <c r="I51" s="537"/>
    </row>
    <row r="52" spans="1:9" s="469" customFormat="1" ht="17.149999999999999" customHeight="1" thickBot="1">
      <c r="A52" s="587">
        <v>1600</v>
      </c>
      <c r="B52" s="480" t="str">
        <f>B23</f>
        <v># 5</v>
      </c>
      <c r="C52" s="519" t="str">
        <f>C23</f>
        <v># 1</v>
      </c>
      <c r="D52" s="519" t="str">
        <f>"# " &amp; VALUE(RIGHT(C52,2)+1)</f>
        <v># 2</v>
      </c>
      <c r="E52" s="519" t="str">
        <f>"# " &amp; VALUE(RIGHT(D52,2)+1)</f>
        <v># 3</v>
      </c>
      <c r="F52" s="519" t="str">
        <f>"# " &amp; VALUE(RIGHT(E52,2)+1)</f>
        <v># 4</v>
      </c>
      <c r="G52" s="595"/>
      <c r="H52" s="563"/>
      <c r="I52" s="591">
        <v>1600</v>
      </c>
    </row>
    <row r="53" spans="1:9" ht="17.149999999999999" customHeight="1">
      <c r="A53" s="470"/>
      <c r="B53" s="601" t="s">
        <v>86</v>
      </c>
      <c r="C53" s="539" t="s">
        <v>101</v>
      </c>
      <c r="D53" s="472" t="s">
        <v>94</v>
      </c>
      <c r="E53" s="708" t="s">
        <v>76</v>
      </c>
      <c r="F53" s="711" t="s">
        <v>98</v>
      </c>
      <c r="G53" s="713" t="s">
        <v>20</v>
      </c>
      <c r="H53" s="714" t="s">
        <v>23</v>
      </c>
      <c r="I53" s="709"/>
    </row>
    <row r="54" spans="1:9" ht="17.149999999999999" customHeight="1">
      <c r="A54" s="493"/>
      <c r="B54" s="602" t="s">
        <v>210</v>
      </c>
      <c r="C54" s="475" t="s">
        <v>211</v>
      </c>
      <c r="D54" s="603" t="s">
        <v>212</v>
      </c>
      <c r="E54" s="717" t="s">
        <v>213</v>
      </c>
      <c r="F54" s="718" t="s">
        <v>214</v>
      </c>
      <c r="G54" s="715"/>
      <c r="H54" s="712" t="str">
        <f>G75</f>
        <v>香港系列之原味道 # 13 (13 EPI)</v>
      </c>
      <c r="I54" s="719"/>
    </row>
    <row r="55" spans="1:9" ht="16.75" customHeight="1">
      <c r="A55" s="479">
        <v>30</v>
      </c>
      <c r="B55" s="480" t="s">
        <v>289</v>
      </c>
      <c r="C55" s="482" t="s">
        <v>111</v>
      </c>
      <c r="D55" s="530" t="s">
        <v>192</v>
      </c>
      <c r="E55" s="710" t="s">
        <v>129</v>
      </c>
      <c r="F55" s="710" t="s">
        <v>126</v>
      </c>
      <c r="G55" s="716" t="s">
        <v>259</v>
      </c>
      <c r="H55" s="720"/>
      <c r="I55" s="721">
        <v>30</v>
      </c>
    </row>
    <row r="56" spans="1:9" ht="17.149999999999999" customHeight="1">
      <c r="A56" s="493"/>
      <c r="B56" s="609" t="s">
        <v>20</v>
      </c>
      <c r="C56" s="610" t="s">
        <v>217</v>
      </c>
      <c r="D56" s="486" t="s">
        <v>78</v>
      </c>
      <c r="E56" s="487"/>
      <c r="F56" s="487"/>
      <c r="G56" s="589"/>
      <c r="H56" s="611" t="s">
        <v>23</v>
      </c>
      <c r="I56" s="586"/>
    </row>
    <row r="57" spans="1:9" ht="17.149999999999999" customHeight="1">
      <c r="A57" s="493"/>
      <c r="B57" s="579" t="s">
        <v>290</v>
      </c>
      <c r="C57" s="508" t="s">
        <v>90</v>
      </c>
      <c r="D57" s="530"/>
      <c r="E57" s="604" t="s">
        <v>219</v>
      </c>
      <c r="F57" s="604"/>
      <c r="G57" s="589"/>
      <c r="H57" s="575" t="str">
        <f>G90</f>
        <v>日本最美村落 # 6</v>
      </c>
      <c r="I57" s="586"/>
    </row>
    <row r="58" spans="1:9" s="469" customFormat="1" ht="17.149999999999999" customHeight="1" thickBot="1">
      <c r="A58" s="613">
        <v>1700</v>
      </c>
      <c r="B58" s="614"/>
      <c r="C58" s="519" t="s">
        <v>275</v>
      </c>
      <c r="D58" s="482" t="s">
        <v>291</v>
      </c>
      <c r="E58" s="519" t="str">
        <f>"# " &amp; VALUE(RIGHT(D58,2)+1)</f>
        <v># 35</v>
      </c>
      <c r="F58" s="519" t="str">
        <f>"# " &amp; VALUE(RIGHT(E58,2)+1)</f>
        <v># 36</v>
      </c>
      <c r="G58" s="612"/>
      <c r="H58" s="615"/>
      <c r="I58" s="591">
        <v>1700</v>
      </c>
    </row>
    <row r="59" spans="1:9" ht="17.149999999999999" customHeight="1">
      <c r="A59" s="523"/>
      <c r="B59" s="487" t="s">
        <v>57</v>
      </c>
      <c r="C59" s="616"/>
      <c r="D59" s="498"/>
      <c r="E59" s="498"/>
      <c r="F59" s="498"/>
      <c r="G59" s="558" t="s">
        <v>20</v>
      </c>
      <c r="H59" s="611" t="s">
        <v>23</v>
      </c>
      <c r="I59" s="528"/>
    </row>
    <row r="60" spans="1:9" ht="17.149999999999999" customHeight="1">
      <c r="A60" s="584"/>
      <c r="B60" s="498"/>
      <c r="C60" s="508"/>
      <c r="D60" s="504" t="s">
        <v>56</v>
      </c>
      <c r="E60" s="455"/>
      <c r="F60" s="455"/>
      <c r="G60" s="579" t="s">
        <v>290</v>
      </c>
      <c r="H60" s="561" t="str">
        <f>H35</f>
        <v>新聞掏寶 # 268</v>
      </c>
      <c r="I60" s="586"/>
    </row>
    <row r="61" spans="1:9" ht="17.149999999999999" customHeight="1">
      <c r="A61" s="594">
        <v>30</v>
      </c>
      <c r="B61" s="519" t="s">
        <v>292</v>
      </c>
      <c r="C61" s="519" t="str">
        <f>"# " &amp; VALUE(RIGHT(B61,4)+1)</f>
        <v># 1962</v>
      </c>
      <c r="D61" s="519" t="str">
        <f>"# " &amp; VALUE(RIGHT(C61,4)+1)</f>
        <v># 1963</v>
      </c>
      <c r="E61" s="508" t="str">
        <f>"# " &amp; VALUE(RIGHT(D61,4)+1)</f>
        <v># 1964</v>
      </c>
      <c r="F61" s="519" t="str">
        <f>"# " &amp; VALUE(RIGHT(E61,4)+1)</f>
        <v># 1965</v>
      </c>
      <c r="G61" s="617"/>
      <c r="H61" s="618"/>
      <c r="I61" s="608">
        <v>30</v>
      </c>
    </row>
    <row r="62" spans="1:9" ht="17.149999999999999" customHeight="1">
      <c r="A62" s="619"/>
      <c r="B62" s="545" t="s">
        <v>109</v>
      </c>
      <c r="C62" s="620"/>
      <c r="D62" s="620"/>
      <c r="E62" s="620"/>
      <c r="F62" s="620"/>
      <c r="G62" s="558" t="s">
        <v>20</v>
      </c>
      <c r="H62" s="620" t="s">
        <v>49</v>
      </c>
      <c r="I62" s="586"/>
    </row>
    <row r="63" spans="1:9" ht="17.149999999999999" customHeight="1">
      <c r="A63" s="584"/>
      <c r="B63" s="471"/>
      <c r="C63" s="498"/>
      <c r="D63" s="621" t="s">
        <v>223</v>
      </c>
      <c r="E63" s="498"/>
      <c r="F63" s="498"/>
      <c r="G63" s="569" t="str">
        <f>G41</f>
        <v>周六聊Teen谷 # 37</v>
      </c>
      <c r="H63" s="575" t="s">
        <v>293</v>
      </c>
      <c r="I63" s="586"/>
    </row>
    <row r="64" spans="1:9" s="469" customFormat="1" ht="17.149999999999999" customHeight="1" thickBot="1">
      <c r="A64" s="587">
        <v>1800</v>
      </c>
      <c r="B64" s="502" t="s">
        <v>294</v>
      </c>
      <c r="C64" s="508" t="str">
        <f>"# " &amp; VALUE(RIGHT(B64,2)+1)</f>
        <v># 24</v>
      </c>
      <c r="D64" s="508" t="str">
        <f>"# " &amp; VALUE(RIGHT(C64,2)+1)</f>
        <v># 25</v>
      </c>
      <c r="E64" s="508" t="str">
        <f>"# " &amp; VALUE(RIGHT(D64,2)+1)</f>
        <v># 26</v>
      </c>
      <c r="F64" s="508" t="str">
        <f>"# " &amp; VALUE(RIGHT(E64,2)+1)</f>
        <v># 27</v>
      </c>
      <c r="G64" s="481"/>
      <c r="H64" s="563" t="s">
        <v>44</v>
      </c>
      <c r="I64" s="591">
        <v>1800</v>
      </c>
    </row>
    <row r="65" spans="1:13" ht="17.149999999999999" customHeight="1">
      <c r="A65" s="584"/>
      <c r="B65" s="502"/>
      <c r="C65" s="508"/>
      <c r="D65" s="508"/>
      <c r="E65" s="508"/>
      <c r="F65" s="508"/>
      <c r="G65" s="843" t="s">
        <v>226</v>
      </c>
      <c r="H65" s="844"/>
      <c r="I65" s="490"/>
    </row>
    <row r="66" spans="1:13" ht="17.149999999999999" customHeight="1" thickBot="1">
      <c r="A66" s="594">
        <v>30</v>
      </c>
      <c r="B66" s="622"/>
      <c r="C66" s="491"/>
      <c r="D66" s="491"/>
      <c r="E66" s="491"/>
      <c r="F66" s="623"/>
      <c r="G66" s="624" t="s">
        <v>295</v>
      </c>
      <c r="H66" s="625" t="s">
        <v>296</v>
      </c>
      <c r="I66" s="484">
        <v>30</v>
      </c>
    </row>
    <row r="67" spans="1:13" ht="17.149999999999999" customHeight="1">
      <c r="A67" s="584"/>
      <c r="B67" s="829" t="s">
        <v>229</v>
      </c>
      <c r="C67" s="830"/>
      <c r="D67" s="830"/>
      <c r="E67" s="830"/>
      <c r="F67" s="831"/>
      <c r="G67" s="832" t="s">
        <v>230</v>
      </c>
      <c r="H67" s="833"/>
      <c r="I67" s="490"/>
    </row>
    <row r="68" spans="1:13" s="469" customFormat="1" ht="12.65" customHeight="1" thickBot="1">
      <c r="A68" s="587">
        <v>1900</v>
      </c>
      <c r="B68" s="280"/>
      <c r="C68" s="280"/>
      <c r="D68" s="280"/>
      <c r="E68" s="280"/>
      <c r="F68" s="264">
        <v>1900</v>
      </c>
      <c r="G68" s="281"/>
      <c r="H68" s="282"/>
      <c r="I68" s="626">
        <v>1900</v>
      </c>
    </row>
    <row r="69" spans="1:13" s="469" customFormat="1" ht="17.149999999999999" customHeight="1">
      <c r="A69" s="613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286" t="s">
        <v>107</v>
      </c>
      <c r="I69" s="593"/>
    </row>
    <row r="70" spans="1:13" s="469" customFormat="1" ht="17.149999999999999" customHeight="1">
      <c r="A70" s="613"/>
      <c r="B70" s="287" t="s">
        <v>297</v>
      </c>
      <c r="C70" s="287" t="s">
        <v>298</v>
      </c>
      <c r="D70" s="287" t="s">
        <v>299</v>
      </c>
      <c r="E70" s="692" t="s">
        <v>422</v>
      </c>
      <c r="F70" s="289" t="s">
        <v>300</v>
      </c>
      <c r="G70" s="290" t="s">
        <v>301</v>
      </c>
      <c r="H70" s="291" t="s">
        <v>302</v>
      </c>
      <c r="I70" s="629"/>
    </row>
    <row r="71" spans="1:13" s="469" customFormat="1" ht="17.149999999999999" customHeight="1">
      <c r="A71" s="493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297" t="s">
        <v>96</v>
      </c>
      <c r="I71" s="586">
        <v>30</v>
      </c>
    </row>
    <row r="72" spans="1:13" s="469" customFormat="1" ht="17.149999999999999" customHeight="1">
      <c r="A72" s="493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303">
        <v>1935</v>
      </c>
      <c r="I72" s="586"/>
    </row>
    <row r="73" spans="1:13" ht="17.149999999999999" customHeight="1">
      <c r="A73" s="632"/>
      <c r="B73" s="304" t="s">
        <v>51</v>
      </c>
      <c r="C73" s="272"/>
      <c r="D73" s="272"/>
      <c r="E73" s="278" t="s">
        <v>239</v>
      </c>
      <c r="F73" s="272"/>
      <c r="G73" s="272"/>
      <c r="H73" s="272"/>
      <c r="I73" s="633"/>
    </row>
    <row r="74" spans="1:13" s="469" customFormat="1" ht="17.149999999999999" customHeight="1" thickBot="1">
      <c r="A74" s="613">
        <v>2000</v>
      </c>
      <c r="B74" s="277" t="s">
        <v>303</v>
      </c>
      <c r="C74" s="274" t="str">
        <f t="shared" ref="C74:H74" si="5">"# " &amp; VALUE(RIGHT(B74,3)+1)</f>
        <v># 259</v>
      </c>
      <c r="D74" s="274" t="str">
        <f t="shared" si="5"/>
        <v># 260</v>
      </c>
      <c r="E74" s="274" t="str">
        <f t="shared" si="5"/>
        <v># 261</v>
      </c>
      <c r="F74" s="274" t="str">
        <f t="shared" si="5"/>
        <v># 262</v>
      </c>
      <c r="G74" s="271" t="str">
        <f t="shared" si="5"/>
        <v># 263</v>
      </c>
      <c r="H74" s="274" t="str">
        <f t="shared" si="5"/>
        <v># 264</v>
      </c>
      <c r="I74" s="591">
        <v>2000</v>
      </c>
    </row>
    <row r="75" spans="1:13" s="469" customFormat="1" ht="17.149999999999999" customHeight="1">
      <c r="A75" s="634"/>
      <c r="B75" s="304" t="s">
        <v>64</v>
      </c>
      <c r="C75" s="305" t="s">
        <v>22</v>
      </c>
      <c r="D75" s="306"/>
      <c r="E75" s="306" t="s">
        <v>241</v>
      </c>
      <c r="F75" s="307"/>
      <c r="G75" s="308" t="s">
        <v>304</v>
      </c>
      <c r="H75" s="309" t="s">
        <v>167</v>
      </c>
      <c r="I75" s="635"/>
    </row>
    <row r="76" spans="1:13" ht="17.149999999999999" customHeight="1">
      <c r="A76" s="493">
        <v>30</v>
      </c>
      <c r="B76" s="277" t="s">
        <v>305</v>
      </c>
      <c r="C76" s="271" t="str">
        <f>"# " &amp; VALUE(RIGHT(B76,4)+1)</f>
        <v># 2643</v>
      </c>
      <c r="D76" s="271" t="str">
        <f>"# " &amp; VALUE(RIGHT(C76,4)+1)</f>
        <v># 2644</v>
      </c>
      <c r="E76" s="271" t="str">
        <f>"# " &amp; VALUE(RIGHT(D76,4)+1)</f>
        <v># 2645</v>
      </c>
      <c r="F76" s="271" t="str">
        <f>"# " &amp; VALUE(RIGHT(E76,4)+1)</f>
        <v># 2646</v>
      </c>
      <c r="G76" s="310" t="s">
        <v>113</v>
      </c>
      <c r="H76" s="311"/>
      <c r="I76" s="484">
        <v>30</v>
      </c>
    </row>
    <row r="77" spans="1:13" ht="17.149999999999999" customHeight="1">
      <c r="A77" s="485"/>
      <c r="B77" s="304" t="s">
        <v>140</v>
      </c>
      <c r="C77" s="312"/>
      <c r="D77" s="312"/>
      <c r="E77" s="312"/>
      <c r="F77" s="312"/>
      <c r="G77" s="267"/>
      <c r="H77" s="313"/>
      <c r="I77" s="636"/>
    </row>
    <row r="78" spans="1:13" ht="17.149999999999999" customHeight="1" thickBot="1">
      <c r="A78" s="493"/>
      <c r="B78" s="275"/>
      <c r="C78" s="271"/>
      <c r="D78" s="271"/>
      <c r="E78" s="271"/>
      <c r="F78" s="271"/>
      <c r="G78" s="314"/>
      <c r="H78" s="313" t="s">
        <v>306</v>
      </c>
      <c r="I78" s="490"/>
    </row>
    <row r="79" spans="1:13" s="469" customFormat="1" ht="17.149999999999999" customHeight="1" thickBot="1">
      <c r="A79" s="638">
        <v>2100</v>
      </c>
      <c r="B79" s="277"/>
      <c r="C79" s="315"/>
      <c r="D79" s="278" t="s">
        <v>245</v>
      </c>
      <c r="E79" s="271"/>
      <c r="F79" s="271"/>
      <c r="G79" s="316"/>
      <c r="H79" s="311" t="s">
        <v>168</v>
      </c>
      <c r="I79" s="626">
        <v>2100</v>
      </c>
    </row>
    <row r="80" spans="1:13" s="469" customFormat="1" ht="17.149999999999999" customHeight="1">
      <c r="A80" s="592"/>
      <c r="B80" s="271" t="s">
        <v>103</v>
      </c>
      <c r="C80" s="271" t="str">
        <f>"# " &amp; VALUE(RIGHT(B80,2)+1)</f>
        <v># 12</v>
      </c>
      <c r="D80" s="271" t="str">
        <f>"# " &amp; VALUE(RIGHT(C80,2)+1)</f>
        <v># 13</v>
      </c>
      <c r="E80" s="271" t="str">
        <f>"# " &amp; VALUE(RIGHT(D80,2)+1)</f>
        <v># 14</v>
      </c>
      <c r="F80" s="271" t="str">
        <f>"# " &amp; VALUE(RIGHT(E80,2)+1)</f>
        <v># 15</v>
      </c>
      <c r="G80" s="318"/>
      <c r="H80" s="311"/>
      <c r="I80" s="593"/>
      <c r="M80" s="440"/>
    </row>
    <row r="81" spans="1:13" s="469" customFormat="1" ht="17.149999999999999" customHeight="1">
      <c r="A81" s="640"/>
      <c r="B81" s="271"/>
      <c r="C81" s="271"/>
      <c r="D81" s="271"/>
      <c r="E81" s="271"/>
      <c r="F81" s="271"/>
      <c r="G81" s="319" t="s">
        <v>307</v>
      </c>
      <c r="H81" s="313"/>
      <c r="I81" s="629"/>
      <c r="M81" s="439"/>
    </row>
    <row r="82" spans="1:13" ht="17.149999999999999" customHeight="1">
      <c r="A82" s="594">
        <v>30</v>
      </c>
      <c r="B82" s="271"/>
      <c r="C82" s="271"/>
      <c r="D82" s="271"/>
      <c r="E82" s="271"/>
      <c r="F82" s="271"/>
      <c r="G82" s="318" t="s">
        <v>308</v>
      </c>
      <c r="H82" s="432"/>
      <c r="I82" s="608">
        <v>30</v>
      </c>
      <c r="M82" s="439"/>
    </row>
    <row r="83" spans="1:13" ht="17.149999999999999" customHeight="1">
      <c r="A83" s="584"/>
      <c r="B83" s="304" t="s">
        <v>309</v>
      </c>
      <c r="C83" s="306"/>
      <c r="D83" s="312"/>
      <c r="E83" s="312"/>
      <c r="F83" s="312"/>
      <c r="G83" s="318"/>
      <c r="H83" s="309" t="s">
        <v>142</v>
      </c>
      <c r="I83" s="586"/>
      <c r="M83" s="438"/>
    </row>
    <row r="84" spans="1:13" ht="17.149999999999999" customHeight="1">
      <c r="A84" s="584"/>
      <c r="B84" s="275"/>
      <c r="C84" s="271"/>
      <c r="D84" s="271"/>
      <c r="E84" s="271"/>
      <c r="F84" s="271"/>
      <c r="G84" s="321"/>
      <c r="H84" s="311"/>
      <c r="I84" s="586"/>
    </row>
    <row r="85" spans="1:13" s="469" customFormat="1" ht="17.149999999999999" customHeight="1" thickBot="1">
      <c r="A85" s="587">
        <v>2200</v>
      </c>
      <c r="B85" s="323"/>
      <c r="C85" s="324"/>
      <c r="D85" s="324" t="s">
        <v>310</v>
      </c>
      <c r="E85" s="271"/>
      <c r="F85" s="271"/>
      <c r="G85" s="318"/>
      <c r="H85" s="850" t="s">
        <v>311</v>
      </c>
      <c r="I85" s="591">
        <v>2200</v>
      </c>
    </row>
    <row r="86" spans="1:13" s="469" customFormat="1" ht="17.149999999999999" customHeight="1">
      <c r="A86" s="640"/>
      <c r="B86" s="271" t="s">
        <v>116</v>
      </c>
      <c r="C86" s="271" t="str">
        <f>"# " &amp; VALUE(RIGHT(B86,2)+1)</f>
        <v># 2</v>
      </c>
      <c r="D86" s="271" t="str">
        <f>"# " &amp; VALUE(RIGHT(C86,2)+1)</f>
        <v># 3</v>
      </c>
      <c r="E86" s="271" t="str">
        <f>"# " &amp; VALUE(RIGHT(D86,2)+1)</f>
        <v># 4</v>
      </c>
      <c r="F86" s="271" t="str">
        <f>"# " &amp; VALUE(RIGHT(E86,2)+1)</f>
        <v># 5</v>
      </c>
      <c r="G86" s="267"/>
      <c r="H86" s="850"/>
      <c r="I86" s="593"/>
    </row>
    <row r="87" spans="1:13" s="469" customFormat="1" ht="17.149999999999999" customHeight="1">
      <c r="A87" s="640"/>
      <c r="B87" s="277"/>
      <c r="C87" s="271"/>
      <c r="D87" s="271"/>
      <c r="E87" s="271"/>
      <c r="F87" s="271"/>
      <c r="G87" s="327"/>
      <c r="H87" s="691">
        <v>2215</v>
      </c>
      <c r="I87" s="629"/>
    </row>
    <row r="88" spans="1:13" ht="17.149999999999999" customHeight="1">
      <c r="A88" s="594">
        <v>30</v>
      </c>
      <c r="B88" s="329"/>
      <c r="C88" s="274"/>
      <c r="D88" s="274"/>
      <c r="E88" s="274"/>
      <c r="F88" s="274"/>
      <c r="G88" s="292"/>
      <c r="H88" s="690" t="s">
        <v>423</v>
      </c>
      <c r="I88" s="608">
        <v>30</v>
      </c>
    </row>
    <row r="89" spans="1:13" ht="17.149999999999999" customHeight="1">
      <c r="A89" s="619"/>
      <c r="B89" s="275" t="s">
        <v>142</v>
      </c>
      <c r="C89" s="331"/>
      <c r="D89" s="259"/>
      <c r="E89" s="332"/>
      <c r="F89" s="332"/>
      <c r="G89" s="267" t="s">
        <v>161</v>
      </c>
      <c r="H89" s="705" t="s">
        <v>424</v>
      </c>
      <c r="I89" s="586"/>
    </row>
    <row r="90" spans="1:13" ht="17.149999999999999" customHeight="1">
      <c r="A90" s="584"/>
      <c r="B90" s="332"/>
      <c r="C90" s="331"/>
      <c r="D90" s="278" t="s">
        <v>312</v>
      </c>
      <c r="E90" s="278"/>
      <c r="F90" s="278"/>
      <c r="G90" s="268" t="s">
        <v>313</v>
      </c>
      <c r="H90" s="689" t="s">
        <v>425</v>
      </c>
      <c r="I90" s="586"/>
    </row>
    <row r="91" spans="1:13" ht="17.149999999999999" customHeight="1">
      <c r="A91" s="584"/>
      <c r="B91" s="271" t="s">
        <v>116</v>
      </c>
      <c r="C91" s="271" t="str">
        <f>"# " &amp; VALUE(RIGHT(B91,2)+1)</f>
        <v># 2</v>
      </c>
      <c r="D91" s="271" t="str">
        <f>"# " &amp; VALUE(RIGHT(C91,2)+1)</f>
        <v># 3</v>
      </c>
      <c r="E91" s="271" t="str">
        <f>"# " &amp; VALUE(RIGHT(D91,2)+1)</f>
        <v># 4</v>
      </c>
      <c r="F91" s="271" t="str">
        <f>"# " &amp; VALUE(RIGHT(E91,2)+1)</f>
        <v># 5</v>
      </c>
      <c r="G91" s="318" t="s">
        <v>162</v>
      </c>
      <c r="H91" s="688">
        <v>2245</v>
      </c>
      <c r="I91" s="586"/>
    </row>
    <row r="92" spans="1:13" ht="17.149999999999999" customHeight="1" thickBot="1">
      <c r="A92" s="587">
        <v>2300</v>
      </c>
      <c r="B92" s="274"/>
      <c r="C92" s="274"/>
      <c r="D92" s="335"/>
      <c r="E92" s="335"/>
      <c r="F92" s="335"/>
      <c r="G92" s="269"/>
      <c r="H92" s="267" t="s">
        <v>176</v>
      </c>
      <c r="I92" s="591">
        <v>2300</v>
      </c>
    </row>
    <row r="93" spans="1:13" s="469" customFormat="1" ht="17.149999999999999" customHeight="1">
      <c r="A93" s="644"/>
      <c r="B93" s="275" t="s">
        <v>85</v>
      </c>
      <c r="C93" s="358"/>
      <c r="D93" s="338" t="s">
        <v>251</v>
      </c>
      <c r="E93" s="271"/>
      <c r="F93" s="271"/>
      <c r="G93" s="339" t="s">
        <v>48</v>
      </c>
      <c r="H93" s="313" t="s">
        <v>314</v>
      </c>
      <c r="I93" s="635"/>
    </row>
    <row r="94" spans="1:13" s="469" customFormat="1" ht="17.149999999999999" customHeight="1">
      <c r="A94" s="644"/>
      <c r="B94" s="277" t="s">
        <v>315</v>
      </c>
      <c r="C94" s="271" t="str">
        <f>"# " &amp; VALUE(RIGHT(B94,4)+1)</f>
        <v># 3844</v>
      </c>
      <c r="D94" s="271" t="str">
        <f>"# " &amp; VALUE(RIGHT(C94,4)+1)</f>
        <v># 3845</v>
      </c>
      <c r="E94" s="271" t="str">
        <f>"# " &amp; VALUE(RIGHT(D94,4)+1)</f>
        <v># 3846</v>
      </c>
      <c r="F94" s="271" t="str">
        <f>"# " &amp; VALUE(RIGHT(E94,4)+1)</f>
        <v># 3847</v>
      </c>
      <c r="G94" s="290" t="s">
        <v>316</v>
      </c>
      <c r="H94" s="336" t="s">
        <v>175</v>
      </c>
      <c r="I94" s="645"/>
    </row>
    <row r="95" spans="1:13" s="469" customFormat="1" ht="17.149999999999999" customHeight="1" thickBot="1">
      <c r="A95" s="646">
        <v>2315</v>
      </c>
      <c r="B95" s="277"/>
      <c r="C95" s="271"/>
      <c r="D95" s="271"/>
      <c r="E95" s="271"/>
      <c r="F95" s="340">
        <v>2315</v>
      </c>
      <c r="G95" s="431" t="s">
        <v>45</v>
      </c>
      <c r="H95" s="430"/>
      <c r="I95" s="648">
        <v>2315</v>
      </c>
    </row>
    <row r="96" spans="1:13" ht="17.149999999999999" customHeight="1" thickBot="1">
      <c r="A96" s="479">
        <v>30</v>
      </c>
      <c r="B96" s="342"/>
      <c r="C96" s="343"/>
      <c r="D96" s="343"/>
      <c r="E96" s="343"/>
      <c r="F96" s="343"/>
      <c r="G96" s="851" t="s">
        <v>254</v>
      </c>
      <c r="H96" s="852"/>
      <c r="I96" s="650">
        <v>30</v>
      </c>
    </row>
    <row r="97" spans="1:9" ht="17.149999999999999" customHeight="1">
      <c r="A97" s="485"/>
      <c r="B97" s="277"/>
      <c r="C97" s="344"/>
      <c r="D97" s="344" t="s">
        <v>47</v>
      </c>
      <c r="E97" s="276"/>
      <c r="F97" s="344"/>
      <c r="G97" s="437" t="s">
        <v>23</v>
      </c>
      <c r="H97" s="448" t="s">
        <v>20</v>
      </c>
      <c r="I97" s="490"/>
    </row>
    <row r="98" spans="1:9" ht="17.149999999999999" customHeight="1">
      <c r="A98" s="493"/>
      <c r="B98" s="277"/>
      <c r="C98" s="272"/>
      <c r="D98" s="272"/>
      <c r="E98" s="276"/>
      <c r="F98" s="272"/>
      <c r="G98" s="551" t="str">
        <f>G41</f>
        <v>周六聊Teen谷 # 37</v>
      </c>
      <c r="H98" s="436" t="str">
        <f>F70</f>
        <v>最強生命線 # 415</v>
      </c>
      <c r="I98" s="490"/>
    </row>
    <row r="99" spans="1:9" ht="17.149999999999999" customHeight="1" thickBot="1">
      <c r="A99" s="493"/>
      <c r="B99" s="277"/>
      <c r="C99" s="272"/>
      <c r="D99" s="272"/>
      <c r="E99" s="345"/>
      <c r="F99" s="358">
        <v>2350</v>
      </c>
      <c r="G99" s="530"/>
      <c r="H99" s="577"/>
      <c r="I99" s="490"/>
    </row>
    <row r="100" spans="1:9" s="469" customFormat="1" ht="17.149999999999999" customHeight="1" thickBot="1">
      <c r="A100" s="460" t="s">
        <v>9</v>
      </c>
      <c r="B100" s="346"/>
      <c r="C100" s="347"/>
      <c r="D100" s="347" t="s">
        <v>42</v>
      </c>
      <c r="E100" s="348"/>
      <c r="F100" s="347"/>
      <c r="G100" s="482"/>
      <c r="H100" s="483"/>
      <c r="I100" s="492" t="s">
        <v>9</v>
      </c>
    </row>
    <row r="101" spans="1:9" ht="17.149999999999999" customHeight="1">
      <c r="A101" s="470"/>
      <c r="B101" s="652" t="s">
        <v>17</v>
      </c>
      <c r="C101" s="649"/>
      <c r="D101" s="649"/>
      <c r="E101" s="455"/>
      <c r="F101" s="649"/>
      <c r="G101" s="651" t="s">
        <v>23</v>
      </c>
      <c r="H101" s="435" t="s">
        <v>20</v>
      </c>
      <c r="I101" s="478"/>
    </row>
    <row r="102" spans="1:9" ht="17.149999999999999" customHeight="1">
      <c r="A102" s="493"/>
      <c r="B102" s="498"/>
      <c r="C102" s="455"/>
      <c r="D102" s="455" t="str">
        <f>D60</f>
        <v>兄弟幫 Big Boys Club (2505 EPI)</v>
      </c>
      <c r="F102" s="653"/>
      <c r="G102" s="654" t="str">
        <f>G70</f>
        <v>新聞透視 # 36</v>
      </c>
      <c r="H102" s="561" t="str">
        <f>H35</f>
        <v>新聞掏寶 # 268</v>
      </c>
      <c r="I102" s="490"/>
    </row>
    <row r="103" spans="1:9" ht="17.149999999999999" customHeight="1">
      <c r="A103" s="479">
        <v>30</v>
      </c>
      <c r="B103" s="519" t="str">
        <f>B61</f>
        <v># 1961</v>
      </c>
      <c r="C103" s="519" t="str">
        <f>C61</f>
        <v># 1962</v>
      </c>
      <c r="D103" s="508" t="str">
        <f>D61</f>
        <v># 1963</v>
      </c>
      <c r="E103" s="508" t="str">
        <f>E61</f>
        <v># 1964</v>
      </c>
      <c r="F103" s="519" t="str">
        <f>F61</f>
        <v># 1965</v>
      </c>
      <c r="G103" s="655"/>
      <c r="H103" s="656"/>
      <c r="I103" s="484">
        <v>30</v>
      </c>
    </row>
    <row r="104" spans="1:9" ht="17.149999999999999" customHeight="1">
      <c r="A104" s="493"/>
      <c r="B104" s="471" t="s">
        <v>17</v>
      </c>
      <c r="C104" s="642"/>
      <c r="D104" s="488"/>
      <c r="E104" s="488"/>
      <c r="F104" s="565"/>
      <c r="G104" s="628" t="s">
        <v>23</v>
      </c>
      <c r="H104" s="567" t="s">
        <v>20</v>
      </c>
      <c r="I104" s="657"/>
    </row>
    <row r="105" spans="1:9" s="469" customFormat="1" ht="17.149999999999999" customHeight="1" thickBot="1">
      <c r="A105" s="460" t="s">
        <v>10</v>
      </c>
      <c r="B105" s="643"/>
      <c r="C105" s="642"/>
      <c r="D105" s="588" t="str">
        <f>D85</f>
        <v>錦囊妙錄 Under The Moonlight (36 EPI)</v>
      </c>
      <c r="F105" s="508"/>
      <c r="G105" s="658" t="s">
        <v>317</v>
      </c>
      <c r="H105" s="575" t="str">
        <f>H63</f>
        <v>財經透視 # 38</v>
      </c>
      <c r="I105" s="463" t="s">
        <v>10</v>
      </c>
    </row>
    <row r="106" spans="1:9" ht="17.149999999999999" customHeight="1">
      <c r="A106" s="564"/>
      <c r="B106" s="508" t="str">
        <f>B86</f>
        <v># 1</v>
      </c>
      <c r="C106" s="508" t="str">
        <f>"# " &amp; VALUE(RIGHT(B106,2)+1)</f>
        <v># 2</v>
      </c>
      <c r="D106" s="508" t="str">
        <f>"# " &amp; VALUE(RIGHT(C106,2)+1)</f>
        <v># 3</v>
      </c>
      <c r="E106" s="508" t="str">
        <f>"# " &amp; VALUE(RIGHT(D106,2)+1)</f>
        <v># 4</v>
      </c>
      <c r="F106" s="508" t="str">
        <f>"# " &amp; VALUE(RIGHT(E106,2)+1)</f>
        <v># 5</v>
      </c>
      <c r="G106" s="628" t="s">
        <v>23</v>
      </c>
      <c r="H106" s="567" t="s">
        <v>20</v>
      </c>
      <c r="I106" s="568"/>
    </row>
    <row r="107" spans="1:9" ht="17.149999999999999" customHeight="1">
      <c r="A107" s="659">
        <v>30</v>
      </c>
      <c r="B107" s="519"/>
      <c r="C107" s="519"/>
      <c r="D107" s="519"/>
      <c r="E107" s="519"/>
      <c r="F107" s="520"/>
      <c r="G107" s="658" t="s">
        <v>318</v>
      </c>
      <c r="H107" s="561" t="str">
        <f>H70</f>
        <v>港繫全球  商聚灣區 #9 (10 EPI)</v>
      </c>
      <c r="I107" s="572">
        <v>30</v>
      </c>
    </row>
    <row r="108" spans="1:9" ht="17.149999999999999" customHeight="1">
      <c r="A108" s="573"/>
      <c r="B108" s="545" t="s">
        <v>17</v>
      </c>
      <c r="C108" s="508"/>
      <c r="D108" s="508"/>
      <c r="E108" s="508"/>
      <c r="F108" s="488"/>
      <c r="G108" s="628" t="s">
        <v>23</v>
      </c>
      <c r="H108" s="611" t="s">
        <v>23</v>
      </c>
      <c r="I108" s="510"/>
    </row>
    <row r="109" spans="1:9" s="469" customFormat="1" ht="17.149999999999999" customHeight="1" thickBot="1">
      <c r="A109" s="460" t="s">
        <v>11</v>
      </c>
      <c r="B109" s="502"/>
      <c r="C109" s="498"/>
      <c r="D109" s="508" t="str">
        <f>$D$79</f>
        <v>俠醫 Heroes In White (20 EPI)</v>
      </c>
      <c r="E109" s="508"/>
      <c r="F109" s="508"/>
      <c r="G109" s="560"/>
      <c r="H109" s="541"/>
      <c r="I109" s="492" t="s">
        <v>11</v>
      </c>
    </row>
    <row r="110" spans="1:9" ht="17.149999999999999" customHeight="1">
      <c r="A110" s="564"/>
      <c r="B110" s="502" t="str">
        <f>B80</f>
        <v># 11</v>
      </c>
      <c r="C110" s="508" t="str">
        <f>C80</f>
        <v># 12</v>
      </c>
      <c r="D110" s="508" t="str">
        <f>"# " &amp; VALUE(RIGHT(C110,2)+1)</f>
        <v># 13</v>
      </c>
      <c r="E110" s="508" t="str">
        <f>"# " &amp; VALUE(RIGHT(D110,2)+1)</f>
        <v># 14</v>
      </c>
      <c r="F110" s="508" t="str">
        <f>"# " &amp; VALUE(RIGHT(E110,2)+1)</f>
        <v># 15</v>
      </c>
      <c r="G110" s="472"/>
      <c r="H110" s="660"/>
      <c r="I110" s="500"/>
    </row>
    <row r="111" spans="1:9" ht="17.149999999999999" customHeight="1">
      <c r="A111" s="521">
        <v>30</v>
      </c>
      <c r="B111" s="511"/>
      <c r="C111" s="519"/>
      <c r="D111" s="519"/>
      <c r="E111" s="519"/>
      <c r="F111" s="508"/>
      <c r="G111" s="637"/>
      <c r="H111" s="541" t="str">
        <f>H78</f>
        <v>聲秀 # 9</v>
      </c>
      <c r="I111" s="506">
        <v>30</v>
      </c>
    </row>
    <row r="112" spans="1:9" ht="17.149999999999999" customHeight="1">
      <c r="A112" s="521"/>
      <c r="B112" s="545" t="s">
        <v>17</v>
      </c>
      <c r="C112" s="630"/>
      <c r="D112" s="536" t="s">
        <v>195</v>
      </c>
      <c r="E112" s="536"/>
      <c r="F112" s="631"/>
      <c r="G112" s="661" t="str">
        <f>G81</f>
        <v xml:space="preserve">大內密探零零發 </v>
      </c>
      <c r="H112" s="660"/>
      <c r="I112" s="522"/>
    </row>
    <row r="113" spans="1:9" ht="17.149999999999999" customHeight="1">
      <c r="A113" s="573"/>
      <c r="B113" s="662" t="s">
        <v>17</v>
      </c>
      <c r="C113" s="487"/>
      <c r="D113" s="487" t="str">
        <f>$E$75</f>
        <v xml:space="preserve">愛．回家之開心速遞  Lo And Behold </v>
      </c>
      <c r="E113" s="487"/>
      <c r="F113" s="487"/>
      <c r="G113" s="639"/>
      <c r="H113" s="641"/>
      <c r="I113" s="510"/>
    </row>
    <row r="114" spans="1:9" s="469" customFormat="1" ht="17.149999999999999" customHeight="1" thickBot="1">
      <c r="A114" s="460" t="s">
        <v>12</v>
      </c>
      <c r="B114" s="480" t="str">
        <f>B76</f>
        <v># 2642</v>
      </c>
      <c r="C114" s="519" t="str">
        <f t="shared" ref="C114:F114" si="6">C76</f>
        <v># 2643</v>
      </c>
      <c r="D114" s="519" t="str">
        <f t="shared" si="6"/>
        <v># 2644</v>
      </c>
      <c r="E114" s="519" t="str">
        <f t="shared" si="6"/>
        <v># 2645</v>
      </c>
      <c r="F114" s="519" t="str">
        <f t="shared" si="6"/>
        <v># 2646</v>
      </c>
      <c r="G114" s="663"/>
      <c r="H114" s="664"/>
      <c r="I114" s="492" t="s">
        <v>12</v>
      </c>
    </row>
    <row r="115" spans="1:9" ht="17.149999999999999" customHeight="1">
      <c r="A115" s="564"/>
      <c r="B115" s="662" t="s">
        <v>17</v>
      </c>
      <c r="C115" s="620"/>
      <c r="D115" s="508" t="s">
        <v>257</v>
      </c>
      <c r="E115" s="487"/>
      <c r="F115" s="487"/>
      <c r="G115" s="600"/>
      <c r="H115" s="639" t="s">
        <v>99</v>
      </c>
      <c r="I115" s="547"/>
    </row>
    <row r="116" spans="1:9" ht="17.149999999999999" customHeight="1">
      <c r="A116" s="659">
        <v>30</v>
      </c>
      <c r="B116" s="480" t="str">
        <f>B74</f>
        <v># 258</v>
      </c>
      <c r="C116" s="519" t="str">
        <f t="shared" ref="C116:F116" si="7">C74</f>
        <v># 259</v>
      </c>
      <c r="D116" s="519" t="str">
        <f t="shared" si="7"/>
        <v># 260</v>
      </c>
      <c r="E116" s="519" t="str">
        <f t="shared" si="7"/>
        <v># 261</v>
      </c>
      <c r="F116" s="519" t="str">
        <f t="shared" si="7"/>
        <v># 262</v>
      </c>
      <c r="G116" s="481"/>
      <c r="H116" s="519" t="str">
        <f t="shared" ref="H116" si="8">H74</f>
        <v># 264</v>
      </c>
      <c r="I116" s="532">
        <v>30</v>
      </c>
    </row>
    <row r="117" spans="1:9" ht="17.149999999999999" customHeight="1">
      <c r="A117" s="521"/>
      <c r="B117" s="665" t="s">
        <v>17</v>
      </c>
      <c r="C117" s="620" t="s">
        <v>17</v>
      </c>
      <c r="D117" s="666" t="s">
        <v>17</v>
      </c>
      <c r="E117" s="703" t="s">
        <v>413</v>
      </c>
      <c r="F117" s="486" t="s">
        <v>17</v>
      </c>
      <c r="G117" s="639" t="s">
        <v>99</v>
      </c>
      <c r="H117" s="667" t="s">
        <v>20</v>
      </c>
      <c r="I117" s="537"/>
    </row>
    <row r="118" spans="1:9" s="469" customFormat="1" ht="17.149999999999999" customHeight="1" thickBot="1">
      <c r="A118" s="460" t="s">
        <v>15</v>
      </c>
      <c r="B118" s="668" t="str">
        <f>B70</f>
        <v>美食新聞報道 # 122</v>
      </c>
      <c r="C118" s="508" t="str">
        <f>$C$70</f>
        <v>美食新聞報道 # 123</v>
      </c>
      <c r="D118" s="639" t="str">
        <f>D70</f>
        <v>美食新聞報道 (*港台篇) #18</v>
      </c>
      <c r="E118" s="724" t="s">
        <v>426</v>
      </c>
      <c r="F118" s="482" t="str">
        <f>F70</f>
        <v>最強生命線 # 415</v>
      </c>
      <c r="G118" s="481" t="s">
        <v>319</v>
      </c>
      <c r="H118" s="503" t="str">
        <f>H85</f>
        <v>林子祥葉蒨文與你相約到白頭</v>
      </c>
      <c r="I118" s="555" t="s">
        <v>15</v>
      </c>
    </row>
    <row r="119" spans="1:9" ht="17.149999999999999" customHeight="1">
      <c r="A119" s="564"/>
      <c r="B119" s="545" t="s">
        <v>17</v>
      </c>
      <c r="C119" s="487"/>
      <c r="D119" s="488"/>
      <c r="E119" s="488"/>
      <c r="F119" s="488"/>
      <c r="G119" s="628" t="s">
        <v>23</v>
      </c>
      <c r="H119" s="434"/>
      <c r="I119" s="500"/>
    </row>
    <row r="120" spans="1:9" ht="17.149999999999999" customHeight="1">
      <c r="A120" s="659">
        <v>30</v>
      </c>
      <c r="B120" s="669"/>
      <c r="C120" s="508"/>
      <c r="D120" s="647" t="str">
        <f>D63</f>
        <v>浮世雙嬌傳 Legend of Two Sisters in the Chaos (40 EPI)</v>
      </c>
      <c r="E120" s="670"/>
      <c r="F120" s="671"/>
      <c r="G120" s="481" t="str">
        <f>G75</f>
        <v>香港系列之原味道 # 13 (13 EPI)</v>
      </c>
      <c r="H120" s="551" t="s">
        <v>316</v>
      </c>
      <c r="I120" s="506">
        <v>30</v>
      </c>
    </row>
    <row r="121" spans="1:9" ht="17.149999999999999" customHeight="1">
      <c r="A121" s="521"/>
      <c r="B121" s="502" t="str">
        <f>B64</f>
        <v># 23</v>
      </c>
      <c r="C121" s="508" t="str">
        <f>C64</f>
        <v># 24</v>
      </c>
      <c r="D121" s="508" t="str">
        <f>D64</f>
        <v># 25</v>
      </c>
      <c r="E121" s="508" t="str">
        <f>E64</f>
        <v># 26</v>
      </c>
      <c r="F121" s="508" t="str">
        <f>F64</f>
        <v># 27</v>
      </c>
      <c r="G121" s="628" t="s">
        <v>23</v>
      </c>
      <c r="H121" s="667" t="s">
        <v>20</v>
      </c>
      <c r="I121" s="510"/>
    </row>
    <row r="122" spans="1:9" s="469" customFormat="1" ht="17.149999999999999" customHeight="1" thickBot="1">
      <c r="A122" s="460" t="s">
        <v>13</v>
      </c>
      <c r="B122" s="511"/>
      <c r="C122" s="519"/>
      <c r="D122" s="519"/>
      <c r="E122" s="519"/>
      <c r="F122" s="519"/>
      <c r="G122" s="569" t="str">
        <f>G90</f>
        <v>日本最美村落 # 6</v>
      </c>
      <c r="H122" s="483" t="str">
        <f>H89</f>
        <v>解風東京 2 #1</v>
      </c>
      <c r="I122" s="492" t="s">
        <v>13</v>
      </c>
    </row>
    <row r="123" spans="1:9" ht="17.149999999999999" customHeight="1">
      <c r="A123" s="493"/>
      <c r="B123" s="662" t="s">
        <v>17</v>
      </c>
      <c r="C123" s="620"/>
      <c r="D123" s="508" t="str">
        <f>D$41</f>
        <v>*流行都市  Big City Shop 2025</v>
      </c>
      <c r="E123" s="455"/>
      <c r="F123" s="514"/>
      <c r="G123" s="628" t="s">
        <v>23</v>
      </c>
      <c r="H123" s="672" t="s">
        <v>20</v>
      </c>
      <c r="I123" s="490"/>
    </row>
    <row r="124" spans="1:9" ht="17.149999999999999" customHeight="1">
      <c r="A124" s="493"/>
      <c r="B124" s="508" t="str">
        <f>B$42</f>
        <v># 1806</v>
      </c>
      <c r="C124" s="508" t="str">
        <f>C$42</f>
        <v># 1807</v>
      </c>
      <c r="D124" s="508" t="str">
        <f>D$42</f>
        <v># 1808</v>
      </c>
      <c r="E124" s="508" t="str">
        <f>E$42</f>
        <v># 1809</v>
      </c>
      <c r="F124" s="508" t="str">
        <f>F42</f>
        <v># 1810</v>
      </c>
      <c r="G124" s="639" t="str">
        <f>G70</f>
        <v>新聞透視 # 36</v>
      </c>
      <c r="H124" s="673"/>
      <c r="I124" s="490"/>
    </row>
    <row r="125" spans="1:9" ht="17.149999999999999" customHeight="1">
      <c r="A125" s="659" t="s">
        <v>2</v>
      </c>
      <c r="B125" s="480"/>
      <c r="C125" s="519"/>
      <c r="D125" s="519"/>
      <c r="E125" s="519"/>
      <c r="F125" s="674" t="s">
        <v>63</v>
      </c>
      <c r="H125" s="577" t="str">
        <f>H39</f>
        <v>娛樂大家 # 16</v>
      </c>
      <c r="I125" s="506" t="s">
        <v>2</v>
      </c>
    </row>
    <row r="126" spans="1:9" ht="17.149999999999999" customHeight="1">
      <c r="A126" s="521"/>
      <c r="B126" s="675" t="s">
        <v>55</v>
      </c>
      <c r="C126" s="508"/>
      <c r="D126" s="508" t="s">
        <v>54</v>
      </c>
      <c r="E126" s="508"/>
      <c r="F126" s="508"/>
      <c r="G126" s="628" t="s">
        <v>23</v>
      </c>
      <c r="H126" s="509"/>
      <c r="I126" s="522"/>
    </row>
    <row r="127" spans="1:9" ht="17.149999999999999" customHeight="1" thickBot="1">
      <c r="A127" s="676" t="s">
        <v>14</v>
      </c>
      <c r="B127" s="677" t="s">
        <v>320</v>
      </c>
      <c r="C127" s="678" t="str">
        <f>"# " &amp; VALUE(RIGHT(B127,3)+1)</f>
        <v># 161</v>
      </c>
      <c r="D127" s="678" t="str">
        <f>"# " &amp; VALUE(RIGHT(C127,3)+1)</f>
        <v># 162</v>
      </c>
      <c r="E127" s="678" t="str">
        <f>"# " &amp; VALUE(RIGHT(D127,3)+1)</f>
        <v># 163</v>
      </c>
      <c r="F127" s="678" t="str">
        <f>"# " &amp; VALUE(RIGHT(E127,3)+1)</f>
        <v># 164</v>
      </c>
      <c r="G127" s="679" t="str">
        <f>G41</f>
        <v>周六聊Teen谷 # 37</v>
      </c>
      <c r="H127" s="680"/>
      <c r="I127" s="681" t="s">
        <v>14</v>
      </c>
    </row>
    <row r="128" spans="1:9" ht="17.149999999999999" customHeight="1" thickTop="1">
      <c r="A128" s="682"/>
      <c r="B128" s="683" t="s">
        <v>321</v>
      </c>
      <c r="C128" s="455"/>
      <c r="D128" s="455"/>
      <c r="E128" s="455"/>
      <c r="F128" s="455"/>
      <c r="G128" s="455"/>
      <c r="H128" s="827">
        <f ca="1">TODAY()</f>
        <v>45930</v>
      </c>
      <c r="I128" s="828"/>
    </row>
    <row r="129" spans="2:2" ht="17.149999999999999" customHeight="1">
      <c r="B129" s="683"/>
    </row>
    <row r="130" spans="2:2" ht="17.149999999999999" customHeight="1"/>
    <row r="131" spans="2:2" ht="17.149999999999999" customHeight="1"/>
  </sheetData>
  <mergeCells count="12">
    <mergeCell ref="H128:I128"/>
    <mergeCell ref="C1:G1"/>
    <mergeCell ref="H2:I2"/>
    <mergeCell ref="G11:H11"/>
    <mergeCell ref="B12:F12"/>
    <mergeCell ref="G25:H25"/>
    <mergeCell ref="G26:H26"/>
    <mergeCell ref="G65:H65"/>
    <mergeCell ref="B67:F67"/>
    <mergeCell ref="G67:H67"/>
    <mergeCell ref="H85:H86"/>
    <mergeCell ref="G96:H9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C7D4-F3A2-4385-BC8B-BFE4954F6293}">
  <dimension ref="A1:M132"/>
  <sheetViews>
    <sheetView zoomScale="65" zoomScaleNormal="65" workbookViewId="0">
      <pane ySplit="4" topLeftCell="A72" activePane="bottomLeft" state="frozen"/>
      <selection pane="bottomLeft" activeCell="F113" sqref="F113"/>
    </sheetView>
  </sheetViews>
  <sheetFormatPr defaultColWidth="9.453125" defaultRowHeight="15.5"/>
  <cols>
    <col min="1" max="1" width="7.54296875" style="684" customWidth="1"/>
    <col min="2" max="8" width="32.54296875" style="453" customWidth="1"/>
    <col min="9" max="9" width="7.54296875" style="685" customWidth="1"/>
    <col min="10" max="16384" width="9.453125" style="453"/>
  </cols>
  <sheetData>
    <row r="1" spans="1:9" ht="36" customHeight="1">
      <c r="A1" s="451"/>
      <c r="B1" s="452"/>
      <c r="C1" s="838" t="s">
        <v>322</v>
      </c>
      <c r="D1" s="838"/>
      <c r="E1" s="838"/>
      <c r="F1" s="838"/>
      <c r="G1" s="838"/>
      <c r="H1" s="452"/>
      <c r="I1" s="452"/>
    </row>
    <row r="2" spans="1:9" ht="17.149999999999999" customHeight="1" thickBot="1">
      <c r="A2" s="454" t="s">
        <v>323</v>
      </c>
      <c r="B2" s="455"/>
      <c r="C2" s="455"/>
      <c r="D2" s="450" t="s">
        <v>18</v>
      </c>
      <c r="E2" s="450"/>
      <c r="F2" s="456"/>
      <c r="G2" s="456"/>
      <c r="H2" s="839" t="s">
        <v>324</v>
      </c>
      <c r="I2" s="839"/>
    </row>
    <row r="3" spans="1:9" ht="17.149999999999999" customHeight="1" thickTop="1">
      <c r="A3" s="457" t="s">
        <v>19</v>
      </c>
      <c r="B3" s="458" t="s">
        <v>27</v>
      </c>
      <c r="C3" s="458" t="s">
        <v>28</v>
      </c>
      <c r="D3" s="458" t="s">
        <v>29</v>
      </c>
      <c r="E3" s="458" t="s">
        <v>184</v>
      </c>
      <c r="F3" s="458" t="s">
        <v>31</v>
      </c>
      <c r="G3" s="458" t="s">
        <v>32</v>
      </c>
      <c r="H3" s="458" t="s">
        <v>33</v>
      </c>
      <c r="I3" s="459" t="s">
        <v>19</v>
      </c>
    </row>
    <row r="4" spans="1:9" ht="17.149999999999999" customHeight="1" thickBot="1">
      <c r="A4" s="460"/>
      <c r="B4" s="461">
        <v>45922</v>
      </c>
      <c r="C4" s="461">
        <f t="shared" ref="C4:H4" si="0">SUM(B4+1)</f>
        <v>45923</v>
      </c>
      <c r="D4" s="462">
        <f t="shared" si="0"/>
        <v>45924</v>
      </c>
      <c r="E4" s="462">
        <f t="shared" si="0"/>
        <v>45925</v>
      </c>
      <c r="F4" s="462">
        <f t="shared" si="0"/>
        <v>45926</v>
      </c>
      <c r="G4" s="462">
        <f t="shared" si="0"/>
        <v>45927</v>
      </c>
      <c r="H4" s="462">
        <f t="shared" si="0"/>
        <v>45928</v>
      </c>
      <c r="I4" s="463"/>
    </row>
    <row r="5" spans="1:9" s="469" customFormat="1" ht="17.149999999999999" customHeight="1" thickBot="1">
      <c r="A5" s="464" t="s">
        <v>14</v>
      </c>
      <c r="B5" s="465"/>
      <c r="C5" s="466"/>
      <c r="D5" s="466"/>
      <c r="E5" s="466"/>
      <c r="F5" s="466"/>
      <c r="G5" s="466"/>
      <c r="H5" s="467"/>
      <c r="I5" s="468" t="s">
        <v>14</v>
      </c>
    </row>
    <row r="6" spans="1:9" ht="17.149999999999999" customHeight="1">
      <c r="A6" s="470"/>
      <c r="B6" s="471" t="s">
        <v>17</v>
      </c>
      <c r="C6" s="472" t="s">
        <v>17</v>
      </c>
      <c r="D6" s="473" t="str">
        <f t="shared" ref="D6:G7" si="1">C54</f>
        <v>LAW霸女神 Law And Graces (8 EPI)</v>
      </c>
      <c r="E6" s="474" t="str">
        <f t="shared" si="1"/>
        <v>香港婚後事 And They Lived Happily Ever After? (10 EPI)</v>
      </c>
      <c r="F6" s="475" t="str">
        <f t="shared" si="1"/>
        <v>地球大神秘 #55</v>
      </c>
      <c r="G6" s="476" t="str">
        <f t="shared" si="1"/>
        <v>解風大阪 Osaka Unlock (15 EPI)</v>
      </c>
      <c r="H6" s="477" t="s">
        <v>17</v>
      </c>
      <c r="I6" s="478"/>
    </row>
    <row r="7" spans="1:9" ht="17.149999999999999" customHeight="1">
      <c r="A7" s="479">
        <v>30</v>
      </c>
      <c r="B7" s="480" t="str">
        <f>LEFT($H$63,5) &amp; " # " &amp; VALUE(RIGHT($H$63,2)-1)</f>
        <v>財經透視  # 38</v>
      </c>
      <c r="C7" s="481" t="str">
        <f>B26</f>
        <v>新聞掏寶  # 268</v>
      </c>
      <c r="D7" s="482" t="str">
        <f t="shared" si="1"/>
        <v># 7</v>
      </c>
      <c r="E7" s="481" t="str">
        <f t="shared" si="1"/>
        <v># 9</v>
      </c>
      <c r="F7" s="482" t="str">
        <f t="shared" si="1"/>
        <v># 14</v>
      </c>
      <c r="G7" s="481" t="str">
        <f t="shared" si="1"/>
        <v># 8</v>
      </c>
      <c r="H7" s="483" t="str">
        <f>D70</f>
        <v>美食新聞報道 (*港台篇) #19</v>
      </c>
      <c r="I7" s="484">
        <v>30</v>
      </c>
    </row>
    <row r="8" spans="1:9" ht="17.149999999999999" customHeight="1">
      <c r="A8" s="485"/>
      <c r="B8" s="486" t="s">
        <v>17</v>
      </c>
      <c r="C8" s="487"/>
      <c r="D8" s="487"/>
      <c r="E8" s="488" t="str">
        <f>$E$73</f>
        <v>東張西望  Scoop 2025</v>
      </c>
      <c r="F8" s="487"/>
      <c r="G8" s="487" t="s">
        <v>40</v>
      </c>
      <c r="H8" s="489"/>
      <c r="I8" s="490"/>
    </row>
    <row r="9" spans="1:9" s="469" customFormat="1" ht="17.149999999999999" customHeight="1" thickBot="1">
      <c r="A9" s="460" t="s">
        <v>0</v>
      </c>
      <c r="B9" s="491" t="s">
        <v>325</v>
      </c>
      <c r="C9" s="491" t="str">
        <f t="shared" ref="C9:H9" si="2">"# " &amp; VALUE(RIGHT(B9,3)+1)</f>
        <v># 265</v>
      </c>
      <c r="D9" s="491" t="str">
        <f t="shared" si="2"/>
        <v># 266</v>
      </c>
      <c r="E9" s="491" t="str">
        <f t="shared" si="2"/>
        <v># 267</v>
      </c>
      <c r="F9" s="491" t="str">
        <f t="shared" si="2"/>
        <v># 268</v>
      </c>
      <c r="G9" s="491" t="str">
        <f t="shared" si="2"/>
        <v># 269</v>
      </c>
      <c r="H9" s="491" t="str">
        <f t="shared" si="2"/>
        <v># 270</v>
      </c>
      <c r="I9" s="492" t="s">
        <v>0</v>
      </c>
    </row>
    <row r="10" spans="1:9" ht="17.149999999999999" customHeight="1">
      <c r="A10" s="493"/>
      <c r="B10" s="255"/>
      <c r="C10" s="256"/>
      <c r="D10" s="256"/>
      <c r="E10" s="256"/>
      <c r="F10" s="257"/>
      <c r="G10" s="255"/>
      <c r="H10" s="258"/>
      <c r="I10" s="478"/>
    </row>
    <row r="11" spans="1:9" ht="17.149999999999999" customHeight="1">
      <c r="A11" s="479">
        <v>30</v>
      </c>
      <c r="B11" s="259"/>
      <c r="C11" s="259"/>
      <c r="D11" s="259"/>
      <c r="E11" s="259"/>
      <c r="F11" s="259"/>
      <c r="G11" s="841" t="s">
        <v>34</v>
      </c>
      <c r="H11" s="842"/>
      <c r="I11" s="484">
        <v>30</v>
      </c>
    </row>
    <row r="12" spans="1:9" ht="17.149999999999999" customHeight="1">
      <c r="A12" s="494"/>
      <c r="B12" s="840" t="s">
        <v>186</v>
      </c>
      <c r="C12" s="830"/>
      <c r="D12" s="830"/>
      <c r="E12" s="830"/>
      <c r="F12" s="831"/>
      <c r="G12" s="260"/>
      <c r="H12" s="261"/>
      <c r="I12" s="490"/>
    </row>
    <row r="13" spans="1:9" s="469" customFormat="1" ht="17.149999999999999" customHeight="1" thickBot="1">
      <c r="A13" s="495" t="s">
        <v>1</v>
      </c>
      <c r="B13" s="262"/>
      <c r="C13" s="263"/>
      <c r="D13" s="263"/>
      <c r="E13" s="263"/>
      <c r="F13" s="264"/>
      <c r="G13" s="265"/>
      <c r="H13" s="266"/>
      <c r="I13" s="492" t="s">
        <v>1</v>
      </c>
    </row>
    <row r="14" spans="1:9" ht="17.149999999999999" customHeight="1">
      <c r="A14" s="496"/>
      <c r="B14" s="497">
        <v>800531542</v>
      </c>
      <c r="C14" s="497"/>
      <c r="D14" s="497"/>
      <c r="E14" s="498"/>
      <c r="F14" s="497"/>
      <c r="G14" s="497"/>
      <c r="H14" s="499"/>
      <c r="I14" s="500"/>
    </row>
    <row r="15" spans="1:9" ht="17.149999999999999" customHeight="1">
      <c r="A15" s="501" t="s">
        <v>2</v>
      </c>
      <c r="B15" s="502"/>
      <c r="C15" s="503"/>
      <c r="E15" s="504" t="s">
        <v>187</v>
      </c>
      <c r="G15" s="503"/>
      <c r="H15" s="505"/>
      <c r="I15" s="506" t="s">
        <v>2</v>
      </c>
    </row>
    <row r="16" spans="1:9" ht="17.149999999999999" customHeight="1">
      <c r="A16" s="507"/>
      <c r="B16" s="502" t="s">
        <v>326</v>
      </c>
      <c r="C16" s="508" t="str">
        <f t="shared" ref="C16:H16" si="3">"# " &amp; VALUE(RIGHT(B16,2)+1)</f>
        <v># 27</v>
      </c>
      <c r="D16" s="508" t="str">
        <f t="shared" si="3"/>
        <v># 28</v>
      </c>
      <c r="E16" s="508" t="str">
        <f t="shared" si="3"/>
        <v># 29</v>
      </c>
      <c r="F16" s="508" t="str">
        <f t="shared" si="3"/>
        <v># 30</v>
      </c>
      <c r="G16" s="508" t="str">
        <f t="shared" si="3"/>
        <v># 31</v>
      </c>
      <c r="H16" s="509" t="str">
        <f t="shared" si="3"/>
        <v># 32</v>
      </c>
      <c r="I16" s="510"/>
    </row>
    <row r="17" spans="1:9" s="469" customFormat="1" ht="17.149999999999999" customHeight="1" thickBot="1">
      <c r="A17" s="495" t="s">
        <v>3</v>
      </c>
      <c r="B17" s="511" t="s">
        <v>24</v>
      </c>
      <c r="C17" s="512"/>
      <c r="D17" s="512"/>
      <c r="E17" s="512"/>
      <c r="F17" s="512"/>
      <c r="G17" s="512"/>
      <c r="H17" s="513"/>
      <c r="I17" s="492" t="s">
        <v>16</v>
      </c>
    </row>
    <row r="18" spans="1:9" s="469" customFormat="1" ht="17.149999999999999" customHeight="1">
      <c r="A18" s="495"/>
      <c r="B18" s="486" t="s">
        <v>17</v>
      </c>
      <c r="C18" s="487"/>
      <c r="D18" s="487"/>
      <c r="E18" s="455" t="s">
        <v>35</v>
      </c>
      <c r="F18" s="514"/>
      <c r="G18" s="515" t="s">
        <v>189</v>
      </c>
      <c r="H18" s="516" t="s">
        <v>190</v>
      </c>
      <c r="I18" s="517"/>
    </row>
    <row r="19" spans="1:9" ht="17.149999999999999" customHeight="1">
      <c r="A19" s="518" t="s">
        <v>2</v>
      </c>
      <c r="B19" s="480" t="s">
        <v>327</v>
      </c>
      <c r="C19" s="519" t="str">
        <f t="shared" ref="C19:F19" si="4">B77</f>
        <v># 2647</v>
      </c>
      <c r="D19" s="519" t="str">
        <f t="shared" si="4"/>
        <v># 2648</v>
      </c>
      <c r="E19" s="519" t="str">
        <f t="shared" si="4"/>
        <v># 2649</v>
      </c>
      <c r="F19" s="520" t="str">
        <f t="shared" si="4"/>
        <v># 2650</v>
      </c>
      <c r="G19" s="519" t="s">
        <v>280</v>
      </c>
      <c r="H19" s="483" t="s">
        <v>148</v>
      </c>
      <c r="I19" s="506" t="s">
        <v>2</v>
      </c>
    </row>
    <row r="20" spans="1:9" ht="17.149999999999999" customHeight="1">
      <c r="A20" s="521"/>
      <c r="B20" s="701" t="s">
        <v>415</v>
      </c>
      <c r="C20" s="723"/>
      <c r="D20" s="723"/>
      <c r="E20" s="723" t="s">
        <v>416</v>
      </c>
      <c r="F20" s="723"/>
      <c r="G20" s="700"/>
      <c r="H20" s="700"/>
      <c r="I20" s="522"/>
    </row>
    <row r="21" spans="1:9" s="469" customFormat="1" ht="17.149999999999999" customHeight="1" thickBot="1">
      <c r="A21" s="464" t="s">
        <v>4</v>
      </c>
      <c r="B21" s="687" t="s">
        <v>427</v>
      </c>
      <c r="C21" s="723" t="s">
        <v>428</v>
      </c>
      <c r="D21" s="698" t="s">
        <v>429</v>
      </c>
      <c r="E21" s="698" t="s">
        <v>430</v>
      </c>
      <c r="F21" s="723" t="s">
        <v>431</v>
      </c>
      <c r="G21" s="723" t="s">
        <v>432</v>
      </c>
      <c r="H21" s="723" t="s">
        <v>433</v>
      </c>
      <c r="I21" s="492" t="s">
        <v>4</v>
      </c>
    </row>
    <row r="22" spans="1:9" ht="17.149999999999999" customHeight="1">
      <c r="A22" s="523"/>
      <c r="B22" s="524"/>
      <c r="C22" s="487"/>
      <c r="D22" s="526" t="str">
        <f>D91</f>
        <v>盲盒鐵路遊 Blind Travel by Rail (10 EPI)</v>
      </c>
      <c r="E22" s="487"/>
      <c r="F22" s="487"/>
      <c r="G22" s="486">
        <v>800387780</v>
      </c>
      <c r="H22" s="527"/>
      <c r="I22" s="528"/>
    </row>
    <row r="23" spans="1:9" ht="17.149999999999999" customHeight="1">
      <c r="A23" s="529" t="s">
        <v>2</v>
      </c>
      <c r="B23" s="480" t="s">
        <v>89</v>
      </c>
      <c r="C23" s="519" t="str">
        <f>B92</f>
        <v># 6</v>
      </c>
      <c r="D23" s="519" t="str">
        <f>"# " &amp; VALUE(RIGHT(C23,2)+1)</f>
        <v># 7</v>
      </c>
      <c r="E23" s="519" t="str">
        <f>"# " &amp; VALUE(RIGHT(D23,2)+1)</f>
        <v># 8</v>
      </c>
      <c r="F23" s="519" t="str">
        <f>"# " &amp; VALUE(RIGHT(E23,2)+1)</f>
        <v># 9</v>
      </c>
      <c r="G23" s="530"/>
      <c r="H23" s="531"/>
      <c r="I23" s="532" t="s">
        <v>2</v>
      </c>
    </row>
    <row r="24" spans="1:9" ht="17.149999999999999" customHeight="1">
      <c r="A24" s="533"/>
      <c r="B24" s="534" t="s">
        <v>17</v>
      </c>
      <c r="C24" s="535"/>
      <c r="D24" s="536" t="s">
        <v>195</v>
      </c>
      <c r="E24" s="536"/>
      <c r="F24" s="536"/>
      <c r="G24" s="530"/>
      <c r="H24" s="531"/>
      <c r="I24" s="537"/>
    </row>
    <row r="25" spans="1:9" ht="17.149999999999999" customHeight="1">
      <c r="A25" s="533"/>
      <c r="B25" s="538" t="s">
        <v>17</v>
      </c>
      <c r="C25" s="498" t="s">
        <v>17</v>
      </c>
      <c r="D25" s="539" t="s">
        <v>17</v>
      </c>
      <c r="E25" s="539" t="s">
        <v>17</v>
      </c>
      <c r="F25" s="539" t="s">
        <v>17</v>
      </c>
      <c r="G25" s="847" t="s">
        <v>122</v>
      </c>
      <c r="H25" s="848"/>
      <c r="I25" s="537"/>
    </row>
    <row r="26" spans="1:9" ht="17.149999999999999" customHeight="1">
      <c r="A26" s="533"/>
      <c r="B26" s="542" t="str">
        <f>LEFT($H$35,5) &amp; " # " &amp; VALUE(RIGHT($H$35,3)-1)</f>
        <v>新聞掏寶  # 268</v>
      </c>
      <c r="C26" s="542" t="str">
        <f>B70</f>
        <v>美食新聞報道 # 124</v>
      </c>
      <c r="D26" s="530" t="str">
        <f>C70</f>
        <v>美食新聞報道 # 125</v>
      </c>
      <c r="E26" s="530" t="str">
        <f>D70</f>
        <v>美食新聞報道 (*港台篇) #19</v>
      </c>
      <c r="F26" s="540" t="s">
        <v>328</v>
      </c>
      <c r="G26" s="845" t="s">
        <v>123</v>
      </c>
      <c r="H26" s="846"/>
      <c r="I26" s="537"/>
    </row>
    <row r="27" spans="1:9" s="469" customFormat="1" ht="17.149999999999999" customHeight="1" thickBot="1">
      <c r="A27" s="543" t="s">
        <v>5</v>
      </c>
      <c r="B27" s="520"/>
      <c r="C27" s="542"/>
      <c r="D27" s="482"/>
      <c r="E27" s="482"/>
      <c r="F27" s="482"/>
      <c r="G27" s="530" t="s">
        <v>329</v>
      </c>
      <c r="H27" s="509" t="s">
        <v>330</v>
      </c>
      <c r="I27" s="544" t="s">
        <v>5</v>
      </c>
    </row>
    <row r="28" spans="1:9" ht="17.149999999999999" customHeight="1">
      <c r="A28" s="533"/>
      <c r="B28" s="545" t="s">
        <v>17</v>
      </c>
      <c r="C28" s="487"/>
      <c r="D28" s="488"/>
      <c r="E28" s="488"/>
      <c r="F28" s="488"/>
      <c r="G28" s="546"/>
      <c r="H28" s="531"/>
      <c r="I28" s="547"/>
    </row>
    <row r="29" spans="1:9" ht="17.149999999999999" customHeight="1">
      <c r="A29" s="548" t="s">
        <v>2</v>
      </c>
      <c r="B29" s="549"/>
      <c r="C29" s="550"/>
      <c r="D29" s="575" t="s">
        <v>245</v>
      </c>
      <c r="E29" s="550"/>
      <c r="F29" s="508"/>
      <c r="G29" s="551"/>
      <c r="H29" s="552"/>
      <c r="I29" s="532" t="s">
        <v>2</v>
      </c>
    </row>
    <row r="30" spans="1:9" ht="17.149999999999999" customHeight="1">
      <c r="A30" s="533"/>
      <c r="B30" s="502" t="s">
        <v>141</v>
      </c>
      <c r="C30" s="508" t="str">
        <f>"# " &amp; VALUE(RIGHT(C81,2)-1)</f>
        <v># 16</v>
      </c>
      <c r="D30" s="508" t="str">
        <f>"# " &amp; VALUE(RIGHT(D81,2)-1)</f>
        <v># 17</v>
      </c>
      <c r="E30" s="508" t="str">
        <f>"# " &amp; VALUE(RIGHT(E81,2)-1)</f>
        <v># 18</v>
      </c>
      <c r="F30" s="508" t="str">
        <f>E81</f>
        <v># 19</v>
      </c>
      <c r="G30" s="530"/>
      <c r="H30" s="531"/>
      <c r="I30" s="537"/>
    </row>
    <row r="31" spans="1:9" s="469" customFormat="1" ht="17.149999999999999" customHeight="1" thickBot="1">
      <c r="A31" s="543" t="s">
        <v>6</v>
      </c>
      <c r="B31" s="480"/>
      <c r="C31" s="519"/>
      <c r="D31" s="519"/>
      <c r="E31" s="519"/>
      <c r="F31" s="519"/>
      <c r="G31" s="553" t="s">
        <v>24</v>
      </c>
      <c r="H31" s="554"/>
      <c r="I31" s="555" t="s">
        <v>6</v>
      </c>
    </row>
    <row r="32" spans="1:9" ht="17.149999999999999" customHeight="1">
      <c r="A32" s="556"/>
      <c r="B32" s="545" t="s">
        <v>17</v>
      </c>
      <c r="C32" s="455"/>
      <c r="D32" s="487"/>
      <c r="E32" s="488" t="str">
        <f>$E$73</f>
        <v>東張西望  Scoop 2025</v>
      </c>
      <c r="F32" s="487"/>
      <c r="G32" s="455"/>
      <c r="H32" s="557"/>
      <c r="I32" s="522"/>
    </row>
    <row r="33" spans="1:9" ht="17.149999999999999" customHeight="1">
      <c r="A33" s="548" t="s">
        <v>2</v>
      </c>
      <c r="B33" s="519" t="str">
        <f>B9</f>
        <v># 264</v>
      </c>
      <c r="C33" s="519" t="str">
        <f>B74</f>
        <v># 265</v>
      </c>
      <c r="D33" s="519" t="str">
        <f>D9</f>
        <v># 266</v>
      </c>
      <c r="E33" s="519" t="str">
        <f>E9</f>
        <v># 267</v>
      </c>
      <c r="F33" s="519" t="str">
        <f>F9</f>
        <v># 268</v>
      </c>
      <c r="G33" s="519" t="str">
        <f>"# " &amp; VALUE(RIGHT(F33,3)+1)</f>
        <v># 269</v>
      </c>
      <c r="H33" s="519" t="str">
        <f>"# " &amp; VALUE(RIGHT(G33,3)+1)</f>
        <v># 270</v>
      </c>
      <c r="I33" s="506" t="s">
        <v>2</v>
      </c>
    </row>
    <row r="34" spans="1:9" ht="17.149999999999999" customHeight="1">
      <c r="A34" s="533"/>
      <c r="B34" s="545" t="s">
        <v>17</v>
      </c>
      <c r="C34" s="487"/>
      <c r="D34" s="508" t="s">
        <v>62</v>
      </c>
      <c r="E34" s="508"/>
      <c r="F34" s="508"/>
      <c r="G34" s="558" t="s">
        <v>20</v>
      </c>
      <c r="H34" s="433" t="s">
        <v>25</v>
      </c>
      <c r="I34" s="559"/>
    </row>
    <row r="35" spans="1:9" ht="17.149999999999999" customHeight="1">
      <c r="A35" s="533"/>
      <c r="B35" s="508" t="s">
        <v>331</v>
      </c>
      <c r="C35" s="508" t="str">
        <f>B61</f>
        <v># 1966</v>
      </c>
      <c r="D35" s="508" t="str">
        <f>C61</f>
        <v># 1967</v>
      </c>
      <c r="E35" s="508" t="str">
        <f>D61</f>
        <v># 1968</v>
      </c>
      <c r="F35" s="508" t="str">
        <f>E61</f>
        <v># 1969</v>
      </c>
      <c r="G35" s="560" t="str">
        <f>F70</f>
        <v>最強生命線 # 416</v>
      </c>
      <c r="H35" s="328" t="s">
        <v>332</v>
      </c>
      <c r="I35" s="559"/>
    </row>
    <row r="36" spans="1:9" s="469" customFormat="1" ht="17.149999999999999" customHeight="1" thickBot="1">
      <c r="A36" s="543" t="s">
        <v>7</v>
      </c>
      <c r="B36" s="508"/>
      <c r="C36" s="508"/>
      <c r="D36" s="519"/>
      <c r="E36" s="519"/>
      <c r="F36" s="562">
        <v>1255</v>
      </c>
      <c r="G36" s="481"/>
      <c r="H36" s="349" t="s">
        <v>26</v>
      </c>
      <c r="I36" s="463" t="s">
        <v>7</v>
      </c>
    </row>
    <row r="37" spans="1:9" ht="17.149999999999999" customHeight="1">
      <c r="A37" s="564"/>
      <c r="B37" s="704" t="s">
        <v>17</v>
      </c>
      <c r="C37" s="707"/>
      <c r="D37" s="707"/>
      <c r="E37" s="707" t="s">
        <v>416</v>
      </c>
      <c r="F37" s="696"/>
      <c r="G37" s="566" t="s">
        <v>106</v>
      </c>
      <c r="H37" s="567" t="s">
        <v>73</v>
      </c>
      <c r="I37" s="568"/>
    </row>
    <row r="38" spans="1:9" ht="17.149999999999999" customHeight="1">
      <c r="A38" s="521"/>
      <c r="B38" s="723" t="s">
        <v>427</v>
      </c>
      <c r="C38" s="723" t="s">
        <v>428</v>
      </c>
      <c r="D38" s="723" t="s">
        <v>429</v>
      </c>
      <c r="E38" s="723" t="s">
        <v>430</v>
      </c>
      <c r="F38" s="706" t="s">
        <v>431</v>
      </c>
      <c r="G38" s="569" t="s">
        <v>333</v>
      </c>
      <c r="I38" s="559"/>
    </row>
    <row r="39" spans="1:9" ht="17.149999999999999" customHeight="1">
      <c r="A39" s="501" t="s">
        <v>2</v>
      </c>
      <c r="B39" s="698"/>
      <c r="C39" s="698"/>
      <c r="D39" s="698"/>
      <c r="E39" s="698"/>
      <c r="F39" s="693">
        <v>1320</v>
      </c>
      <c r="G39" s="570" t="s">
        <v>105</v>
      </c>
      <c r="H39" s="571" t="s">
        <v>334</v>
      </c>
      <c r="I39" s="572" t="s">
        <v>2</v>
      </c>
    </row>
    <row r="40" spans="1:9" ht="17.149999999999999" customHeight="1">
      <c r="A40" s="573"/>
      <c r="B40" s="275" t="s">
        <v>52</v>
      </c>
      <c r="C40" s="276"/>
      <c r="D40" s="259"/>
      <c r="E40" s="272"/>
      <c r="F40" s="272"/>
      <c r="G40" s="267" t="s">
        <v>50</v>
      </c>
      <c r="H40" s="574" t="s">
        <v>72</v>
      </c>
      <c r="I40" s="559"/>
    </row>
    <row r="41" spans="1:9" ht="17.149999999999999" customHeight="1" thickBot="1">
      <c r="A41" s="521"/>
      <c r="B41" s="277"/>
      <c r="C41" s="271"/>
      <c r="D41" s="278" t="s">
        <v>204</v>
      </c>
      <c r="E41" s="271"/>
      <c r="F41" s="271"/>
      <c r="G41" s="268" t="s">
        <v>335</v>
      </c>
      <c r="H41" s="574"/>
      <c r="I41" s="559"/>
    </row>
    <row r="42" spans="1:9" s="469" customFormat="1" ht="17.149999999999999" customHeight="1" thickBot="1">
      <c r="A42" s="576" t="s">
        <v>8</v>
      </c>
      <c r="B42" s="277" t="s">
        <v>336</v>
      </c>
      <c r="C42" s="271" t="str">
        <f>"# " &amp; VALUE(RIGHT(B42,4)+1)</f>
        <v># 1812</v>
      </c>
      <c r="D42" s="271" t="str">
        <f>"# " &amp; VALUE(RIGHT(C42,4)+1)</f>
        <v># 1813</v>
      </c>
      <c r="E42" s="271" t="str">
        <f>"# " &amp; VALUE(RIGHT(D42,4)+1)</f>
        <v># 1814</v>
      </c>
      <c r="F42" s="271" t="str">
        <f>"# " &amp; VALUE(RIGHT(E42,4)+1)</f>
        <v># 1815</v>
      </c>
      <c r="G42" s="269" t="s">
        <v>21</v>
      </c>
      <c r="H42" s="577"/>
      <c r="I42" s="463" t="s">
        <v>8</v>
      </c>
    </row>
    <row r="43" spans="1:9" ht="17.149999999999999" customHeight="1">
      <c r="A43" s="556"/>
      <c r="B43" s="277"/>
      <c r="C43" s="271"/>
      <c r="D43" s="271"/>
      <c r="E43" s="271"/>
      <c r="F43" s="279">
        <v>1405</v>
      </c>
      <c r="G43" s="788" t="s">
        <v>264</v>
      </c>
      <c r="H43" s="790" t="s">
        <v>450</v>
      </c>
      <c r="I43" s="547"/>
    </row>
    <row r="44" spans="1:9" ht="17.149999999999999" customHeight="1">
      <c r="A44" s="533"/>
      <c r="B44" s="486" t="s">
        <v>17</v>
      </c>
      <c r="C44" s="487"/>
      <c r="D44" s="487"/>
      <c r="E44" s="487" t="s">
        <v>35</v>
      </c>
      <c r="F44" s="487"/>
      <c r="G44" s="787"/>
      <c r="H44" s="786"/>
      <c r="I44" s="537"/>
    </row>
    <row r="45" spans="1:9" ht="17.149999999999999" customHeight="1">
      <c r="A45" s="581" t="s">
        <v>2</v>
      </c>
      <c r="B45" s="482" t="str">
        <f>B19</f>
        <v># 2646</v>
      </c>
      <c r="C45" s="508" t="str">
        <f>C19</f>
        <v># 2647</v>
      </c>
      <c r="D45" s="508" t="str">
        <f>C77</f>
        <v># 2648</v>
      </c>
      <c r="E45" s="508" t="str">
        <f>D77</f>
        <v># 2649</v>
      </c>
      <c r="F45" s="508" t="str">
        <f>E77</f>
        <v># 2650</v>
      </c>
      <c r="G45" s="789"/>
      <c r="H45" s="785"/>
      <c r="I45" s="532" t="s">
        <v>2</v>
      </c>
    </row>
    <row r="46" spans="1:9" ht="17.149999999999999" customHeight="1">
      <c r="A46" s="447"/>
      <c r="B46" s="486" t="s">
        <v>17</v>
      </c>
      <c r="C46" s="488"/>
      <c r="D46" s="488"/>
      <c r="E46" s="488"/>
      <c r="F46" s="565"/>
      <c r="G46" s="787" t="s">
        <v>306</v>
      </c>
      <c r="H46" s="784"/>
      <c r="I46" s="586"/>
    </row>
    <row r="47" spans="1:9" s="469" customFormat="1" ht="17.149999999999999" customHeight="1" thickBot="1">
      <c r="A47" s="445">
        <v>1500</v>
      </c>
      <c r="B47" s="429"/>
      <c r="C47" s="428"/>
      <c r="D47" s="588" t="str">
        <f>D86</f>
        <v>錦囊妙錄 Under The Moonlight (36 EPI)</v>
      </c>
      <c r="F47" s="542"/>
      <c r="G47" s="783"/>
      <c r="H47" s="782" t="s">
        <v>454</v>
      </c>
      <c r="I47" s="591">
        <v>1500</v>
      </c>
    </row>
    <row r="48" spans="1:9" ht="17.149999999999999" customHeight="1">
      <c r="A48" s="442"/>
      <c r="B48" s="530" t="s">
        <v>89</v>
      </c>
      <c r="C48" s="508" t="str">
        <f>B87</f>
        <v># 6</v>
      </c>
      <c r="D48" s="508" t="str">
        <f>C87</f>
        <v># 7</v>
      </c>
      <c r="E48" s="508" t="str">
        <f>D87</f>
        <v># 8</v>
      </c>
      <c r="F48" s="542" t="str">
        <f>E87</f>
        <v># 9</v>
      </c>
      <c r="G48" s="787"/>
      <c r="H48" s="781"/>
      <c r="I48" s="593"/>
    </row>
    <row r="49" spans="1:9" ht="17.149999999999999" customHeight="1">
      <c r="A49" s="441">
        <v>30</v>
      </c>
      <c r="B49" s="482"/>
      <c r="C49" s="519"/>
      <c r="D49" s="519"/>
      <c r="E49" s="519"/>
      <c r="F49" s="520"/>
      <c r="G49" s="780"/>
      <c r="H49" s="779"/>
      <c r="I49" s="532" t="s">
        <v>2</v>
      </c>
    </row>
    <row r="50" spans="1:9" ht="17.149999999999999" customHeight="1">
      <c r="A50" s="584"/>
      <c r="B50" s="534" t="s">
        <v>17</v>
      </c>
      <c r="C50" s="597"/>
      <c r="D50" s="598" t="s">
        <v>195</v>
      </c>
      <c r="E50" s="536"/>
      <c r="F50" s="536"/>
      <c r="G50" s="788" t="s">
        <v>264</v>
      </c>
      <c r="H50" s="778"/>
      <c r="I50" s="537"/>
    </row>
    <row r="51" spans="1:9" ht="17.149999999999999" customHeight="1">
      <c r="A51" s="584"/>
      <c r="B51" s="524"/>
      <c r="C51" s="488"/>
      <c r="D51" s="526" t="str">
        <f>D22</f>
        <v>盲盒鐵路遊 Blind Travel by Rail (10 EPI)</v>
      </c>
      <c r="E51" s="487"/>
      <c r="F51" s="487"/>
      <c r="G51" s="787"/>
      <c r="H51" s="781"/>
      <c r="I51" s="537"/>
    </row>
    <row r="52" spans="1:9" s="469" customFormat="1" ht="17.149999999999999" customHeight="1" thickBot="1">
      <c r="A52" s="587">
        <v>1600</v>
      </c>
      <c r="B52" s="480" t="str">
        <f>B23</f>
        <v># 5</v>
      </c>
      <c r="C52" s="519" t="str">
        <f>C23</f>
        <v># 6</v>
      </c>
      <c r="D52" s="519" t="str">
        <f>"# " &amp; VALUE(RIGHT(C52,2)+1)</f>
        <v># 7</v>
      </c>
      <c r="E52" s="519" t="str">
        <f>"# " &amp; VALUE(RIGHT(D52,2)+1)</f>
        <v># 8</v>
      </c>
      <c r="F52" s="519" t="str">
        <f>"# " &amp; VALUE(RIGHT(E52,2)+1)</f>
        <v># 9</v>
      </c>
      <c r="G52" s="853" t="s">
        <v>455</v>
      </c>
      <c r="H52" s="777">
        <v>1610</v>
      </c>
      <c r="I52" s="591">
        <v>1600</v>
      </c>
    </row>
    <row r="53" spans="1:9" ht="17.149999999999999" customHeight="1">
      <c r="A53" s="470"/>
      <c r="B53" s="601" t="s">
        <v>86</v>
      </c>
      <c r="C53" s="539" t="s">
        <v>101</v>
      </c>
      <c r="D53" s="472" t="s">
        <v>94</v>
      </c>
      <c r="E53" s="498" t="s">
        <v>76</v>
      </c>
      <c r="F53" s="539" t="s">
        <v>98</v>
      </c>
      <c r="G53" s="853"/>
      <c r="H53" s="790" t="s">
        <v>450</v>
      </c>
      <c r="I53" s="528"/>
    </row>
    <row r="54" spans="1:9" ht="17.149999999999999" customHeight="1">
      <c r="A54" s="493"/>
      <c r="B54" s="602" t="s">
        <v>210</v>
      </c>
      <c r="C54" s="475" t="s">
        <v>211</v>
      </c>
      <c r="D54" s="603" t="s">
        <v>212</v>
      </c>
      <c r="E54" s="692" t="s">
        <v>434</v>
      </c>
      <c r="F54" s="605" t="s">
        <v>214</v>
      </c>
      <c r="G54" s="776">
        <v>1615</v>
      </c>
      <c r="H54" s="781" t="s">
        <v>456</v>
      </c>
      <c r="I54" s="606"/>
    </row>
    <row r="55" spans="1:9" ht="16.75" customHeight="1">
      <c r="A55" s="479">
        <v>30</v>
      </c>
      <c r="B55" s="480" t="s">
        <v>337</v>
      </c>
      <c r="C55" s="482" t="s">
        <v>126</v>
      </c>
      <c r="D55" s="530" t="s">
        <v>275</v>
      </c>
      <c r="E55" s="530" t="s">
        <v>148</v>
      </c>
      <c r="F55" s="530" t="s">
        <v>192</v>
      </c>
      <c r="G55" s="775" t="s">
        <v>316</v>
      </c>
      <c r="H55" s="774">
        <v>1635</v>
      </c>
      <c r="I55" s="608">
        <v>30</v>
      </c>
    </row>
    <row r="56" spans="1:9" ht="17.149999999999999" customHeight="1">
      <c r="A56" s="493"/>
      <c r="B56" s="609" t="s">
        <v>20</v>
      </c>
      <c r="C56" s="610" t="s">
        <v>217</v>
      </c>
      <c r="D56" s="486" t="s">
        <v>78</v>
      </c>
      <c r="E56" s="487"/>
      <c r="F56" s="487"/>
      <c r="G56" s="788" t="s">
        <v>264</v>
      </c>
      <c r="H56" s="773" t="s">
        <v>450</v>
      </c>
      <c r="I56" s="586"/>
    </row>
    <row r="57" spans="1:9" ht="17.149999999999999" customHeight="1">
      <c r="A57" s="493"/>
      <c r="B57" s="579" t="s">
        <v>338</v>
      </c>
      <c r="C57" s="508" t="s">
        <v>90</v>
      </c>
      <c r="D57" s="530"/>
      <c r="E57" s="604" t="s">
        <v>219</v>
      </c>
      <c r="F57" s="604"/>
      <c r="G57" s="772" t="s">
        <v>424</v>
      </c>
      <c r="H57" s="771" t="s">
        <v>457</v>
      </c>
      <c r="I57" s="586"/>
    </row>
    <row r="58" spans="1:9" s="469" customFormat="1" ht="17.149999999999999" customHeight="1" thickBot="1">
      <c r="A58" s="613">
        <v>1700</v>
      </c>
      <c r="B58" s="614"/>
      <c r="C58" s="519" t="s">
        <v>280</v>
      </c>
      <c r="D58" s="482" t="s">
        <v>339</v>
      </c>
      <c r="E58" s="519" t="str">
        <f>"# " &amp; VALUE(RIGHT(D58,2)+1)</f>
        <v># 38</v>
      </c>
      <c r="F58" s="519" t="str">
        <f>"# " &amp; VALUE(RIGHT(E58,2)+1)</f>
        <v># 39</v>
      </c>
      <c r="G58" s="770"/>
      <c r="H58" s="769" t="s">
        <v>458</v>
      </c>
      <c r="I58" s="591">
        <v>1700</v>
      </c>
    </row>
    <row r="59" spans="1:9" ht="17.149999999999999" customHeight="1">
      <c r="A59" s="523"/>
      <c r="B59" s="487" t="s">
        <v>57</v>
      </c>
      <c r="C59" s="616"/>
      <c r="D59" s="498"/>
      <c r="E59" s="498"/>
      <c r="F59" s="498"/>
      <c r="G59" s="788" t="s">
        <v>264</v>
      </c>
      <c r="H59" s="773" t="s">
        <v>450</v>
      </c>
      <c r="I59" s="528"/>
    </row>
    <row r="60" spans="1:9" ht="17.149999999999999" customHeight="1">
      <c r="A60" s="584"/>
      <c r="B60" s="498"/>
      <c r="C60" s="508"/>
      <c r="D60" s="504" t="s">
        <v>56</v>
      </c>
      <c r="E60" s="455"/>
      <c r="F60" s="455"/>
      <c r="G60" s="787" t="s">
        <v>314</v>
      </c>
      <c r="H60" s="768" t="s">
        <v>459</v>
      </c>
      <c r="I60" s="586"/>
    </row>
    <row r="61" spans="1:9" ht="17.149999999999999" customHeight="1">
      <c r="A61" s="594">
        <v>30</v>
      </c>
      <c r="B61" s="519" t="s">
        <v>340</v>
      </c>
      <c r="C61" s="519" t="str">
        <f>"# " &amp; VALUE(RIGHT(B61,4)+1)</f>
        <v># 1967</v>
      </c>
      <c r="D61" s="519" t="str">
        <f>"# " &amp; VALUE(RIGHT(C61,4)+1)</f>
        <v># 1968</v>
      </c>
      <c r="E61" s="508" t="str">
        <f>"# " &amp; VALUE(RIGHT(D61,4)+1)</f>
        <v># 1969</v>
      </c>
      <c r="F61" s="519" t="str">
        <f>"# " &amp; VALUE(RIGHT(E61,4)+1)</f>
        <v># 1970</v>
      </c>
      <c r="G61" s="767"/>
      <c r="H61" s="766"/>
      <c r="I61" s="608">
        <v>30</v>
      </c>
    </row>
    <row r="62" spans="1:9" ht="17.149999999999999" customHeight="1">
      <c r="A62" s="619"/>
      <c r="B62" s="545" t="s">
        <v>109</v>
      </c>
      <c r="C62" s="620"/>
      <c r="D62" s="620"/>
      <c r="E62" s="620"/>
      <c r="F62" s="620"/>
      <c r="G62" s="558" t="s">
        <v>20</v>
      </c>
      <c r="H62" s="306" t="s">
        <v>49</v>
      </c>
      <c r="I62" s="586"/>
    </row>
    <row r="63" spans="1:9" ht="17.149999999999999" customHeight="1">
      <c r="A63" s="584"/>
      <c r="B63" s="471"/>
      <c r="C63" s="498"/>
      <c r="D63" s="621" t="s">
        <v>223</v>
      </c>
      <c r="E63" s="498"/>
      <c r="F63" s="498"/>
      <c r="G63" s="569" t="str">
        <f>G41</f>
        <v>周六聊Teen谷 # 38</v>
      </c>
      <c r="H63" s="278" t="s">
        <v>341</v>
      </c>
      <c r="I63" s="586"/>
    </row>
    <row r="64" spans="1:9" s="469" customFormat="1" ht="17.149999999999999" customHeight="1" thickBot="1">
      <c r="A64" s="587">
        <v>1800</v>
      </c>
      <c r="B64" s="502" t="s">
        <v>127</v>
      </c>
      <c r="C64" s="508" t="str">
        <f>"# " &amp; VALUE(RIGHT(B64,2)+1)</f>
        <v># 29</v>
      </c>
      <c r="D64" s="508" t="str">
        <f>"# " &amp; VALUE(RIGHT(C64,2)+1)</f>
        <v># 30</v>
      </c>
      <c r="E64" s="508" t="str">
        <f>"# " &amp; VALUE(RIGHT(D64,2)+1)</f>
        <v># 31</v>
      </c>
      <c r="F64" s="508" t="str">
        <f>"# " &amp; VALUE(RIGHT(E64,2)+1)</f>
        <v># 32</v>
      </c>
      <c r="G64" s="481"/>
      <c r="H64" s="349" t="s">
        <v>44</v>
      </c>
      <c r="I64" s="591">
        <v>1800</v>
      </c>
    </row>
    <row r="65" spans="1:9" ht="17.149999999999999" customHeight="1">
      <c r="A65" s="584"/>
      <c r="B65" s="502"/>
      <c r="C65" s="508"/>
      <c r="D65" s="508"/>
      <c r="E65" s="508"/>
      <c r="F65" s="508"/>
      <c r="G65" s="843" t="s">
        <v>226</v>
      </c>
      <c r="H65" s="844"/>
      <c r="I65" s="490"/>
    </row>
    <row r="66" spans="1:9" ht="17.149999999999999" customHeight="1" thickBot="1">
      <c r="A66" s="594">
        <v>30</v>
      </c>
      <c r="B66" s="622"/>
      <c r="C66" s="491"/>
      <c r="D66" s="491"/>
      <c r="E66" s="491"/>
      <c r="F66" s="623"/>
      <c r="G66" s="811" t="s">
        <v>460</v>
      </c>
      <c r="H66" s="812" t="s">
        <v>461</v>
      </c>
      <c r="I66" s="484">
        <v>30</v>
      </c>
    </row>
    <row r="67" spans="1:9" ht="17.149999999999999" customHeight="1">
      <c r="A67" s="584"/>
      <c r="B67" s="829" t="s">
        <v>229</v>
      </c>
      <c r="C67" s="830"/>
      <c r="D67" s="830"/>
      <c r="E67" s="830"/>
      <c r="F67" s="831"/>
      <c r="G67" s="832" t="s">
        <v>230</v>
      </c>
      <c r="H67" s="833"/>
      <c r="I67" s="490"/>
    </row>
    <row r="68" spans="1:9" s="469" customFormat="1" ht="12.65" customHeight="1" thickBot="1">
      <c r="A68" s="587">
        <v>1900</v>
      </c>
      <c r="B68" s="280"/>
      <c r="C68" s="280"/>
      <c r="D68" s="280"/>
      <c r="E68" s="280"/>
      <c r="F68" s="264">
        <v>1900</v>
      </c>
      <c r="G68" s="281"/>
      <c r="H68" s="282"/>
      <c r="I68" s="626">
        <v>1900</v>
      </c>
    </row>
    <row r="69" spans="1:9" s="469" customFormat="1" ht="17.149999999999999" customHeight="1">
      <c r="A69" s="613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809" t="s">
        <v>462</v>
      </c>
      <c r="H69" s="808" t="s">
        <v>463</v>
      </c>
      <c r="I69" s="593"/>
    </row>
    <row r="70" spans="1:9" s="469" customFormat="1" ht="17.149999999999999" customHeight="1">
      <c r="A70" s="613"/>
      <c r="B70" s="287" t="s">
        <v>342</v>
      </c>
      <c r="C70" s="287" t="s">
        <v>343</v>
      </c>
      <c r="D70" s="287" t="s">
        <v>344</v>
      </c>
      <c r="E70" s="288" t="s">
        <v>345</v>
      </c>
      <c r="F70" s="289" t="s">
        <v>346</v>
      </c>
      <c r="G70" s="807" t="s">
        <v>347</v>
      </c>
      <c r="H70" s="806" t="s">
        <v>348</v>
      </c>
      <c r="I70" s="629"/>
    </row>
    <row r="71" spans="1:9" s="469" customFormat="1" ht="17.149999999999999" customHeight="1">
      <c r="A71" s="493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805" t="s">
        <v>464</v>
      </c>
      <c r="H71" s="804" t="s">
        <v>465</v>
      </c>
      <c r="I71" s="586">
        <v>30</v>
      </c>
    </row>
    <row r="72" spans="1:9" s="469" customFormat="1" ht="17.149999999999999" customHeight="1">
      <c r="A72" s="493"/>
      <c r="B72" s="298">
        <v>800653411</v>
      </c>
      <c r="C72" s="299"/>
      <c r="D72" s="300" t="s">
        <v>195</v>
      </c>
      <c r="E72" s="300"/>
      <c r="F72" s="301">
        <v>1935</v>
      </c>
      <c r="G72" s="803"/>
      <c r="H72" s="802">
        <v>1935</v>
      </c>
      <c r="I72" s="586"/>
    </row>
    <row r="73" spans="1:9" ht="17.149999999999999" customHeight="1">
      <c r="A73" s="632"/>
      <c r="B73" s="304" t="s">
        <v>51</v>
      </c>
      <c r="C73" s="272"/>
      <c r="D73" s="272"/>
      <c r="E73" s="278" t="s">
        <v>239</v>
      </c>
      <c r="F73" s="272"/>
      <c r="G73" s="801"/>
      <c r="H73" s="801"/>
      <c r="I73" s="633"/>
    </row>
    <row r="74" spans="1:9" ht="17.149999999999999" customHeight="1">
      <c r="A74" s="613"/>
      <c r="B74" s="277" t="s">
        <v>349</v>
      </c>
      <c r="C74" s="271" t="str">
        <f t="shared" ref="C74:F74" si="5">"# " &amp; VALUE(RIGHT(B74,3)+1)</f>
        <v># 266</v>
      </c>
      <c r="D74" s="271" t="str">
        <f t="shared" si="5"/>
        <v># 267</v>
      </c>
      <c r="E74" s="271" t="str">
        <f t="shared" si="5"/>
        <v># 268</v>
      </c>
      <c r="F74" s="271" t="str">
        <f t="shared" si="5"/>
        <v># 269</v>
      </c>
      <c r="G74" s="800" t="s">
        <v>466</v>
      </c>
      <c r="H74" s="800" t="s">
        <v>467</v>
      </c>
      <c r="I74" s="200"/>
    </row>
    <row r="75" spans="1:9" s="469" customFormat="1" ht="17.149999999999999" customHeight="1" thickBot="1">
      <c r="A75" s="613">
        <v>2000</v>
      </c>
      <c r="B75" s="277"/>
      <c r="C75" s="274"/>
      <c r="D75" s="274"/>
      <c r="E75" s="274"/>
      <c r="F75" s="274"/>
      <c r="G75" s="799"/>
      <c r="H75" s="799"/>
      <c r="I75" s="591">
        <v>2000</v>
      </c>
    </row>
    <row r="76" spans="1:9" s="469" customFormat="1" ht="17.149999999999999" customHeight="1">
      <c r="A76" s="634"/>
      <c r="B76" s="304" t="s">
        <v>64</v>
      </c>
      <c r="C76" s="305" t="s">
        <v>22</v>
      </c>
      <c r="D76" s="306"/>
      <c r="E76" s="306" t="s">
        <v>241</v>
      </c>
      <c r="F76" s="307"/>
      <c r="G76" s="798" t="s">
        <v>350</v>
      </c>
      <c r="H76" s="797" t="s">
        <v>468</v>
      </c>
      <c r="I76" s="635"/>
    </row>
    <row r="77" spans="1:9" ht="17.149999999999999" customHeight="1">
      <c r="A77" s="493">
        <v>30</v>
      </c>
      <c r="B77" s="277" t="s">
        <v>351</v>
      </c>
      <c r="C77" s="271" t="str">
        <f>"# " &amp; VALUE(RIGHT(B77,4)+1)</f>
        <v># 2648</v>
      </c>
      <c r="D77" s="271" t="str">
        <f>"# " &amp; VALUE(RIGHT(C77,4)+1)</f>
        <v># 2649</v>
      </c>
      <c r="E77" s="271" t="str">
        <f>"# " &amp; VALUE(RIGHT(D77,4)+1)</f>
        <v># 2650</v>
      </c>
      <c r="F77" s="271" t="str">
        <f>"# " &amp; VALUE(RIGHT(E77,4)+1)</f>
        <v># 2651</v>
      </c>
      <c r="G77" s="796" t="s">
        <v>469</v>
      </c>
      <c r="H77" s="795"/>
      <c r="I77" s="484">
        <v>30</v>
      </c>
    </row>
    <row r="78" spans="1:9" ht="17.149999999999999" customHeight="1">
      <c r="A78" s="485"/>
      <c r="B78" s="304" t="s">
        <v>140</v>
      </c>
      <c r="C78" s="312"/>
      <c r="D78" s="312"/>
      <c r="E78" s="312"/>
      <c r="F78" s="312"/>
      <c r="G78" s="794"/>
      <c r="H78" s="793"/>
      <c r="I78" s="636"/>
    </row>
    <row r="79" spans="1:9" ht="17.149999999999999" customHeight="1" thickBot="1">
      <c r="A79" s="493"/>
      <c r="B79" s="275"/>
      <c r="C79" s="271"/>
      <c r="D79" s="271"/>
      <c r="E79" s="271"/>
      <c r="F79" s="271"/>
      <c r="G79" s="792"/>
      <c r="H79" s="793" t="s">
        <v>352</v>
      </c>
      <c r="I79" s="490"/>
    </row>
    <row r="80" spans="1:9" s="469" customFormat="1" ht="17.149999999999999" customHeight="1" thickBot="1">
      <c r="A80" s="638">
        <v>2100</v>
      </c>
      <c r="B80" s="277"/>
      <c r="C80" s="315"/>
      <c r="D80" s="278" t="s">
        <v>245</v>
      </c>
      <c r="E80" s="271"/>
      <c r="F80" s="271"/>
      <c r="G80" s="791"/>
      <c r="H80" s="795" t="s">
        <v>267</v>
      </c>
      <c r="I80" s="626">
        <v>2100</v>
      </c>
    </row>
    <row r="81" spans="1:13" s="469" customFormat="1" ht="17.149999999999999" customHeight="1">
      <c r="A81" s="592"/>
      <c r="B81" s="271" t="s">
        <v>353</v>
      </c>
      <c r="C81" s="271" t="str">
        <f>"# " &amp; VALUE(RIGHT(B81,2)+1)</f>
        <v># 17</v>
      </c>
      <c r="D81" s="271" t="str">
        <f>"# " &amp; VALUE(RIGHT(C81,2)+1)</f>
        <v># 18</v>
      </c>
      <c r="E81" s="271" t="str">
        <f>"# " &amp; VALUE(RIGHT(D81,2)+1)</f>
        <v># 19</v>
      </c>
      <c r="F81" s="271" t="str">
        <f>"# " &amp; VALUE(RIGHT(E81,2)+1)</f>
        <v># 20</v>
      </c>
      <c r="G81" s="738"/>
      <c r="H81" s="795"/>
      <c r="I81" s="593"/>
      <c r="M81" s="440"/>
    </row>
    <row r="82" spans="1:13" s="469" customFormat="1" ht="17.149999999999999" customHeight="1">
      <c r="A82" s="640"/>
      <c r="B82" s="271"/>
      <c r="C82" s="271"/>
      <c r="D82" s="271"/>
      <c r="E82" s="271"/>
      <c r="F82" s="271"/>
      <c r="G82" s="739" t="s">
        <v>454</v>
      </c>
      <c r="H82" s="793"/>
      <c r="I82" s="629"/>
      <c r="M82" s="439"/>
    </row>
    <row r="83" spans="1:13" ht="17.149999999999999" customHeight="1">
      <c r="A83" s="594">
        <v>30</v>
      </c>
      <c r="B83" s="271"/>
      <c r="C83" s="271"/>
      <c r="D83" s="271"/>
      <c r="E83" s="271"/>
      <c r="F83" s="271"/>
      <c r="G83" s="738" t="s">
        <v>354</v>
      </c>
      <c r="H83" s="740"/>
      <c r="I83" s="608">
        <v>30</v>
      </c>
      <c r="M83" s="439"/>
    </row>
    <row r="84" spans="1:13" ht="17.149999999999999" customHeight="1">
      <c r="A84" s="584"/>
      <c r="B84" s="304" t="s">
        <v>309</v>
      </c>
      <c r="C84" s="306"/>
      <c r="D84" s="312"/>
      <c r="E84" s="312"/>
      <c r="F84" s="312"/>
      <c r="G84" s="738"/>
      <c r="H84" s="797" t="s">
        <v>470</v>
      </c>
      <c r="I84" s="586"/>
      <c r="M84" s="438"/>
    </row>
    <row r="85" spans="1:13" ht="17.149999999999999" customHeight="1">
      <c r="A85" s="584"/>
      <c r="B85" s="275"/>
      <c r="C85" s="271"/>
      <c r="D85" s="271"/>
      <c r="E85" s="271"/>
      <c r="F85" s="271"/>
      <c r="G85" s="741"/>
      <c r="H85" s="742" t="s">
        <v>471</v>
      </c>
      <c r="I85" s="586"/>
    </row>
    <row r="86" spans="1:13" s="469" customFormat="1" ht="17.149999999999999" customHeight="1" thickBot="1">
      <c r="A86" s="587">
        <v>2200</v>
      </c>
      <c r="B86" s="323"/>
      <c r="C86" s="324"/>
      <c r="D86" s="324" t="s">
        <v>310</v>
      </c>
      <c r="E86" s="271"/>
      <c r="F86" s="271"/>
      <c r="G86" s="738"/>
      <c r="H86" s="743" t="s">
        <v>472</v>
      </c>
      <c r="I86" s="591">
        <v>2200</v>
      </c>
    </row>
    <row r="87" spans="1:13" s="469" customFormat="1" ht="17.149999999999999" customHeight="1">
      <c r="A87" s="640"/>
      <c r="B87" s="271" t="s">
        <v>111</v>
      </c>
      <c r="C87" s="271" t="str">
        <f>"# " &amp; VALUE(RIGHT(B87,2)+1)</f>
        <v># 7</v>
      </c>
      <c r="D87" s="271" t="str">
        <f>"# " &amp; VALUE(RIGHT(C87,2)+1)</f>
        <v># 8</v>
      </c>
      <c r="E87" s="271" t="str">
        <f>"# " &amp; VALUE(RIGHT(D87,2)+1)</f>
        <v># 9</v>
      </c>
      <c r="F87" s="271" t="str">
        <f>"# " &amp; VALUE(RIGHT(E87,2)+1)</f>
        <v># 10</v>
      </c>
      <c r="G87" s="744"/>
      <c r="H87" s="797" t="s">
        <v>473</v>
      </c>
      <c r="I87" s="593"/>
    </row>
    <row r="88" spans="1:13" s="469" customFormat="1" ht="17.149999999999999" customHeight="1">
      <c r="A88" s="640"/>
      <c r="B88" s="277"/>
      <c r="C88" s="271"/>
      <c r="D88" s="271"/>
      <c r="E88" s="271"/>
      <c r="F88" s="271"/>
      <c r="G88" s="745"/>
      <c r="H88" s="743"/>
      <c r="I88" s="629"/>
    </row>
    <row r="89" spans="1:13" ht="17.149999999999999" customHeight="1">
      <c r="A89" s="594">
        <v>30</v>
      </c>
      <c r="B89" s="329"/>
      <c r="C89" s="274"/>
      <c r="D89" s="274"/>
      <c r="E89" s="274"/>
      <c r="F89" s="274"/>
      <c r="G89" s="741"/>
      <c r="H89" s="810" t="s">
        <v>355</v>
      </c>
      <c r="I89" s="608">
        <v>30</v>
      </c>
    </row>
    <row r="90" spans="1:13" ht="17.149999999999999" customHeight="1">
      <c r="A90" s="619"/>
      <c r="B90" s="813">
        <v>800660191</v>
      </c>
      <c r="C90" s="331"/>
      <c r="D90" s="259"/>
      <c r="E90" s="332"/>
      <c r="F90" s="332"/>
      <c r="G90" s="746">
        <v>2245</v>
      </c>
      <c r="H90" s="743" t="s">
        <v>356</v>
      </c>
      <c r="I90" s="586"/>
    </row>
    <row r="91" spans="1:13" ht="17.149999999999999" customHeight="1">
      <c r="A91" s="584"/>
      <c r="B91" s="332"/>
      <c r="C91" s="331"/>
      <c r="D91" s="278" t="s">
        <v>312</v>
      </c>
      <c r="E91" s="278"/>
      <c r="F91" s="278"/>
      <c r="G91" s="744" t="s">
        <v>474</v>
      </c>
      <c r="H91" s="743"/>
      <c r="I91" s="586"/>
    </row>
    <row r="92" spans="1:13" ht="17.149999999999999" customHeight="1">
      <c r="A92" s="584"/>
      <c r="B92" s="271" t="s">
        <v>111</v>
      </c>
      <c r="C92" s="271" t="str">
        <f>"# " &amp; VALUE(RIGHT(B92,2)+1)</f>
        <v># 7</v>
      </c>
      <c r="D92" s="271" t="str">
        <f>"# " &amp; VALUE(RIGHT(C92,2)+1)</f>
        <v># 8</v>
      </c>
      <c r="E92" s="271" t="str">
        <f>"# " &amp; VALUE(RIGHT(D92,2)+1)</f>
        <v># 9</v>
      </c>
      <c r="F92" s="271" t="str">
        <f>"# " &amp; VALUE(RIGHT(E92,2)+1)</f>
        <v># 10</v>
      </c>
      <c r="G92" s="775" t="s">
        <v>357</v>
      </c>
      <c r="H92" s="802">
        <v>2245</v>
      </c>
      <c r="I92" s="586"/>
    </row>
    <row r="93" spans="1:13" ht="17.149999999999999" customHeight="1" thickBot="1">
      <c r="A93" s="587">
        <v>2300</v>
      </c>
      <c r="B93" s="274"/>
      <c r="C93" s="274"/>
      <c r="D93" s="335"/>
      <c r="E93" s="335"/>
      <c r="F93" s="335"/>
      <c r="G93" s="738" t="s">
        <v>268</v>
      </c>
      <c r="H93" s="744" t="s">
        <v>475</v>
      </c>
      <c r="I93" s="591">
        <v>2300</v>
      </c>
    </row>
    <row r="94" spans="1:13" s="469" customFormat="1" ht="17.149999999999999" customHeight="1">
      <c r="A94" s="644"/>
      <c r="B94" s="275" t="s">
        <v>85</v>
      </c>
      <c r="C94" s="358"/>
      <c r="D94" s="338" t="s">
        <v>251</v>
      </c>
      <c r="E94" s="271"/>
      <c r="F94" s="271"/>
      <c r="G94" s="747">
        <v>2315</v>
      </c>
      <c r="H94" s="793" t="s">
        <v>358</v>
      </c>
      <c r="I94" s="635"/>
    </row>
    <row r="95" spans="1:13" s="469" customFormat="1" ht="17.149999999999999" customHeight="1">
      <c r="A95" s="644"/>
      <c r="B95" s="277" t="s">
        <v>359</v>
      </c>
      <c r="C95" s="271" t="str">
        <f>"# " &amp; VALUE(RIGHT(B95,4)+1)</f>
        <v># 3849</v>
      </c>
      <c r="D95" s="271" t="str">
        <f>"# " &amp; VALUE(RIGHT(C95,4)+1)</f>
        <v># 3850</v>
      </c>
      <c r="E95" s="271" t="str">
        <f>"# " &amp; VALUE(RIGHT(D95,4)+1)</f>
        <v># 3851</v>
      </c>
      <c r="F95" s="271" t="str">
        <f>"# " &amp; VALUE(RIGHT(E95,4)+1)</f>
        <v># 3852</v>
      </c>
      <c r="G95" s="748" t="s">
        <v>476</v>
      </c>
      <c r="H95" s="749" t="s">
        <v>175</v>
      </c>
      <c r="I95" s="645"/>
    </row>
    <row r="96" spans="1:13" s="469" customFormat="1" ht="17.149999999999999" customHeight="1" thickBot="1">
      <c r="A96" s="646">
        <v>2315</v>
      </c>
      <c r="B96" s="277"/>
      <c r="C96" s="271"/>
      <c r="D96" s="271"/>
      <c r="E96" s="271"/>
      <c r="F96" s="340">
        <v>2315</v>
      </c>
      <c r="G96" s="807" t="s">
        <v>360</v>
      </c>
      <c r="H96" s="750"/>
      <c r="I96" s="648">
        <v>2315</v>
      </c>
    </row>
    <row r="97" spans="1:9" ht="17.149999999999999" customHeight="1" thickBot="1">
      <c r="A97" s="479">
        <v>30</v>
      </c>
      <c r="B97" s="342"/>
      <c r="C97" s="343"/>
      <c r="D97" s="343"/>
      <c r="E97" s="343"/>
      <c r="F97" s="343"/>
      <c r="G97" s="751" t="s">
        <v>477</v>
      </c>
      <c r="H97" s="752" t="s">
        <v>254</v>
      </c>
      <c r="I97" s="650">
        <v>30</v>
      </c>
    </row>
    <row r="98" spans="1:9" ht="17.149999999999999" customHeight="1">
      <c r="A98" s="485"/>
      <c r="B98" s="277"/>
      <c r="C98" s="344"/>
      <c r="D98" s="344" t="s">
        <v>47</v>
      </c>
      <c r="E98" s="276"/>
      <c r="F98" s="344"/>
      <c r="G98" s="854" t="s">
        <v>263</v>
      </c>
      <c r="H98" s="753" t="s">
        <v>264</v>
      </c>
      <c r="I98" s="490"/>
    </row>
    <row r="99" spans="1:9" ht="17.149999999999999" customHeight="1">
      <c r="A99" s="493"/>
      <c r="B99" s="277"/>
      <c r="C99" s="272"/>
      <c r="D99" s="272"/>
      <c r="E99" s="276"/>
      <c r="F99" s="272"/>
      <c r="G99" s="855"/>
      <c r="H99" s="754" t="s">
        <v>478</v>
      </c>
      <c r="I99" s="490"/>
    </row>
    <row r="100" spans="1:9" ht="17.149999999999999" customHeight="1" thickBot="1">
      <c r="A100" s="493"/>
      <c r="B100" s="277"/>
      <c r="C100" s="272"/>
      <c r="D100" s="272"/>
      <c r="E100" s="345"/>
      <c r="F100" s="358">
        <v>2350</v>
      </c>
      <c r="G100" s="855"/>
      <c r="H100" s="755"/>
      <c r="I100" s="490"/>
    </row>
    <row r="101" spans="1:9" s="469" customFormat="1" ht="17.149999999999999" customHeight="1" thickBot="1">
      <c r="A101" s="460" t="s">
        <v>9</v>
      </c>
      <c r="B101" s="346"/>
      <c r="C101" s="347"/>
      <c r="D101" s="347" t="s">
        <v>42</v>
      </c>
      <c r="E101" s="348"/>
      <c r="F101" s="347"/>
      <c r="G101" s="856"/>
      <c r="H101" s="756"/>
      <c r="I101" s="492" t="s">
        <v>9</v>
      </c>
    </row>
    <row r="102" spans="1:9" ht="17.149999999999999" customHeight="1">
      <c r="A102" s="470"/>
      <c r="B102" s="652" t="s">
        <v>17</v>
      </c>
      <c r="C102" s="649"/>
      <c r="D102" s="649"/>
      <c r="E102" s="455"/>
      <c r="F102" s="649"/>
      <c r="G102" s="651" t="s">
        <v>23</v>
      </c>
      <c r="H102" s="435" t="s">
        <v>20</v>
      </c>
      <c r="I102" s="478"/>
    </row>
    <row r="103" spans="1:9" ht="17.149999999999999" customHeight="1">
      <c r="A103" s="493"/>
      <c r="B103" s="498"/>
      <c r="C103" s="455"/>
      <c r="D103" s="455" t="str">
        <f>D60</f>
        <v>兄弟幫 Big Boys Club (2505 EPI)</v>
      </c>
      <c r="F103" s="653"/>
      <c r="G103" s="654" t="str">
        <f>G70</f>
        <v>新聞透視 # 37</v>
      </c>
      <c r="H103" s="561" t="str">
        <f>H35</f>
        <v>新聞掏寶 # 269</v>
      </c>
      <c r="I103" s="490"/>
    </row>
    <row r="104" spans="1:9" ht="17.149999999999999" customHeight="1">
      <c r="A104" s="479">
        <v>30</v>
      </c>
      <c r="B104" s="519" t="str">
        <f>B61</f>
        <v># 1966</v>
      </c>
      <c r="C104" s="519" t="str">
        <f>C61</f>
        <v># 1967</v>
      </c>
      <c r="D104" s="508" t="str">
        <f>D61</f>
        <v># 1968</v>
      </c>
      <c r="E104" s="508" t="str">
        <f>E61</f>
        <v># 1969</v>
      </c>
      <c r="F104" s="519" t="str">
        <f>F61</f>
        <v># 1970</v>
      </c>
      <c r="G104" s="655"/>
      <c r="H104" s="656"/>
      <c r="I104" s="484">
        <v>30</v>
      </c>
    </row>
    <row r="105" spans="1:9" ht="17.149999999999999" customHeight="1">
      <c r="A105" s="493"/>
      <c r="B105" s="471" t="s">
        <v>17</v>
      </c>
      <c r="C105" s="642"/>
      <c r="D105" s="488"/>
      <c r="E105" s="488"/>
      <c r="F105" s="565"/>
      <c r="G105" s="628" t="s">
        <v>23</v>
      </c>
      <c r="H105" s="567" t="s">
        <v>20</v>
      </c>
      <c r="I105" s="657"/>
    </row>
    <row r="106" spans="1:9" s="469" customFormat="1" ht="17.149999999999999" customHeight="1" thickBot="1">
      <c r="A106" s="460" t="s">
        <v>10</v>
      </c>
      <c r="B106" s="643"/>
      <c r="C106" s="642"/>
      <c r="D106" s="588" t="str">
        <f>D86</f>
        <v>錦囊妙錄 Under The Moonlight (36 EPI)</v>
      </c>
      <c r="F106" s="508"/>
      <c r="G106" s="658" t="s">
        <v>361</v>
      </c>
      <c r="H106" s="575" t="str">
        <f>H63</f>
        <v>財經透視 # 39</v>
      </c>
      <c r="I106" s="463" t="s">
        <v>10</v>
      </c>
    </row>
    <row r="107" spans="1:9" ht="17.149999999999999" customHeight="1">
      <c r="A107" s="564"/>
      <c r="B107" s="508" t="str">
        <f>B87</f>
        <v># 6</v>
      </c>
      <c r="C107" s="508" t="str">
        <f>"# " &amp; VALUE(RIGHT(B107,2)+1)</f>
        <v># 7</v>
      </c>
      <c r="D107" s="508" t="str">
        <f>"# " &amp; VALUE(RIGHT(C107,2)+1)</f>
        <v># 8</v>
      </c>
      <c r="E107" s="508" t="str">
        <f>"# " &amp; VALUE(RIGHT(D107,2)+1)</f>
        <v># 9</v>
      </c>
      <c r="F107" s="508" t="str">
        <f>"# " &amp; VALUE(RIGHT(E107,2)+1)</f>
        <v># 10</v>
      </c>
      <c r="G107" s="628" t="s">
        <v>23</v>
      </c>
      <c r="H107" s="567" t="s">
        <v>20</v>
      </c>
      <c r="I107" s="568"/>
    </row>
    <row r="108" spans="1:9" ht="17.149999999999999" customHeight="1">
      <c r="A108" s="659">
        <v>30</v>
      </c>
      <c r="B108" s="519"/>
      <c r="C108" s="519"/>
      <c r="D108" s="519"/>
      <c r="E108" s="519"/>
      <c r="F108" s="520"/>
      <c r="G108" s="658" t="s">
        <v>362</v>
      </c>
      <c r="H108" s="561" t="str">
        <f>H70</f>
        <v>港繫全球  商聚灣區 #10 (10 EPI)</v>
      </c>
      <c r="I108" s="572">
        <v>30</v>
      </c>
    </row>
    <row r="109" spans="1:9" ht="17.149999999999999" customHeight="1">
      <c r="A109" s="573"/>
      <c r="B109" s="545" t="s">
        <v>17</v>
      </c>
      <c r="C109" s="508"/>
      <c r="D109" s="508"/>
      <c r="E109" s="508"/>
      <c r="F109" s="488"/>
      <c r="G109" s="758" t="s">
        <v>450</v>
      </c>
      <c r="H109" s="611" t="s">
        <v>23</v>
      </c>
      <c r="I109" s="510"/>
    </row>
    <row r="110" spans="1:9" s="469" customFormat="1" ht="17.149999999999999" customHeight="1" thickBot="1">
      <c r="A110" s="460" t="s">
        <v>11</v>
      </c>
      <c r="B110" s="502"/>
      <c r="C110" s="498"/>
      <c r="D110" s="508" t="str">
        <f>$D$80</f>
        <v>俠醫 Heroes In White (20 EPI)</v>
      </c>
      <c r="E110" s="508"/>
      <c r="F110" s="508"/>
      <c r="G110" s="814"/>
      <c r="H110" s="541"/>
      <c r="I110" s="492" t="s">
        <v>11</v>
      </c>
    </row>
    <row r="111" spans="1:9" ht="17.149999999999999" customHeight="1">
      <c r="A111" s="564"/>
      <c r="B111" s="502" t="str">
        <f>B81</f>
        <v># 16</v>
      </c>
      <c r="C111" s="508" t="str">
        <f>C81</f>
        <v># 17</v>
      </c>
      <c r="D111" s="508" t="str">
        <f>"# " &amp; VALUE(RIGHT(C111,2)+1)</f>
        <v># 18</v>
      </c>
      <c r="E111" s="508" t="str">
        <f>"# " &amp; VALUE(RIGHT(D111,2)+1)</f>
        <v># 19</v>
      </c>
      <c r="F111" s="508" t="str">
        <f>"# " &amp; VALUE(RIGHT(E111,2)+1)</f>
        <v># 20</v>
      </c>
      <c r="G111" s="744"/>
      <c r="H111" s="660"/>
      <c r="I111" s="500"/>
    </row>
    <row r="112" spans="1:9" ht="17.149999999999999" customHeight="1">
      <c r="A112" s="521">
        <v>30</v>
      </c>
      <c r="B112" s="511"/>
      <c r="C112" s="519"/>
      <c r="D112" s="519"/>
      <c r="E112" s="519"/>
      <c r="F112" s="508"/>
      <c r="G112" s="792"/>
      <c r="H112" s="541" t="str">
        <f>H79</f>
        <v>聲秀 # 10</v>
      </c>
      <c r="I112" s="506">
        <v>30</v>
      </c>
    </row>
    <row r="113" spans="1:9" ht="17.149999999999999" customHeight="1">
      <c r="A113" s="521"/>
      <c r="B113" s="545" t="s">
        <v>17</v>
      </c>
      <c r="C113" s="630"/>
      <c r="D113" s="536" t="s">
        <v>195</v>
      </c>
      <c r="E113" s="536"/>
      <c r="F113" s="631"/>
      <c r="G113" s="759" t="s">
        <v>454</v>
      </c>
      <c r="H113" s="660"/>
      <c r="I113" s="522"/>
    </row>
    <row r="114" spans="1:9" ht="17.149999999999999" customHeight="1">
      <c r="A114" s="573"/>
      <c r="B114" s="662" t="s">
        <v>17</v>
      </c>
      <c r="C114" s="487"/>
      <c r="D114" s="487" t="str">
        <f>$E$76</f>
        <v xml:space="preserve">愛．回家之開心速遞  Lo And Behold </v>
      </c>
      <c r="E114" s="487"/>
      <c r="F114" s="487"/>
      <c r="G114" s="738"/>
      <c r="H114" s="641"/>
      <c r="I114" s="510"/>
    </row>
    <row r="115" spans="1:9" s="469" customFormat="1" ht="17.149999999999999" customHeight="1" thickBot="1">
      <c r="A115" s="460" t="s">
        <v>12</v>
      </c>
      <c r="B115" s="480" t="str">
        <f>B77</f>
        <v># 2647</v>
      </c>
      <c r="C115" s="519" t="str">
        <f t="shared" ref="C115:F115" si="6">C77</f>
        <v># 2648</v>
      </c>
      <c r="D115" s="519" t="str">
        <f t="shared" si="6"/>
        <v># 2649</v>
      </c>
      <c r="E115" s="519" t="str">
        <f t="shared" si="6"/>
        <v># 2650</v>
      </c>
      <c r="F115" s="519" t="str">
        <f t="shared" si="6"/>
        <v># 2651</v>
      </c>
      <c r="G115" s="760"/>
      <c r="H115" s="664"/>
      <c r="I115" s="492" t="s">
        <v>12</v>
      </c>
    </row>
    <row r="116" spans="1:9" ht="17.149999999999999" customHeight="1">
      <c r="A116" s="564"/>
      <c r="B116" s="662" t="s">
        <v>17</v>
      </c>
      <c r="C116" s="620"/>
      <c r="D116" s="508" t="s">
        <v>257</v>
      </c>
      <c r="E116" s="487"/>
      <c r="F116" s="487"/>
      <c r="G116" s="772"/>
      <c r="H116" s="639" t="s">
        <v>99</v>
      </c>
      <c r="I116" s="547"/>
    </row>
    <row r="117" spans="1:9" ht="17.149999999999999" customHeight="1">
      <c r="A117" s="659">
        <v>30</v>
      </c>
      <c r="B117" s="480" t="str">
        <f>B74</f>
        <v># 265</v>
      </c>
      <c r="C117" s="519" t="str">
        <f>C74</f>
        <v># 266</v>
      </c>
      <c r="D117" s="519" t="str">
        <f>D74</f>
        <v># 267</v>
      </c>
      <c r="E117" s="519" t="str">
        <f>E74</f>
        <v># 268</v>
      </c>
      <c r="F117" s="519" t="str">
        <f>F74</f>
        <v># 269</v>
      </c>
      <c r="G117" s="757" t="s">
        <v>479</v>
      </c>
      <c r="H117" s="519" t="str">
        <f>H74</f>
        <v># 271</v>
      </c>
      <c r="I117" s="532">
        <v>30</v>
      </c>
    </row>
    <row r="118" spans="1:9" ht="17.149999999999999" customHeight="1">
      <c r="A118" s="521"/>
      <c r="B118" s="665" t="s">
        <v>17</v>
      </c>
      <c r="C118" s="620" t="s">
        <v>17</v>
      </c>
      <c r="D118" s="666" t="s">
        <v>17</v>
      </c>
      <c r="E118" s="703" t="s">
        <v>413</v>
      </c>
      <c r="F118" s="486" t="s">
        <v>17</v>
      </c>
      <c r="G118" s="738" t="s">
        <v>99</v>
      </c>
      <c r="H118" s="667" t="s">
        <v>20</v>
      </c>
      <c r="I118" s="537"/>
    </row>
    <row r="119" spans="1:9" s="469" customFormat="1" ht="17.149999999999999" customHeight="1" thickBot="1">
      <c r="A119" s="460" t="s">
        <v>15</v>
      </c>
      <c r="B119" s="668" t="str">
        <f>B70</f>
        <v>美食新聞報道 # 124</v>
      </c>
      <c r="C119" s="508" t="str">
        <f>$C$70</f>
        <v>美食新聞報道 # 125</v>
      </c>
      <c r="D119" s="639" t="str">
        <f>D70</f>
        <v>美食新聞報道 (*港台篇) #19</v>
      </c>
      <c r="E119" s="724" t="s">
        <v>435</v>
      </c>
      <c r="F119" s="482" t="str">
        <f>F70</f>
        <v>最強生命線 # 416</v>
      </c>
      <c r="G119" s="747" t="s">
        <v>480</v>
      </c>
      <c r="H119" s="503" t="str">
        <f>H89</f>
        <v>今晚有歌廳 #10</v>
      </c>
      <c r="I119" s="555" t="s">
        <v>15</v>
      </c>
    </row>
    <row r="120" spans="1:9" ht="17.149999999999999" customHeight="1">
      <c r="A120" s="564"/>
      <c r="B120" s="545" t="s">
        <v>17</v>
      </c>
      <c r="C120" s="487"/>
      <c r="D120" s="488"/>
      <c r="E120" s="488"/>
      <c r="F120" s="488"/>
      <c r="G120" s="628" t="s">
        <v>23</v>
      </c>
      <c r="H120" s="434"/>
      <c r="I120" s="500"/>
    </row>
    <row r="121" spans="1:9" ht="17.149999999999999" customHeight="1">
      <c r="A121" s="659">
        <v>30</v>
      </c>
      <c r="B121" s="669"/>
      <c r="C121" s="508"/>
      <c r="D121" s="647" t="str">
        <f>D63</f>
        <v>浮世雙嬌傳 Legend of Two Sisters in the Chaos (40 EPI)</v>
      </c>
      <c r="E121" s="670"/>
      <c r="F121" s="671"/>
      <c r="G121" s="481" t="str">
        <f>G76</f>
        <v xml:space="preserve">剪裁魔法師2 # 1 </v>
      </c>
      <c r="H121" s="551" t="str">
        <f>G95</f>
        <v>800651242 (Sub: *Chi) (OP)</v>
      </c>
      <c r="I121" s="506">
        <v>30</v>
      </c>
    </row>
    <row r="122" spans="1:9" ht="17.149999999999999" customHeight="1">
      <c r="A122" s="521"/>
      <c r="B122" s="502" t="str">
        <f>B64</f>
        <v># 28</v>
      </c>
      <c r="C122" s="508" t="str">
        <f>C64</f>
        <v># 29</v>
      </c>
      <c r="D122" s="508" t="str">
        <f>D64</f>
        <v># 30</v>
      </c>
      <c r="E122" s="508" t="str">
        <f>E64</f>
        <v># 31</v>
      </c>
      <c r="F122" s="508" t="str">
        <f>F64</f>
        <v># 32</v>
      </c>
      <c r="G122" s="628" t="s">
        <v>23</v>
      </c>
      <c r="H122" s="667" t="s">
        <v>20</v>
      </c>
      <c r="I122" s="510"/>
    </row>
    <row r="123" spans="1:9" s="469" customFormat="1" ht="17.149999999999999" customHeight="1" thickBot="1">
      <c r="A123" s="460" t="s">
        <v>13</v>
      </c>
      <c r="B123" s="511"/>
      <c r="C123" s="519"/>
      <c r="D123" s="519"/>
      <c r="E123" s="519"/>
      <c r="F123" s="519"/>
      <c r="G123" s="569" t="str">
        <f>G91</f>
        <v>800654894 (Sub: Chi) (CC)</v>
      </c>
      <c r="H123" s="483" t="str">
        <f>H94</f>
        <v>關東·路駅十三 # 4</v>
      </c>
      <c r="I123" s="492" t="s">
        <v>13</v>
      </c>
    </row>
    <row r="124" spans="1:9" ht="17.149999999999999" customHeight="1">
      <c r="A124" s="493"/>
      <c r="B124" s="662" t="s">
        <v>17</v>
      </c>
      <c r="C124" s="620"/>
      <c r="D124" s="508" t="str">
        <f>D$41</f>
        <v>*流行都市  Big City Shop 2025</v>
      </c>
      <c r="E124" s="455"/>
      <c r="F124" s="514"/>
      <c r="G124" s="628" t="s">
        <v>23</v>
      </c>
      <c r="H124" s="672" t="s">
        <v>20</v>
      </c>
      <c r="I124" s="490"/>
    </row>
    <row r="125" spans="1:9" ht="17.149999999999999" customHeight="1">
      <c r="A125" s="493"/>
      <c r="B125" s="508" t="str">
        <f>B$42</f>
        <v># 1811</v>
      </c>
      <c r="C125" s="508" t="str">
        <f>C$42</f>
        <v># 1812</v>
      </c>
      <c r="D125" s="508" t="str">
        <f>D$42</f>
        <v># 1813</v>
      </c>
      <c r="E125" s="508" t="str">
        <f>E$42</f>
        <v># 1814</v>
      </c>
      <c r="F125" s="508" t="str">
        <f>F42</f>
        <v># 1815</v>
      </c>
      <c r="G125" s="639" t="str">
        <f>G70</f>
        <v>新聞透視 # 37</v>
      </c>
      <c r="H125" s="673"/>
      <c r="I125" s="490"/>
    </row>
    <row r="126" spans="1:9" ht="17.149999999999999" customHeight="1">
      <c r="A126" s="659" t="s">
        <v>2</v>
      </c>
      <c r="B126" s="480"/>
      <c r="C126" s="519"/>
      <c r="D126" s="519"/>
      <c r="E126" s="519"/>
      <c r="F126" s="674" t="s">
        <v>63</v>
      </c>
      <c r="H126" s="577" t="str">
        <f>H39</f>
        <v>娛樂大家 # 17</v>
      </c>
      <c r="I126" s="506" t="s">
        <v>2</v>
      </c>
    </row>
    <row r="127" spans="1:9" ht="17.149999999999999" customHeight="1">
      <c r="A127" s="521"/>
      <c r="B127" s="675" t="s">
        <v>55</v>
      </c>
      <c r="C127" s="508"/>
      <c r="D127" s="508" t="s">
        <v>54</v>
      </c>
      <c r="E127" s="508"/>
      <c r="F127" s="508"/>
      <c r="G127" s="628" t="s">
        <v>23</v>
      </c>
      <c r="H127" s="509"/>
      <c r="I127" s="522"/>
    </row>
    <row r="128" spans="1:9" ht="17.149999999999999" customHeight="1" thickBot="1">
      <c r="A128" s="676" t="s">
        <v>14</v>
      </c>
      <c r="B128" s="677" t="s">
        <v>363</v>
      </c>
      <c r="C128" s="678" t="str">
        <f>"# " &amp; VALUE(RIGHT(B128,3)+1)</f>
        <v># 166</v>
      </c>
      <c r="D128" s="678" t="str">
        <f>"# " &amp; VALUE(RIGHT(C128,3)+1)</f>
        <v># 167</v>
      </c>
      <c r="E128" s="678" t="str">
        <f>"# " &amp; VALUE(RIGHT(D128,3)+1)</f>
        <v># 168</v>
      </c>
      <c r="F128" s="678" t="str">
        <f>"# " &amp; VALUE(RIGHT(E128,3)+1)</f>
        <v># 169</v>
      </c>
      <c r="G128" s="679" t="str">
        <f>G41</f>
        <v>周六聊Teen谷 # 38</v>
      </c>
      <c r="H128" s="680"/>
      <c r="I128" s="681" t="s">
        <v>14</v>
      </c>
    </row>
    <row r="129" spans="1:9" ht="17.149999999999999" customHeight="1" thickTop="1">
      <c r="A129" s="682"/>
      <c r="B129" s="683" t="s">
        <v>364</v>
      </c>
      <c r="C129" s="455"/>
      <c r="D129" s="455"/>
      <c r="E129" s="455"/>
      <c r="F129" s="455"/>
      <c r="G129" s="455"/>
      <c r="H129" s="827">
        <f ca="1">TODAY()</f>
        <v>45930</v>
      </c>
      <c r="I129" s="828"/>
    </row>
    <row r="130" spans="1:9" ht="17.149999999999999" customHeight="1">
      <c r="B130" s="683"/>
    </row>
    <row r="131" spans="1:9" ht="17.149999999999999" customHeight="1"/>
    <row r="132" spans="1:9" ht="17.149999999999999" customHeight="1"/>
  </sheetData>
  <mergeCells count="12">
    <mergeCell ref="H129:I129"/>
    <mergeCell ref="C1:G1"/>
    <mergeCell ref="H2:I2"/>
    <mergeCell ref="G11:H11"/>
    <mergeCell ref="B12:F12"/>
    <mergeCell ref="G25:H25"/>
    <mergeCell ref="G26:H26"/>
    <mergeCell ref="B67:F67"/>
    <mergeCell ref="G52:G53"/>
    <mergeCell ref="G67:H67"/>
    <mergeCell ref="G65:H65"/>
    <mergeCell ref="G98:G10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7DD9-4CAF-43AF-AB16-E40A6B54D8D9}">
  <dimension ref="A1:M135"/>
  <sheetViews>
    <sheetView tabSelected="1" zoomScale="69" zoomScaleNormal="69" workbookViewId="0">
      <pane ySplit="4" topLeftCell="A68" activePane="bottomLeft" state="frozen"/>
      <selection pane="bottomLeft" activeCell="F55" sqref="F55"/>
    </sheetView>
  </sheetViews>
  <sheetFormatPr defaultColWidth="9.453125" defaultRowHeight="15.5"/>
  <cols>
    <col min="1" max="1" width="7.54296875" style="684" customWidth="1"/>
    <col min="2" max="8" width="32.54296875" style="453" customWidth="1"/>
    <col min="9" max="9" width="7.54296875" style="685" customWidth="1"/>
    <col min="10" max="16384" width="9.453125" style="453"/>
  </cols>
  <sheetData>
    <row r="1" spans="1:9" ht="36" customHeight="1">
      <c r="A1" s="451"/>
      <c r="B1" s="452"/>
      <c r="C1" s="838" t="s">
        <v>365</v>
      </c>
      <c r="D1" s="838"/>
      <c r="E1" s="838"/>
      <c r="F1" s="838"/>
      <c r="G1" s="838"/>
      <c r="H1" s="452"/>
      <c r="I1" s="452"/>
    </row>
    <row r="2" spans="1:9" ht="17.149999999999999" customHeight="1" thickBot="1">
      <c r="A2" s="454" t="s">
        <v>366</v>
      </c>
      <c r="B2" s="455"/>
      <c r="C2" s="455"/>
      <c r="D2" s="450" t="s">
        <v>18</v>
      </c>
      <c r="E2" s="450"/>
      <c r="F2" s="456"/>
      <c r="G2" s="456"/>
      <c r="H2" s="839" t="s">
        <v>367</v>
      </c>
      <c r="I2" s="839"/>
    </row>
    <row r="3" spans="1:9" ht="17.149999999999999" customHeight="1" thickTop="1">
      <c r="A3" s="457" t="s">
        <v>19</v>
      </c>
      <c r="B3" s="458" t="s">
        <v>27</v>
      </c>
      <c r="C3" s="458" t="s">
        <v>28</v>
      </c>
      <c r="D3" s="458" t="s">
        <v>29</v>
      </c>
      <c r="E3" s="458" t="s">
        <v>184</v>
      </c>
      <c r="F3" s="458" t="s">
        <v>31</v>
      </c>
      <c r="G3" s="458" t="s">
        <v>32</v>
      </c>
      <c r="H3" s="458" t="s">
        <v>33</v>
      </c>
      <c r="I3" s="459" t="s">
        <v>19</v>
      </c>
    </row>
    <row r="4" spans="1:9" ht="17.149999999999999" customHeight="1" thickBot="1">
      <c r="A4" s="460"/>
      <c r="B4" s="461">
        <v>45929</v>
      </c>
      <c r="C4" s="461">
        <f t="shared" ref="C4:H4" si="0">SUM(B4+1)</f>
        <v>45930</v>
      </c>
      <c r="D4" s="462">
        <f t="shared" si="0"/>
        <v>45931</v>
      </c>
      <c r="E4" s="462">
        <f t="shared" si="0"/>
        <v>45932</v>
      </c>
      <c r="F4" s="462">
        <f t="shared" si="0"/>
        <v>45933</v>
      </c>
      <c r="G4" s="462">
        <f t="shared" si="0"/>
        <v>45934</v>
      </c>
      <c r="H4" s="462">
        <f t="shared" si="0"/>
        <v>45935</v>
      </c>
      <c r="I4" s="463"/>
    </row>
    <row r="5" spans="1:9" s="469" customFormat="1" ht="17.149999999999999" customHeight="1" thickBot="1">
      <c r="A5" s="464" t="s">
        <v>14</v>
      </c>
      <c r="B5" s="465"/>
      <c r="C5" s="466"/>
      <c r="D5" s="466"/>
      <c r="E5" s="466"/>
      <c r="F5" s="466"/>
      <c r="G5" s="466"/>
      <c r="H5" s="467"/>
      <c r="I5" s="468" t="s">
        <v>14</v>
      </c>
    </row>
    <row r="6" spans="1:9" ht="17.149999999999999" customHeight="1">
      <c r="A6" s="470"/>
      <c r="B6" s="471" t="s">
        <v>17</v>
      </c>
      <c r="C6" s="472" t="s">
        <v>17</v>
      </c>
      <c r="D6" s="473" t="str">
        <f t="shared" ref="D6:G7" si="1">C54</f>
        <v>LAW霸女神 Law And Graces (8 EPI)</v>
      </c>
      <c r="E6" s="474" t="str">
        <f t="shared" si="1"/>
        <v>香港婚後事 And They Lived Happily Ever After? (10 EPI)</v>
      </c>
      <c r="F6" s="475" t="str">
        <f t="shared" si="1"/>
        <v xml:space="preserve">膽粗粗．HERE WE GO    HERE WE GO, Off The Beaten Roads </v>
      </c>
      <c r="G6" s="476" t="str">
        <f t="shared" si="1"/>
        <v>解風大阪 Osaka Unlock (15 EPI)</v>
      </c>
      <c r="H6" s="477" t="s">
        <v>17</v>
      </c>
      <c r="I6" s="478"/>
    </row>
    <row r="7" spans="1:9" ht="17.149999999999999" customHeight="1">
      <c r="A7" s="479">
        <v>30</v>
      </c>
      <c r="B7" s="480" t="str">
        <f>LEFT($H$63,5) &amp; " # " &amp; VALUE(RIGHT($H$63,2)-1)</f>
        <v>財經透視  # 39</v>
      </c>
      <c r="C7" s="481" t="str">
        <f>B26</f>
        <v>新聞掏寶  # 269</v>
      </c>
      <c r="D7" s="482" t="str">
        <f t="shared" si="1"/>
        <v># 8</v>
      </c>
      <c r="E7" s="481" t="str">
        <f t="shared" si="1"/>
        <v># 10</v>
      </c>
      <c r="F7" s="482" t="str">
        <f t="shared" si="1"/>
        <v># 15</v>
      </c>
      <c r="G7" s="481" t="str">
        <f t="shared" si="1"/>
        <v># 9</v>
      </c>
      <c r="H7" s="483" t="str">
        <f>D70</f>
        <v>美食新聞報道 (*港台篇) #20</v>
      </c>
      <c r="I7" s="484">
        <v>30</v>
      </c>
    </row>
    <row r="8" spans="1:9" ht="17.149999999999999" customHeight="1">
      <c r="A8" s="485"/>
      <c r="B8" s="486" t="s">
        <v>17</v>
      </c>
      <c r="C8" s="487"/>
      <c r="D8" s="487"/>
      <c r="E8" s="488" t="str">
        <f>$E$73</f>
        <v>東張西望  Scoop 2025</v>
      </c>
      <c r="F8" s="487"/>
      <c r="G8" s="487" t="s">
        <v>40</v>
      </c>
      <c r="H8" s="489"/>
      <c r="I8" s="490"/>
    </row>
    <row r="9" spans="1:9" s="469" customFormat="1" ht="17.149999999999999" customHeight="1" thickBot="1">
      <c r="A9" s="460" t="s">
        <v>0</v>
      </c>
      <c r="B9" s="491" t="s">
        <v>368</v>
      </c>
      <c r="C9" s="491" t="str">
        <f t="shared" ref="C9:H9" si="2">"# " &amp; VALUE(RIGHT(B9,3)+1)</f>
        <v># 272</v>
      </c>
      <c r="D9" s="491" t="str">
        <f t="shared" si="2"/>
        <v># 273</v>
      </c>
      <c r="E9" s="491" t="str">
        <f t="shared" si="2"/>
        <v># 274</v>
      </c>
      <c r="F9" s="491" t="str">
        <f t="shared" si="2"/>
        <v># 275</v>
      </c>
      <c r="G9" s="491" t="str">
        <f t="shared" si="2"/>
        <v># 276</v>
      </c>
      <c r="H9" s="491" t="str">
        <f t="shared" si="2"/>
        <v># 277</v>
      </c>
      <c r="I9" s="492" t="s">
        <v>0</v>
      </c>
    </row>
    <row r="10" spans="1:9" ht="17.149999999999999" customHeight="1">
      <c r="A10" s="493"/>
      <c r="B10" s="255"/>
      <c r="C10" s="256"/>
      <c r="D10" s="256"/>
      <c r="E10" s="256"/>
      <c r="F10" s="257"/>
      <c r="G10" s="255"/>
      <c r="H10" s="258"/>
      <c r="I10" s="478"/>
    </row>
    <row r="11" spans="1:9" ht="17.149999999999999" customHeight="1">
      <c r="A11" s="479">
        <v>30</v>
      </c>
      <c r="B11" s="259"/>
      <c r="C11" s="259"/>
      <c r="D11" s="259"/>
      <c r="E11" s="259"/>
      <c r="F11" s="259"/>
      <c r="G11" s="841" t="s">
        <v>34</v>
      </c>
      <c r="H11" s="842"/>
      <c r="I11" s="484">
        <v>30</v>
      </c>
    </row>
    <row r="12" spans="1:9" ht="17.149999999999999" customHeight="1">
      <c r="A12" s="494"/>
      <c r="B12" s="840" t="s">
        <v>186</v>
      </c>
      <c r="C12" s="830"/>
      <c r="D12" s="830"/>
      <c r="E12" s="830"/>
      <c r="F12" s="831"/>
      <c r="G12" s="260"/>
      <c r="H12" s="261"/>
      <c r="I12" s="490"/>
    </row>
    <row r="13" spans="1:9" s="469" customFormat="1" ht="17.149999999999999" customHeight="1" thickBot="1">
      <c r="A13" s="495" t="s">
        <v>1</v>
      </c>
      <c r="B13" s="262"/>
      <c r="C13" s="263"/>
      <c r="D13" s="263"/>
      <c r="E13" s="263"/>
      <c r="F13" s="264"/>
      <c r="G13" s="265"/>
      <c r="H13" s="266"/>
      <c r="I13" s="492" t="s">
        <v>1</v>
      </c>
    </row>
    <row r="14" spans="1:9" ht="17.149999999999999" customHeight="1">
      <c r="A14" s="496"/>
      <c r="B14" s="497">
        <v>800531542</v>
      </c>
      <c r="C14" s="497"/>
      <c r="D14" s="497"/>
      <c r="E14" s="627"/>
      <c r="F14" s="497">
        <v>800522566</v>
      </c>
      <c r="G14" s="497"/>
      <c r="H14" s="499"/>
      <c r="I14" s="500"/>
    </row>
    <row r="15" spans="1:9" ht="17.149999999999999" customHeight="1">
      <c r="A15" s="501" t="s">
        <v>2</v>
      </c>
      <c r="B15" s="502"/>
      <c r="C15" s="503" t="s">
        <v>369</v>
      </c>
      <c r="E15" s="427"/>
      <c r="G15" s="503" t="s">
        <v>370</v>
      </c>
      <c r="H15" s="505"/>
      <c r="I15" s="506" t="s">
        <v>2</v>
      </c>
    </row>
    <row r="16" spans="1:9" ht="17.149999999999999" customHeight="1">
      <c r="A16" s="507"/>
      <c r="B16" s="502" t="s">
        <v>371</v>
      </c>
      <c r="C16" s="508" t="str">
        <f t="shared" ref="C16:E16" si="3">"# " &amp; VALUE(RIGHT(B16,2)+1)</f>
        <v># 34</v>
      </c>
      <c r="D16" s="508" t="str">
        <f t="shared" si="3"/>
        <v># 35</v>
      </c>
      <c r="E16" s="542" t="str">
        <f t="shared" si="3"/>
        <v># 36</v>
      </c>
      <c r="F16" s="508" t="s">
        <v>116</v>
      </c>
      <c r="G16" s="508" t="str">
        <f t="shared" ref="G16:H16" si="4">"# " &amp; VALUE(RIGHT(F16,2)+1)</f>
        <v># 2</v>
      </c>
      <c r="H16" s="509" t="str">
        <f t="shared" si="4"/>
        <v># 3</v>
      </c>
      <c r="I16" s="510"/>
    </row>
    <row r="17" spans="1:9" s="469" customFormat="1" ht="17.149999999999999" customHeight="1" thickBot="1">
      <c r="A17" s="495" t="s">
        <v>3</v>
      </c>
      <c r="B17" s="511" t="s">
        <v>24</v>
      </c>
      <c r="C17" s="512"/>
      <c r="D17" s="512"/>
      <c r="E17" s="426"/>
      <c r="F17" s="512"/>
      <c r="G17" s="512"/>
      <c r="H17" s="513"/>
      <c r="I17" s="492" t="s">
        <v>16</v>
      </c>
    </row>
    <row r="18" spans="1:9" s="469" customFormat="1" ht="17.149999999999999" customHeight="1">
      <c r="A18" s="495"/>
      <c r="B18" s="486" t="s">
        <v>17</v>
      </c>
      <c r="C18" s="487"/>
      <c r="D18" s="455" t="s">
        <v>35</v>
      </c>
      <c r="E18" s="425" t="s">
        <v>372</v>
      </c>
      <c r="F18" s="455" t="s">
        <v>35</v>
      </c>
      <c r="G18" s="515" t="s">
        <v>189</v>
      </c>
      <c r="H18" s="516" t="s">
        <v>190</v>
      </c>
      <c r="I18" s="517"/>
    </row>
    <row r="19" spans="1:9" ht="17.149999999999999" customHeight="1">
      <c r="A19" s="518" t="s">
        <v>2</v>
      </c>
      <c r="B19" s="480" t="s">
        <v>373</v>
      </c>
      <c r="C19" s="519" t="str">
        <f t="shared" ref="C19:F19" si="5">B77</f>
        <v># 2652</v>
      </c>
      <c r="D19" s="519" t="str">
        <f t="shared" si="5"/>
        <v># 2653</v>
      </c>
      <c r="E19" s="481"/>
      <c r="F19" s="520" t="str">
        <f t="shared" si="5"/>
        <v># 2654</v>
      </c>
      <c r="G19" s="519" t="s">
        <v>103</v>
      </c>
      <c r="H19" s="483" t="s">
        <v>141</v>
      </c>
      <c r="I19" s="506" t="s">
        <v>2</v>
      </c>
    </row>
    <row r="20" spans="1:9" ht="17.149999999999999" customHeight="1">
      <c r="A20" s="521"/>
      <c r="B20" s="701" t="s">
        <v>415</v>
      </c>
      <c r="C20" s="723"/>
      <c r="D20" s="723"/>
      <c r="E20" s="723" t="s">
        <v>416</v>
      </c>
      <c r="F20" s="723"/>
      <c r="G20" s="700"/>
      <c r="H20" s="825" t="s">
        <v>450</v>
      </c>
      <c r="I20" s="522"/>
    </row>
    <row r="21" spans="1:9" s="469" customFormat="1" ht="17.149999999999999" customHeight="1" thickBot="1">
      <c r="A21" s="464" t="s">
        <v>4</v>
      </c>
      <c r="B21" s="687" t="s">
        <v>436</v>
      </c>
      <c r="C21" s="723" t="s">
        <v>437</v>
      </c>
      <c r="D21" s="698" t="s">
        <v>438</v>
      </c>
      <c r="E21" s="698" t="s">
        <v>439</v>
      </c>
      <c r="F21" s="723" t="s">
        <v>440</v>
      </c>
      <c r="G21" s="723" t="s">
        <v>441</v>
      </c>
      <c r="H21" s="826" t="s">
        <v>491</v>
      </c>
      <c r="I21" s="492" t="s">
        <v>4</v>
      </c>
    </row>
    <row r="22" spans="1:9" ht="17.149999999999999" customHeight="1">
      <c r="A22" s="523"/>
      <c r="B22" s="524" t="s">
        <v>374</v>
      </c>
      <c r="C22" s="487"/>
      <c r="D22" s="526" t="str">
        <f>D93</f>
        <v>香港美食匠人 Hong Kong Food Artisans (10 EPI)</v>
      </c>
      <c r="E22" s="487"/>
      <c r="F22" s="487"/>
      <c r="G22" s="486">
        <v>800387780</v>
      </c>
      <c r="H22" s="527"/>
      <c r="I22" s="528"/>
    </row>
    <row r="23" spans="1:9" ht="17.149999999999999" customHeight="1">
      <c r="A23" s="529" t="s">
        <v>2</v>
      </c>
      <c r="B23" s="480" t="s">
        <v>280</v>
      </c>
      <c r="C23" s="519" t="str">
        <f>B94</f>
        <v># 1</v>
      </c>
      <c r="D23" s="519" t="str">
        <f>"# " &amp; VALUE(RIGHT(C23,2)+1)</f>
        <v># 2</v>
      </c>
      <c r="E23" s="519" t="str">
        <f>"# " &amp; VALUE(RIGHT(D23,2)+1)</f>
        <v># 3</v>
      </c>
      <c r="F23" s="519" t="str">
        <f>"# " &amp; VALUE(RIGHT(E23,2)+1)</f>
        <v># 4</v>
      </c>
      <c r="G23" s="530"/>
      <c r="H23" s="531"/>
      <c r="I23" s="532" t="s">
        <v>2</v>
      </c>
    </row>
    <row r="24" spans="1:9" ht="17.149999999999999" customHeight="1">
      <c r="A24" s="533"/>
      <c r="B24" s="534" t="s">
        <v>17</v>
      </c>
      <c r="C24" s="535"/>
      <c r="D24" s="536" t="s">
        <v>195</v>
      </c>
      <c r="E24" s="536"/>
      <c r="F24" s="536"/>
      <c r="G24" s="530"/>
      <c r="H24" s="531"/>
      <c r="I24" s="537"/>
    </row>
    <row r="25" spans="1:9" ht="17.149999999999999" customHeight="1">
      <c r="A25" s="533"/>
      <c r="B25" s="538" t="s">
        <v>17</v>
      </c>
      <c r="C25" s="498" t="s">
        <v>17</v>
      </c>
      <c r="D25" s="539" t="s">
        <v>17</v>
      </c>
      <c r="E25" s="539" t="s">
        <v>17</v>
      </c>
      <c r="F25" s="539" t="s">
        <v>17</v>
      </c>
      <c r="G25" s="847" t="s">
        <v>122</v>
      </c>
      <c r="H25" s="848"/>
      <c r="I25" s="537"/>
    </row>
    <row r="26" spans="1:9" ht="17.149999999999999" customHeight="1">
      <c r="A26" s="533"/>
      <c r="B26" s="542" t="str">
        <f>LEFT($H$35,5) &amp; " # " &amp; VALUE(RIGHT($H$35,3)-1)</f>
        <v>新聞掏寶  # 269</v>
      </c>
      <c r="C26" s="542" t="str">
        <f>B70</f>
        <v>美食新聞報道 # 126</v>
      </c>
      <c r="D26" s="530" t="str">
        <f>C70</f>
        <v>美食新聞報道 # 127</v>
      </c>
      <c r="E26" s="530" t="str">
        <f>D70</f>
        <v>美食新聞報道 (*港台篇) #20</v>
      </c>
      <c r="F26" s="540" t="s">
        <v>375</v>
      </c>
      <c r="G26" s="845" t="s">
        <v>123</v>
      </c>
      <c r="H26" s="846"/>
      <c r="I26" s="537"/>
    </row>
    <row r="27" spans="1:9" s="469" customFormat="1" ht="17.149999999999999" customHeight="1" thickBot="1">
      <c r="A27" s="543" t="s">
        <v>5</v>
      </c>
      <c r="B27" s="520"/>
      <c r="C27" s="542"/>
      <c r="D27" s="482"/>
      <c r="E27" s="482"/>
      <c r="F27" s="482"/>
      <c r="G27" s="530" t="s">
        <v>376</v>
      </c>
      <c r="H27" s="509" t="s">
        <v>377</v>
      </c>
      <c r="I27" s="544" t="s">
        <v>5</v>
      </c>
    </row>
    <row r="28" spans="1:9" ht="17.149999999999999" customHeight="1">
      <c r="A28" s="533"/>
      <c r="B28" s="424" t="s">
        <v>17</v>
      </c>
      <c r="C28" s="487"/>
      <c r="D28" s="488"/>
      <c r="E28" s="488"/>
      <c r="F28" s="488"/>
      <c r="G28" s="546"/>
      <c r="H28" s="531"/>
      <c r="I28" s="547"/>
    </row>
    <row r="29" spans="1:9" ht="17.149999999999999" customHeight="1">
      <c r="A29" s="548" t="s">
        <v>2</v>
      </c>
      <c r="B29" s="423" t="s">
        <v>378</v>
      </c>
      <c r="C29" s="550"/>
      <c r="D29" s="575" t="s">
        <v>379</v>
      </c>
      <c r="E29" s="550"/>
      <c r="F29" s="508"/>
      <c r="G29" s="551"/>
      <c r="H29" s="552"/>
      <c r="I29" s="532" t="s">
        <v>2</v>
      </c>
    </row>
    <row r="30" spans="1:9" ht="17.149999999999999" customHeight="1">
      <c r="A30" s="533"/>
      <c r="B30" s="422" t="s">
        <v>248</v>
      </c>
      <c r="C30" s="508" t="str">
        <f>"# " &amp; VALUE(RIGHT(C81,2)-1)</f>
        <v># 1</v>
      </c>
      <c r="D30" s="508" t="str">
        <f>"# " &amp; VALUE(RIGHT(D81,2)-1)</f>
        <v># 2</v>
      </c>
      <c r="E30" s="508" t="str">
        <f>"# " &amp; VALUE(RIGHT(E81,2)-1)</f>
        <v># 3</v>
      </c>
      <c r="F30" s="508" t="str">
        <f>E81</f>
        <v># 4</v>
      </c>
      <c r="G30" s="530"/>
      <c r="H30" s="531"/>
      <c r="I30" s="537"/>
    </row>
    <row r="31" spans="1:9" s="469" customFormat="1" ht="17.149999999999999" customHeight="1" thickBot="1">
      <c r="A31" s="543" t="s">
        <v>6</v>
      </c>
      <c r="B31" s="668"/>
      <c r="C31" s="519"/>
      <c r="D31" s="519"/>
      <c r="E31" s="519"/>
      <c r="F31" s="519"/>
      <c r="G31" s="553" t="s">
        <v>24</v>
      </c>
      <c r="H31" s="554"/>
      <c r="I31" s="555" t="s">
        <v>6</v>
      </c>
    </row>
    <row r="32" spans="1:9" ht="17.149999999999999" customHeight="1">
      <c r="A32" s="556"/>
      <c r="B32" s="545" t="s">
        <v>17</v>
      </c>
      <c r="C32" s="455"/>
      <c r="D32" s="487"/>
      <c r="E32" s="488" t="str">
        <f>$E$73</f>
        <v>東張西望  Scoop 2025</v>
      </c>
      <c r="F32" s="487"/>
      <c r="G32" s="455"/>
      <c r="H32" s="557"/>
      <c r="I32" s="522"/>
    </row>
    <row r="33" spans="1:9" ht="17.149999999999999" customHeight="1">
      <c r="A33" s="548" t="s">
        <v>2</v>
      </c>
      <c r="B33" s="519" t="str">
        <f>B9</f>
        <v># 271</v>
      </c>
      <c r="C33" s="519" t="str">
        <f>B74</f>
        <v># 272</v>
      </c>
      <c r="D33" s="519" t="str">
        <f>D9</f>
        <v># 273</v>
      </c>
      <c r="E33" s="519" t="str">
        <f>E9</f>
        <v># 274</v>
      </c>
      <c r="F33" s="519" t="str">
        <f>F9</f>
        <v># 275</v>
      </c>
      <c r="G33" s="519" t="str">
        <f>"# " &amp; VALUE(RIGHT(F33,3)+1)</f>
        <v># 276</v>
      </c>
      <c r="H33" s="519" t="str">
        <f>"# " &amp; VALUE(RIGHT(G33,3)+1)</f>
        <v># 277</v>
      </c>
      <c r="I33" s="506" t="s">
        <v>2</v>
      </c>
    </row>
    <row r="34" spans="1:9" ht="17.149999999999999" customHeight="1">
      <c r="A34" s="533"/>
      <c r="B34" s="545" t="s">
        <v>17</v>
      </c>
      <c r="C34" s="487"/>
      <c r="D34" s="508" t="s">
        <v>62</v>
      </c>
      <c r="E34" s="508"/>
      <c r="F34" s="508"/>
      <c r="G34" s="558" t="s">
        <v>20</v>
      </c>
      <c r="H34" s="433" t="s">
        <v>25</v>
      </c>
      <c r="I34" s="559"/>
    </row>
    <row r="35" spans="1:9" ht="17.149999999999999" customHeight="1">
      <c r="A35" s="533"/>
      <c r="B35" s="508" t="s">
        <v>380</v>
      </c>
      <c r="C35" s="508" t="str">
        <f>B61</f>
        <v># 1971</v>
      </c>
      <c r="D35" s="508" t="str">
        <f>C61</f>
        <v># 1972</v>
      </c>
      <c r="E35" s="508" t="str">
        <f>D61</f>
        <v># 1973</v>
      </c>
      <c r="F35" s="508" t="str">
        <f>E61</f>
        <v># 1974</v>
      </c>
      <c r="G35" s="560" t="str">
        <f>F70</f>
        <v>最強生命線 # 417</v>
      </c>
      <c r="H35" s="328" t="s">
        <v>381</v>
      </c>
      <c r="I35" s="559"/>
    </row>
    <row r="36" spans="1:9" s="469" customFormat="1" ht="17.149999999999999" customHeight="1" thickBot="1">
      <c r="A36" s="543" t="s">
        <v>7</v>
      </c>
      <c r="B36" s="508"/>
      <c r="C36" s="508"/>
      <c r="D36" s="519"/>
      <c r="E36" s="519"/>
      <c r="F36" s="562">
        <v>1255</v>
      </c>
      <c r="G36" s="481"/>
      <c r="H36" s="349" t="s">
        <v>26</v>
      </c>
      <c r="I36" s="463" t="s">
        <v>7</v>
      </c>
    </row>
    <row r="37" spans="1:9" ht="17.149999999999999" customHeight="1">
      <c r="A37" s="564"/>
      <c r="B37" s="704" t="s">
        <v>17</v>
      </c>
      <c r="C37" s="707"/>
      <c r="D37" s="707"/>
      <c r="E37" s="707" t="s">
        <v>416</v>
      </c>
      <c r="F37" s="696"/>
      <c r="G37" s="566" t="s">
        <v>106</v>
      </c>
      <c r="H37" s="567" t="s">
        <v>73</v>
      </c>
      <c r="I37" s="568"/>
    </row>
    <row r="38" spans="1:9" ht="17.149999999999999" customHeight="1">
      <c r="A38" s="521"/>
      <c r="B38" s="723" t="s">
        <v>436</v>
      </c>
      <c r="C38" s="723" t="s">
        <v>437</v>
      </c>
      <c r="D38" s="723" t="s">
        <v>438</v>
      </c>
      <c r="E38" s="723" t="s">
        <v>439</v>
      </c>
      <c r="F38" s="706" t="s">
        <v>440</v>
      </c>
      <c r="G38" s="569" t="s">
        <v>382</v>
      </c>
      <c r="I38" s="559"/>
    </row>
    <row r="39" spans="1:9" ht="17.149999999999999" customHeight="1">
      <c r="A39" s="501" t="s">
        <v>2</v>
      </c>
      <c r="B39" s="698"/>
      <c r="C39" s="698"/>
      <c r="D39" s="698"/>
      <c r="E39" s="698"/>
      <c r="F39" s="693">
        <v>1320</v>
      </c>
      <c r="G39" s="570" t="s">
        <v>105</v>
      </c>
      <c r="H39" s="571" t="s">
        <v>383</v>
      </c>
      <c r="I39" s="572" t="s">
        <v>2</v>
      </c>
    </row>
    <row r="40" spans="1:9" ht="17.149999999999999" customHeight="1">
      <c r="A40" s="573"/>
      <c r="B40" s="275" t="s">
        <v>52</v>
      </c>
      <c r="C40" s="276"/>
      <c r="D40" s="259"/>
      <c r="E40" s="272"/>
      <c r="F40" s="272"/>
      <c r="G40" s="267" t="s">
        <v>50</v>
      </c>
      <c r="H40" s="574" t="s">
        <v>72</v>
      </c>
      <c r="I40" s="559"/>
    </row>
    <row r="41" spans="1:9" ht="17.149999999999999" customHeight="1" thickBot="1">
      <c r="A41" s="521"/>
      <c r="B41" s="277"/>
      <c r="C41" s="271"/>
      <c r="D41" s="278" t="s">
        <v>204</v>
      </c>
      <c r="E41" s="271"/>
      <c r="F41" s="271"/>
      <c r="G41" s="268" t="s">
        <v>384</v>
      </c>
      <c r="H41" s="574"/>
      <c r="I41" s="559"/>
    </row>
    <row r="42" spans="1:9" s="469" customFormat="1" ht="17.149999999999999" customHeight="1" thickBot="1">
      <c r="A42" s="576" t="s">
        <v>8</v>
      </c>
      <c r="B42" s="277" t="s">
        <v>385</v>
      </c>
      <c r="C42" s="271" t="str">
        <f>"# " &amp; VALUE(RIGHT(B42,4)+1)</f>
        <v># 1817</v>
      </c>
      <c r="D42" s="271" t="str">
        <f>"# " &amp; VALUE(RIGHT(C42,4)+1)</f>
        <v># 1818</v>
      </c>
      <c r="E42" s="271" t="str">
        <f>"# " &amp; VALUE(RIGHT(D42,4)+1)</f>
        <v># 1819</v>
      </c>
      <c r="F42" s="271" t="str">
        <f>"# " &amp; VALUE(RIGHT(E42,4)+1)</f>
        <v># 1820</v>
      </c>
      <c r="G42" s="269" t="s">
        <v>21</v>
      </c>
      <c r="H42" s="577"/>
      <c r="I42" s="463" t="s">
        <v>8</v>
      </c>
    </row>
    <row r="43" spans="1:9" ht="17.149999999999999" customHeight="1">
      <c r="A43" s="556"/>
      <c r="B43" s="277"/>
      <c r="C43" s="271"/>
      <c r="D43" s="271"/>
      <c r="E43" s="271"/>
      <c r="F43" s="279">
        <v>1405</v>
      </c>
      <c r="G43" s="558" t="s">
        <v>20</v>
      </c>
      <c r="H43" s="578" t="s">
        <v>23</v>
      </c>
      <c r="I43" s="547"/>
    </row>
    <row r="44" spans="1:9" ht="17.149999999999999" customHeight="1">
      <c r="A44" s="533"/>
      <c r="B44" s="486" t="s">
        <v>17</v>
      </c>
      <c r="C44" s="487" t="s">
        <v>35</v>
      </c>
      <c r="D44" s="487"/>
      <c r="E44" s="421" t="s">
        <v>212</v>
      </c>
      <c r="F44" s="487" t="s">
        <v>35</v>
      </c>
      <c r="G44" s="579"/>
      <c r="H44" s="580"/>
      <c r="I44" s="537"/>
    </row>
    <row r="45" spans="1:9" ht="17.149999999999999" customHeight="1">
      <c r="A45" s="581" t="s">
        <v>2</v>
      </c>
      <c r="B45" s="482" t="str">
        <f>B19</f>
        <v># 2651</v>
      </c>
      <c r="C45" s="508" t="str">
        <f>C19</f>
        <v># 2652</v>
      </c>
      <c r="D45" s="508" t="str">
        <f>C77</f>
        <v># 2653</v>
      </c>
      <c r="E45" s="481" t="s">
        <v>280</v>
      </c>
      <c r="F45" s="508" t="str">
        <f>E77</f>
        <v># 2654</v>
      </c>
      <c r="G45" s="582"/>
      <c r="H45" s="583"/>
      <c r="I45" s="532" t="s">
        <v>2</v>
      </c>
    </row>
    <row r="46" spans="1:9" ht="17.149999999999999" customHeight="1">
      <c r="A46" s="447"/>
      <c r="B46" s="486" t="s">
        <v>17</v>
      </c>
      <c r="C46" s="488"/>
      <c r="D46" s="488"/>
      <c r="E46" s="488"/>
      <c r="F46" s="565"/>
      <c r="G46" s="579" t="s">
        <v>352</v>
      </c>
      <c r="H46" s="585"/>
      <c r="I46" s="586"/>
    </row>
    <row r="47" spans="1:9" s="469" customFormat="1" ht="17.149999999999999" customHeight="1" thickBot="1">
      <c r="A47" s="445">
        <v>1500</v>
      </c>
      <c r="B47" s="429"/>
      <c r="C47" s="428"/>
      <c r="D47" s="588" t="str">
        <f>D86</f>
        <v>錦囊妙錄 Under The Moonlight (36 EPI)</v>
      </c>
      <c r="F47" s="542"/>
      <c r="G47" s="589"/>
      <c r="H47" s="590" t="str">
        <f>G82</f>
        <v>純白的聲音</v>
      </c>
      <c r="I47" s="591">
        <v>1500</v>
      </c>
    </row>
    <row r="48" spans="1:9" ht="17.149999999999999" customHeight="1">
      <c r="A48" s="442"/>
      <c r="B48" s="530" t="s">
        <v>280</v>
      </c>
      <c r="C48" s="508" t="str">
        <f>B87</f>
        <v># 11</v>
      </c>
      <c r="D48" s="508" t="str">
        <f>C87</f>
        <v># 12</v>
      </c>
      <c r="E48" s="508" t="str">
        <f>D87</f>
        <v># 13</v>
      </c>
      <c r="F48" s="542" t="str">
        <f>E87</f>
        <v># 14</v>
      </c>
      <c r="G48" s="579"/>
      <c r="H48" s="542"/>
      <c r="I48" s="593"/>
    </row>
    <row r="49" spans="1:9" ht="17.149999999999999" customHeight="1">
      <c r="A49" s="441">
        <v>30</v>
      </c>
      <c r="B49" s="482"/>
      <c r="C49" s="519"/>
      <c r="D49" s="519"/>
      <c r="E49" s="519"/>
      <c r="F49" s="520"/>
      <c r="G49" s="595"/>
      <c r="H49" s="596"/>
      <c r="I49" s="532" t="s">
        <v>2</v>
      </c>
    </row>
    <row r="50" spans="1:9" ht="17.149999999999999" customHeight="1">
      <c r="A50" s="584"/>
      <c r="B50" s="534" t="s">
        <v>17</v>
      </c>
      <c r="C50" s="597"/>
      <c r="D50" s="598" t="s">
        <v>195</v>
      </c>
      <c r="E50" s="536"/>
      <c r="F50" s="536"/>
      <c r="G50" s="817" t="s">
        <v>264</v>
      </c>
      <c r="H50" s="599"/>
      <c r="I50" s="537"/>
    </row>
    <row r="51" spans="1:9" ht="17.149999999999999" customHeight="1">
      <c r="A51" s="584"/>
      <c r="B51" s="524" t="s">
        <v>374</v>
      </c>
      <c r="C51" s="488"/>
      <c r="D51" s="526" t="str">
        <f>D22</f>
        <v>香港美食匠人 Hong Kong Food Artisans (10 EPI)</v>
      </c>
      <c r="E51" s="487"/>
      <c r="F51" s="487"/>
      <c r="G51" s="818" t="s">
        <v>471</v>
      </c>
      <c r="H51" s="542"/>
      <c r="I51" s="537"/>
    </row>
    <row r="52" spans="1:9" s="469" customFormat="1" ht="17.149999999999999" customHeight="1" thickBot="1">
      <c r="A52" s="587">
        <v>1600</v>
      </c>
      <c r="B52" s="480" t="str">
        <f>B23</f>
        <v># 10</v>
      </c>
      <c r="C52" s="519" t="str">
        <f>C23</f>
        <v># 1</v>
      </c>
      <c r="D52" s="519" t="str">
        <f>"# " &amp; VALUE(RIGHT(C52,2)+1)</f>
        <v># 2</v>
      </c>
      <c r="E52" s="519" t="str">
        <f>"# " &amp; VALUE(RIGHT(D52,2)+1)</f>
        <v># 3</v>
      </c>
      <c r="F52" s="519" t="str">
        <f>"# " &amp; VALUE(RIGHT(E52,2)+1)</f>
        <v># 4</v>
      </c>
      <c r="G52" s="816"/>
      <c r="H52" s="563"/>
      <c r="I52" s="591">
        <v>1600</v>
      </c>
    </row>
    <row r="53" spans="1:9" ht="17.149999999999999" customHeight="1">
      <c r="A53" s="470"/>
      <c r="B53" s="601" t="s">
        <v>86</v>
      </c>
      <c r="C53" s="539" t="s">
        <v>101</v>
      </c>
      <c r="D53" s="472" t="s">
        <v>94</v>
      </c>
      <c r="E53" s="498" t="s">
        <v>76</v>
      </c>
      <c r="F53" s="539" t="s">
        <v>98</v>
      </c>
      <c r="G53" s="819"/>
      <c r="H53" s="578" t="s">
        <v>23</v>
      </c>
      <c r="I53" s="528"/>
    </row>
    <row r="54" spans="1:9" ht="17.149999999999999" customHeight="1">
      <c r="A54" s="493"/>
      <c r="B54" s="602" t="s">
        <v>210</v>
      </c>
      <c r="C54" s="475" t="s">
        <v>211</v>
      </c>
      <c r="D54" s="603" t="s">
        <v>212</v>
      </c>
      <c r="E54" s="604" t="s">
        <v>213</v>
      </c>
      <c r="F54" s="605" t="s">
        <v>214</v>
      </c>
      <c r="G54" s="820"/>
      <c r="H54" s="542" t="str">
        <f>G76</f>
        <v>剪裁魔法師2 # 2</v>
      </c>
      <c r="I54" s="606"/>
    </row>
    <row r="55" spans="1:9" ht="16.75" customHeight="1">
      <c r="A55" s="479">
        <v>30</v>
      </c>
      <c r="B55" s="480" t="s">
        <v>103</v>
      </c>
      <c r="C55" s="482" t="s">
        <v>192</v>
      </c>
      <c r="D55" s="530" t="s">
        <v>280</v>
      </c>
      <c r="E55" s="530" t="s">
        <v>141</v>
      </c>
      <c r="F55" s="530" t="s">
        <v>275</v>
      </c>
      <c r="G55" s="821"/>
      <c r="H55" s="607"/>
      <c r="I55" s="608">
        <v>30</v>
      </c>
    </row>
    <row r="56" spans="1:9" ht="17.149999999999999" customHeight="1">
      <c r="A56" s="493"/>
      <c r="B56" s="609" t="s">
        <v>20</v>
      </c>
      <c r="C56" s="610" t="s">
        <v>217</v>
      </c>
      <c r="D56" s="486" t="s">
        <v>78</v>
      </c>
      <c r="E56" s="487"/>
      <c r="F56" s="487"/>
      <c r="G56" s="857" t="s">
        <v>492</v>
      </c>
      <c r="H56" s="611" t="s">
        <v>23</v>
      </c>
      <c r="I56" s="586"/>
    </row>
    <row r="57" spans="1:9" ht="17.149999999999999" customHeight="1">
      <c r="A57" s="493"/>
      <c r="B57" s="579" t="s">
        <v>358</v>
      </c>
      <c r="C57" s="508" t="s">
        <v>90</v>
      </c>
      <c r="D57" s="530"/>
      <c r="E57" s="604" t="s">
        <v>219</v>
      </c>
      <c r="F57" s="604"/>
      <c r="G57" s="857"/>
      <c r="H57" s="575" t="str">
        <f>G93</f>
        <v>日本最美村落 # 8</v>
      </c>
      <c r="I57" s="586"/>
    </row>
    <row r="58" spans="1:9" s="469" customFormat="1" ht="17.149999999999999" customHeight="1" thickBot="1">
      <c r="A58" s="613">
        <v>1700</v>
      </c>
      <c r="B58" s="614"/>
      <c r="C58" s="519" t="s">
        <v>103</v>
      </c>
      <c r="D58" s="482" t="s">
        <v>386</v>
      </c>
      <c r="E58" s="519" t="str">
        <f>"# " &amp; VALUE(RIGHT(D58,2)+1)</f>
        <v># 41</v>
      </c>
      <c r="F58" s="519" t="str">
        <f>"# " &amp; VALUE(RIGHT(E58,2)+1)</f>
        <v># 42</v>
      </c>
      <c r="G58" s="858" t="s">
        <v>493</v>
      </c>
      <c r="H58" s="615"/>
      <c r="I58" s="591">
        <v>1700</v>
      </c>
    </row>
    <row r="59" spans="1:9" ht="17.149999999999999" customHeight="1">
      <c r="A59" s="523"/>
      <c r="B59" s="487" t="s">
        <v>57</v>
      </c>
      <c r="C59" s="616"/>
      <c r="D59" s="498"/>
      <c r="E59" s="498"/>
      <c r="F59" s="498"/>
      <c r="G59" s="858"/>
      <c r="H59" s="611" t="s">
        <v>23</v>
      </c>
      <c r="I59" s="528"/>
    </row>
    <row r="60" spans="1:9" ht="17.149999999999999" customHeight="1">
      <c r="A60" s="584"/>
      <c r="B60" s="498"/>
      <c r="C60" s="508"/>
      <c r="D60" s="504" t="s">
        <v>56</v>
      </c>
      <c r="E60" s="455"/>
      <c r="F60" s="455"/>
      <c r="G60" s="858"/>
      <c r="H60" s="561" t="str">
        <f>H35</f>
        <v>新聞掏寶 # 270</v>
      </c>
      <c r="I60" s="586"/>
    </row>
    <row r="61" spans="1:9" ht="17.149999999999999" customHeight="1">
      <c r="A61" s="594">
        <v>30</v>
      </c>
      <c r="B61" s="519" t="s">
        <v>387</v>
      </c>
      <c r="C61" s="519" t="str">
        <f>"# " &amp; VALUE(RIGHT(B61,4)+1)</f>
        <v># 1972</v>
      </c>
      <c r="D61" s="519" t="str">
        <f>"# " &amp; VALUE(RIGHT(C61,4)+1)</f>
        <v># 1973</v>
      </c>
      <c r="E61" s="508" t="str">
        <f>"# " &amp; VALUE(RIGHT(D61,4)+1)</f>
        <v># 1974</v>
      </c>
      <c r="F61" s="519" t="str">
        <f>"# " &amp; VALUE(RIGHT(E61,4)+1)</f>
        <v># 1975</v>
      </c>
      <c r="G61" s="822"/>
      <c r="H61" s="618"/>
      <c r="I61" s="608">
        <v>30</v>
      </c>
    </row>
    <row r="62" spans="1:9" ht="17.149999999999999" customHeight="1">
      <c r="A62" s="619"/>
      <c r="B62" s="545" t="s">
        <v>109</v>
      </c>
      <c r="C62" s="620"/>
      <c r="D62" s="620"/>
      <c r="E62" s="620"/>
      <c r="F62" s="620"/>
      <c r="G62" s="823"/>
      <c r="H62" s="306" t="s">
        <v>49</v>
      </c>
      <c r="I62" s="586"/>
    </row>
    <row r="63" spans="1:9" ht="17.149999999999999" customHeight="1">
      <c r="A63" s="584"/>
      <c r="B63" s="471"/>
      <c r="C63" s="498"/>
      <c r="D63" s="621" t="s">
        <v>223</v>
      </c>
      <c r="E63" s="498"/>
      <c r="F63" s="498"/>
      <c r="G63" s="821"/>
      <c r="H63" s="278" t="s">
        <v>388</v>
      </c>
      <c r="I63" s="586"/>
    </row>
    <row r="64" spans="1:9" s="469" customFormat="1" ht="17.149999999999999" customHeight="1" thickBot="1">
      <c r="A64" s="587">
        <v>1800</v>
      </c>
      <c r="B64" s="502" t="s">
        <v>371</v>
      </c>
      <c r="C64" s="508" t="str">
        <f>"# " &amp; VALUE(RIGHT(B64,2)+1)</f>
        <v># 34</v>
      </c>
      <c r="D64" s="508" t="str">
        <f>"# " &amp; VALUE(RIGHT(C64,2)+1)</f>
        <v># 35</v>
      </c>
      <c r="E64" s="508" t="str">
        <f>"# " &amp; VALUE(RIGHT(D64,2)+1)</f>
        <v># 36</v>
      </c>
      <c r="F64" s="508" t="str">
        <f>"# " &amp; VALUE(RIGHT(E64,2)+1)</f>
        <v># 37</v>
      </c>
      <c r="G64" s="824"/>
      <c r="H64" s="349" t="s">
        <v>44</v>
      </c>
      <c r="I64" s="591">
        <v>1800</v>
      </c>
    </row>
    <row r="65" spans="1:9" ht="17.149999999999999" customHeight="1">
      <c r="A65" s="584"/>
      <c r="B65" s="502"/>
      <c r="C65" s="508"/>
      <c r="D65" s="508"/>
      <c r="E65" s="508"/>
      <c r="F65" s="508"/>
      <c r="G65" s="843" t="s">
        <v>226</v>
      </c>
      <c r="H65" s="844"/>
      <c r="I65" s="490"/>
    </row>
    <row r="66" spans="1:9" ht="17.149999999999999" customHeight="1" thickBot="1">
      <c r="A66" s="594">
        <v>30</v>
      </c>
      <c r="B66" s="622"/>
      <c r="C66" s="491"/>
      <c r="D66" s="491"/>
      <c r="E66" s="491"/>
      <c r="F66" s="623"/>
      <c r="G66" s="624" t="s">
        <v>389</v>
      </c>
      <c r="H66" s="625" t="s">
        <v>390</v>
      </c>
      <c r="I66" s="484">
        <v>30</v>
      </c>
    </row>
    <row r="67" spans="1:9" ht="17.149999999999999" customHeight="1">
      <c r="A67" s="584"/>
      <c r="B67" s="829" t="s">
        <v>229</v>
      </c>
      <c r="C67" s="830"/>
      <c r="D67" s="830"/>
      <c r="E67" s="830"/>
      <c r="F67" s="831"/>
      <c r="G67" s="832" t="s">
        <v>230</v>
      </c>
      <c r="H67" s="833"/>
      <c r="I67" s="490"/>
    </row>
    <row r="68" spans="1:9" s="469" customFormat="1" ht="12.65" customHeight="1" thickBot="1">
      <c r="A68" s="587">
        <v>1900</v>
      </c>
      <c r="B68" s="280"/>
      <c r="C68" s="280"/>
      <c r="D68" s="280"/>
      <c r="E68" s="280"/>
      <c r="F68" s="264">
        <v>1900</v>
      </c>
      <c r="G68" s="281"/>
      <c r="H68" s="282"/>
      <c r="I68" s="626">
        <v>1900</v>
      </c>
    </row>
    <row r="69" spans="1:9" s="469" customFormat="1" ht="17.149999999999999" customHeight="1">
      <c r="A69" s="613"/>
      <c r="B69" s="267" t="s">
        <v>58</v>
      </c>
      <c r="C69" s="267" t="s">
        <v>58</v>
      </c>
      <c r="D69" s="267" t="s">
        <v>70</v>
      </c>
      <c r="E69" s="283" t="s">
        <v>231</v>
      </c>
      <c r="F69" s="284" t="s">
        <v>59</v>
      </c>
      <c r="G69" s="285" t="s">
        <v>65</v>
      </c>
      <c r="H69" s="870" t="s">
        <v>494</v>
      </c>
      <c r="I69" s="593"/>
    </row>
    <row r="70" spans="1:9" s="469" customFormat="1" ht="17.149999999999999" customHeight="1">
      <c r="A70" s="613"/>
      <c r="B70" s="287" t="s">
        <v>391</v>
      </c>
      <c r="C70" s="287" t="s">
        <v>392</v>
      </c>
      <c r="D70" s="287" t="s">
        <v>393</v>
      </c>
      <c r="E70" s="692" t="s">
        <v>442</v>
      </c>
      <c r="F70" s="289" t="s">
        <v>394</v>
      </c>
      <c r="G70" s="290" t="s">
        <v>395</v>
      </c>
      <c r="H70" s="871" t="s">
        <v>495</v>
      </c>
      <c r="I70" s="629"/>
    </row>
    <row r="71" spans="1:9" s="469" customFormat="1" ht="17.149999999999999" customHeight="1">
      <c r="A71" s="493">
        <v>30</v>
      </c>
      <c r="B71" s="292" t="s">
        <v>60</v>
      </c>
      <c r="C71" s="292" t="s">
        <v>79</v>
      </c>
      <c r="D71" s="293" t="s">
        <v>71</v>
      </c>
      <c r="E71" s="294" t="s">
        <v>237</v>
      </c>
      <c r="F71" s="295" t="s">
        <v>238</v>
      </c>
      <c r="G71" s="296" t="s">
        <v>66</v>
      </c>
      <c r="H71" s="869" t="s">
        <v>496</v>
      </c>
      <c r="I71" s="586">
        <v>30</v>
      </c>
    </row>
    <row r="72" spans="1:9" s="469" customFormat="1" ht="17.149999999999999" customHeight="1">
      <c r="A72" s="493"/>
      <c r="B72" s="298">
        <v>800653411</v>
      </c>
      <c r="C72" s="299"/>
      <c r="D72" s="300" t="s">
        <v>195</v>
      </c>
      <c r="E72" s="300"/>
      <c r="F72" s="301">
        <v>1935</v>
      </c>
      <c r="G72" s="302"/>
      <c r="H72" s="868">
        <v>1935</v>
      </c>
      <c r="I72" s="586"/>
    </row>
    <row r="73" spans="1:9" ht="17.149999999999999" customHeight="1">
      <c r="A73" s="632"/>
      <c r="B73" s="304" t="s">
        <v>51</v>
      </c>
      <c r="C73" s="272"/>
      <c r="D73" s="272"/>
      <c r="E73" s="278" t="s">
        <v>239</v>
      </c>
      <c r="F73" s="272"/>
      <c r="G73" s="801"/>
      <c r="H73" s="801"/>
      <c r="I73" s="633"/>
    </row>
    <row r="74" spans="1:9" ht="17.149999999999999" customHeight="1">
      <c r="A74" s="613"/>
      <c r="B74" s="277" t="s">
        <v>396</v>
      </c>
      <c r="C74" s="271" t="str">
        <f t="shared" ref="C74:F74" si="6">"# " &amp; VALUE(RIGHT(B74,3)+1)</f>
        <v># 273</v>
      </c>
      <c r="D74" s="271" t="str">
        <f t="shared" si="6"/>
        <v># 274</v>
      </c>
      <c r="E74" s="271" t="str">
        <f t="shared" si="6"/>
        <v># 275</v>
      </c>
      <c r="F74" s="271" t="str">
        <f t="shared" si="6"/>
        <v># 276</v>
      </c>
      <c r="G74" s="800" t="s">
        <v>481</v>
      </c>
      <c r="H74" s="800" t="s">
        <v>482</v>
      </c>
      <c r="I74" s="200"/>
    </row>
    <row r="75" spans="1:9" s="469" customFormat="1" ht="17.149999999999999" customHeight="1" thickBot="1">
      <c r="A75" s="613">
        <v>2000</v>
      </c>
      <c r="B75" s="277"/>
      <c r="C75" s="274"/>
      <c r="D75" s="419">
        <v>1955</v>
      </c>
      <c r="E75" s="274"/>
      <c r="F75" s="274"/>
      <c r="G75" s="799"/>
      <c r="H75" s="799"/>
      <c r="I75" s="591">
        <v>2000</v>
      </c>
    </row>
    <row r="76" spans="1:9" s="469" customFormat="1" ht="17.149999999999999" customHeight="1">
      <c r="A76" s="634"/>
      <c r="B76" s="304" t="s">
        <v>64</v>
      </c>
      <c r="C76" s="305" t="s">
        <v>22</v>
      </c>
      <c r="D76" s="686" t="s">
        <v>443</v>
      </c>
      <c r="E76" s="306" t="s">
        <v>241</v>
      </c>
      <c r="F76" s="307"/>
      <c r="G76" s="798" t="s">
        <v>397</v>
      </c>
      <c r="H76" s="797" t="s">
        <v>468</v>
      </c>
      <c r="I76" s="635"/>
    </row>
    <row r="77" spans="1:9" ht="17.149999999999999" customHeight="1">
      <c r="A77" s="493">
        <v>30</v>
      </c>
      <c r="B77" s="277" t="s">
        <v>398</v>
      </c>
      <c r="C77" s="271" t="str">
        <f>"# " &amp; VALUE(RIGHT(B77,4)+1)</f>
        <v># 2653</v>
      </c>
      <c r="D77" s="722" t="s">
        <v>444</v>
      </c>
      <c r="E77" s="271" t="s">
        <v>399</v>
      </c>
      <c r="F77" s="271" t="str">
        <f>"# " &amp; VALUE(RIGHT(E77,4)+1)</f>
        <v># 2655</v>
      </c>
      <c r="G77" s="796" t="s">
        <v>469</v>
      </c>
      <c r="H77" s="795"/>
      <c r="I77" s="484">
        <v>30</v>
      </c>
    </row>
    <row r="78" spans="1:9" ht="17.149999999999999" customHeight="1">
      <c r="A78" s="485"/>
      <c r="B78" s="304" t="s">
        <v>400</v>
      </c>
      <c r="C78" s="312"/>
      <c r="D78" s="312"/>
      <c r="E78" s="312"/>
      <c r="F78" s="312"/>
      <c r="G78" s="744"/>
      <c r="H78" s="793"/>
      <c r="I78" s="636"/>
    </row>
    <row r="79" spans="1:9" ht="17.149999999999999" customHeight="1" thickBot="1">
      <c r="A79" s="493"/>
      <c r="B79" s="275"/>
      <c r="C79" s="271"/>
      <c r="D79" s="271"/>
      <c r="E79" s="271"/>
      <c r="F79" s="271"/>
      <c r="G79" s="792"/>
      <c r="H79" s="793" t="s">
        <v>401</v>
      </c>
      <c r="I79" s="490"/>
    </row>
    <row r="80" spans="1:9" s="469" customFormat="1" ht="17.149999999999999" customHeight="1" thickBot="1">
      <c r="A80" s="638">
        <v>2100</v>
      </c>
      <c r="B80" s="277"/>
      <c r="C80" s="315"/>
      <c r="D80" s="278" t="s">
        <v>379</v>
      </c>
      <c r="E80" s="271"/>
      <c r="F80" s="271"/>
      <c r="G80" s="791"/>
      <c r="H80" s="795" t="s">
        <v>267</v>
      </c>
      <c r="I80" s="626">
        <v>2100</v>
      </c>
    </row>
    <row r="81" spans="1:13" s="469" customFormat="1" ht="17.149999999999999" customHeight="1">
      <c r="A81" s="592"/>
      <c r="B81" s="271" t="s">
        <v>116</v>
      </c>
      <c r="C81" s="271" t="str">
        <f>"# " &amp; VALUE(RIGHT(B81,2)+1)</f>
        <v># 2</v>
      </c>
      <c r="D81" s="271" t="str">
        <f>"# " &amp; VALUE(RIGHT(C81,2)+1)</f>
        <v># 3</v>
      </c>
      <c r="E81" s="271" t="str">
        <f>"# " &amp; VALUE(RIGHT(D81,2)+1)</f>
        <v># 4</v>
      </c>
      <c r="F81" s="271" t="str">
        <f>"# " &amp; VALUE(RIGHT(E81,2)+1)</f>
        <v># 5</v>
      </c>
      <c r="G81" s="738"/>
      <c r="H81" s="795"/>
      <c r="I81" s="593"/>
      <c r="M81" s="440"/>
    </row>
    <row r="82" spans="1:13" s="469" customFormat="1" ht="17.149999999999999" customHeight="1">
      <c r="A82" s="640"/>
      <c r="B82" s="271"/>
      <c r="C82" s="271"/>
      <c r="D82" s="271"/>
      <c r="E82" s="271"/>
      <c r="F82" s="271"/>
      <c r="G82" s="739" t="s">
        <v>483</v>
      </c>
      <c r="H82" s="793"/>
      <c r="I82" s="629"/>
      <c r="M82" s="439"/>
    </row>
    <row r="83" spans="1:13" ht="17.149999999999999" customHeight="1">
      <c r="A83" s="594">
        <v>30</v>
      </c>
      <c r="B83" s="271"/>
      <c r="C83" s="271"/>
      <c r="D83" s="271"/>
      <c r="E83" s="271"/>
      <c r="F83" s="271"/>
      <c r="G83" s="738" t="s">
        <v>484</v>
      </c>
      <c r="H83" s="740"/>
      <c r="I83" s="608">
        <v>30</v>
      </c>
      <c r="M83" s="439"/>
    </row>
    <row r="84" spans="1:13" ht="17.149999999999999" customHeight="1">
      <c r="A84" s="584"/>
      <c r="B84" s="304" t="s">
        <v>309</v>
      </c>
      <c r="C84" s="306"/>
      <c r="D84" s="312"/>
      <c r="E84" s="312"/>
      <c r="F84" s="312"/>
      <c r="G84" s="738"/>
      <c r="H84" s="797" t="s">
        <v>485</v>
      </c>
      <c r="I84" s="586"/>
      <c r="M84" s="438"/>
    </row>
    <row r="85" spans="1:13" ht="17.149999999999999" customHeight="1">
      <c r="A85" s="584"/>
      <c r="B85" s="275"/>
      <c r="C85" s="271"/>
      <c r="D85" s="271"/>
      <c r="E85" s="271"/>
      <c r="F85" s="271"/>
      <c r="G85" s="741"/>
      <c r="H85" s="762" t="s">
        <v>486</v>
      </c>
      <c r="I85" s="586"/>
    </row>
    <row r="86" spans="1:13" s="469" customFormat="1" ht="17.149999999999999" customHeight="1" thickBot="1">
      <c r="A86" s="587">
        <v>2200</v>
      </c>
      <c r="B86" s="323"/>
      <c r="C86" s="324"/>
      <c r="D86" s="324" t="s">
        <v>310</v>
      </c>
      <c r="E86" s="271"/>
      <c r="F86" s="271"/>
      <c r="G86" s="738"/>
      <c r="H86" s="761" t="s">
        <v>487</v>
      </c>
      <c r="I86" s="591">
        <v>2200</v>
      </c>
    </row>
    <row r="87" spans="1:13" s="469" customFormat="1" ht="17.149999999999999" customHeight="1">
      <c r="A87" s="640"/>
      <c r="B87" s="271" t="s">
        <v>103</v>
      </c>
      <c r="C87" s="271" t="str">
        <f>"# " &amp; VALUE(RIGHT(B87,2)+1)</f>
        <v># 12</v>
      </c>
      <c r="D87" s="271" t="str">
        <f>"# " &amp; VALUE(RIGHT(C87,2)+1)</f>
        <v># 13</v>
      </c>
      <c r="E87" s="271" t="str">
        <f>"# " &amp; VALUE(RIGHT(D87,2)+1)</f>
        <v># 14</v>
      </c>
      <c r="F87" s="271" t="str">
        <f>"# " &amp; VALUE(RIGHT(E87,2)+1)</f>
        <v># 15</v>
      </c>
      <c r="G87" s="744"/>
      <c r="H87" s="797" t="s">
        <v>485</v>
      </c>
      <c r="I87" s="593"/>
    </row>
    <row r="88" spans="1:13" s="469" customFormat="1" ht="17.149999999999999" customHeight="1">
      <c r="A88" s="640"/>
      <c r="B88" s="277"/>
      <c r="C88" s="271"/>
      <c r="D88" s="271"/>
      <c r="E88" s="271"/>
      <c r="F88" s="271"/>
      <c r="G88" s="745"/>
      <c r="H88" s="743" t="s">
        <v>488</v>
      </c>
      <c r="I88" s="629"/>
    </row>
    <row r="89" spans="1:13" s="873" customFormat="1" ht="17.149999999999999" customHeight="1">
      <c r="A89" s="877"/>
      <c r="B89" s="277"/>
      <c r="C89" s="271"/>
      <c r="D89" s="271"/>
      <c r="E89" s="271"/>
      <c r="F89" s="271"/>
      <c r="G89" s="745"/>
      <c r="H89" s="764" t="s">
        <v>489</v>
      </c>
      <c r="I89" s="876"/>
    </row>
    <row r="90" spans="1:13" s="873" customFormat="1" ht="17.149999999999999" customHeight="1">
      <c r="A90" s="877"/>
      <c r="B90" s="277"/>
      <c r="C90" s="271"/>
      <c r="D90" s="271"/>
      <c r="E90" s="271"/>
      <c r="F90" s="271"/>
      <c r="G90" s="745"/>
      <c r="H90" s="743"/>
      <c r="I90" s="876"/>
    </row>
    <row r="91" spans="1:13" ht="17.149999999999999" customHeight="1">
      <c r="A91" s="594">
        <v>30</v>
      </c>
      <c r="B91" s="329"/>
      <c r="C91" s="274"/>
      <c r="D91" s="274"/>
      <c r="E91" s="274"/>
      <c r="F91" s="274"/>
      <c r="G91" s="763"/>
      <c r="H91" s="878">
        <v>2245</v>
      </c>
      <c r="I91" s="608">
        <v>30</v>
      </c>
    </row>
    <row r="92" spans="1:13" ht="17.149999999999999" customHeight="1">
      <c r="A92" s="619"/>
      <c r="B92" s="813">
        <v>800660241</v>
      </c>
      <c r="C92" s="331"/>
      <c r="D92" s="259"/>
      <c r="E92" s="332"/>
      <c r="F92" s="332"/>
      <c r="G92" s="744" t="s">
        <v>474</v>
      </c>
      <c r="H92" s="880" t="s">
        <v>475</v>
      </c>
      <c r="I92" s="586"/>
    </row>
    <row r="93" spans="1:13" ht="17.149999999999999" customHeight="1">
      <c r="A93" s="584"/>
      <c r="B93" s="332"/>
      <c r="C93" s="331"/>
      <c r="D93" s="278" t="s">
        <v>402</v>
      </c>
      <c r="E93" s="278"/>
      <c r="F93" s="278"/>
      <c r="G93" s="775" t="s">
        <v>403</v>
      </c>
      <c r="H93" s="862" t="s">
        <v>404</v>
      </c>
      <c r="I93" s="586"/>
    </row>
    <row r="94" spans="1:13" ht="17.149999999999999" customHeight="1">
      <c r="A94" s="584"/>
      <c r="B94" s="271" t="s">
        <v>116</v>
      </c>
      <c r="C94" s="271" t="str">
        <f>"# " &amp; VALUE(RIGHT(B94,2)+1)</f>
        <v># 2</v>
      </c>
      <c r="D94" s="271" t="str">
        <f>"# " &amp; VALUE(RIGHT(C94,2)+1)</f>
        <v># 3</v>
      </c>
      <c r="E94" s="271" t="str">
        <f>"# " &amp; VALUE(RIGHT(D94,2)+1)</f>
        <v># 4</v>
      </c>
      <c r="F94" s="271" t="str">
        <f>"# " &amp; VALUE(RIGHT(E94,2)+1)</f>
        <v># 5</v>
      </c>
      <c r="G94" s="738" t="s">
        <v>268</v>
      </c>
      <c r="H94" s="863" t="s">
        <v>175</v>
      </c>
      <c r="I94" s="586"/>
    </row>
    <row r="95" spans="1:13" s="872" customFormat="1" ht="17.149999999999999" customHeight="1">
      <c r="A95" s="875"/>
      <c r="B95" s="271"/>
      <c r="C95" s="271"/>
      <c r="D95" s="271"/>
      <c r="E95" s="271"/>
      <c r="F95" s="271"/>
      <c r="G95" s="738"/>
      <c r="H95" s="879"/>
      <c r="I95" s="874"/>
    </row>
    <row r="96" spans="1:13" ht="17.149999999999999" customHeight="1" thickBot="1">
      <c r="A96" s="587">
        <v>2300</v>
      </c>
      <c r="B96" s="274"/>
      <c r="C96" s="274"/>
      <c r="D96" s="335"/>
      <c r="E96" s="335"/>
      <c r="F96" s="335"/>
      <c r="G96" s="765"/>
      <c r="H96" s="864"/>
      <c r="I96" s="591">
        <v>2300</v>
      </c>
    </row>
    <row r="97" spans="1:9" s="469" customFormat="1" ht="17.149999999999999" customHeight="1">
      <c r="A97" s="644"/>
      <c r="B97" s="275" t="s">
        <v>85</v>
      </c>
      <c r="C97" s="358"/>
      <c r="D97" s="338" t="s">
        <v>251</v>
      </c>
      <c r="E97" s="271"/>
      <c r="F97" s="271"/>
      <c r="G97" s="748" t="s">
        <v>476</v>
      </c>
      <c r="H97" s="859" t="s">
        <v>490</v>
      </c>
      <c r="I97" s="635"/>
    </row>
    <row r="98" spans="1:9" s="469" customFormat="1" ht="17.149999999999999" customHeight="1">
      <c r="A98" s="644"/>
      <c r="B98" s="277" t="s">
        <v>405</v>
      </c>
      <c r="C98" s="271" t="str">
        <f>"# " &amp; VALUE(RIGHT(B98,4)+1)</f>
        <v># 3854</v>
      </c>
      <c r="D98" s="271" t="str">
        <f>"# " &amp; VALUE(RIGHT(C98,4)+1)</f>
        <v># 3855</v>
      </c>
      <c r="E98" s="271" t="str">
        <f>"# " &amp; VALUE(RIGHT(D98,4)+1)</f>
        <v># 3856</v>
      </c>
      <c r="F98" s="271" t="str">
        <f>"# " &amp; VALUE(RIGHT(E98,4)+1)</f>
        <v># 3857</v>
      </c>
      <c r="G98" s="807" t="s">
        <v>406</v>
      </c>
      <c r="H98" s="860"/>
      <c r="I98" s="645"/>
    </row>
    <row r="99" spans="1:9" s="469" customFormat="1" ht="17.149999999999999" customHeight="1" thickBot="1">
      <c r="A99" s="646">
        <v>2315</v>
      </c>
      <c r="B99" s="277"/>
      <c r="C99" s="271"/>
      <c r="D99" s="271"/>
      <c r="E99" s="271"/>
      <c r="F99" s="340">
        <v>2315</v>
      </c>
      <c r="G99" s="751" t="s">
        <v>477</v>
      </c>
      <c r="H99" s="860"/>
      <c r="I99" s="648">
        <v>2315</v>
      </c>
    </row>
    <row r="100" spans="1:9" ht="17.149999999999999" customHeight="1" thickBot="1">
      <c r="A100" s="479">
        <v>30</v>
      </c>
      <c r="B100" s="342"/>
      <c r="C100" s="343"/>
      <c r="D100" s="343"/>
      <c r="E100" s="343"/>
      <c r="F100" s="343"/>
      <c r="G100" s="752" t="s">
        <v>254</v>
      </c>
      <c r="H100" s="861"/>
      <c r="I100" s="650">
        <v>30</v>
      </c>
    </row>
    <row r="101" spans="1:9" ht="17.149999999999999" customHeight="1">
      <c r="A101" s="485"/>
      <c r="B101" s="277"/>
      <c r="C101" s="344"/>
      <c r="D101" s="344" t="s">
        <v>47</v>
      </c>
      <c r="E101" s="276"/>
      <c r="F101" s="344"/>
      <c r="G101" s="437" t="s">
        <v>23</v>
      </c>
      <c r="H101" s="448" t="s">
        <v>20</v>
      </c>
      <c r="I101" s="490"/>
    </row>
    <row r="102" spans="1:9" ht="17.149999999999999" customHeight="1">
      <c r="A102" s="493"/>
      <c r="B102" s="277"/>
      <c r="C102" s="272"/>
      <c r="D102" s="272"/>
      <c r="E102" s="276"/>
      <c r="F102" s="272"/>
      <c r="G102" s="551" t="str">
        <f>G41</f>
        <v>周六聊Teen谷 # 39</v>
      </c>
      <c r="H102" s="436" t="str">
        <f>F70</f>
        <v>最強生命線 # 417</v>
      </c>
      <c r="I102" s="490"/>
    </row>
    <row r="103" spans="1:9" ht="17.149999999999999" customHeight="1" thickBot="1">
      <c r="A103" s="493"/>
      <c r="B103" s="277"/>
      <c r="C103" s="272"/>
      <c r="D103" s="272"/>
      <c r="E103" s="345"/>
      <c r="F103" s="358">
        <v>2350</v>
      </c>
      <c r="G103" s="530"/>
      <c r="H103" s="577"/>
      <c r="I103" s="490"/>
    </row>
    <row r="104" spans="1:9" s="469" customFormat="1" ht="17.149999999999999" customHeight="1" thickBot="1">
      <c r="A104" s="460" t="s">
        <v>9</v>
      </c>
      <c r="B104" s="346"/>
      <c r="C104" s="347"/>
      <c r="D104" s="347" t="s">
        <v>42</v>
      </c>
      <c r="E104" s="348"/>
      <c r="F104" s="347"/>
      <c r="G104" s="482"/>
      <c r="H104" s="483"/>
      <c r="I104" s="492" t="s">
        <v>9</v>
      </c>
    </row>
    <row r="105" spans="1:9" ht="17.149999999999999" customHeight="1">
      <c r="A105" s="470"/>
      <c r="B105" s="652" t="s">
        <v>17</v>
      </c>
      <c r="C105" s="649"/>
      <c r="D105" s="649"/>
      <c r="E105" s="455"/>
      <c r="F105" s="649"/>
      <c r="G105" s="651" t="s">
        <v>23</v>
      </c>
      <c r="H105" s="435" t="s">
        <v>20</v>
      </c>
      <c r="I105" s="478"/>
    </row>
    <row r="106" spans="1:9" ht="17.149999999999999" customHeight="1">
      <c r="A106" s="493"/>
      <c r="B106" s="498"/>
      <c r="C106" s="455"/>
      <c r="D106" s="455" t="str">
        <f>D60</f>
        <v>兄弟幫 Big Boys Club (2505 EPI)</v>
      </c>
      <c r="F106" s="653"/>
      <c r="G106" s="654" t="str">
        <f>G70</f>
        <v>新聞透視 # 38</v>
      </c>
      <c r="H106" s="561" t="str">
        <f>H35</f>
        <v>新聞掏寶 # 270</v>
      </c>
      <c r="I106" s="490"/>
    </row>
    <row r="107" spans="1:9" ht="17.149999999999999" customHeight="1">
      <c r="A107" s="479">
        <v>30</v>
      </c>
      <c r="B107" s="519" t="str">
        <f>B61</f>
        <v># 1971</v>
      </c>
      <c r="C107" s="519" t="str">
        <f>C61</f>
        <v># 1972</v>
      </c>
      <c r="D107" s="508" t="str">
        <f>D61</f>
        <v># 1973</v>
      </c>
      <c r="E107" s="508" t="str">
        <f>E61</f>
        <v># 1974</v>
      </c>
      <c r="F107" s="519" t="str">
        <f>F61</f>
        <v># 1975</v>
      </c>
      <c r="G107" s="655"/>
      <c r="H107" s="656"/>
      <c r="I107" s="484">
        <v>30</v>
      </c>
    </row>
    <row r="108" spans="1:9" ht="17.149999999999999" customHeight="1">
      <c r="A108" s="493"/>
      <c r="B108" s="471" t="s">
        <v>17</v>
      </c>
      <c r="C108" s="642"/>
      <c r="D108" s="488"/>
      <c r="E108" s="488"/>
      <c r="F108" s="565"/>
      <c r="G108" s="628" t="s">
        <v>23</v>
      </c>
      <c r="H108" s="567" t="s">
        <v>20</v>
      </c>
      <c r="I108" s="657"/>
    </row>
    <row r="109" spans="1:9" s="469" customFormat="1" ht="17.149999999999999" customHeight="1" thickBot="1">
      <c r="A109" s="460" t="s">
        <v>10</v>
      </c>
      <c r="B109" s="643"/>
      <c r="C109" s="642"/>
      <c r="D109" s="588" t="str">
        <f>D86</f>
        <v>錦囊妙錄 Under The Moonlight (36 EPI)</v>
      </c>
      <c r="F109" s="508"/>
      <c r="G109" s="658" t="s">
        <v>407</v>
      </c>
      <c r="H109" s="575" t="str">
        <f>H63</f>
        <v>財經透視 # 40</v>
      </c>
      <c r="I109" s="463" t="s">
        <v>10</v>
      </c>
    </row>
    <row r="110" spans="1:9" ht="17.149999999999999" customHeight="1">
      <c r="A110" s="564"/>
      <c r="B110" s="508" t="str">
        <f>B87</f>
        <v># 11</v>
      </c>
      <c r="C110" s="508" t="str">
        <f>"# " &amp; VALUE(RIGHT(B110,2)+1)</f>
        <v># 12</v>
      </c>
      <c r="D110" s="508" t="str">
        <f>"# " &amp; VALUE(RIGHT(C110,2)+1)</f>
        <v># 13</v>
      </c>
      <c r="E110" s="508" t="str">
        <f>"# " &amp; VALUE(RIGHT(D110,2)+1)</f>
        <v># 14</v>
      </c>
      <c r="F110" s="508" t="str">
        <f>"# " &amp; VALUE(RIGHT(E110,2)+1)</f>
        <v># 15</v>
      </c>
      <c r="G110" s="628" t="s">
        <v>23</v>
      </c>
      <c r="H110" s="567" t="s">
        <v>20</v>
      </c>
      <c r="I110" s="568"/>
    </row>
    <row r="111" spans="1:9" ht="17.149999999999999" customHeight="1">
      <c r="A111" s="659">
        <v>30</v>
      </c>
      <c r="B111" s="519"/>
      <c r="C111" s="519"/>
      <c r="D111" s="519"/>
      <c r="E111" s="519"/>
      <c r="F111" s="520"/>
      <c r="G111" s="658" t="s">
        <v>408</v>
      </c>
      <c r="H111" s="882" t="s">
        <v>497</v>
      </c>
      <c r="I111" s="572">
        <v>30</v>
      </c>
    </row>
    <row r="112" spans="1:9" ht="17.149999999999999" customHeight="1">
      <c r="A112" s="573"/>
      <c r="B112" s="545" t="s">
        <v>17</v>
      </c>
      <c r="C112" s="508"/>
      <c r="D112" s="508"/>
      <c r="E112" s="508"/>
      <c r="F112" s="488"/>
      <c r="G112" s="628" t="s">
        <v>23</v>
      </c>
      <c r="H112" s="611" t="s">
        <v>23</v>
      </c>
      <c r="I112" s="510"/>
    </row>
    <row r="113" spans="1:9" s="469" customFormat="1" ht="17.149999999999999" customHeight="1" thickBot="1">
      <c r="A113" s="460" t="s">
        <v>11</v>
      </c>
      <c r="B113" s="502"/>
      <c r="C113" s="498"/>
      <c r="D113" s="508" t="str">
        <f>$D$80</f>
        <v>巨塔之后 The Queen Of Castle (25 EPI)</v>
      </c>
      <c r="E113" s="508"/>
      <c r="F113" s="508"/>
      <c r="G113" s="560"/>
      <c r="H113" s="541"/>
      <c r="I113" s="492" t="s">
        <v>11</v>
      </c>
    </row>
    <row r="114" spans="1:9" ht="17.149999999999999" customHeight="1">
      <c r="A114" s="564"/>
      <c r="B114" s="502" t="str">
        <f>B81</f>
        <v># 1</v>
      </c>
      <c r="C114" s="508" t="str">
        <f>C81</f>
        <v># 2</v>
      </c>
      <c r="D114" s="508" t="str">
        <f>"# " &amp; VALUE(RIGHT(C114,2)+1)</f>
        <v># 3</v>
      </c>
      <c r="E114" s="508" t="str">
        <f>"# " &amp; VALUE(RIGHT(D114,2)+1)</f>
        <v># 4</v>
      </c>
      <c r="F114" s="508" t="str">
        <f>"# " &amp; VALUE(RIGHT(E114,2)+1)</f>
        <v># 5</v>
      </c>
      <c r="G114" s="472"/>
      <c r="H114" s="660"/>
      <c r="I114" s="500"/>
    </row>
    <row r="115" spans="1:9" ht="17.149999999999999" customHeight="1">
      <c r="A115" s="521">
        <v>30</v>
      </c>
      <c r="B115" s="511"/>
      <c r="C115" s="519"/>
      <c r="D115" s="519"/>
      <c r="E115" s="519"/>
      <c r="F115" s="508"/>
      <c r="G115" s="637"/>
      <c r="H115" s="541" t="str">
        <f>H79</f>
        <v>聲秀 # 11</v>
      </c>
      <c r="I115" s="506">
        <v>30</v>
      </c>
    </row>
    <row r="116" spans="1:9" ht="17.149999999999999" customHeight="1">
      <c r="A116" s="521"/>
      <c r="B116" s="545" t="s">
        <v>17</v>
      </c>
      <c r="C116" s="630"/>
      <c r="D116" s="536" t="s">
        <v>195</v>
      </c>
      <c r="E116" s="536"/>
      <c r="F116" s="631"/>
      <c r="G116" s="661" t="str">
        <f>G82</f>
        <v>純白的聲音</v>
      </c>
      <c r="H116" s="660"/>
      <c r="I116" s="522"/>
    </row>
    <row r="117" spans="1:9" ht="17.149999999999999" customHeight="1">
      <c r="A117" s="573"/>
      <c r="B117" s="662" t="s">
        <v>17</v>
      </c>
      <c r="C117" s="420" t="str">
        <f>$E$76</f>
        <v xml:space="preserve">愛．回家之開心速遞  Lo And Behold </v>
      </c>
      <c r="D117" s="566"/>
      <c r="E117" s="487" t="str">
        <f>$E$76</f>
        <v xml:space="preserve">愛．回家之開心速遞  Lo And Behold </v>
      </c>
      <c r="F117" s="487"/>
      <c r="G117" s="639"/>
      <c r="H117" s="641"/>
      <c r="I117" s="510"/>
    </row>
    <row r="118" spans="1:9" s="469" customFormat="1" ht="17.149999999999999" customHeight="1" thickBot="1">
      <c r="A118" s="460" t="s">
        <v>12</v>
      </c>
      <c r="B118" s="480" t="str">
        <f>B77</f>
        <v># 2652</v>
      </c>
      <c r="C118" s="519" t="str">
        <f t="shared" ref="C118" si="7">C77</f>
        <v># 2653</v>
      </c>
      <c r="D118" s="168" t="s">
        <v>358</v>
      </c>
      <c r="E118" s="519" t="str">
        <f t="shared" ref="E118:F118" si="8">E77</f>
        <v># 2654</v>
      </c>
      <c r="F118" s="519" t="str">
        <f t="shared" si="8"/>
        <v># 2655</v>
      </c>
      <c r="G118" s="663"/>
      <c r="H118" s="664"/>
      <c r="I118" s="492" t="s">
        <v>12</v>
      </c>
    </row>
    <row r="119" spans="1:9" ht="17.149999999999999" customHeight="1">
      <c r="A119" s="564"/>
      <c r="B119" s="662" t="s">
        <v>17</v>
      </c>
      <c r="C119" s="620"/>
      <c r="D119" s="508" t="s">
        <v>257</v>
      </c>
      <c r="E119" s="487"/>
      <c r="F119" s="487"/>
      <c r="G119" s="600"/>
      <c r="H119" s="639" t="s">
        <v>99</v>
      </c>
      <c r="I119" s="547"/>
    </row>
    <row r="120" spans="1:9" ht="17.149999999999999" customHeight="1">
      <c r="A120" s="659">
        <v>30</v>
      </c>
      <c r="B120" s="480" t="str">
        <f>B74</f>
        <v># 272</v>
      </c>
      <c r="C120" s="519" t="str">
        <f>C74</f>
        <v># 273</v>
      </c>
      <c r="D120" s="519" t="str">
        <f>D74</f>
        <v># 274</v>
      </c>
      <c r="E120" s="519" t="str">
        <f>E74</f>
        <v># 275</v>
      </c>
      <c r="F120" s="519" t="str">
        <f>F74</f>
        <v># 276</v>
      </c>
      <c r="G120" s="481"/>
      <c r="H120" s="519" t="str">
        <f>H74</f>
        <v># 278</v>
      </c>
      <c r="I120" s="532">
        <v>30</v>
      </c>
    </row>
    <row r="121" spans="1:9" ht="17.149999999999999" customHeight="1">
      <c r="A121" s="521"/>
      <c r="B121" s="665" t="s">
        <v>17</v>
      </c>
      <c r="C121" s="620" t="s">
        <v>17</v>
      </c>
      <c r="D121" s="666" t="s">
        <v>17</v>
      </c>
      <c r="E121" s="703" t="s">
        <v>413</v>
      </c>
      <c r="F121" s="486" t="s">
        <v>17</v>
      </c>
      <c r="G121" s="639" t="s">
        <v>99</v>
      </c>
      <c r="H121" s="815" t="s">
        <v>264</v>
      </c>
      <c r="I121" s="537"/>
    </row>
    <row r="122" spans="1:9" s="469" customFormat="1" ht="17.149999999999999" customHeight="1" thickBot="1">
      <c r="A122" s="460" t="s">
        <v>15</v>
      </c>
      <c r="B122" s="668" t="str">
        <f>B70</f>
        <v>美食新聞報道 # 126</v>
      </c>
      <c r="C122" s="508" t="str">
        <f>$C$70</f>
        <v>美食新聞報道 # 127</v>
      </c>
      <c r="D122" s="639" t="str">
        <f>D70</f>
        <v>美食新聞報道 (*港台篇) #20</v>
      </c>
      <c r="E122" s="724" t="s">
        <v>445</v>
      </c>
      <c r="F122" s="482" t="str">
        <f>F70</f>
        <v>最強生命線 # 417</v>
      </c>
      <c r="G122" s="481" t="s">
        <v>409</v>
      </c>
      <c r="H122" s="762" t="s">
        <v>486</v>
      </c>
      <c r="I122" s="555" t="s">
        <v>15</v>
      </c>
    </row>
    <row r="123" spans="1:9" ht="17.149999999999999" customHeight="1">
      <c r="A123" s="564"/>
      <c r="B123" s="545" t="s">
        <v>17</v>
      </c>
      <c r="C123" s="487"/>
      <c r="D123" s="488"/>
      <c r="E123" s="488"/>
      <c r="F123" s="488"/>
      <c r="G123" s="628" t="s">
        <v>23</v>
      </c>
      <c r="H123" s="867" t="s">
        <v>264</v>
      </c>
      <c r="I123" s="500"/>
    </row>
    <row r="124" spans="1:9" ht="17.149999999999999" customHeight="1">
      <c r="A124" s="659">
        <v>30</v>
      </c>
      <c r="B124" s="669"/>
      <c r="C124" s="508"/>
      <c r="D124" s="647" t="str">
        <f>D63</f>
        <v>浮世雙嬌傳 Legend of Two Sisters in the Chaos (40 EPI)</v>
      </c>
      <c r="E124" s="670"/>
      <c r="F124" s="671"/>
      <c r="G124" s="481" t="str">
        <f>G76</f>
        <v>剪裁魔法師2 # 2</v>
      </c>
      <c r="H124" s="881" t="s">
        <v>488</v>
      </c>
      <c r="I124" s="506">
        <v>30</v>
      </c>
    </row>
    <row r="125" spans="1:9" ht="17.149999999999999" customHeight="1">
      <c r="A125" s="521"/>
      <c r="B125" s="502" t="str">
        <f>B64</f>
        <v># 33</v>
      </c>
      <c r="C125" s="508" t="str">
        <f>C64</f>
        <v># 34</v>
      </c>
      <c r="D125" s="508" t="str">
        <f>D64</f>
        <v># 35</v>
      </c>
      <c r="E125" s="508" t="str">
        <f>E64</f>
        <v># 36</v>
      </c>
      <c r="F125" s="508" t="str">
        <f>F64</f>
        <v># 37</v>
      </c>
      <c r="G125" s="628" t="s">
        <v>23</v>
      </c>
      <c r="H125" s="866" t="s">
        <v>498</v>
      </c>
      <c r="I125" s="510"/>
    </row>
    <row r="126" spans="1:9" s="469" customFormat="1" ht="17.149999999999999" customHeight="1" thickBot="1">
      <c r="A126" s="460" t="s">
        <v>13</v>
      </c>
      <c r="B126" s="511"/>
      <c r="C126" s="519"/>
      <c r="D126" s="519"/>
      <c r="E126" s="519"/>
      <c r="F126" s="519"/>
      <c r="G126" s="569" t="str">
        <f>G93</f>
        <v>日本最美村落 # 8</v>
      </c>
      <c r="H126" s="865" t="s">
        <v>406</v>
      </c>
      <c r="I126" s="492" t="s">
        <v>13</v>
      </c>
    </row>
    <row r="127" spans="1:9" ht="17.149999999999999" customHeight="1">
      <c r="A127" s="493"/>
      <c r="B127" s="662" t="s">
        <v>17</v>
      </c>
      <c r="C127" s="620"/>
      <c r="D127" s="508" t="str">
        <f>D$41</f>
        <v>*流行都市  Big City Shop 2025</v>
      </c>
      <c r="E127" s="455"/>
      <c r="F127" s="514"/>
      <c r="G127" s="628" t="s">
        <v>23</v>
      </c>
      <c r="H127" s="672" t="s">
        <v>20</v>
      </c>
      <c r="I127" s="490"/>
    </row>
    <row r="128" spans="1:9" ht="17.149999999999999" customHeight="1">
      <c r="A128" s="493"/>
      <c r="B128" s="508" t="str">
        <f>B$42</f>
        <v># 1816</v>
      </c>
      <c r="C128" s="508" t="str">
        <f>C$42</f>
        <v># 1817</v>
      </c>
      <c r="D128" s="508" t="str">
        <f>D$42</f>
        <v># 1818</v>
      </c>
      <c r="E128" s="508" t="str">
        <f>E$42</f>
        <v># 1819</v>
      </c>
      <c r="F128" s="508" t="str">
        <f>F42</f>
        <v># 1820</v>
      </c>
      <c r="G128" s="639" t="str">
        <f>G70</f>
        <v>新聞透視 # 38</v>
      </c>
      <c r="H128" s="673"/>
      <c r="I128" s="490"/>
    </row>
    <row r="129" spans="1:9" ht="17.149999999999999" customHeight="1">
      <c r="A129" s="659" t="s">
        <v>2</v>
      </c>
      <c r="B129" s="480"/>
      <c r="C129" s="519"/>
      <c r="D129" s="519"/>
      <c r="E129" s="519"/>
      <c r="F129" s="674" t="s">
        <v>63</v>
      </c>
      <c r="H129" s="577" t="str">
        <f>H39</f>
        <v>娛樂大家 # 18</v>
      </c>
      <c r="I129" s="506" t="s">
        <v>2</v>
      </c>
    </row>
    <row r="130" spans="1:9" ht="17.149999999999999" customHeight="1">
      <c r="A130" s="521"/>
      <c r="B130" s="675" t="s">
        <v>55</v>
      </c>
      <c r="C130" s="508"/>
      <c r="D130" s="508" t="s">
        <v>54</v>
      </c>
      <c r="E130" s="508"/>
      <c r="F130" s="508"/>
      <c r="G130" s="628" t="s">
        <v>23</v>
      </c>
      <c r="H130" s="509"/>
      <c r="I130" s="522"/>
    </row>
    <row r="131" spans="1:9" ht="17.149999999999999" customHeight="1" thickBot="1">
      <c r="A131" s="676" t="s">
        <v>14</v>
      </c>
      <c r="B131" s="677" t="s">
        <v>410</v>
      </c>
      <c r="C131" s="678" t="str">
        <f>"# " &amp; VALUE(RIGHT(B131,3)+1)</f>
        <v># 171</v>
      </c>
      <c r="D131" s="678" t="str">
        <f>"# " &amp; VALUE(RIGHT(C131,3)+1)</f>
        <v># 172</v>
      </c>
      <c r="E131" s="678" t="str">
        <f>"# " &amp; VALUE(RIGHT(D131,3)+1)</f>
        <v># 173</v>
      </c>
      <c r="F131" s="678" t="str">
        <f>"# " &amp; VALUE(RIGHT(E131,3)+1)</f>
        <v># 174</v>
      </c>
      <c r="G131" s="679" t="str">
        <f>G41</f>
        <v>周六聊Teen谷 # 39</v>
      </c>
      <c r="H131" s="680"/>
      <c r="I131" s="681" t="s">
        <v>14</v>
      </c>
    </row>
    <row r="132" spans="1:9" ht="17.149999999999999" customHeight="1" thickTop="1">
      <c r="A132" s="682"/>
      <c r="B132" s="683" t="s">
        <v>411</v>
      </c>
      <c r="C132" s="455"/>
      <c r="D132" s="455"/>
      <c r="E132" s="455"/>
      <c r="F132" s="455"/>
      <c r="G132" s="455"/>
      <c r="H132" s="827">
        <f ca="1">TODAY()</f>
        <v>45930</v>
      </c>
      <c r="I132" s="828"/>
    </row>
    <row r="133" spans="1:9" ht="17.149999999999999" customHeight="1">
      <c r="B133" s="683"/>
    </row>
    <row r="134" spans="1:9" ht="17.149999999999999" customHeight="1"/>
    <row r="135" spans="1:9" ht="17.149999999999999" customHeight="1"/>
  </sheetData>
  <mergeCells count="13">
    <mergeCell ref="G65:H65"/>
    <mergeCell ref="B67:F67"/>
    <mergeCell ref="G67:H67"/>
    <mergeCell ref="H132:I132"/>
    <mergeCell ref="H97:H100"/>
    <mergeCell ref="G56:G57"/>
    <mergeCell ref="G58:G60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wk1</vt:lpstr>
      <vt:lpstr>wk2</vt:lpstr>
      <vt:lpstr>wk3</vt:lpstr>
      <vt:lpstr>wk4</vt:lpstr>
      <vt:lpstr>wk5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2025-07-22T03:53:00Z</cp:lastPrinted>
  <dcterms:created xsi:type="dcterms:W3CDTF">2009-06-03T02:40:18Z</dcterms:created>
  <dcterms:modified xsi:type="dcterms:W3CDTF">2025-09-30T08:03:32Z</dcterms:modified>
</cp:coreProperties>
</file>