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F8534F25-9C53-468B-A17E-00731886AE1D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4" l="1"/>
  <c r="G127" i="4"/>
  <c r="C127" i="4"/>
  <c r="D127" i="4" s="1"/>
  <c r="E127" i="4" s="1"/>
  <c r="F127" i="4" s="1"/>
  <c r="H125" i="4"/>
  <c r="G124" i="4"/>
  <c r="B124" i="4"/>
  <c r="D123" i="4"/>
  <c r="G122" i="4"/>
  <c r="C121" i="4"/>
  <c r="B121" i="4"/>
  <c r="G120" i="4"/>
  <c r="D120" i="4"/>
  <c r="F118" i="4"/>
  <c r="D118" i="4"/>
  <c r="C118" i="4"/>
  <c r="B118" i="4"/>
  <c r="B116" i="4"/>
  <c r="B114" i="4"/>
  <c r="D113" i="4"/>
  <c r="G112" i="4"/>
  <c r="H111" i="4"/>
  <c r="B110" i="4"/>
  <c r="D109" i="4"/>
  <c r="H107" i="4"/>
  <c r="C106" i="4"/>
  <c r="D106" i="4" s="1"/>
  <c r="E106" i="4" s="1"/>
  <c r="F106" i="4" s="1"/>
  <c r="B106" i="4"/>
  <c r="H105" i="4"/>
  <c r="B103" i="4"/>
  <c r="H102" i="4"/>
  <c r="G102" i="4"/>
  <c r="D102" i="4"/>
  <c r="H98" i="4"/>
  <c r="G98" i="4"/>
  <c r="C94" i="4"/>
  <c r="D94" i="4" s="1"/>
  <c r="E94" i="4" s="1"/>
  <c r="F94" i="4" s="1"/>
  <c r="D91" i="4"/>
  <c r="E91" i="4" s="1"/>
  <c r="F91" i="4" s="1"/>
  <c r="C91" i="4"/>
  <c r="C86" i="4"/>
  <c r="D86" i="4" s="1"/>
  <c r="D80" i="4"/>
  <c r="E80" i="4" s="1"/>
  <c r="C80" i="4"/>
  <c r="C110" i="4" s="1"/>
  <c r="D110" i="4" s="1"/>
  <c r="E110" i="4" s="1"/>
  <c r="F110" i="4" s="1"/>
  <c r="C76" i="4"/>
  <c r="D76" i="4" s="1"/>
  <c r="C74" i="4"/>
  <c r="C116" i="4" s="1"/>
  <c r="C64" i="4"/>
  <c r="D64" i="4" s="1"/>
  <c r="G63" i="4"/>
  <c r="C61" i="4"/>
  <c r="D61" i="4" s="1"/>
  <c r="H60" i="4"/>
  <c r="E58" i="4"/>
  <c r="F58" i="4" s="1"/>
  <c r="H57" i="4"/>
  <c r="H54" i="4"/>
  <c r="C52" i="4"/>
  <c r="D52" i="4" s="1"/>
  <c r="E52" i="4" s="1"/>
  <c r="F52" i="4" s="1"/>
  <c r="B52" i="4"/>
  <c r="D51" i="4"/>
  <c r="C48" i="4"/>
  <c r="H47" i="4"/>
  <c r="B45" i="4"/>
  <c r="C42" i="4"/>
  <c r="C124" i="4" s="1"/>
  <c r="B38" i="4"/>
  <c r="C35" i="4"/>
  <c r="C33" i="4"/>
  <c r="B33" i="4"/>
  <c r="E32" i="4"/>
  <c r="D30" i="4"/>
  <c r="E26" i="4"/>
  <c r="D26" i="4"/>
  <c r="C26" i="4"/>
  <c r="B26" i="4"/>
  <c r="C7" i="4" s="1"/>
  <c r="D23" i="4"/>
  <c r="E23" i="4" s="1"/>
  <c r="F23" i="4" s="1"/>
  <c r="C23" i="4"/>
  <c r="D22" i="4"/>
  <c r="C21" i="4"/>
  <c r="D21" i="4" s="1"/>
  <c r="E21" i="4" s="1"/>
  <c r="F21" i="4" s="1"/>
  <c r="G21" i="4" s="1"/>
  <c r="H21" i="4" s="1"/>
  <c r="C19" i="4"/>
  <c r="C45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33" i="4" l="1"/>
  <c r="E9" i="4"/>
  <c r="E19" i="4"/>
  <c r="E45" i="4"/>
  <c r="D114" i="4"/>
  <c r="E76" i="4"/>
  <c r="F80" i="4"/>
  <c r="F30" i="4"/>
  <c r="E30" i="4"/>
  <c r="E48" i="4"/>
  <c r="E86" i="4"/>
  <c r="D121" i="4"/>
  <c r="E64" i="4"/>
  <c r="E35" i="4"/>
  <c r="D103" i="4"/>
  <c r="E61" i="4"/>
  <c r="C103" i="4"/>
  <c r="C30" i="4"/>
  <c r="D48" i="4"/>
  <c r="D74" i="4"/>
  <c r="D35" i="4"/>
  <c r="C38" i="4"/>
  <c r="D38" i="4" s="1"/>
  <c r="E38" i="4" s="1"/>
  <c r="F38" i="4" s="1"/>
  <c r="D19" i="4"/>
  <c r="D42" i="4"/>
  <c r="D45" i="4"/>
  <c r="C114" i="4"/>
  <c r="F35" i="4" l="1"/>
  <c r="E103" i="4"/>
  <c r="F61" i="4"/>
  <c r="F103" i="4" s="1"/>
  <c r="E114" i="4"/>
  <c r="F45" i="4"/>
  <c r="F76" i="4"/>
  <c r="F114" i="4" s="1"/>
  <c r="F19" i="4"/>
  <c r="F64" i="4"/>
  <c r="F121" i="4" s="1"/>
  <c r="E121" i="4"/>
  <c r="D116" i="4"/>
  <c r="E74" i="4"/>
  <c r="F48" i="4"/>
  <c r="F86" i="4"/>
  <c r="F9" i="4"/>
  <c r="E33" i="4"/>
  <c r="E42" i="4"/>
  <c r="D124" i="4"/>
  <c r="E124" i="4" l="1"/>
  <c r="F42" i="4"/>
  <c r="F124" i="4" s="1"/>
  <c r="E116" i="4"/>
  <c r="F74" i="4"/>
  <c r="G9" i="4"/>
  <c r="H9" i="4" s="1"/>
  <c r="F33" i="4"/>
  <c r="G33" i="4" s="1"/>
  <c r="H33" i="4" s="1"/>
  <c r="F116" i="4" l="1"/>
  <c r="G74" i="4"/>
  <c r="H74" i="4" s="1"/>
  <c r="H116" i="4" s="1"/>
  <c r="B106" i="3" l="1"/>
  <c r="C106" i="3" s="1"/>
  <c r="D106" i="3" s="1"/>
  <c r="E106" i="3" s="1"/>
  <c r="F106" i="3" s="1"/>
  <c r="H107" i="3"/>
  <c r="H105" i="3"/>
  <c r="H57" i="3"/>
  <c r="H98" i="3"/>
  <c r="H122" i="3"/>
  <c r="H116" i="3"/>
  <c r="H111" i="3"/>
  <c r="G63" i="3"/>
  <c r="E16" i="3"/>
  <c r="C94" i="3" l="1"/>
  <c r="D94" i="3" s="1"/>
  <c r="E94" i="3" s="1"/>
  <c r="F94" i="3" s="1"/>
  <c r="H47" i="3"/>
  <c r="G112" i="3"/>
  <c r="C86" i="3"/>
  <c r="D86" i="3" s="1"/>
  <c r="C64" i="3"/>
  <c r="C121" i="3" s="1"/>
  <c r="H54" i="3"/>
  <c r="G122" i="3"/>
  <c r="G120" i="3"/>
  <c r="C16" i="3"/>
  <c r="D16" i="3" s="1"/>
  <c r="F16" i="3"/>
  <c r="G16" i="3" s="1"/>
  <c r="H16" i="3" s="1"/>
  <c r="C127" i="3"/>
  <c r="D127" i="3" s="1"/>
  <c r="E127" i="3" s="1"/>
  <c r="F127" i="3" s="1"/>
  <c r="C91" i="3"/>
  <c r="D91" i="3" s="1"/>
  <c r="E91" i="3" s="1"/>
  <c r="F91" i="3" s="1"/>
  <c r="G98" i="3"/>
  <c r="C23" i="3"/>
  <c r="D23" i="3" s="1"/>
  <c r="E23" i="3" s="1"/>
  <c r="F23" i="3" s="1"/>
  <c r="D109" i="3"/>
  <c r="C80" i="3"/>
  <c r="C110" i="3" s="1"/>
  <c r="D110" i="3" s="1"/>
  <c r="E110" i="3" s="1"/>
  <c r="F110" i="3" s="1"/>
  <c r="C21" i="3"/>
  <c r="C38" i="3" s="1"/>
  <c r="D38" i="3" s="1"/>
  <c r="E38" i="3" s="1"/>
  <c r="F38" i="3" s="1"/>
  <c r="H60" i="3"/>
  <c r="E58" i="3"/>
  <c r="F58" i="3" s="1"/>
  <c r="B52" i="3"/>
  <c r="B38" i="3"/>
  <c r="D21" i="3"/>
  <c r="E21" i="3" s="1"/>
  <c r="F21" i="3" s="1"/>
  <c r="G21" i="3" s="1"/>
  <c r="H21" i="3" s="1"/>
  <c r="C9" i="3"/>
  <c r="D9" i="3" s="1"/>
  <c r="C74" i="3"/>
  <c r="D74" i="3" s="1"/>
  <c r="G124" i="3"/>
  <c r="D118" i="3"/>
  <c r="B33" i="3"/>
  <c r="D22" i="3"/>
  <c r="D51" i="3" s="1"/>
  <c r="B45" i="3"/>
  <c r="C48" i="3"/>
  <c r="C33" i="3"/>
  <c r="C35" i="3"/>
  <c r="B124" i="3"/>
  <c r="G102" i="3"/>
  <c r="B7" i="3"/>
  <c r="C52" i="3"/>
  <c r="D52" i="3" s="1"/>
  <c r="E52" i="3" s="1"/>
  <c r="F52" i="3" s="1"/>
  <c r="H102" i="3"/>
  <c r="B26" i="3"/>
  <c r="C7" i="3" s="1"/>
  <c r="E6" i="3"/>
  <c r="D6" i="3"/>
  <c r="B110" i="3"/>
  <c r="D102" i="3"/>
  <c r="C61" i="3"/>
  <c r="D35" i="3" s="1"/>
  <c r="D61" i="3"/>
  <c r="E35" i="3"/>
  <c r="C19" i="3"/>
  <c r="C45" i="3" s="1"/>
  <c r="D103" i="3"/>
  <c r="E61" i="3"/>
  <c r="F35" i="3" s="1"/>
  <c r="D123" i="3"/>
  <c r="B103" i="3"/>
  <c r="E7" i="3"/>
  <c r="C42" i="3"/>
  <c r="C124" i="3" s="1"/>
  <c r="C76" i="3"/>
  <c r="D19" i="3" s="1"/>
  <c r="G7" i="3"/>
  <c r="G6" i="3"/>
  <c r="F7" i="3"/>
  <c r="F6" i="3"/>
  <c r="D7" i="3"/>
  <c r="D113" i="3"/>
  <c r="E26" i="3"/>
  <c r="H7" i="3"/>
  <c r="B114" i="3"/>
  <c r="B121" i="3"/>
  <c r="D120" i="3"/>
  <c r="G127" i="3"/>
  <c r="H125" i="3"/>
  <c r="F118" i="3"/>
  <c r="E118" i="3"/>
  <c r="C118" i="3"/>
  <c r="B118" i="3"/>
  <c r="B116" i="3"/>
  <c r="E32" i="3"/>
  <c r="F26" i="3"/>
  <c r="D26" i="3"/>
  <c r="C26" i="3"/>
  <c r="E8" i="3"/>
  <c r="H128" i="3"/>
  <c r="C4" i="3"/>
  <c r="D4" i="3" s="1"/>
  <c r="E4" i="3" s="1"/>
  <c r="F4" i="3" s="1"/>
  <c r="G4" i="3" s="1"/>
  <c r="H4" i="3" s="1"/>
  <c r="C103" i="3"/>
  <c r="D42" i="3"/>
  <c r="D124" i="3" s="1"/>
  <c r="D33" i="3" l="1"/>
  <c r="E9" i="3"/>
  <c r="E48" i="3"/>
  <c r="E86" i="3"/>
  <c r="D48" i="3"/>
  <c r="D80" i="3"/>
  <c r="C30" i="3"/>
  <c r="D45" i="3"/>
  <c r="C114" i="3"/>
  <c r="D76" i="3"/>
  <c r="D116" i="3"/>
  <c r="E74" i="3"/>
  <c r="C116" i="3"/>
  <c r="D64" i="3"/>
  <c r="E103" i="3"/>
  <c r="F61" i="3"/>
  <c r="F103" i="3" s="1"/>
  <c r="E42" i="3"/>
  <c r="E33" i="3" l="1"/>
  <c r="F9" i="3"/>
  <c r="F48" i="3"/>
  <c r="F86" i="3"/>
  <c r="D30" i="3"/>
  <c r="E80" i="3"/>
  <c r="E76" i="3"/>
  <c r="D114" i="3"/>
  <c r="E45" i="3"/>
  <c r="E19" i="3"/>
  <c r="E116" i="3"/>
  <c r="F74" i="3"/>
  <c r="E64" i="3"/>
  <c r="D121" i="3"/>
  <c r="E124" i="3"/>
  <c r="F42" i="3"/>
  <c r="F124" i="3" s="1"/>
  <c r="G9" i="3" l="1"/>
  <c r="H9" i="3" s="1"/>
  <c r="F33" i="3"/>
  <c r="G33" i="3" s="1"/>
  <c r="H33" i="3" s="1"/>
  <c r="F80" i="3"/>
  <c r="F30" i="3"/>
  <c r="E30" i="3"/>
  <c r="F76" i="3"/>
  <c r="F114" i="3" s="1"/>
  <c r="F45" i="3"/>
  <c r="F19" i="3"/>
  <c r="E114" i="3"/>
  <c r="G74" i="3"/>
  <c r="H74" i="3" s="1"/>
  <c r="F116" i="3"/>
  <c r="E121" i="3"/>
  <c r="F64" i="3"/>
  <c r="F121" i="3" s="1"/>
</calcChain>
</file>

<file path=xl/sharedStrings.xml><?xml version="1.0" encoding="utf-8"?>
<sst xmlns="http://schemas.openxmlformats.org/spreadsheetml/2006/main" count="582" uniqueCount="268">
  <si>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</si>
  <si>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</si>
  <si>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</si>
  <si>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</si>
  <si>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</si>
  <si>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</si>
  <si>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</si>
  <si>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</si>
  <si>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</si>
  <si>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</si>
  <si>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</si>
  <si>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</si>
  <si>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</si>
  <si>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</si>
  <si>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</si>
  <si>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</si>
  <si>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</si>
  <si>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</si>
  <si>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</si>
  <si>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</si>
  <si>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</si>
  <si>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</si>
  <si>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</si>
  <si>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</si>
  <si>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</si>
  <si>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</si>
  <si>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</si>
  <si>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</si>
  <si>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</si>
  <si>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</si>
  <si>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</si>
  <si>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</si>
  <si>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</si>
  <si>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</si>
  <si>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</si>
  <si>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</si>
  <si>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</si>
  <si>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</si>
  <si>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</si>
  <si>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</si>
  <si>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</si>
  <si>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</si>
  <si>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</si>
  <si>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</si>
  <si>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</si>
  <si>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</si>
  <si>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</si>
  <si>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</si>
  <si>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</si>
  <si>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</si>
  <si>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</si>
  <si>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</si>
  <si>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</si>
  <si>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</si>
  <si>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</si>
  <si>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</si>
  <si>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</si>
  <si>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</si>
  <si>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</si>
  <si>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</si>
  <si>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</si>
  <si>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</si>
  <si>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兄弟幫 Big Boys Club (2505 EPI)</t>
  </si>
  <si>
    <t>0545</t>
    <phoneticPr fontId="0" type="noConversion"/>
  </si>
  <si>
    <t>800653086 (CA/MA) (Sub: Chi)  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</si>
  <si>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</si>
  <si>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</si>
  <si>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</si>
  <si>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</si>
  <si>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</si>
  <si>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 xml:space="preserve">800652303 (Sub: Chi) (CC)  </t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</si>
  <si>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</si>
  <si>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</si>
  <si>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</si>
  <si>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</si>
  <si>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</si>
  <si>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800630420 (Sub: Chi) (CC)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</si>
  <si>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</si>
  <si>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</si>
  <si>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</si>
  <si>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</si>
  <si>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</si>
  <si>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</si>
  <si>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t>愛美麗狂想曲</t>
    <phoneticPr fontId="0" type="noConversion"/>
  </si>
  <si>
    <t>Beauty And The Boss (30 EPI)</t>
    <phoneticPr fontId="0" type="noConversion"/>
  </si>
  <si>
    <t>800655093 (OP)</t>
    <phoneticPr fontId="0" type="noConversion"/>
  </si>
  <si>
    <t>800633205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</si>
  <si>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</si>
  <si>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  <phoneticPr fontId="0" type="noConversion"/>
  </si>
  <si>
    <t># 5</t>
    <phoneticPr fontId="0" type="noConversion"/>
  </si>
  <si>
    <t>Partners' Kitchen (12 EPI)</t>
    <phoneticPr fontId="0" type="noConversion"/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</si>
  <si>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  <phoneticPr fontId="0" type="noConversion"/>
  </si>
  <si>
    <t>拍檔廚房</t>
  </si>
  <si>
    <r>
      <t xml:space="preserve">香港婚後事 </t>
    </r>
    <r>
      <rPr>
        <sz val="14"/>
        <rFont val="Times New Roman"/>
        <family val="1"/>
      </rPr>
      <t>And They Lived Happily Ever After? (10 EPI)</t>
    </r>
    <phoneticPr fontId="0" type="noConversion"/>
  </si>
  <si>
    <t>800641182 (Sub: Chi) (CC)</t>
    <phoneticPr fontId="0" type="noConversion"/>
  </si>
  <si>
    <t>麻雀樂團 Heavenly Hand (25 EPI)</t>
  </si>
  <si>
    <t>Connect the World, Thrive in the Bay</t>
    <phoneticPr fontId="0" type="noConversion"/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</si>
  <si>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  <phoneticPr fontId="0" type="noConversion"/>
  </si>
  <si>
    <t>800635800 (Sub: Chi) (CC)</t>
    <phoneticPr fontId="0" type="noConversion"/>
  </si>
  <si>
    <t>東張西望  Scoop 2024</t>
  </si>
  <si>
    <t># 4</t>
    <phoneticPr fontId="0" type="noConversion"/>
  </si>
  <si>
    <t>800622792 (Sub: Chi) (CC)</t>
    <phoneticPr fontId="0" type="noConversion"/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</si>
  <si>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  <phoneticPr fontId="0" type="noConversion"/>
  </si>
  <si>
    <t># 11</t>
    <phoneticPr fontId="0" type="noConversion"/>
  </si>
  <si>
    <r>
      <t>親愛的仇敵</t>
    </r>
    <r>
      <rPr>
        <sz val="14"/>
        <rFont val="Times New Roman"/>
        <family val="2"/>
      </rPr>
      <t xml:space="preserve"> Dear Enemy (24 EPI)</t>
    </r>
    <phoneticPr fontId="0" type="noConversion"/>
  </si>
  <si>
    <t>Mayanne Blah Blah Blah (12 EPI)</t>
    <phoneticPr fontId="0" type="noConversion"/>
  </si>
  <si>
    <t>800640090 (Sub: Chi) (CC)</t>
    <phoneticPr fontId="0" type="noConversion"/>
  </si>
  <si>
    <t>800658490 (Sub: *Chi) (OP) (CA/MA)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</si>
  <si>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  <phoneticPr fontId="0" type="noConversion"/>
  </si>
  <si>
    <t>800576993 (CA/MA) (Sub: Chi) (CC)</t>
    <phoneticPr fontId="0" type="noConversion"/>
  </si>
  <si>
    <t>800657215 (CA/MA) (Sub: Chi/Eng) (CC)</t>
    <phoneticPr fontId="0" type="noConversion"/>
  </si>
  <si>
    <t># 6</t>
    <phoneticPr fontId="0" type="noConversion"/>
  </si>
  <si>
    <t># 25</t>
    <phoneticPr fontId="0" type="noConversion"/>
  </si>
  <si>
    <t>Hong Kong: A Feast of Local Flavours</t>
    <phoneticPr fontId="0" type="noConversion"/>
  </si>
  <si>
    <t># 243</t>
    <phoneticPr fontId="0" type="noConversion"/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</si>
  <si>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  <phoneticPr fontId="0" type="noConversion"/>
  </si>
  <si>
    <t># 1</t>
    <phoneticPr fontId="0" type="noConversion"/>
  </si>
  <si>
    <t>WK 35</t>
    <phoneticPr fontId="0" type="noConversion"/>
  </si>
  <si>
    <t>PERIOD: 1 - 7 Sep 2025</t>
    <phoneticPr fontId="0" type="noConversion"/>
  </si>
  <si>
    <t># 1439</t>
    <phoneticPr fontId="0" type="noConversion"/>
  </si>
  <si>
    <t># 29 - 30</t>
    <phoneticPr fontId="0" type="noConversion"/>
  </si>
  <si>
    <t># 1 - 2</t>
    <phoneticPr fontId="0" type="noConversion"/>
  </si>
  <si>
    <t>梟雄</t>
  </si>
  <si>
    <t>Lord of Shanghai (32 EPI)</t>
  </si>
  <si>
    <t># 1796</t>
    <phoneticPr fontId="0" type="noConversion"/>
  </si>
  <si>
    <r>
      <t xml:space="preserve"># </t>
    </r>
    <r>
      <rPr>
        <sz val="14"/>
        <rFont val="細明體"/>
        <family val="1"/>
        <charset val="136"/>
      </rPr>
      <t>7</t>
    </r>
    <phoneticPr fontId="0" type="noConversion"/>
  </si>
  <si>
    <t># 7</t>
    <phoneticPr fontId="0" type="noConversion"/>
  </si>
  <si>
    <t># 28</t>
    <phoneticPr fontId="0" type="noConversion"/>
  </si>
  <si>
    <t># 1951</t>
    <phoneticPr fontId="0" type="noConversion"/>
  </si>
  <si>
    <t># 13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</si>
  <si>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#174-178</t>
    </r>
    <phoneticPr fontId="0" type="noConversion"/>
  </si>
  <si>
    <t># 1950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</si>
  <si>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118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</si>
  <si>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119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</si>
  <si>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#16</t>
    </r>
    <phoneticPr fontId="0" type="noConversion"/>
  </si>
  <si>
    <t>冲遊泰國10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</si>
  <si>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413</t>
    </r>
    <phoneticPr fontId="0" type="noConversion"/>
  </si>
  <si>
    <t># 244</t>
    <phoneticPr fontId="0" type="noConversion"/>
  </si>
  <si>
    <t># 2632</t>
    <phoneticPr fontId="0" type="noConversion"/>
  </si>
  <si>
    <r>
      <rPr>
        <sz val="14"/>
        <rFont val="新細明體"/>
        <family val="1"/>
        <charset val="136"/>
      </rPr>
      <t>俠醫</t>
    </r>
    <r>
      <rPr>
        <sz val="14"/>
        <rFont val="Times New Roman"/>
        <family val="1"/>
      </rPr>
      <t xml:space="preserve"> Heroes In White (20 EPI)</t>
    </r>
    <phoneticPr fontId="0" type="noConversion"/>
  </si>
  <si>
    <t>800657602(CA/MA) (Sub: Chi/Eng) (CC)</t>
    <phoneticPr fontId="0" type="noConversion"/>
  </si>
  <si>
    <t># 15</t>
    <phoneticPr fontId="0" type="noConversion"/>
  </si>
  <si>
    <t>TBC</t>
    <phoneticPr fontId="0" type="noConversion"/>
  </si>
  <si>
    <t># 3833</t>
    <phoneticPr fontId="0" type="noConversion"/>
  </si>
  <si>
    <t># 150</t>
    <phoneticPr fontId="0" type="noConversion"/>
  </si>
  <si>
    <t># 2631</t>
    <phoneticPr fontId="0" type="noConversion"/>
  </si>
  <si>
    <t>健康新聞報道</t>
  </si>
  <si>
    <t>麻雀樂團</t>
  </si>
  <si>
    <t># 14</t>
    <phoneticPr fontId="0" type="noConversion"/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</si>
  <si>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4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</si>
  <si>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</si>
  <si>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266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</si>
  <si>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14</t>
    </r>
    <phoneticPr fontId="0" type="noConversion"/>
  </si>
  <si>
    <t># 118</t>
    <phoneticPr fontId="0" type="noConversion"/>
  </si>
  <si>
    <t># 119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</si>
  <si>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34</t>
    </r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</si>
  <si>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#7</t>
    </r>
    <r>
      <rPr>
        <sz val="12"/>
        <rFont val="Times New Roman"/>
        <family val="1"/>
        <charset val="136"/>
      </rPr>
      <t xml:space="preserve"> (10 EPI)</t>
    </r>
    <phoneticPr fontId="0" type="noConversion"/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</si>
  <si>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11 (13 EPI)</t>
    </r>
    <phoneticPr fontId="0" type="noConversion"/>
  </si>
  <si>
    <t>我家有一隻河東獅</t>
    <phoneticPr fontId="0" type="noConversion"/>
  </si>
  <si>
    <t>Lion Roars, The</t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</si>
  <si>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4</t>
    </r>
    <phoneticPr fontId="0" type="noConversion"/>
  </si>
  <si>
    <t>800654894 (Sub: Chi) (CC)</t>
    <phoneticPr fontId="0" type="noConversion"/>
  </si>
  <si>
    <t>The Most Beautiful Villages In Japan (12 EPI)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</si>
  <si>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36</t>
    </r>
    <phoneticPr fontId="0" type="noConversion"/>
  </si>
  <si>
    <t># 249</t>
    <phoneticPr fontId="0" type="noConversion"/>
  </si>
  <si>
    <r>
      <t>2025</t>
    </r>
    <r>
      <rPr>
        <sz val="14"/>
        <rFont val="細明體"/>
        <family val="3"/>
        <charset val="136"/>
      </rPr>
      <t>香港小姐競選決賽</t>
    </r>
  </si>
  <si>
    <r>
      <t>港姐</t>
    </r>
    <r>
      <rPr>
        <sz val="14"/>
        <rFont val="Times New Roman"/>
        <family val="3"/>
        <charset val="136"/>
      </rPr>
      <t>After Show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</si>
  <si>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36</t>
    </r>
    <phoneticPr fontId="0" type="noConversion"/>
  </si>
  <si>
    <t>800658203 (Sub: *Chi) (OP)</t>
    <phoneticPr fontId="0" type="noConversion"/>
  </si>
  <si>
    <t>The Sound Of Talents (15 EPI)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</si>
  <si>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</si>
  <si>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細明體"/>
        <family val="1"/>
        <charset val="136"/>
      </rPr>
      <t>新西蘭潮什麼</t>
    </r>
    <r>
      <rPr>
        <sz val="14"/>
        <rFont val="Times New Roman"/>
        <family val="1"/>
      </rPr>
      <t xml:space="preserve"> Hipster Tour - New Zealand (6 EPI)</t>
    </r>
    <phoneticPr fontId="0" type="noConversion"/>
  </si>
  <si>
    <t>新西蘭潮什麼 #6</t>
    <phoneticPr fontId="0" type="noConversion"/>
  </si>
  <si>
    <t>Hipster Tour - New Zealand (6 EPI)</t>
  </si>
  <si>
    <t>800657536 (Sub: *Chi) (OP)</t>
  </si>
  <si>
    <t>Enjoy the Music Tonight</t>
  </si>
  <si>
    <t>'Roadside Station Guide XIII (16 EPI)</t>
  </si>
  <si>
    <t>800653554 (Sub: Chi) (CC)</t>
    <phoneticPr fontId="0" type="noConversion"/>
  </si>
  <si>
    <r>
      <rPr>
        <sz val="14"/>
        <rFont val="新細明體"/>
        <family val="1"/>
        <charset val="136"/>
      </rPr>
      <t>今晚有歌廳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</si>
  <si>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#1</t>
    </r>
    <phoneticPr fontId="0" type="noConversion"/>
  </si>
  <si>
    <r>
      <rPr>
        <sz val="14"/>
        <rFont val="微軟正黑體"/>
        <family val="1"/>
        <charset val="136"/>
      </rPr>
      <t>港繫全球</t>
    </r>
    <r>
      <rPr>
        <sz val="14"/>
        <rFont val="Times New Roman"/>
        <family val="1"/>
      </rPr>
      <t xml:space="preserve">  </t>
    </r>
    <r>
      <rPr>
        <sz val="14"/>
        <rFont val="微軟正黑體"/>
        <family val="1"/>
        <charset val="136"/>
      </rPr>
      <t>商聚灣區</t>
    </r>
    <r>
      <rPr>
        <sz val="14"/>
        <rFont val="Times New Roman"/>
        <family val="1"/>
      </rPr>
      <t xml:space="preserve"> #6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</si>
  <si>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</si>
  <si>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  <phoneticPr fontId="0" type="noConversion"/>
  </si>
  <si>
    <t>解風大阪 # 5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</si>
  <si>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年9月第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</si>
  <si>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PERIOD: 8 - 14 Sep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</si>
  <si>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</si>
  <si>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250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</si>
  <si>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</si>
  <si>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</si>
  <si>
    <t># 12</t>
    <phoneticPr fontId="0" type="noConversion"/>
  </si>
  <si>
    <t>拍檔廚房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</si>
  <si>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</si>
  <si>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2636</t>
    <phoneticPr fontId="0" type="noConversion"/>
  </si>
  <si>
    <t># 8</t>
    <phoneticPr fontId="0" type="noConversion"/>
  </si>
  <si>
    <t># 1446</t>
    <phoneticPr fontId="0" type="noConversion"/>
  </si>
  <si>
    <t>新西蘭潮什麼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</si>
  <si>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</si>
  <si>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拍檔廚房 #8</t>
    <phoneticPr fontId="0" type="noConversion"/>
  </si>
  <si>
    <t># 3 - 4</t>
    <phoneticPr fontId="0" type="noConversion"/>
  </si>
  <si>
    <t># 5 - 6</t>
    <phoneticPr fontId="0" type="noConversion"/>
  </si>
  <si>
    <t># 1955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</si>
  <si>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414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</si>
  <si>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267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</si>
  <si>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</si>
  <si>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15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</si>
  <si>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</si>
  <si>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36</t>
    </r>
  </si>
  <si>
    <t># 1801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</si>
  <si>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7</t>
    </r>
  </si>
  <si>
    <r>
      <t>親愛的仇敵</t>
    </r>
    <r>
      <rPr>
        <sz val="14"/>
        <rFont val="Times New Roman"/>
        <family val="2"/>
      </rPr>
      <t xml:space="preserve"> Dear Enemy (24 EPI)</t>
    </r>
  </si>
  <si>
    <t># 19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</si>
  <si>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</si>
  <si>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</si>
  <si>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</si>
  <si>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</si>
  <si>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</si>
  <si>
    <r>
      <t xml:space="preserve"># </t>
    </r>
    <r>
      <rPr>
        <sz val="14"/>
        <rFont val="細明體"/>
        <family val="1"/>
        <charset val="136"/>
      </rPr>
      <t>8</t>
    </r>
  </si>
  <si>
    <r>
      <rPr>
        <sz val="14"/>
        <rFont val="新細明體"/>
        <family val="1"/>
        <charset val="136"/>
      </rPr>
      <t>今晚有歌廳</t>
    </r>
    <r>
      <rPr>
        <sz val="14"/>
        <rFont val="Times New Roman"/>
        <family val="1"/>
      </rPr>
      <t xml:space="preserve"> # 9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</si>
  <si>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</si>
  <si>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#1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</si>
  <si>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</si>
  <si>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31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</si>
  <si>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36</t>
    </r>
  </si>
  <si>
    <t># 1956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</si>
  <si>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</si>
  <si>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37</t>
    </r>
  </si>
  <si>
    <t># 18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</si>
  <si>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</si>
  <si>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120</t>
    <phoneticPr fontId="0" type="noConversion"/>
  </si>
  <si>
    <t># 121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</si>
  <si>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</si>
  <si>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</si>
  <si>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800658211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</si>
  <si>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120</t>
    </r>
  </si>
  <si>
    <r>
      <t>美食新聞報道</t>
    </r>
    <r>
      <rPr>
        <sz val="14"/>
        <rFont val="Times New Roman"/>
        <family val="1"/>
        <charset val="136"/>
      </rPr>
      <t xml:space="preserve"> # 121</t>
    </r>
  </si>
  <si>
    <r>
      <t>美食新聞報道 (*港台篇)</t>
    </r>
    <r>
      <rPr>
        <sz val="14"/>
        <rFont val="Times New Roman"/>
        <family val="1"/>
        <charset val="136"/>
      </rPr>
      <t xml:space="preserve"> #17</t>
    </r>
  </si>
  <si>
    <t>地球大神秘2 #1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</si>
  <si>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35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</si>
  <si>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#8</t>
    </r>
    <r>
      <rPr>
        <sz val="12"/>
        <rFont val="Times New Roman"/>
        <family val="1"/>
        <charset val="136"/>
      </rPr>
      <t xml:space="preserve"> (10 EPI)</t>
    </r>
  </si>
  <si>
    <t>Shock Mystery (Sr.2) (52 EPI)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</si>
  <si>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</si>
  <si>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</si>
  <si>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251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</si>
  <si>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</si>
  <si>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12 (13 EPI)</t>
    </r>
  </si>
  <si>
    <t># 2637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</si>
  <si>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</si>
  <si>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俠醫</t>
    </r>
    <r>
      <rPr>
        <sz val="14"/>
        <rFont val="Times New Roman"/>
        <family val="1"/>
      </rPr>
      <t xml:space="preserve"> Heroes In White (20 EPI)</t>
    </r>
  </si>
  <si>
    <t>我左眼見到鬼</t>
  </si>
  <si>
    <t>My Left Eye Sees Ghosts</t>
  </si>
  <si>
    <t># 20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</si>
  <si>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最後告白</t>
    </r>
  </si>
  <si>
    <t>A Date with Goddess - The Final Confession*(Finale)</t>
    <phoneticPr fontId="0" type="noConversion"/>
  </si>
  <si>
    <r>
      <rPr>
        <sz val="14"/>
        <rFont val="細明體"/>
        <family val="1"/>
        <charset val="136"/>
      </rPr>
      <t xml:space="preserve">女神配對計劃 最後告白 </t>
    </r>
    <r>
      <rPr>
        <sz val="14"/>
        <rFont val="Times New Roman"/>
        <family val="1"/>
      </rPr>
      <t>A Date with Goddess - The Final Confession (5 EPI)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</si>
  <si>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5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</si>
  <si>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</si>
  <si>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關東</t>
    </r>
    <r>
      <rPr>
        <sz val="14"/>
        <rFont val="Times New Roman"/>
        <family val="1"/>
      </rPr>
      <t>·</t>
    </r>
    <r>
      <rPr>
        <sz val="14"/>
        <rFont val="細明體"/>
        <family val="3"/>
        <charset val="136"/>
      </rPr>
      <t>路駅十三</t>
    </r>
    <r>
      <rPr>
        <sz val="14"/>
        <rFont val="Times New Roman"/>
        <family val="1"/>
      </rPr>
      <t xml:space="preserve"> #2</t>
    </r>
  </si>
  <si>
    <t># 3838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</si>
  <si>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37</t>
    </r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</si>
  <si>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</si>
  <si>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8</t>
    </r>
  </si>
  <si>
    <t>解風大阪 # 6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</si>
  <si>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</si>
  <si>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256</t>
    <phoneticPr fontId="0" type="noConversion"/>
  </si>
  <si>
    <r>
      <t>女神配對計劃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最後告白</t>
    </r>
  </si>
  <si>
    <t># 155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</si>
  <si>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#179-183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</si>
</sst>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1"/>
      <name val="Times New Roman"/>
      <family val="1"/>
    </font>
    <font>
      <sz val="13"/>
      <name val="Times New Roman"/>
      <family val="3"/>
    </font>
    <font>
      <sz val="14"/>
      <name val="Times New Roman"/>
      <family val="2"/>
      <charset val="136"/>
    </font>
    <font>
      <sz val="12"/>
      <name val="Times New Roman"/>
      <family val="1"/>
      <charset val="136"/>
    </font>
    <font>
      <sz val="14"/>
      <name val="Times New Roman"/>
      <family val="3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39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2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8" fillId="0" borderId="39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36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0" xfId="0" quotePrefix="1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6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70" fillId="0" borderId="41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68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43" fillId="0" borderId="40" xfId="0" applyFont="1" applyBorder="1" applyAlignment="1">
      <alignment vertical="center"/>
    </xf>
    <xf numFmtId="0" fontId="47" fillId="0" borderId="31" xfId="0" quotePrefix="1" applyFont="1" applyBorder="1" applyAlignment="1">
      <alignment horizontal="left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8" fillId="0" borderId="40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53" fillId="0" borderId="36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49" fontId="54" fillId="0" borderId="40" xfId="0" applyNumberFormat="1" applyFont="1" applyBorder="1" applyAlignment="1">
      <alignment horizontal="center" vertical="center" wrapText="1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9" fillId="0" borderId="36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 wrapText="1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46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40" xfId="0" quotePrefix="1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6" fillId="0" borderId="6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3" fillId="0" borderId="66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49" fontId="70" fillId="0" borderId="40" xfId="0" applyNumberFormat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8" fillId="0" borderId="40" xfId="0" applyNumberFormat="1" applyFont="1" applyBorder="1" applyAlignment="1">
      <alignment horizontal="center" vertical="center"/>
    </xf>
    <xf numFmtId="49" fontId="67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52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53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9" fillId="0" borderId="3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7" xfId="0" applyFont="1" applyFill="1" applyBorder="1" applyAlignment="1">
      <alignment horizontal="left" vertical="center"/>
    </xf>
    <xf numFmtId="0" fontId="47" fillId="27" borderId="88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69" fillId="27" borderId="54" xfId="0" applyFont="1" applyFill="1" applyBorder="1" applyAlignment="1">
      <alignment horizontal="left" vertical="center"/>
    </xf>
    <xf numFmtId="0" fontId="52" fillId="27" borderId="36" xfId="0" applyFont="1" applyFill="1" applyBorder="1" applyAlignment="1">
      <alignment horizontal="center" vertical="center"/>
    </xf>
    <xf numFmtId="0" fontId="64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/>
    </xf>
    <xf numFmtId="0" fontId="48" fillId="27" borderId="86" xfId="0" applyFont="1" applyFill="1" applyBorder="1" applyAlignment="1">
      <alignment horizontal="left" vertical="center"/>
    </xf>
    <xf numFmtId="0" fontId="62" fillId="27" borderId="84" xfId="0" applyFont="1" applyFill="1" applyBorder="1" applyAlignment="1">
      <alignment vertical="center"/>
    </xf>
    <xf numFmtId="0" fontId="48" fillId="27" borderId="84" xfId="0" applyFont="1" applyFill="1" applyBorder="1" applyAlignment="1">
      <alignment horizontal="center" vertical="center"/>
    </xf>
    <xf numFmtId="0" fontId="47" fillId="27" borderId="84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49" fontId="65" fillId="27" borderId="45" xfId="0" applyNumberFormat="1" applyFont="1" applyFill="1" applyBorder="1" applyAlignment="1">
      <alignment horizontal="center" vertical="center"/>
    </xf>
    <xf numFmtId="49" fontId="47" fillId="27" borderId="53" xfId="0" applyNumberFormat="1" applyFont="1" applyFill="1" applyBorder="1" applyAlignment="1">
      <alignment horizontal="left" vertical="center"/>
    </xf>
    <xf numFmtId="49" fontId="48" fillId="27" borderId="36" xfId="0" applyNumberFormat="1" applyFont="1" applyFill="1" applyBorder="1" applyAlignment="1">
      <alignment horizontal="center" vertical="center" shrinkToFit="1"/>
    </xf>
    <xf numFmtId="0" fontId="65" fillId="27" borderId="54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53" fillId="27" borderId="54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68" fillId="27" borderId="0" xfId="0" applyFont="1" applyFill="1" applyAlignment="1">
      <alignment horizontal="left"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/>
    </xf>
    <xf numFmtId="49" fontId="65" fillId="27" borderId="52" xfId="0" applyNumberFormat="1" applyFont="1" applyFill="1" applyBorder="1" applyAlignment="1">
      <alignment horizontal="center" vertical="center" wrapText="1"/>
    </xf>
    <xf numFmtId="0" fontId="48" fillId="27" borderId="5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54" fillId="27" borderId="54" xfId="0" applyFont="1" applyFill="1" applyBorder="1" applyAlignment="1">
      <alignment horizontal="center" vertical="center"/>
    </xf>
    <xf numFmtId="0" fontId="54" fillId="27" borderId="31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left" vertical="center"/>
    </xf>
    <xf numFmtId="49" fontId="48" fillId="27" borderId="52" xfId="0" applyNumberFormat="1" applyFont="1" applyFill="1" applyBorder="1" applyAlignment="1">
      <alignment horizontal="center" vertical="center" wrapText="1"/>
    </xf>
    <xf numFmtId="0" fontId="47" fillId="27" borderId="33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 wrapText="1"/>
    </xf>
    <xf numFmtId="0" fontId="46" fillId="27" borderId="35" xfId="0" applyFont="1" applyFill="1" applyBorder="1" applyAlignment="1">
      <alignment horizontal="right" vertical="center"/>
    </xf>
    <xf numFmtId="0" fontId="47" fillId="27" borderId="54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53" fillId="27" borderId="0" xfId="0" applyFont="1" applyFill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47" fillId="27" borderId="0" xfId="0" applyFont="1" applyFill="1" applyAlignment="1">
      <alignment horizontal="right" vertical="center"/>
    </xf>
    <xf numFmtId="0" fontId="54" fillId="27" borderId="52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3" fillId="27" borderId="66" xfId="0" applyFont="1" applyFill="1" applyBorder="1" applyAlignment="1">
      <alignment vertical="center"/>
    </xf>
    <xf numFmtId="0" fontId="57" fillId="27" borderId="29" xfId="0" applyFont="1" applyFill="1" applyBorder="1" applyAlignment="1">
      <alignment horizontal="center" vertical="center"/>
    </xf>
    <xf numFmtId="0" fontId="57" fillId="27" borderId="19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33" xfId="0" quotePrefix="1" applyFont="1" applyBorder="1" applyAlignment="1">
      <alignment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61" fillId="0" borderId="33" xfId="0" applyNumberFormat="1" applyFont="1" applyBorder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57" xfId="0" applyNumberFormat="1" applyFont="1" applyBorder="1" applyAlignment="1">
      <alignment horizontal="center" vertical="center" shrinkToFit="1"/>
    </xf>
    <xf numFmtId="49" fontId="53" fillId="0" borderId="36" xfId="0" applyNumberFormat="1" applyFont="1" applyBorder="1" applyAlignment="1">
      <alignment horizontal="center" vertical="center" wrapText="1"/>
    </xf>
    <xf numFmtId="0" fontId="53" fillId="0" borderId="36" xfId="0" applyFont="1" applyBorder="1" applyAlignment="1">
      <alignment horizontal="right" vertical="center" wrapText="1"/>
    </xf>
    <xf numFmtId="0" fontId="48" fillId="27" borderId="54" xfId="0" applyFont="1" applyFill="1" applyBorder="1" applyAlignment="1">
      <alignment vertical="center"/>
    </xf>
    <xf numFmtId="49" fontId="48" fillId="27" borderId="39" xfId="0" applyNumberFormat="1" applyFont="1" applyFill="1" applyBorder="1" applyAlignment="1">
      <alignment horizontal="center" vertical="center" wrapText="1"/>
    </xf>
    <xf numFmtId="49" fontId="48" fillId="27" borderId="43" xfId="0" applyNumberFormat="1" applyFont="1" applyFill="1" applyBorder="1" applyAlignment="1">
      <alignment horizontal="center" vertical="center" wrapText="1"/>
    </xf>
    <xf numFmtId="0" fontId="48" fillId="27" borderId="42" xfId="0" applyFont="1" applyFill="1" applyBorder="1" applyAlignment="1">
      <alignment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horizontal="center" vertical="center" wrapText="1"/>
    </xf>
    <xf numFmtId="49" fontId="48" fillId="27" borderId="0" xfId="0" applyNumberFormat="1" applyFont="1" applyFill="1" applyAlignment="1">
      <alignment horizontal="center" vertical="center" wrapText="1"/>
    </xf>
    <xf numFmtId="0" fontId="47" fillId="27" borderId="43" xfId="0" applyFont="1" applyFill="1" applyBorder="1" applyAlignment="1">
      <alignment horizontal="right" vertical="center" wrapText="1"/>
    </xf>
    <xf numFmtId="0" fontId="47" fillId="27" borderId="39" xfId="0" applyFont="1" applyFill="1" applyBorder="1" applyAlignment="1">
      <alignment horizontal="left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ySplit="4" topLeftCell="A65" activePane="bottomLeft" state="frozen"/>
      <selection pane="bottomLeft" activeCell="H62" sqref="H62:H64"/>
    </sheetView>
  </sheetViews>
  <sheetFormatPr defaultColWidth="9.453125" defaultRowHeight="15.5"/>
  <cols>
    <col min="1" max="1" width="7.6328125" style="251" customWidth="1"/>
    <col min="2" max="8" width="32.6328125" style="5" customWidth="1"/>
    <col min="9" max="9" width="7.6328125" style="252" customWidth="1"/>
    <col min="10" max="16384" width="9.453125" style="5"/>
  </cols>
  <sheetData>
    <row r="1" spans="1:9" ht="36" customHeight="1">
      <c r="A1" s="3"/>
      <c r="B1" s="4"/>
      <c r="C1" s="260" t="s">
        <v>181</v>
      </c>
      <c r="D1" s="260"/>
      <c r="E1" s="260"/>
      <c r="F1" s="260"/>
      <c r="G1" s="260"/>
      <c r="H1" s="4"/>
      <c r="I1" s="4"/>
    </row>
    <row r="2" spans="1:9" ht="17" customHeight="1" thickBot="1">
      <c r="A2" s="6" t="s">
        <v>117</v>
      </c>
      <c r="B2" s="7"/>
      <c r="C2" s="7"/>
      <c r="D2" s="1" t="s">
        <v>18</v>
      </c>
      <c r="E2" s="1"/>
      <c r="F2" s="8"/>
      <c r="G2" s="8"/>
      <c r="H2" s="261" t="s">
        <v>118</v>
      </c>
      <c r="I2" s="261"/>
    </row>
    <row r="3" spans="1:9" ht="17" customHeight="1" thickTop="1">
      <c r="A3" s="9" t="s">
        <v>19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1" t="s">
        <v>19</v>
      </c>
    </row>
    <row r="4" spans="1:9" ht="17" customHeight="1" thickBot="1">
      <c r="A4" s="12"/>
      <c r="B4" s="13">
        <v>45901</v>
      </c>
      <c r="C4" s="13">
        <f t="shared" ref="C4:H4" si="0">SUM(B4+1)</f>
        <v>45902</v>
      </c>
      <c r="D4" s="14">
        <f t="shared" si="0"/>
        <v>45903</v>
      </c>
      <c r="E4" s="14">
        <f t="shared" si="0"/>
        <v>45904</v>
      </c>
      <c r="F4" s="14">
        <f t="shared" si="0"/>
        <v>45905</v>
      </c>
      <c r="G4" s="14">
        <f t="shared" si="0"/>
        <v>45906</v>
      </c>
      <c r="H4" s="14">
        <f t="shared" si="0"/>
        <v>45907</v>
      </c>
      <c r="I4" s="15"/>
    </row>
    <row r="5" spans="1:9" s="2" customFormat="1" ht="17" customHeight="1" thickBot="1">
      <c r="A5" s="16" t="s">
        <v>14</v>
      </c>
      <c r="B5" s="17"/>
      <c r="C5" s="18"/>
      <c r="D5" s="18"/>
      <c r="E5" s="18"/>
      <c r="F5" s="18"/>
      <c r="G5" s="18"/>
      <c r="H5" s="19"/>
      <c r="I5" s="20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LAW霸女神 Law And Graces (8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35</v>
      </c>
      <c r="C7" s="32" t="str">
        <f>B26</f>
        <v>新聞掏寶  # 265</v>
      </c>
      <c r="D7" s="33" t="str">
        <f t="shared" si="1"/>
        <v># 4</v>
      </c>
      <c r="E7" s="32" t="str">
        <f t="shared" si="1"/>
        <v># 6</v>
      </c>
      <c r="F7" s="33" t="str">
        <f t="shared" si="1"/>
        <v># 11</v>
      </c>
      <c r="G7" s="32" t="str">
        <f t="shared" si="1"/>
        <v># 5</v>
      </c>
      <c r="H7" s="34" t="str">
        <f>D70</f>
        <v>美食新聞報道 (*港台篇) #16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" customFormat="1" ht="17" customHeight="1" thickBot="1">
      <c r="A9" s="12" t="s">
        <v>0</v>
      </c>
      <c r="B9" s="42" t="s">
        <v>114</v>
      </c>
      <c r="C9" s="42" t="str">
        <f t="shared" ref="C9:H9" si="2">"# " &amp; VALUE(RIGHT(B9,3)+1)</f>
        <v># 244</v>
      </c>
      <c r="D9" s="42" t="str">
        <f t="shared" si="2"/>
        <v># 245</v>
      </c>
      <c r="E9" s="42" t="str">
        <f t="shared" si="2"/>
        <v># 246</v>
      </c>
      <c r="F9" s="42" t="str">
        <f t="shared" si="2"/>
        <v># 247</v>
      </c>
      <c r="G9" s="42" t="str">
        <f t="shared" si="2"/>
        <v># 248</v>
      </c>
      <c r="H9" s="42" t="str">
        <f t="shared" si="2"/>
        <v># 249</v>
      </c>
      <c r="I9" s="43" t="s">
        <v>0</v>
      </c>
    </row>
    <row r="10" spans="1:9" ht="17" customHeight="1">
      <c r="A10" s="44"/>
      <c r="B10" s="264"/>
      <c r="C10" s="265"/>
      <c r="D10" s="265"/>
      <c r="E10" s="265"/>
      <c r="F10" s="266"/>
      <c r="G10" s="264"/>
      <c r="H10" s="267"/>
      <c r="I10" s="29"/>
    </row>
    <row r="11" spans="1:9" ht="17" customHeight="1">
      <c r="A11" s="30">
        <v>30</v>
      </c>
      <c r="B11" s="268"/>
      <c r="C11" s="268"/>
      <c r="D11" s="268"/>
      <c r="E11" s="268"/>
      <c r="F11" s="268"/>
      <c r="G11" s="269" t="s">
        <v>34</v>
      </c>
      <c r="H11" s="270"/>
      <c r="I11" s="35">
        <v>30</v>
      </c>
    </row>
    <row r="12" spans="1:9" ht="17" customHeight="1">
      <c r="A12" s="45"/>
      <c r="B12" s="271" t="s">
        <v>82</v>
      </c>
      <c r="C12" s="272"/>
      <c r="D12" s="272"/>
      <c r="E12" s="272"/>
      <c r="F12" s="273"/>
      <c r="G12" s="274"/>
      <c r="H12" s="275"/>
      <c r="I12" s="41"/>
    </row>
    <row r="13" spans="1:9" s="2" customFormat="1" ht="17" customHeight="1" thickBot="1">
      <c r="A13" s="46" t="s">
        <v>1</v>
      </c>
      <c r="B13" s="276"/>
      <c r="C13" s="277"/>
      <c r="D13" s="277"/>
      <c r="E13" s="277"/>
      <c r="F13" s="278"/>
      <c r="G13" s="279"/>
      <c r="H13" s="280"/>
      <c r="I13" s="43" t="s">
        <v>1</v>
      </c>
    </row>
    <row r="14" spans="1:9" ht="17" customHeight="1">
      <c r="A14" s="47"/>
      <c r="B14" s="48">
        <v>800531542</v>
      </c>
      <c r="C14" s="48"/>
      <c r="D14" s="48"/>
      <c r="E14" s="49"/>
      <c r="F14" s="48"/>
      <c r="G14" s="48"/>
      <c r="H14" s="50"/>
      <c r="I14" s="51"/>
    </row>
    <row r="15" spans="1:9" ht="17" customHeight="1">
      <c r="A15" s="52" t="s">
        <v>2</v>
      </c>
      <c r="B15" s="53"/>
      <c r="C15" s="54"/>
      <c r="E15" s="55" t="s">
        <v>115</v>
      </c>
      <c r="G15" s="54"/>
      <c r="H15" s="56"/>
      <c r="I15" s="57" t="s">
        <v>2</v>
      </c>
    </row>
    <row r="16" spans="1:9" ht="17" customHeight="1">
      <c r="A16" s="58"/>
      <c r="B16" s="53" t="s">
        <v>89</v>
      </c>
      <c r="C16" s="59" t="str">
        <f t="shared" ref="C16" si="3">"# " &amp; VALUE(RIGHT(B16,2)+1)</f>
        <v># 6</v>
      </c>
      <c r="D16" s="59" t="str">
        <f t="shared" ref="D16:E16" si="4">"# " &amp; VALUE(RIGHT(C16,2)+1)</f>
        <v># 7</v>
      </c>
      <c r="E16" s="59" t="str">
        <f t="shared" si="4"/>
        <v># 8</v>
      </c>
      <c r="F16" s="59" t="str">
        <f t="shared" ref="F16" si="5">"# " &amp; VALUE(RIGHT(E16,2)+1)</f>
        <v># 9</v>
      </c>
      <c r="G16" s="59" t="str">
        <f t="shared" ref="G16" si="6">"# " &amp; VALUE(RIGHT(F16,2)+1)</f>
        <v># 10</v>
      </c>
      <c r="H16" s="60" t="str">
        <f t="shared" ref="H16" si="7">"# " &amp; VALUE(RIGHT(G16,2)+1)</f>
        <v># 11</v>
      </c>
      <c r="I16" s="61"/>
    </row>
    <row r="17" spans="1:9" s="2" customFormat="1" ht="17" customHeight="1" thickBot="1">
      <c r="A17" s="46" t="s">
        <v>3</v>
      </c>
      <c r="B17" s="62" t="s">
        <v>24</v>
      </c>
      <c r="C17" s="63"/>
      <c r="D17" s="63"/>
      <c r="E17" s="63"/>
      <c r="F17" s="63"/>
      <c r="G17" s="63"/>
      <c r="H17" s="64"/>
      <c r="I17" s="43" t="s">
        <v>16</v>
      </c>
    </row>
    <row r="18" spans="1:9" s="2" customFormat="1" ht="17" customHeight="1">
      <c r="A18" s="46"/>
      <c r="B18" s="37" t="s">
        <v>17</v>
      </c>
      <c r="C18" s="38"/>
      <c r="D18" s="38"/>
      <c r="E18" s="7" t="s">
        <v>35</v>
      </c>
      <c r="F18" s="65"/>
      <c r="G18" s="66" t="s">
        <v>92</v>
      </c>
      <c r="H18" s="67" t="s">
        <v>81</v>
      </c>
      <c r="I18" s="68"/>
    </row>
    <row r="19" spans="1:9" ht="17" customHeight="1">
      <c r="A19" s="69" t="s">
        <v>2</v>
      </c>
      <c r="B19" s="31" t="s">
        <v>145</v>
      </c>
      <c r="C19" s="70" t="str">
        <f t="shared" ref="C19:F19" si="8">B76</f>
        <v># 2632</v>
      </c>
      <c r="D19" s="70" t="str">
        <f t="shared" si="8"/>
        <v># 2633</v>
      </c>
      <c r="E19" s="70" t="str">
        <f t="shared" si="8"/>
        <v># 2634</v>
      </c>
      <c r="F19" s="71" t="str">
        <f t="shared" si="8"/>
        <v># 2635</v>
      </c>
      <c r="G19" s="70" t="s">
        <v>126</v>
      </c>
      <c r="H19" s="34" t="s">
        <v>103</v>
      </c>
      <c r="I19" s="57" t="s">
        <v>2</v>
      </c>
    </row>
    <row r="20" spans="1:9" ht="17" customHeight="1">
      <c r="A20" s="72"/>
      <c r="B20" s="284" t="s">
        <v>53</v>
      </c>
      <c r="C20" s="285"/>
      <c r="D20" s="285"/>
      <c r="E20" s="285" t="s">
        <v>46</v>
      </c>
      <c r="F20" s="285"/>
      <c r="G20" s="286"/>
      <c r="H20" s="286"/>
      <c r="I20" s="73"/>
    </row>
    <row r="21" spans="1:9" s="2" customFormat="1" ht="17" customHeight="1" thickBot="1">
      <c r="A21" s="16" t="s">
        <v>4</v>
      </c>
      <c r="B21" s="287" t="s">
        <v>119</v>
      </c>
      <c r="C21" s="285" t="str">
        <f t="shared" ref="C21:D21" si="9">"# " &amp; VALUE(RIGHT(B21,4)+1)</f>
        <v># 1440</v>
      </c>
      <c r="D21" s="288" t="str">
        <f t="shared" si="9"/>
        <v># 1441</v>
      </c>
      <c r="E21" s="288" t="str">
        <f t="shared" ref="E21:H21" si="10">"# " &amp; VALUE(RIGHT(D21,4)+1)</f>
        <v># 1442</v>
      </c>
      <c r="F21" s="285" t="str">
        <f t="shared" si="10"/>
        <v># 1443</v>
      </c>
      <c r="G21" s="285" t="str">
        <f t="shared" si="10"/>
        <v># 1444</v>
      </c>
      <c r="H21" s="285" t="str">
        <f t="shared" si="10"/>
        <v># 1445</v>
      </c>
      <c r="I21" s="43" t="s">
        <v>4</v>
      </c>
    </row>
    <row r="22" spans="1:9" ht="17" customHeight="1">
      <c r="A22" s="74"/>
      <c r="B22" s="75" t="s">
        <v>146</v>
      </c>
      <c r="C22" s="76"/>
      <c r="D22" s="77" t="str">
        <f>D90</f>
        <v>新西蘭潮什麼 Hipster Tour - New Zealand (6 EPI)</v>
      </c>
      <c r="E22" s="38"/>
      <c r="F22" s="65"/>
      <c r="G22" s="78">
        <v>800566975</v>
      </c>
      <c r="H22" s="79">
        <v>800387780</v>
      </c>
      <c r="I22" s="80"/>
    </row>
    <row r="23" spans="1:9" ht="17" customHeight="1">
      <c r="A23" s="81" t="s">
        <v>2</v>
      </c>
      <c r="B23" s="31" t="s">
        <v>141</v>
      </c>
      <c r="C23" s="33" t="str">
        <f>B91</f>
        <v># 1</v>
      </c>
      <c r="D23" s="70" t="str">
        <f>"# " &amp; VALUE(RIGHT(C23,2)+1)</f>
        <v># 2</v>
      </c>
      <c r="E23" s="70" t="str">
        <f>"# " &amp; VALUE(RIGHT(D23,2)+1)</f>
        <v># 3</v>
      </c>
      <c r="F23" s="71" t="str">
        <f>"# " &amp; VALUE(RIGHT(E23,2)+1)</f>
        <v># 4</v>
      </c>
      <c r="G23" s="82"/>
      <c r="H23" s="83"/>
      <c r="I23" s="84" t="s">
        <v>2</v>
      </c>
    </row>
    <row r="24" spans="1:9" ht="17" customHeight="1">
      <c r="A24" s="85"/>
      <c r="B24" s="86" t="s">
        <v>17</v>
      </c>
      <c r="C24" s="87"/>
      <c r="D24" s="88" t="s">
        <v>67</v>
      </c>
      <c r="E24" s="88"/>
      <c r="F24" s="89"/>
      <c r="G24" s="82"/>
      <c r="H24" s="83"/>
      <c r="I24" s="90"/>
    </row>
    <row r="25" spans="1:9" ht="17" customHeight="1">
      <c r="A25" s="85"/>
      <c r="B25" s="91" t="s">
        <v>17</v>
      </c>
      <c r="C25" s="49" t="s">
        <v>17</v>
      </c>
      <c r="D25" s="92" t="s">
        <v>17</v>
      </c>
      <c r="E25" s="92" t="s">
        <v>17</v>
      </c>
      <c r="F25" s="92" t="s">
        <v>17</v>
      </c>
      <c r="G25" s="93" t="s">
        <v>83</v>
      </c>
      <c r="H25" s="54" t="s">
        <v>122</v>
      </c>
      <c r="I25" s="90"/>
    </row>
    <row r="26" spans="1:9" ht="17" customHeight="1">
      <c r="A26" s="85"/>
      <c r="B26" s="94" t="str">
        <f>LEFT($H$35,5) &amp; " # " &amp; VALUE(RIGHT($H$35,3)-1)</f>
        <v>新聞掏寶  # 265</v>
      </c>
      <c r="C26" s="94" t="str">
        <f>B70</f>
        <v>美食新聞報道 # 118</v>
      </c>
      <c r="D26" s="95" t="str">
        <f>C70</f>
        <v>美食新聞報道 # 119</v>
      </c>
      <c r="E26" s="95" t="str">
        <f>D70</f>
        <v>美食新聞報道 (*港台篇) #16</v>
      </c>
      <c r="F26" s="95" t="str">
        <f>E70</f>
        <v>冲遊泰國10 #12</v>
      </c>
      <c r="G26" s="82" t="s">
        <v>84</v>
      </c>
      <c r="H26" s="7" t="s">
        <v>123</v>
      </c>
      <c r="I26" s="90"/>
    </row>
    <row r="27" spans="1:9" s="2" customFormat="1" ht="17" customHeight="1" thickBot="1">
      <c r="A27" s="96" t="s">
        <v>5</v>
      </c>
      <c r="B27" s="71"/>
      <c r="C27" s="94"/>
      <c r="D27" s="33"/>
      <c r="E27" s="33"/>
      <c r="F27" s="33"/>
      <c r="G27" s="82" t="s">
        <v>120</v>
      </c>
      <c r="H27" s="59" t="s">
        <v>121</v>
      </c>
      <c r="I27" s="97" t="s">
        <v>5</v>
      </c>
    </row>
    <row r="28" spans="1:9" ht="17" customHeight="1">
      <c r="A28" s="85"/>
      <c r="B28" s="98" t="s">
        <v>17</v>
      </c>
      <c r="C28" s="76"/>
      <c r="D28" s="39"/>
      <c r="E28" s="39"/>
      <c r="F28" s="99"/>
      <c r="G28" s="100"/>
      <c r="H28" s="83"/>
      <c r="I28" s="101"/>
    </row>
    <row r="29" spans="1:9" ht="17" customHeight="1">
      <c r="A29" s="102" t="s">
        <v>2</v>
      </c>
      <c r="B29" s="103" t="s">
        <v>147</v>
      </c>
      <c r="C29" s="104"/>
      <c r="D29" s="105" t="s">
        <v>95</v>
      </c>
      <c r="E29" s="106"/>
      <c r="F29" s="94"/>
      <c r="G29" s="107"/>
      <c r="H29" s="108"/>
      <c r="I29" s="84" t="s">
        <v>2</v>
      </c>
    </row>
    <row r="30" spans="1:9" ht="17" customHeight="1">
      <c r="A30" s="85"/>
      <c r="B30" s="53" t="s">
        <v>112</v>
      </c>
      <c r="C30" s="95" t="str">
        <f>"# " &amp; VALUE(RIGHT(C80,2)-1)</f>
        <v># 1</v>
      </c>
      <c r="D30" s="59" t="str">
        <f>"# " &amp; VALUE(RIGHT(D80,2)-1)</f>
        <v># 2</v>
      </c>
      <c r="E30" s="59" t="str">
        <f>"# " &amp; VALUE(RIGHT(E80,2)-1)</f>
        <v># 3</v>
      </c>
      <c r="F30" s="94" t="str">
        <f>E80</f>
        <v># 4</v>
      </c>
      <c r="G30" s="82"/>
      <c r="H30" s="83"/>
      <c r="I30" s="90"/>
    </row>
    <row r="31" spans="1:9" s="2" customFormat="1" ht="17" customHeight="1" thickBot="1">
      <c r="A31" s="96" t="s">
        <v>6</v>
      </c>
      <c r="B31" s="31"/>
      <c r="C31" s="33"/>
      <c r="D31" s="70"/>
      <c r="E31" s="70"/>
      <c r="F31" s="71"/>
      <c r="G31" s="109" t="s">
        <v>24</v>
      </c>
      <c r="H31" s="110"/>
      <c r="I31" s="111" t="s">
        <v>6</v>
      </c>
    </row>
    <row r="32" spans="1:9" ht="17" customHeight="1">
      <c r="A32" s="112"/>
      <c r="B32" s="98" t="s">
        <v>17</v>
      </c>
      <c r="C32" s="7"/>
      <c r="D32" s="38"/>
      <c r="E32" s="39" t="str">
        <f>$E$73</f>
        <v>東張西望  Scoop 2025</v>
      </c>
      <c r="F32" s="38"/>
      <c r="G32" s="7"/>
      <c r="H32" s="113"/>
      <c r="I32" s="73"/>
    </row>
    <row r="33" spans="1:9" ht="17" customHeight="1">
      <c r="A33" s="102" t="s">
        <v>2</v>
      </c>
      <c r="B33" s="70" t="str">
        <f>B9</f>
        <v># 243</v>
      </c>
      <c r="C33" s="70" t="str">
        <f>B74</f>
        <v># 244</v>
      </c>
      <c r="D33" s="70" t="str">
        <f>D9</f>
        <v># 245</v>
      </c>
      <c r="E33" s="70" t="str">
        <f>E9</f>
        <v># 246</v>
      </c>
      <c r="F33" s="70" t="str">
        <f>F9</f>
        <v># 247</v>
      </c>
      <c r="G33" s="70" t="str">
        <f>"# " &amp; VALUE(RIGHT(F33,3)+1)</f>
        <v># 248</v>
      </c>
      <c r="H33" s="70" t="str">
        <f>"# " &amp; VALUE(RIGHT(G33,3)+1)</f>
        <v># 249</v>
      </c>
      <c r="I33" s="57" t="s">
        <v>2</v>
      </c>
    </row>
    <row r="34" spans="1:9" ht="17" customHeight="1">
      <c r="A34" s="85"/>
      <c r="B34" s="98" t="s">
        <v>17</v>
      </c>
      <c r="C34" s="38"/>
      <c r="D34" s="59" t="s">
        <v>62</v>
      </c>
      <c r="E34" s="59"/>
      <c r="F34" s="59"/>
      <c r="G34" s="114" t="s">
        <v>20</v>
      </c>
      <c r="H34" s="115" t="s">
        <v>25</v>
      </c>
      <c r="I34" s="116"/>
    </row>
    <row r="35" spans="1:9" ht="17" customHeight="1">
      <c r="A35" s="85"/>
      <c r="B35" s="59" t="s">
        <v>131</v>
      </c>
      <c r="C35" s="59" t="str">
        <f>B61</f>
        <v># 1951</v>
      </c>
      <c r="D35" s="59" t="str">
        <f>C61</f>
        <v># 1952</v>
      </c>
      <c r="E35" s="59" t="str">
        <f>D61</f>
        <v># 1953</v>
      </c>
      <c r="F35" s="59" t="str">
        <f>E61</f>
        <v># 1954</v>
      </c>
      <c r="G35" s="117" t="s">
        <v>136</v>
      </c>
      <c r="H35" s="118" t="s">
        <v>151</v>
      </c>
      <c r="I35" s="116"/>
    </row>
    <row r="36" spans="1:9" s="2" customFormat="1" ht="17" customHeight="1" thickBot="1">
      <c r="A36" s="96" t="s">
        <v>7</v>
      </c>
      <c r="B36" s="59"/>
      <c r="C36" s="59"/>
      <c r="D36" s="70"/>
      <c r="E36" s="70"/>
      <c r="F36" s="119">
        <v>1255</v>
      </c>
      <c r="G36" s="32"/>
      <c r="H36" s="120" t="s">
        <v>26</v>
      </c>
      <c r="I36" s="15" t="s">
        <v>7</v>
      </c>
    </row>
    <row r="37" spans="1:9" ht="17" customHeight="1">
      <c r="A37" s="121"/>
      <c r="B37" s="98" t="s">
        <v>17</v>
      </c>
      <c r="C37" s="39"/>
      <c r="D37" s="39"/>
      <c r="E37" s="39" t="s">
        <v>46</v>
      </c>
      <c r="F37" s="99"/>
      <c r="G37" s="122" t="s">
        <v>106</v>
      </c>
      <c r="H37" s="123" t="s">
        <v>73</v>
      </c>
      <c r="I37" s="124"/>
    </row>
    <row r="38" spans="1:9" ht="17" customHeight="1">
      <c r="A38" s="72"/>
      <c r="B38" s="59" t="str">
        <f>B21</f>
        <v># 1439</v>
      </c>
      <c r="C38" s="59" t="str">
        <f>C21</f>
        <v># 1440</v>
      </c>
      <c r="D38" s="59" t="str">
        <f t="shared" ref="D38:F38" si="11">"# " &amp; VALUE(RIGHT(C38,4)+1)</f>
        <v># 1441</v>
      </c>
      <c r="E38" s="59" t="str">
        <f t="shared" ref="E38" si="12">"# " &amp; VALUE(RIGHT(D38,4)+1)</f>
        <v># 1442</v>
      </c>
      <c r="F38" s="94" t="str">
        <f t="shared" si="11"/>
        <v># 1443</v>
      </c>
      <c r="G38" s="107" t="s">
        <v>149</v>
      </c>
      <c r="I38" s="116"/>
    </row>
    <row r="39" spans="1:9" ht="17" customHeight="1">
      <c r="A39" s="52" t="s">
        <v>2</v>
      </c>
      <c r="B39" s="70"/>
      <c r="C39" s="70"/>
      <c r="D39" s="70"/>
      <c r="E39" s="70"/>
      <c r="F39" s="125">
        <v>1320</v>
      </c>
      <c r="G39" s="126" t="s">
        <v>105</v>
      </c>
      <c r="H39" s="127" t="s">
        <v>152</v>
      </c>
      <c r="I39" s="128" t="s">
        <v>2</v>
      </c>
    </row>
    <row r="40" spans="1:9" ht="17" customHeight="1">
      <c r="A40" s="129"/>
      <c r="B40" s="289" t="s">
        <v>52</v>
      </c>
      <c r="C40" s="290"/>
      <c r="D40" s="268"/>
      <c r="E40" s="286"/>
      <c r="F40" s="286"/>
      <c r="G40" s="281" t="s">
        <v>50</v>
      </c>
      <c r="H40" s="130" t="s">
        <v>72</v>
      </c>
      <c r="I40" s="116"/>
    </row>
    <row r="41" spans="1:9" ht="17" customHeight="1" thickBot="1">
      <c r="A41" s="72"/>
      <c r="B41" s="291"/>
      <c r="C41" s="285"/>
      <c r="D41" s="292" t="s">
        <v>61</v>
      </c>
      <c r="E41" s="285"/>
      <c r="F41" s="285"/>
      <c r="G41" s="282" t="s">
        <v>150</v>
      </c>
      <c r="H41" s="130"/>
      <c r="I41" s="116"/>
    </row>
    <row r="42" spans="1:9" s="2" customFormat="1" ht="17" customHeight="1" thickBot="1">
      <c r="A42" s="132" t="s">
        <v>8</v>
      </c>
      <c r="B42" s="291" t="s">
        <v>124</v>
      </c>
      <c r="C42" s="285" t="str">
        <f>"# " &amp; VALUE(RIGHT(B42,4)+1)</f>
        <v># 1797</v>
      </c>
      <c r="D42" s="285" t="str">
        <f>"# " &amp; VALUE(RIGHT(C42,4)+1)</f>
        <v># 1798</v>
      </c>
      <c r="E42" s="285" t="str">
        <f>"# " &amp; VALUE(RIGHT(D42,4)+1)</f>
        <v># 1799</v>
      </c>
      <c r="F42" s="285" t="str">
        <f>"# " &amp; VALUE(RIGHT(E42,4)+1)</f>
        <v># 1800</v>
      </c>
      <c r="G42" s="283" t="s">
        <v>21</v>
      </c>
      <c r="H42" s="133"/>
      <c r="I42" s="15" t="s">
        <v>8</v>
      </c>
    </row>
    <row r="43" spans="1:9" ht="17" customHeight="1">
      <c r="A43" s="112"/>
      <c r="B43" s="291"/>
      <c r="C43" s="285"/>
      <c r="D43" s="285"/>
      <c r="E43" s="285"/>
      <c r="F43" s="293">
        <v>1405</v>
      </c>
      <c r="G43" s="114" t="s">
        <v>20</v>
      </c>
      <c r="H43" s="134" t="s">
        <v>23</v>
      </c>
      <c r="I43" s="101"/>
    </row>
    <row r="44" spans="1:9" ht="17" customHeight="1">
      <c r="A44" s="85"/>
      <c r="B44" s="37" t="s">
        <v>17</v>
      </c>
      <c r="C44" s="38"/>
      <c r="D44" s="38"/>
      <c r="E44" s="38" t="s">
        <v>35</v>
      </c>
      <c r="F44" s="38"/>
      <c r="G44" s="135"/>
      <c r="H44" s="136"/>
      <c r="I44" s="90"/>
    </row>
    <row r="45" spans="1:9" ht="17" customHeight="1">
      <c r="A45" s="137" t="s">
        <v>2</v>
      </c>
      <c r="B45" s="33" t="str">
        <f>B19</f>
        <v># 2631</v>
      </c>
      <c r="C45" s="59" t="str">
        <f>C19</f>
        <v># 2632</v>
      </c>
      <c r="D45" s="59" t="str">
        <f>C76</f>
        <v># 2633</v>
      </c>
      <c r="E45" s="59" t="str">
        <f>D76</f>
        <v># 2634</v>
      </c>
      <c r="F45" s="59" t="str">
        <f>E76</f>
        <v># 2635</v>
      </c>
      <c r="G45" s="138"/>
      <c r="H45" s="139"/>
      <c r="I45" s="84" t="s">
        <v>2</v>
      </c>
    </row>
    <row r="46" spans="1:9" ht="17" customHeight="1">
      <c r="A46" s="140"/>
      <c r="B46" s="98" t="s">
        <v>17</v>
      </c>
      <c r="C46" s="39"/>
      <c r="D46" s="39"/>
      <c r="E46" s="39"/>
      <c r="F46" s="39"/>
      <c r="G46" s="135"/>
      <c r="H46" s="141"/>
      <c r="I46" s="142"/>
    </row>
    <row r="47" spans="1:9" s="2" customFormat="1" ht="17" customHeight="1" thickBot="1">
      <c r="A47" s="143">
        <v>1500</v>
      </c>
      <c r="B47" s="258"/>
      <c r="C47" s="259"/>
      <c r="D47" s="144" t="s">
        <v>104</v>
      </c>
      <c r="F47" s="59"/>
      <c r="G47" s="145"/>
      <c r="H47" s="146" t="str">
        <f>G81</f>
        <v>我家有一隻河東獅</v>
      </c>
      <c r="I47" s="147">
        <v>1500</v>
      </c>
    </row>
    <row r="48" spans="1:9" ht="17" customHeight="1">
      <c r="A48" s="148"/>
      <c r="B48" s="53" t="s">
        <v>148</v>
      </c>
      <c r="C48" s="59" t="str">
        <f>B86</f>
        <v># 15</v>
      </c>
      <c r="D48" s="59" t="str">
        <f>C86</f>
        <v># 16</v>
      </c>
      <c r="E48" s="59" t="str">
        <f>D86</f>
        <v># 17</v>
      </c>
      <c r="F48" s="59" t="str">
        <f>E86</f>
        <v># 18</v>
      </c>
      <c r="G48" s="135"/>
      <c r="H48" s="94"/>
      <c r="I48" s="149"/>
    </row>
    <row r="49" spans="1:9" ht="17" customHeight="1">
      <c r="A49" s="150">
        <v>30</v>
      </c>
      <c r="B49" s="31"/>
      <c r="C49" s="70"/>
      <c r="D49" s="70"/>
      <c r="E49" s="70"/>
      <c r="F49" s="70"/>
      <c r="G49" s="135" t="s">
        <v>165</v>
      </c>
      <c r="H49" s="151"/>
      <c r="I49" s="84" t="s">
        <v>2</v>
      </c>
    </row>
    <row r="50" spans="1:9" ht="17" customHeight="1">
      <c r="A50" s="140"/>
      <c r="B50" s="86" t="s">
        <v>17</v>
      </c>
      <c r="C50" s="152"/>
      <c r="D50" s="153" t="s">
        <v>67</v>
      </c>
      <c r="E50" s="88"/>
      <c r="F50" s="88"/>
      <c r="G50" s="145"/>
      <c r="H50" s="154"/>
      <c r="I50" s="90"/>
    </row>
    <row r="51" spans="1:9" ht="17" customHeight="1">
      <c r="A51" s="140"/>
      <c r="B51" s="75" t="s">
        <v>146</v>
      </c>
      <c r="C51" s="39"/>
      <c r="D51" s="77" t="str">
        <f>D22</f>
        <v>新西蘭潮什麼 Hipster Tour - New Zealand (6 EPI)</v>
      </c>
      <c r="E51" s="38"/>
      <c r="F51" s="38"/>
      <c r="G51" s="135"/>
      <c r="H51" s="94"/>
      <c r="I51" s="90"/>
    </row>
    <row r="52" spans="1:9" s="2" customFormat="1" ht="17" customHeight="1" thickBot="1">
      <c r="A52" s="143">
        <v>1600</v>
      </c>
      <c r="B52" s="31" t="str">
        <f>B23</f>
        <v># 15</v>
      </c>
      <c r="C52" s="70" t="str">
        <f>C23</f>
        <v># 1</v>
      </c>
      <c r="D52" s="70" t="str">
        <f>"# " &amp; VALUE(RIGHT(C52,2)+1)</f>
        <v># 2</v>
      </c>
      <c r="E52" s="70" t="str">
        <f>"# " &amp; VALUE(RIGHT(D52,2)+1)</f>
        <v># 3</v>
      </c>
      <c r="F52" s="70" t="str">
        <f>"# " &amp; VALUE(RIGHT(E52,2)+1)</f>
        <v># 4</v>
      </c>
      <c r="G52" s="155"/>
      <c r="H52" s="120"/>
      <c r="I52" s="147">
        <v>1600</v>
      </c>
    </row>
    <row r="53" spans="1:9" ht="17" customHeight="1">
      <c r="A53" s="21"/>
      <c r="B53" s="156" t="s">
        <v>86</v>
      </c>
      <c r="C53" s="92" t="s">
        <v>101</v>
      </c>
      <c r="D53" s="23" t="s">
        <v>94</v>
      </c>
      <c r="E53" s="49" t="s">
        <v>76</v>
      </c>
      <c r="F53" s="92" t="s">
        <v>98</v>
      </c>
      <c r="G53" s="157"/>
      <c r="H53" s="134" t="s">
        <v>23</v>
      </c>
      <c r="I53" s="80"/>
    </row>
    <row r="54" spans="1:9" ht="17" customHeight="1">
      <c r="A54" s="44"/>
      <c r="B54" s="158" t="s">
        <v>87</v>
      </c>
      <c r="C54" s="26" t="s">
        <v>102</v>
      </c>
      <c r="D54" s="159" t="s">
        <v>93</v>
      </c>
      <c r="E54" s="160" t="s">
        <v>88</v>
      </c>
      <c r="F54" s="161" t="s">
        <v>97</v>
      </c>
      <c r="G54" s="162"/>
      <c r="H54" s="94" t="str">
        <f>G75</f>
        <v>香港系列之原味道 # 11 (13 EPI)</v>
      </c>
      <c r="I54" s="163"/>
    </row>
    <row r="55" spans="1:9" ht="16.75" customHeight="1">
      <c r="A55" s="30">
        <v>30</v>
      </c>
      <c r="B55" s="31" t="s">
        <v>125</v>
      </c>
      <c r="C55" s="33" t="s">
        <v>100</v>
      </c>
      <c r="D55" s="95" t="s">
        <v>111</v>
      </c>
      <c r="E55" s="95" t="s">
        <v>103</v>
      </c>
      <c r="F55" s="95" t="s">
        <v>89</v>
      </c>
      <c r="G55" s="145"/>
      <c r="H55" s="164"/>
      <c r="I55" s="165">
        <v>30</v>
      </c>
    </row>
    <row r="56" spans="1:9" ht="17" customHeight="1">
      <c r="A56" s="44"/>
      <c r="B56" s="166" t="s">
        <v>20</v>
      </c>
      <c r="C56" s="167" t="s">
        <v>91</v>
      </c>
      <c r="D56" s="37" t="s">
        <v>78</v>
      </c>
      <c r="E56" s="38"/>
      <c r="F56" s="38"/>
      <c r="G56" s="168"/>
      <c r="H56" s="169" t="s">
        <v>23</v>
      </c>
      <c r="I56" s="142"/>
    </row>
    <row r="57" spans="1:9" ht="17" customHeight="1">
      <c r="A57" s="44"/>
      <c r="B57" s="107" t="s">
        <v>180</v>
      </c>
      <c r="C57" s="59" t="s">
        <v>90</v>
      </c>
      <c r="D57" s="95"/>
      <c r="E57" s="160" t="s">
        <v>77</v>
      </c>
      <c r="F57" s="160"/>
      <c r="G57" s="114" t="s">
        <v>20</v>
      </c>
      <c r="H57" s="131" t="str">
        <f>G90</f>
        <v>日本最美村落 # 4</v>
      </c>
      <c r="I57" s="142"/>
    </row>
    <row r="58" spans="1:9" s="2" customFormat="1" ht="17" customHeight="1" thickBot="1">
      <c r="A58" s="170">
        <v>1700</v>
      </c>
      <c r="B58" s="171"/>
      <c r="C58" s="70" t="s">
        <v>126</v>
      </c>
      <c r="D58" s="33" t="s">
        <v>127</v>
      </c>
      <c r="E58" s="70" t="str">
        <f>"# " &amp; VALUE(RIGHT(D58,2)+1)</f>
        <v># 29</v>
      </c>
      <c r="F58" s="70" t="str">
        <f>"# " &amp; VALUE(RIGHT(E58,2)+1)</f>
        <v># 30</v>
      </c>
      <c r="G58" s="172" t="s">
        <v>166</v>
      </c>
      <c r="H58" s="173"/>
      <c r="I58" s="147">
        <v>1700</v>
      </c>
    </row>
    <row r="59" spans="1:9" ht="17" customHeight="1">
      <c r="A59" s="74"/>
      <c r="B59" s="38" t="s">
        <v>57</v>
      </c>
      <c r="C59" s="174"/>
      <c r="D59" s="49"/>
      <c r="E59" s="49"/>
      <c r="F59" s="49"/>
      <c r="G59" s="114" t="s">
        <v>20</v>
      </c>
      <c r="H59" s="169" t="s">
        <v>23</v>
      </c>
      <c r="I59" s="80"/>
    </row>
    <row r="60" spans="1:9" ht="17" customHeight="1">
      <c r="A60" s="140"/>
      <c r="B60" s="49"/>
      <c r="C60" s="59"/>
      <c r="D60" s="55" t="s">
        <v>56</v>
      </c>
      <c r="E60" s="7"/>
      <c r="F60" s="7"/>
      <c r="G60" s="107" t="s">
        <v>149</v>
      </c>
      <c r="H60" s="118" t="str">
        <f>H35</f>
        <v>新聞掏寶 # 266</v>
      </c>
      <c r="I60" s="142"/>
    </row>
    <row r="61" spans="1:9" ht="17" customHeight="1">
      <c r="A61" s="150">
        <v>30</v>
      </c>
      <c r="B61" s="70" t="s">
        <v>128</v>
      </c>
      <c r="C61" s="70" t="str">
        <f>"# " &amp; VALUE(RIGHT(B61,4)+1)</f>
        <v># 1952</v>
      </c>
      <c r="D61" s="70" t="str">
        <f>"# " &amp; VALUE(RIGHT(C61,4)+1)</f>
        <v># 1953</v>
      </c>
      <c r="E61" s="59" t="str">
        <f>"# " &amp; VALUE(RIGHT(D61,4)+1)</f>
        <v># 1954</v>
      </c>
      <c r="F61" s="70" t="str">
        <f>"# " &amp; VALUE(RIGHT(E61,4)+1)</f>
        <v># 1955</v>
      </c>
      <c r="G61" s="175"/>
      <c r="H61" s="176"/>
      <c r="I61" s="165">
        <v>30</v>
      </c>
    </row>
    <row r="62" spans="1:9" ht="17" customHeight="1">
      <c r="A62" s="177"/>
      <c r="B62" s="98" t="s">
        <v>109</v>
      </c>
      <c r="C62" s="79"/>
      <c r="D62" s="79"/>
      <c r="E62" s="79"/>
      <c r="F62" s="79"/>
      <c r="G62" s="114" t="s">
        <v>20</v>
      </c>
      <c r="H62" s="323" t="s">
        <v>49</v>
      </c>
      <c r="I62" s="142"/>
    </row>
    <row r="63" spans="1:9" ht="17" customHeight="1">
      <c r="A63" s="140"/>
      <c r="B63" s="22"/>
      <c r="C63" s="49"/>
      <c r="D63" s="178" t="s">
        <v>108</v>
      </c>
      <c r="E63" s="49"/>
      <c r="F63" s="49"/>
      <c r="G63" s="107" t="str">
        <f>G41</f>
        <v>周六聊Teen谷 # 35</v>
      </c>
      <c r="H63" s="292" t="s">
        <v>167</v>
      </c>
      <c r="I63" s="142"/>
    </row>
    <row r="64" spans="1:9" s="2" customFormat="1" ht="17" customHeight="1" thickBot="1">
      <c r="A64" s="143">
        <v>1800</v>
      </c>
      <c r="B64" s="53" t="s">
        <v>129</v>
      </c>
      <c r="C64" s="59" t="str">
        <f>"# " &amp; VALUE(RIGHT(B64,2)+1)</f>
        <v># 14</v>
      </c>
      <c r="D64" s="59" t="str">
        <f>"# " &amp; VALUE(RIGHT(C64,2)+1)</f>
        <v># 15</v>
      </c>
      <c r="E64" s="59" t="str">
        <f>"# " &amp; VALUE(RIGHT(D64,2)+1)</f>
        <v># 16</v>
      </c>
      <c r="F64" s="59" t="str">
        <f>"# " &amp; VALUE(RIGHT(E64,2)+1)</f>
        <v># 17</v>
      </c>
      <c r="G64" s="32"/>
      <c r="H64" s="369" t="s">
        <v>44</v>
      </c>
      <c r="I64" s="147">
        <v>1800</v>
      </c>
    </row>
    <row r="65" spans="1:9" ht="17" customHeight="1">
      <c r="A65" s="140"/>
      <c r="B65" s="53"/>
      <c r="C65" s="59"/>
      <c r="D65" s="59"/>
      <c r="E65" s="59"/>
      <c r="F65" s="59"/>
      <c r="G65" s="262" t="s">
        <v>80</v>
      </c>
      <c r="H65" s="263"/>
      <c r="I65" s="41"/>
    </row>
    <row r="66" spans="1:9" ht="17" customHeight="1" thickBot="1">
      <c r="A66" s="150">
        <v>30</v>
      </c>
      <c r="B66" s="179"/>
      <c r="C66" s="42"/>
      <c r="D66" s="42"/>
      <c r="E66" s="42"/>
      <c r="F66" s="180"/>
      <c r="G66" s="181" t="s">
        <v>153</v>
      </c>
      <c r="H66" s="182" t="s">
        <v>154</v>
      </c>
      <c r="I66" s="35">
        <v>30</v>
      </c>
    </row>
    <row r="67" spans="1:9" ht="17" customHeight="1">
      <c r="A67" s="140"/>
      <c r="B67" s="294" t="s">
        <v>69</v>
      </c>
      <c r="C67" s="272"/>
      <c r="D67" s="272"/>
      <c r="E67" s="272"/>
      <c r="F67" s="273"/>
      <c r="G67" s="295" t="s">
        <v>36</v>
      </c>
      <c r="H67" s="296"/>
      <c r="I67" s="41"/>
    </row>
    <row r="68" spans="1:9" s="2" customFormat="1" ht="12.65" customHeight="1" thickBot="1">
      <c r="A68" s="143">
        <v>1900</v>
      </c>
      <c r="B68" s="297"/>
      <c r="C68" s="297"/>
      <c r="D68" s="297"/>
      <c r="E68" s="297"/>
      <c r="F68" s="278">
        <v>1900</v>
      </c>
      <c r="G68" s="298"/>
      <c r="H68" s="299"/>
      <c r="I68" s="183">
        <v>1900</v>
      </c>
    </row>
    <row r="69" spans="1:9" s="2" customFormat="1" ht="17" customHeight="1">
      <c r="A69" s="170"/>
      <c r="B69" s="281" t="s">
        <v>58</v>
      </c>
      <c r="C69" s="281" t="s">
        <v>58</v>
      </c>
      <c r="D69" s="281" t="s">
        <v>70</v>
      </c>
      <c r="E69" s="300" t="s">
        <v>75</v>
      </c>
      <c r="F69" s="301" t="s">
        <v>59</v>
      </c>
      <c r="G69" s="302" t="s">
        <v>65</v>
      </c>
      <c r="H69" s="303" t="s">
        <v>107</v>
      </c>
      <c r="I69" s="149"/>
    </row>
    <row r="70" spans="1:9" s="2" customFormat="1" ht="17" customHeight="1">
      <c r="A70" s="170"/>
      <c r="B70" s="304" t="s">
        <v>132</v>
      </c>
      <c r="C70" s="304" t="s">
        <v>133</v>
      </c>
      <c r="D70" s="304" t="s">
        <v>134</v>
      </c>
      <c r="E70" s="305" t="s">
        <v>135</v>
      </c>
      <c r="F70" s="306" t="s">
        <v>136</v>
      </c>
      <c r="G70" s="307" t="s">
        <v>155</v>
      </c>
      <c r="H70" s="308" t="s">
        <v>156</v>
      </c>
      <c r="I70" s="187"/>
    </row>
    <row r="71" spans="1:9" s="2" customFormat="1" ht="17" customHeight="1">
      <c r="A71" s="44">
        <v>30</v>
      </c>
      <c r="B71" s="309" t="s">
        <v>60</v>
      </c>
      <c r="C71" s="309" t="s">
        <v>79</v>
      </c>
      <c r="D71" s="310" t="s">
        <v>71</v>
      </c>
      <c r="E71" s="311" t="s">
        <v>74</v>
      </c>
      <c r="F71" s="312" t="s">
        <v>68</v>
      </c>
      <c r="G71" s="313" t="s">
        <v>66</v>
      </c>
      <c r="H71" s="314" t="s">
        <v>96</v>
      </c>
      <c r="I71" s="142">
        <v>30</v>
      </c>
    </row>
    <row r="72" spans="1:9" s="2" customFormat="1" ht="17" customHeight="1">
      <c r="A72" s="44"/>
      <c r="B72" s="315">
        <v>800653411</v>
      </c>
      <c r="C72" s="316"/>
      <c r="D72" s="317" t="s">
        <v>67</v>
      </c>
      <c r="E72" s="317"/>
      <c r="F72" s="318">
        <v>1935</v>
      </c>
      <c r="G72" s="319"/>
      <c r="H72" s="320">
        <v>1935</v>
      </c>
      <c r="I72" s="142"/>
    </row>
    <row r="73" spans="1:9" ht="17" customHeight="1">
      <c r="A73" s="191"/>
      <c r="B73" s="321" t="s">
        <v>51</v>
      </c>
      <c r="C73" s="286"/>
      <c r="D73" s="286"/>
      <c r="E73" s="292" t="s">
        <v>43</v>
      </c>
      <c r="F73" s="286"/>
      <c r="G73" s="286"/>
      <c r="H73" s="286"/>
      <c r="I73" s="192"/>
    </row>
    <row r="74" spans="1:9" s="2" customFormat="1" ht="17" customHeight="1" thickBot="1">
      <c r="A74" s="170">
        <v>2000</v>
      </c>
      <c r="B74" s="291" t="s">
        <v>137</v>
      </c>
      <c r="C74" s="288" t="str">
        <f t="shared" ref="C74:H74" si="13">"# " &amp; VALUE(RIGHT(B74,3)+1)</f>
        <v># 245</v>
      </c>
      <c r="D74" s="288" t="str">
        <f t="shared" si="13"/>
        <v># 246</v>
      </c>
      <c r="E74" s="288" t="str">
        <f t="shared" si="13"/>
        <v># 247</v>
      </c>
      <c r="F74" s="288" t="str">
        <f t="shared" si="13"/>
        <v># 248</v>
      </c>
      <c r="G74" s="285" t="str">
        <f t="shared" si="13"/>
        <v># 249</v>
      </c>
      <c r="H74" s="288" t="str">
        <f t="shared" si="13"/>
        <v># 250</v>
      </c>
      <c r="I74" s="147">
        <v>2000</v>
      </c>
    </row>
    <row r="75" spans="1:9" s="2" customFormat="1" ht="17" customHeight="1">
      <c r="A75" s="193"/>
      <c r="B75" s="321" t="s">
        <v>64</v>
      </c>
      <c r="C75" s="322" t="s">
        <v>22</v>
      </c>
      <c r="D75" s="323"/>
      <c r="E75" s="323" t="s">
        <v>38</v>
      </c>
      <c r="F75" s="324"/>
      <c r="G75" s="325" t="s">
        <v>157</v>
      </c>
      <c r="H75" s="326" t="s">
        <v>168</v>
      </c>
      <c r="I75" s="194"/>
    </row>
    <row r="76" spans="1:9" ht="17" customHeight="1">
      <c r="A76" s="44">
        <v>30</v>
      </c>
      <c r="B76" s="291" t="s">
        <v>138</v>
      </c>
      <c r="C76" s="285" t="str">
        <f>"# " &amp; VALUE(RIGHT(B76,4)+1)</f>
        <v># 2633</v>
      </c>
      <c r="D76" s="285" t="str">
        <f>"# " &amp; VALUE(RIGHT(C76,4)+1)</f>
        <v># 2634</v>
      </c>
      <c r="E76" s="285" t="str">
        <f>"# " &amp; VALUE(RIGHT(D76,4)+1)</f>
        <v># 2635</v>
      </c>
      <c r="F76" s="285" t="str">
        <f>"# " &amp; VALUE(RIGHT(E76,4)+1)</f>
        <v># 2636</v>
      </c>
      <c r="G76" s="327" t="s">
        <v>113</v>
      </c>
      <c r="H76" s="328"/>
      <c r="I76" s="35">
        <v>30</v>
      </c>
    </row>
    <row r="77" spans="1:9" ht="17" customHeight="1">
      <c r="A77" s="36"/>
      <c r="B77" s="321" t="s">
        <v>140</v>
      </c>
      <c r="C77" s="329"/>
      <c r="D77" s="329"/>
      <c r="E77" s="329"/>
      <c r="F77" s="329"/>
      <c r="G77" s="281"/>
      <c r="H77" s="330" t="s">
        <v>170</v>
      </c>
      <c r="I77" s="195"/>
    </row>
    <row r="78" spans="1:9" ht="17" customHeight="1" thickBot="1">
      <c r="A78" s="44"/>
      <c r="B78" s="289"/>
      <c r="C78" s="285"/>
      <c r="D78" s="285"/>
      <c r="E78" s="285"/>
      <c r="F78" s="285"/>
      <c r="G78" s="331"/>
      <c r="H78" s="328" t="s">
        <v>169</v>
      </c>
      <c r="I78" s="41"/>
    </row>
    <row r="79" spans="1:9" s="2" customFormat="1" ht="17" customHeight="1" thickBot="1">
      <c r="A79" s="197">
        <v>2100</v>
      </c>
      <c r="B79" s="291"/>
      <c r="C79" s="332"/>
      <c r="D79" s="292" t="s">
        <v>139</v>
      </c>
      <c r="E79" s="285"/>
      <c r="F79" s="285"/>
      <c r="G79" s="333"/>
      <c r="H79" s="334"/>
      <c r="I79" s="183">
        <v>2100</v>
      </c>
    </row>
    <row r="80" spans="1:9" s="2" customFormat="1" ht="17" customHeight="1">
      <c r="A80" s="148"/>
      <c r="B80" s="285" t="s">
        <v>116</v>
      </c>
      <c r="C80" s="285" t="str">
        <f>"# " &amp; VALUE(RIGHT(B80,2)+1)</f>
        <v># 2</v>
      </c>
      <c r="D80" s="285" t="str">
        <f>"# " &amp; VALUE(RIGHT(C80,2)+1)</f>
        <v># 3</v>
      </c>
      <c r="E80" s="285" t="str">
        <f>"# " &amp; VALUE(RIGHT(D80,2)+1)</f>
        <v># 4</v>
      </c>
      <c r="F80" s="285" t="str">
        <f>"# " &amp; VALUE(RIGHT(E80,2)+1)</f>
        <v># 5</v>
      </c>
      <c r="G80" s="335"/>
      <c r="H80" s="334"/>
      <c r="I80" s="194"/>
    </row>
    <row r="81" spans="1:9" s="2" customFormat="1" ht="17" customHeight="1">
      <c r="A81" s="198"/>
      <c r="B81" s="285"/>
      <c r="C81" s="285"/>
      <c r="D81" s="285"/>
      <c r="E81" s="285"/>
      <c r="F81" s="285"/>
      <c r="G81" s="336" t="s">
        <v>158</v>
      </c>
      <c r="H81" s="334"/>
      <c r="I81" s="199"/>
    </row>
    <row r="82" spans="1:9" ht="17" customHeight="1">
      <c r="A82" s="150">
        <v>30</v>
      </c>
      <c r="B82" s="285"/>
      <c r="C82" s="285"/>
      <c r="D82" s="285"/>
      <c r="E82" s="285"/>
      <c r="F82" s="285"/>
      <c r="G82" s="335" t="s">
        <v>159</v>
      </c>
      <c r="H82" s="337"/>
      <c r="I82" s="35">
        <v>30</v>
      </c>
    </row>
    <row r="83" spans="1:9" ht="17" customHeight="1">
      <c r="A83" s="140"/>
      <c r="B83" s="321" t="s">
        <v>110</v>
      </c>
      <c r="C83" s="323"/>
      <c r="D83" s="329"/>
      <c r="E83" s="329"/>
      <c r="F83" s="329"/>
      <c r="G83" s="335"/>
      <c r="H83" s="338" t="s">
        <v>142</v>
      </c>
      <c r="I83" s="41"/>
    </row>
    <row r="84" spans="1:9" ht="17" customHeight="1">
      <c r="A84" s="140"/>
      <c r="B84" s="289"/>
      <c r="C84" s="285"/>
      <c r="D84" s="285"/>
      <c r="E84" s="285"/>
      <c r="F84" s="285"/>
      <c r="G84" s="339"/>
      <c r="H84" s="340" t="s">
        <v>172</v>
      </c>
      <c r="I84" s="41"/>
    </row>
    <row r="85" spans="1:9" s="2" customFormat="1" ht="17" customHeight="1" thickBot="1">
      <c r="A85" s="143">
        <v>2200</v>
      </c>
      <c r="B85" s="341"/>
      <c r="C85" s="342"/>
      <c r="D85" s="342" t="s">
        <v>104</v>
      </c>
      <c r="E85" s="285"/>
      <c r="F85" s="285"/>
      <c r="G85" s="335"/>
      <c r="H85" s="343" t="s">
        <v>173</v>
      </c>
      <c r="I85" s="183">
        <v>2200</v>
      </c>
    </row>
    <row r="86" spans="1:9" s="2" customFormat="1" ht="17" customHeight="1">
      <c r="A86" s="198"/>
      <c r="B86" s="285" t="s">
        <v>141</v>
      </c>
      <c r="C86" s="285" t="str">
        <f>"# " &amp; VALUE(RIGHT(B86,2)+1)</f>
        <v># 16</v>
      </c>
      <c r="D86" s="285" t="str">
        <f>"# " &amp; VALUE(RIGHT(C86,2)+1)</f>
        <v># 17</v>
      </c>
      <c r="E86" s="285" t="str">
        <f>"# " &amp; VALUE(RIGHT(D86,2)+1)</f>
        <v># 18</v>
      </c>
      <c r="F86" s="285" t="str">
        <f>"# " &amp; VALUE(RIGHT(E86,2)+1)</f>
        <v># 19</v>
      </c>
      <c r="G86" s="281"/>
      <c r="H86" s="344" t="s">
        <v>174</v>
      </c>
      <c r="I86" s="200"/>
    </row>
    <row r="87" spans="1:9" s="2" customFormat="1" ht="17" customHeight="1">
      <c r="A87" s="198"/>
      <c r="B87" s="291"/>
      <c r="C87" s="285"/>
      <c r="D87" s="285"/>
      <c r="E87" s="285"/>
      <c r="F87" s="285"/>
      <c r="G87" s="345"/>
      <c r="H87" s="346" t="s">
        <v>178</v>
      </c>
      <c r="I87" s="201"/>
    </row>
    <row r="88" spans="1:9" ht="17" customHeight="1">
      <c r="A88" s="150">
        <v>30</v>
      </c>
      <c r="B88" s="347"/>
      <c r="C88" s="288"/>
      <c r="D88" s="288"/>
      <c r="E88" s="288"/>
      <c r="F88" s="288"/>
      <c r="G88" s="309"/>
      <c r="H88" s="348" t="s">
        <v>175</v>
      </c>
      <c r="I88" s="202">
        <v>30</v>
      </c>
    </row>
    <row r="89" spans="1:9" ht="17" customHeight="1">
      <c r="A89" s="177"/>
      <c r="B89" s="289" t="s">
        <v>142</v>
      </c>
      <c r="C89" s="349"/>
      <c r="D89" s="268"/>
      <c r="E89" s="350"/>
      <c r="F89" s="350"/>
      <c r="G89" s="281" t="s">
        <v>161</v>
      </c>
      <c r="H89" s="351"/>
      <c r="I89" s="142"/>
    </row>
    <row r="90" spans="1:9" ht="17" customHeight="1">
      <c r="A90" s="140"/>
      <c r="B90" s="350"/>
      <c r="C90" s="349"/>
      <c r="D90" s="292" t="s">
        <v>171</v>
      </c>
      <c r="E90" s="292"/>
      <c r="F90" s="292"/>
      <c r="G90" s="282" t="s">
        <v>160</v>
      </c>
      <c r="H90" s="352">
        <v>2245</v>
      </c>
      <c r="I90" s="142"/>
    </row>
    <row r="91" spans="1:9" ht="17" customHeight="1">
      <c r="A91" s="140"/>
      <c r="B91" s="285" t="s">
        <v>116</v>
      </c>
      <c r="C91" s="285" t="str">
        <f>"# " &amp; VALUE(RIGHT(B91,2)+1)</f>
        <v># 2</v>
      </c>
      <c r="D91" s="285" t="str">
        <f>"# " &amp; VALUE(RIGHT(C91,2)+1)</f>
        <v># 3</v>
      </c>
      <c r="E91" s="285" t="str">
        <f>"# " &amp; VALUE(RIGHT(D91,2)+1)</f>
        <v># 4</v>
      </c>
      <c r="F91" s="285" t="str">
        <f>"# " &amp; VALUE(RIGHT(E91,2)+1)</f>
        <v># 5</v>
      </c>
      <c r="G91" s="335" t="s">
        <v>162</v>
      </c>
      <c r="H91" s="281" t="s">
        <v>177</v>
      </c>
      <c r="I91" s="142"/>
    </row>
    <row r="92" spans="1:9" ht="17" customHeight="1" thickBot="1">
      <c r="A92" s="143">
        <v>2300</v>
      </c>
      <c r="B92" s="288"/>
      <c r="C92" s="288"/>
      <c r="D92" s="353"/>
      <c r="E92" s="353"/>
      <c r="F92" s="353"/>
      <c r="G92" s="283"/>
      <c r="H92" s="354"/>
      <c r="I92" s="147">
        <v>2300</v>
      </c>
    </row>
    <row r="93" spans="1:9" s="2" customFormat="1" ht="17" customHeight="1">
      <c r="A93" s="205"/>
      <c r="B93" s="289" t="s">
        <v>85</v>
      </c>
      <c r="C93" s="355"/>
      <c r="D93" s="356" t="s">
        <v>41</v>
      </c>
      <c r="E93" s="285"/>
      <c r="F93" s="285"/>
      <c r="G93" s="357" t="s">
        <v>48</v>
      </c>
      <c r="H93" s="330" t="s">
        <v>179</v>
      </c>
      <c r="I93" s="194"/>
    </row>
    <row r="94" spans="1:9" s="2" customFormat="1" ht="17" customHeight="1">
      <c r="A94" s="205"/>
      <c r="B94" s="291" t="s">
        <v>143</v>
      </c>
      <c r="C94" s="285" t="str">
        <f>"# " &amp; VALUE(RIGHT(B94,4)+1)</f>
        <v># 3834</v>
      </c>
      <c r="D94" s="285" t="str">
        <f>"# " &amp; VALUE(RIGHT(C94,4)+1)</f>
        <v># 3835</v>
      </c>
      <c r="E94" s="285" t="str">
        <f>"# " &amp; VALUE(RIGHT(D94,4)+1)</f>
        <v># 3836</v>
      </c>
      <c r="F94" s="285" t="str">
        <f>"# " &amp; VALUE(RIGHT(E94,4)+1)</f>
        <v># 3837</v>
      </c>
      <c r="G94" s="307" t="s">
        <v>163</v>
      </c>
      <c r="H94" s="354" t="s">
        <v>176</v>
      </c>
      <c r="I94" s="199"/>
    </row>
    <row r="95" spans="1:9" s="2" customFormat="1" ht="17" customHeight="1" thickBot="1">
      <c r="A95" s="207">
        <v>2315</v>
      </c>
      <c r="B95" s="291"/>
      <c r="C95" s="285"/>
      <c r="D95" s="285"/>
      <c r="E95" s="285"/>
      <c r="F95" s="358">
        <v>2315</v>
      </c>
      <c r="G95" s="287" t="s">
        <v>45</v>
      </c>
      <c r="H95" s="359"/>
      <c r="I95" s="209">
        <v>2315</v>
      </c>
    </row>
    <row r="96" spans="1:9" ht="17" customHeight="1" thickBot="1">
      <c r="A96" s="30">
        <v>30</v>
      </c>
      <c r="B96" s="360"/>
      <c r="C96" s="361"/>
      <c r="D96" s="361"/>
      <c r="E96" s="361"/>
      <c r="F96" s="361"/>
      <c r="G96" s="367" t="s">
        <v>39</v>
      </c>
      <c r="H96" s="368"/>
      <c r="I96" s="212">
        <v>30</v>
      </c>
    </row>
    <row r="97" spans="1:9" ht="17" customHeight="1">
      <c r="A97" s="36"/>
      <c r="B97" s="291"/>
      <c r="C97" s="362"/>
      <c r="D97" s="362" t="s">
        <v>47</v>
      </c>
      <c r="E97" s="290"/>
      <c r="F97" s="362"/>
      <c r="G97" s="214" t="s">
        <v>23</v>
      </c>
      <c r="H97" s="123" t="s">
        <v>20</v>
      </c>
      <c r="I97" s="41"/>
    </row>
    <row r="98" spans="1:9" ht="17" customHeight="1">
      <c r="A98" s="44"/>
      <c r="B98" s="291"/>
      <c r="C98" s="286"/>
      <c r="D98" s="286"/>
      <c r="E98" s="290"/>
      <c r="F98" s="286"/>
      <c r="G98" s="107" t="str">
        <f>G41</f>
        <v>周六聊Teen谷 # 35</v>
      </c>
      <c r="H98" s="185" t="str">
        <f>E70</f>
        <v>冲遊泰國10 #12</v>
      </c>
      <c r="I98" s="41"/>
    </row>
    <row r="99" spans="1:9" ht="17" customHeight="1" thickBot="1">
      <c r="A99" s="44"/>
      <c r="B99" s="291"/>
      <c r="C99" s="286"/>
      <c r="D99" s="286"/>
      <c r="E99" s="363"/>
      <c r="F99" s="355">
        <v>2350</v>
      </c>
      <c r="G99" s="82"/>
      <c r="H99" s="82"/>
      <c r="I99" s="41"/>
    </row>
    <row r="100" spans="1:9" s="2" customFormat="1" ht="17" customHeight="1" thickBot="1">
      <c r="A100" s="12" t="s">
        <v>9</v>
      </c>
      <c r="B100" s="364"/>
      <c r="C100" s="365"/>
      <c r="D100" s="365" t="s">
        <v>42</v>
      </c>
      <c r="E100" s="366"/>
      <c r="F100" s="365"/>
      <c r="G100" s="32"/>
      <c r="H100" s="32"/>
      <c r="I100" s="43" t="s">
        <v>9</v>
      </c>
    </row>
    <row r="101" spans="1:9" ht="17" customHeight="1">
      <c r="A101" s="21"/>
      <c r="B101" s="219" t="s">
        <v>17</v>
      </c>
      <c r="C101" s="211"/>
      <c r="D101" s="211"/>
      <c r="E101" s="7"/>
      <c r="F101" s="211"/>
      <c r="G101" s="214" t="s">
        <v>23</v>
      </c>
      <c r="H101" s="123" t="s">
        <v>20</v>
      </c>
      <c r="I101" s="29"/>
    </row>
    <row r="102" spans="1:9" ht="17" customHeight="1">
      <c r="A102" s="44"/>
      <c r="B102" s="49"/>
      <c r="C102" s="7"/>
      <c r="D102" s="7" t="str">
        <f>D60</f>
        <v>兄弟幫 Big Boys Club (2505 EPI)</v>
      </c>
      <c r="F102" s="220"/>
      <c r="G102" s="221" t="str">
        <f>G70</f>
        <v>新聞透視 # 34</v>
      </c>
      <c r="H102" s="118" t="str">
        <f>H35</f>
        <v>新聞掏寶 # 266</v>
      </c>
      <c r="I102" s="41"/>
    </row>
    <row r="103" spans="1:9" ht="17" customHeight="1">
      <c r="A103" s="30">
        <v>30</v>
      </c>
      <c r="B103" s="70" t="str">
        <f>B61</f>
        <v># 1951</v>
      </c>
      <c r="C103" s="70" t="str">
        <f>C61</f>
        <v># 1952</v>
      </c>
      <c r="D103" s="59" t="str">
        <f>D61</f>
        <v># 1953</v>
      </c>
      <c r="E103" s="59" t="str">
        <f>E61</f>
        <v># 1954</v>
      </c>
      <c r="F103" s="70" t="str">
        <f>F61</f>
        <v># 1955</v>
      </c>
      <c r="G103" s="222"/>
      <c r="H103" s="223"/>
      <c r="I103" s="35">
        <v>30</v>
      </c>
    </row>
    <row r="104" spans="1:9" ht="17" customHeight="1">
      <c r="A104" s="44"/>
      <c r="B104" s="22" t="s">
        <v>17</v>
      </c>
      <c r="C104" s="203"/>
      <c r="D104" s="39"/>
      <c r="E104" s="39"/>
      <c r="F104" s="99"/>
      <c r="G104" s="184" t="s">
        <v>23</v>
      </c>
      <c r="H104" s="123" t="s">
        <v>20</v>
      </c>
      <c r="I104" s="224"/>
    </row>
    <row r="105" spans="1:9" s="2" customFormat="1" ht="17" customHeight="1" thickBot="1">
      <c r="A105" s="12" t="s">
        <v>10</v>
      </c>
      <c r="B105" s="204"/>
      <c r="C105" s="203"/>
      <c r="D105" s="144" t="s">
        <v>104</v>
      </c>
      <c r="F105" s="59"/>
      <c r="G105" s="253" t="s">
        <v>182</v>
      </c>
      <c r="H105" s="131" t="str">
        <f>H63</f>
        <v>財經透視 # 36</v>
      </c>
      <c r="I105" s="15" t="s">
        <v>10</v>
      </c>
    </row>
    <row r="106" spans="1:9" ht="17" customHeight="1">
      <c r="A106" s="121"/>
      <c r="B106" s="59" t="str">
        <f>B86</f>
        <v># 15</v>
      </c>
      <c r="C106" s="59" t="str">
        <f>"# " &amp; VALUE(RIGHT(B106,2)+1)</f>
        <v># 16</v>
      </c>
      <c r="D106" s="59" t="str">
        <f>"# " &amp; VALUE(RIGHT(C106,2)+1)</f>
        <v># 17</v>
      </c>
      <c r="E106" s="59" t="str">
        <f>"# " &amp; VALUE(RIGHT(D106,2)+1)</f>
        <v># 18</v>
      </c>
      <c r="F106" s="59" t="str">
        <f>"# " &amp; VALUE(RIGHT(E106,2)+1)</f>
        <v># 19</v>
      </c>
      <c r="G106" s="184" t="s">
        <v>23</v>
      </c>
      <c r="H106" s="123" t="s">
        <v>20</v>
      </c>
      <c r="I106" s="124"/>
    </row>
    <row r="107" spans="1:9" ht="17" customHeight="1">
      <c r="A107" s="225">
        <v>30</v>
      </c>
      <c r="B107" s="70"/>
      <c r="C107" s="70"/>
      <c r="D107" s="70"/>
      <c r="E107" s="70"/>
      <c r="F107" s="71"/>
      <c r="G107" s="253" t="s">
        <v>183</v>
      </c>
      <c r="H107" s="118" t="str">
        <f>H70</f>
        <v>港繫全球  商聚灣區 #7 (10 EPI)</v>
      </c>
      <c r="I107" s="128">
        <v>30</v>
      </c>
    </row>
    <row r="108" spans="1:9" ht="17" customHeight="1">
      <c r="A108" s="129"/>
      <c r="B108" s="98" t="s">
        <v>17</v>
      </c>
      <c r="C108" s="59"/>
      <c r="D108" s="59"/>
      <c r="E108" s="59"/>
      <c r="F108" s="39"/>
      <c r="G108" s="184" t="s">
        <v>23</v>
      </c>
      <c r="H108" s="169" t="s">
        <v>23</v>
      </c>
      <c r="I108" s="61"/>
    </row>
    <row r="109" spans="1:9" s="2" customFormat="1" ht="17" customHeight="1" thickBot="1">
      <c r="A109" s="12" t="s">
        <v>11</v>
      </c>
      <c r="B109" s="53"/>
      <c r="C109" s="49"/>
      <c r="D109" s="59" t="str">
        <f>$D$79</f>
        <v>俠醫 Heroes In White (20 EPI)</v>
      </c>
      <c r="E109" s="59"/>
      <c r="F109" s="59"/>
      <c r="G109" s="117"/>
      <c r="H109" s="60"/>
      <c r="I109" s="43" t="s">
        <v>11</v>
      </c>
    </row>
    <row r="110" spans="1:9" ht="17" customHeight="1">
      <c r="A110" s="121"/>
      <c r="B110" s="53" t="str">
        <f>B80</f>
        <v># 1</v>
      </c>
      <c r="C110" s="59" t="str">
        <f>C80</f>
        <v># 2</v>
      </c>
      <c r="D110" s="59" t="str">
        <f>"# " &amp; VALUE(RIGHT(C110,2)+1)</f>
        <v># 3</v>
      </c>
      <c r="E110" s="59" t="str">
        <f>"# " &amp; VALUE(RIGHT(D110,2)+1)</f>
        <v># 4</v>
      </c>
      <c r="F110" s="59" t="str">
        <f>"# " &amp; VALUE(RIGHT(E110,2)+1)</f>
        <v># 5</v>
      </c>
      <c r="G110" s="23"/>
      <c r="H110" s="226"/>
      <c r="I110" s="51"/>
    </row>
    <row r="111" spans="1:9" ht="17" customHeight="1">
      <c r="A111" s="72">
        <v>30</v>
      </c>
      <c r="B111" s="62"/>
      <c r="C111" s="70"/>
      <c r="D111" s="70"/>
      <c r="E111" s="70"/>
      <c r="F111" s="59"/>
      <c r="G111" s="196"/>
      <c r="H111" s="60" t="str">
        <f>H77</f>
        <v>聲秀 # 7</v>
      </c>
      <c r="I111" s="57">
        <v>30</v>
      </c>
    </row>
    <row r="112" spans="1:9" ht="17" customHeight="1">
      <c r="A112" s="72"/>
      <c r="B112" s="98" t="s">
        <v>17</v>
      </c>
      <c r="C112" s="189"/>
      <c r="D112" s="88" t="s">
        <v>67</v>
      </c>
      <c r="E112" s="88"/>
      <c r="F112" s="190"/>
      <c r="G112" s="227" t="str">
        <f>G81</f>
        <v>我家有一隻河東獅</v>
      </c>
      <c r="H112" s="226"/>
      <c r="I112" s="73"/>
    </row>
    <row r="113" spans="1:9" ht="17" customHeight="1">
      <c r="A113" s="129"/>
      <c r="B113" s="228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82"/>
      <c r="H113" s="226"/>
      <c r="I113" s="61"/>
    </row>
    <row r="114" spans="1:9" s="2" customFormat="1" ht="17" customHeight="1" thickBot="1">
      <c r="A114" s="12" t="s">
        <v>12</v>
      </c>
      <c r="B114" s="31" t="str">
        <f>B76</f>
        <v># 2632</v>
      </c>
      <c r="C114" s="70" t="str">
        <f t="shared" ref="C114:D114" si="14">C76</f>
        <v># 2633</v>
      </c>
      <c r="D114" s="70" t="str">
        <f t="shared" si="14"/>
        <v># 2634</v>
      </c>
      <c r="E114" s="70" t="str">
        <f t="shared" ref="E114:F114" si="15">E76</f>
        <v># 2635</v>
      </c>
      <c r="F114" s="70" t="str">
        <f t="shared" si="15"/>
        <v># 2636</v>
      </c>
      <c r="G114" s="229"/>
      <c r="H114" s="230"/>
      <c r="I114" s="43" t="s">
        <v>12</v>
      </c>
    </row>
    <row r="115" spans="1:9" ht="17" customHeight="1">
      <c r="A115" s="121"/>
      <c r="B115" s="228" t="s">
        <v>17</v>
      </c>
      <c r="C115" s="79"/>
      <c r="D115" s="59" t="s">
        <v>37</v>
      </c>
      <c r="E115" s="38"/>
      <c r="F115" s="38"/>
      <c r="G115" s="93"/>
      <c r="H115" s="38"/>
      <c r="I115" s="101"/>
    </row>
    <row r="116" spans="1:9" ht="17" customHeight="1">
      <c r="A116" s="225">
        <v>30</v>
      </c>
      <c r="B116" s="31" t="str">
        <f>B74</f>
        <v># 244</v>
      </c>
      <c r="C116" s="70" t="str">
        <f t="shared" ref="C116:E116" si="16">C74</f>
        <v># 245</v>
      </c>
      <c r="D116" s="70" t="str">
        <f t="shared" ref="D116" si="17">D74</f>
        <v># 246</v>
      </c>
      <c r="E116" s="70" t="str">
        <f t="shared" si="16"/>
        <v># 247</v>
      </c>
      <c r="F116" s="70" t="str">
        <f t="shared" ref="F116" si="18">F74</f>
        <v># 248</v>
      </c>
      <c r="G116" s="32"/>
      <c r="H116" s="70" t="str">
        <f t="shared" ref="H116" si="19">H74</f>
        <v># 250</v>
      </c>
      <c r="I116" s="84">
        <v>30</v>
      </c>
    </row>
    <row r="117" spans="1:9" ht="17" customHeight="1">
      <c r="A117" s="72"/>
      <c r="B117" s="231" t="s">
        <v>17</v>
      </c>
      <c r="C117" s="79" t="s">
        <v>17</v>
      </c>
      <c r="D117" s="78" t="s">
        <v>17</v>
      </c>
      <c r="E117" s="37" t="s">
        <v>17</v>
      </c>
      <c r="F117" s="37" t="s">
        <v>17</v>
      </c>
      <c r="G117" s="82" t="s">
        <v>99</v>
      </c>
      <c r="H117" s="232" t="s">
        <v>20</v>
      </c>
      <c r="I117" s="90"/>
    </row>
    <row r="118" spans="1:9" s="2" customFormat="1" ht="17" customHeight="1" thickBot="1">
      <c r="A118" s="12" t="s">
        <v>15</v>
      </c>
      <c r="B118" s="233" t="str">
        <f>B70</f>
        <v>美食新聞報道 # 118</v>
      </c>
      <c r="C118" s="59" t="str">
        <f>$C$70</f>
        <v>美食新聞報道 # 119</v>
      </c>
      <c r="D118" s="82" t="str">
        <f>D70</f>
        <v>美食新聞報道 (*港台篇) #16</v>
      </c>
      <c r="E118" s="82" t="str">
        <f>$E$70</f>
        <v>冲遊泰國10 #12</v>
      </c>
      <c r="F118" s="33" t="str">
        <f>F70</f>
        <v>最強生命線 # 413</v>
      </c>
      <c r="G118" s="32" t="s">
        <v>164</v>
      </c>
      <c r="H118" s="118" t="s">
        <v>178</v>
      </c>
      <c r="I118" s="111" t="s">
        <v>15</v>
      </c>
    </row>
    <row r="119" spans="1:9" ht="17" customHeight="1">
      <c r="A119" s="121"/>
      <c r="B119" s="98" t="s">
        <v>17</v>
      </c>
      <c r="C119" s="38"/>
      <c r="D119" s="39"/>
      <c r="E119" s="39"/>
      <c r="F119" s="39"/>
      <c r="G119" s="184" t="s">
        <v>23</v>
      </c>
      <c r="H119" s="234"/>
      <c r="I119" s="51"/>
    </row>
    <row r="120" spans="1:9" ht="17" customHeight="1">
      <c r="A120" s="225">
        <v>30</v>
      </c>
      <c r="B120" s="235"/>
      <c r="C120" s="59"/>
      <c r="D120" s="208" t="str">
        <f>D63</f>
        <v>浮世雙嬌傳 Legend of Two Sisters in the Chaos (40 EPI)</v>
      </c>
      <c r="E120" s="236"/>
      <c r="F120" s="237"/>
      <c r="G120" s="32" t="str">
        <f>G75</f>
        <v>香港系列之原味道 # 11 (13 EPI)</v>
      </c>
      <c r="H120" s="186" t="s">
        <v>163</v>
      </c>
      <c r="I120" s="57">
        <v>30</v>
      </c>
    </row>
    <row r="121" spans="1:9" ht="17" customHeight="1">
      <c r="A121" s="72"/>
      <c r="B121" s="53" t="str">
        <f>B64</f>
        <v># 13</v>
      </c>
      <c r="C121" s="59" t="str">
        <f>C64</f>
        <v># 14</v>
      </c>
      <c r="D121" s="59" t="str">
        <f>D64</f>
        <v># 15</v>
      </c>
      <c r="E121" s="59" t="str">
        <f>E64</f>
        <v># 16</v>
      </c>
      <c r="F121" s="59" t="str">
        <f>F64</f>
        <v># 17</v>
      </c>
      <c r="G121" s="184" t="s">
        <v>23</v>
      </c>
      <c r="H121" s="238" t="s">
        <v>20</v>
      </c>
      <c r="I121" s="61"/>
    </row>
    <row r="122" spans="1:9" s="2" customFormat="1" ht="17" customHeight="1" thickBot="1">
      <c r="A122" s="12" t="s">
        <v>13</v>
      </c>
      <c r="B122" s="62"/>
      <c r="C122" s="70"/>
      <c r="D122" s="70"/>
      <c r="E122" s="70"/>
      <c r="F122" s="70"/>
      <c r="G122" s="107" t="str">
        <f>G90</f>
        <v>日本最美村落 # 4</v>
      </c>
      <c r="H122" s="239" t="str">
        <f>H93</f>
        <v>關東·路駅十三 #1</v>
      </c>
      <c r="I122" s="43" t="s">
        <v>13</v>
      </c>
    </row>
    <row r="123" spans="1:9" ht="17" customHeight="1">
      <c r="A123" s="44"/>
      <c r="B123" s="228" t="s">
        <v>17</v>
      </c>
      <c r="C123" s="79"/>
      <c r="D123" s="59" t="str">
        <f>D$41</f>
        <v>*流行都市  Big City Shop 2025</v>
      </c>
      <c r="E123" s="7"/>
      <c r="F123" s="65"/>
      <c r="G123" s="184" t="s">
        <v>23</v>
      </c>
      <c r="H123" s="238" t="s">
        <v>20</v>
      </c>
      <c r="I123" s="41"/>
    </row>
    <row r="124" spans="1:9" ht="17" customHeight="1">
      <c r="A124" s="44"/>
      <c r="B124" s="59" t="str">
        <f>B$42</f>
        <v># 1796</v>
      </c>
      <c r="C124" s="59" t="str">
        <f>C$42</f>
        <v># 1797</v>
      </c>
      <c r="D124" s="59" t="str">
        <f>D$42</f>
        <v># 1798</v>
      </c>
      <c r="E124" s="59" t="str">
        <f>E$42</f>
        <v># 1799</v>
      </c>
      <c r="F124" s="59" t="str">
        <f>F42</f>
        <v># 1800</v>
      </c>
      <c r="G124" s="82" t="str">
        <f>G70</f>
        <v>新聞透視 # 34</v>
      </c>
      <c r="H124" s="240"/>
      <c r="I124" s="41"/>
    </row>
    <row r="125" spans="1:9" ht="17" customHeight="1">
      <c r="A125" s="225" t="s">
        <v>2</v>
      </c>
      <c r="B125" s="31"/>
      <c r="C125" s="70"/>
      <c r="D125" s="70"/>
      <c r="E125" s="70"/>
      <c r="F125" s="241" t="s">
        <v>63</v>
      </c>
      <c r="H125" s="133" t="str">
        <f>H39</f>
        <v>娛樂大家 # 14</v>
      </c>
      <c r="I125" s="57" t="s">
        <v>2</v>
      </c>
    </row>
    <row r="126" spans="1:9" ht="17" customHeight="1">
      <c r="A126" s="72"/>
      <c r="B126" s="242" t="s">
        <v>55</v>
      </c>
      <c r="C126" s="59"/>
      <c r="D126" s="59" t="s">
        <v>54</v>
      </c>
      <c r="E126" s="59"/>
      <c r="F126" s="59"/>
      <c r="G126" s="184" t="s">
        <v>23</v>
      </c>
      <c r="H126" s="60"/>
      <c r="I126" s="73"/>
    </row>
    <row r="127" spans="1:9" ht="17" customHeight="1" thickBot="1">
      <c r="A127" s="243" t="s">
        <v>14</v>
      </c>
      <c r="B127" s="244" t="s">
        <v>144</v>
      </c>
      <c r="C127" s="245" t="str">
        <f>"# " &amp; VALUE(RIGHT(B127,3)+1)</f>
        <v># 151</v>
      </c>
      <c r="D127" s="245" t="str">
        <f>"# " &amp; VALUE(RIGHT(C127,3)+1)</f>
        <v># 152</v>
      </c>
      <c r="E127" s="245" t="str">
        <f>"# " &amp; VALUE(RIGHT(D127,3)+1)</f>
        <v># 153</v>
      </c>
      <c r="F127" s="245" t="str">
        <f>"# " &amp; VALUE(RIGHT(E127,3)+1)</f>
        <v># 154</v>
      </c>
      <c r="G127" s="246" t="str">
        <f>G41</f>
        <v>周六聊Teen谷 # 35</v>
      </c>
      <c r="H127" s="247"/>
      <c r="I127" s="248" t="s">
        <v>14</v>
      </c>
    </row>
    <row r="128" spans="1:9" ht="17" customHeight="1" thickTop="1">
      <c r="A128" s="249"/>
      <c r="B128" s="250" t="s">
        <v>130</v>
      </c>
      <c r="C128" s="7"/>
      <c r="D128" s="7"/>
      <c r="E128" s="7"/>
      <c r="F128" s="7"/>
      <c r="G128" s="7"/>
      <c r="H128" s="256">
        <f ca="1">TODAY()</f>
        <v>45888</v>
      </c>
      <c r="I128" s="257"/>
    </row>
    <row r="129" spans="2:2" ht="17" customHeight="1">
      <c r="B129" s="250"/>
    </row>
    <row r="130" spans="2:2" ht="17" customHeight="1"/>
    <row r="131" spans="2:2" ht="17" customHeight="1"/>
  </sheetData>
  <mergeCells count="10">
    <mergeCell ref="C1:G1"/>
    <mergeCell ref="H2:I2"/>
    <mergeCell ref="B12:F12"/>
    <mergeCell ref="G11:H11"/>
    <mergeCell ref="G65:H65"/>
    <mergeCell ref="H128:I128"/>
    <mergeCell ref="B67:F67"/>
    <mergeCell ref="G67:H67"/>
    <mergeCell ref="B47:C47"/>
    <mergeCell ref="G96:H96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4A30-D323-4B24-B593-87E2E95D612D}">
  <dimension ref="A1:I131"/>
  <sheetViews>
    <sheetView tabSelected="1" zoomScale="70" zoomScaleNormal="70" workbookViewId="0">
      <pane ySplit="4" topLeftCell="A10" activePane="bottomLeft" state="frozen"/>
      <selection pane="bottomLeft" activeCell="C71" sqref="C71"/>
    </sheetView>
  </sheetViews>
  <sheetFormatPr defaultColWidth="9.453125" defaultRowHeight="15.5"/>
  <cols>
    <col min="1" max="1" width="7.6328125" style="251" customWidth="1"/>
    <col min="2" max="8" width="32.6328125" style="5" customWidth="1"/>
    <col min="9" max="9" width="7.6328125" style="252" customWidth="1"/>
    <col min="10" max="16384" width="9.453125" style="5"/>
  </cols>
  <sheetData>
    <row r="1" spans="1:9" ht="36" customHeight="1">
      <c r="A1" s="254"/>
      <c r="B1" s="4"/>
      <c r="C1" s="260" t="s">
        <v>184</v>
      </c>
      <c r="D1" s="260"/>
      <c r="E1" s="260"/>
      <c r="F1" s="260"/>
      <c r="G1" s="260"/>
      <c r="H1" s="4"/>
      <c r="I1" s="4"/>
    </row>
    <row r="2" spans="1:9" ht="17" customHeight="1" thickBot="1">
      <c r="A2" s="255" t="s">
        <v>117</v>
      </c>
      <c r="B2" s="7"/>
      <c r="C2" s="7"/>
      <c r="D2" s="1" t="s">
        <v>18</v>
      </c>
      <c r="E2" s="1"/>
      <c r="F2" s="8"/>
      <c r="G2" s="8"/>
      <c r="H2" s="261" t="s">
        <v>185</v>
      </c>
      <c r="I2" s="261"/>
    </row>
    <row r="3" spans="1:9" ht="17" customHeight="1" thickTop="1">
      <c r="A3" s="9" t="s">
        <v>19</v>
      </c>
      <c r="B3" s="10" t="s">
        <v>27</v>
      </c>
      <c r="C3" s="10" t="s">
        <v>28</v>
      </c>
      <c r="D3" s="10" t="s">
        <v>29</v>
      </c>
      <c r="E3" s="10" t="s">
        <v>186</v>
      </c>
      <c r="F3" s="10" t="s">
        <v>31</v>
      </c>
      <c r="G3" s="10" t="s">
        <v>32</v>
      </c>
      <c r="H3" s="10" t="s">
        <v>33</v>
      </c>
      <c r="I3" s="11" t="s">
        <v>19</v>
      </c>
    </row>
    <row r="4" spans="1:9" ht="17" customHeight="1" thickBot="1">
      <c r="A4" s="12"/>
      <c r="B4" s="13">
        <v>45908</v>
      </c>
      <c r="C4" s="13">
        <f t="shared" ref="C4:H4" si="0">SUM(B4+1)</f>
        <v>45909</v>
      </c>
      <c r="D4" s="14">
        <f t="shared" si="0"/>
        <v>45910</v>
      </c>
      <c r="E4" s="14">
        <f t="shared" si="0"/>
        <v>45911</v>
      </c>
      <c r="F4" s="14">
        <f t="shared" si="0"/>
        <v>45912</v>
      </c>
      <c r="G4" s="14">
        <f t="shared" si="0"/>
        <v>45913</v>
      </c>
      <c r="H4" s="14">
        <f t="shared" si="0"/>
        <v>45914</v>
      </c>
      <c r="I4" s="15"/>
    </row>
    <row r="5" spans="1:9" s="2" customFormat="1" ht="17" customHeight="1" thickBot="1">
      <c r="A5" s="16" t="s">
        <v>14</v>
      </c>
      <c r="B5" s="17"/>
      <c r="C5" s="18"/>
      <c r="D5" s="18"/>
      <c r="E5" s="18"/>
      <c r="F5" s="18"/>
      <c r="G5" s="18"/>
      <c r="H5" s="19"/>
      <c r="I5" s="20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LAW霸女神 Law And Graces (8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36</v>
      </c>
      <c r="C7" s="32" t="str">
        <f>B26</f>
        <v>新聞掏寶  # 266</v>
      </c>
      <c r="D7" s="33" t="str">
        <f t="shared" si="1"/>
        <v># 5</v>
      </c>
      <c r="E7" s="32" t="str">
        <f t="shared" si="1"/>
        <v># 7</v>
      </c>
      <c r="F7" s="33" t="str">
        <f t="shared" si="1"/>
        <v># 12</v>
      </c>
      <c r="G7" s="32" t="str">
        <f t="shared" si="1"/>
        <v># 6</v>
      </c>
      <c r="H7" s="34" t="str">
        <f>D70</f>
        <v>美食新聞報道 (*港台篇) #17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" customFormat="1" ht="17" customHeight="1" thickBot="1">
      <c r="A9" s="12" t="s">
        <v>0</v>
      </c>
      <c r="B9" s="42" t="s">
        <v>187</v>
      </c>
      <c r="C9" s="42" t="str">
        <f t="shared" ref="C9:H9" si="2">"# " &amp; VALUE(RIGHT(B9,3)+1)</f>
        <v># 251</v>
      </c>
      <c r="D9" s="42" t="str">
        <f t="shared" si="2"/>
        <v># 252</v>
      </c>
      <c r="E9" s="42" t="str">
        <f t="shared" si="2"/>
        <v># 253</v>
      </c>
      <c r="F9" s="42" t="str">
        <f t="shared" si="2"/>
        <v># 254</v>
      </c>
      <c r="G9" s="42" t="str">
        <f t="shared" si="2"/>
        <v># 255</v>
      </c>
      <c r="H9" s="42" t="str">
        <f t="shared" si="2"/>
        <v># 256</v>
      </c>
      <c r="I9" s="43" t="s">
        <v>0</v>
      </c>
    </row>
    <row r="10" spans="1:9" ht="17" customHeight="1">
      <c r="A10" s="44"/>
      <c r="B10" s="264"/>
      <c r="C10" s="265"/>
      <c r="D10" s="265"/>
      <c r="E10" s="265"/>
      <c r="F10" s="266"/>
      <c r="G10" s="264"/>
      <c r="H10" s="267"/>
      <c r="I10" s="29"/>
    </row>
    <row r="11" spans="1:9" ht="17" customHeight="1">
      <c r="A11" s="30">
        <v>30</v>
      </c>
      <c r="B11" s="268"/>
      <c r="C11" s="268"/>
      <c r="D11" s="268"/>
      <c r="E11" s="268"/>
      <c r="F11" s="268"/>
      <c r="G11" s="269" t="s">
        <v>34</v>
      </c>
      <c r="H11" s="270"/>
      <c r="I11" s="35">
        <v>30</v>
      </c>
    </row>
    <row r="12" spans="1:9" ht="17" customHeight="1">
      <c r="A12" s="45"/>
      <c r="B12" s="271" t="s">
        <v>188</v>
      </c>
      <c r="C12" s="272"/>
      <c r="D12" s="272"/>
      <c r="E12" s="272"/>
      <c r="F12" s="273"/>
      <c r="G12" s="274"/>
      <c r="H12" s="275"/>
      <c r="I12" s="41"/>
    </row>
    <row r="13" spans="1:9" s="2" customFormat="1" ht="17" customHeight="1" thickBot="1">
      <c r="A13" s="46" t="s">
        <v>1</v>
      </c>
      <c r="B13" s="276"/>
      <c r="C13" s="277"/>
      <c r="D13" s="277"/>
      <c r="E13" s="277"/>
      <c r="F13" s="278"/>
      <c r="G13" s="279"/>
      <c r="H13" s="280"/>
      <c r="I13" s="43" t="s">
        <v>1</v>
      </c>
    </row>
    <row r="14" spans="1:9" ht="17" customHeight="1">
      <c r="A14" s="47"/>
      <c r="B14" s="48">
        <v>800531542</v>
      </c>
      <c r="C14" s="48"/>
      <c r="D14" s="48"/>
      <c r="E14" s="49"/>
      <c r="F14" s="48"/>
      <c r="G14" s="48"/>
      <c r="H14" s="50"/>
      <c r="I14" s="51"/>
    </row>
    <row r="15" spans="1:9" ht="17" customHeight="1">
      <c r="A15" s="52" t="s">
        <v>2</v>
      </c>
      <c r="B15" s="53"/>
      <c r="C15" s="54"/>
      <c r="E15" s="55" t="s">
        <v>189</v>
      </c>
      <c r="G15" s="54"/>
      <c r="H15" s="56"/>
      <c r="I15" s="57" t="s">
        <v>2</v>
      </c>
    </row>
    <row r="16" spans="1:9" ht="17" customHeight="1">
      <c r="A16" s="58"/>
      <c r="B16" s="53" t="s">
        <v>190</v>
      </c>
      <c r="C16" s="59" t="str">
        <f t="shared" ref="C16:H16" si="3">"# " &amp; VALUE(RIGHT(B16,2)+1)</f>
        <v># 13</v>
      </c>
      <c r="D16" s="59" t="str">
        <f t="shared" si="3"/>
        <v># 14</v>
      </c>
      <c r="E16" s="59" t="str">
        <f t="shared" si="3"/>
        <v># 15</v>
      </c>
      <c r="F16" s="59" t="str">
        <f t="shared" si="3"/>
        <v># 16</v>
      </c>
      <c r="G16" s="59" t="str">
        <f t="shared" si="3"/>
        <v># 17</v>
      </c>
      <c r="H16" s="60" t="str">
        <f t="shared" si="3"/>
        <v># 18</v>
      </c>
      <c r="I16" s="61"/>
    </row>
    <row r="17" spans="1:9" s="2" customFormat="1" ht="17" customHeight="1" thickBot="1">
      <c r="A17" s="46" t="s">
        <v>3</v>
      </c>
      <c r="B17" s="62" t="s">
        <v>24</v>
      </c>
      <c r="C17" s="63"/>
      <c r="D17" s="63"/>
      <c r="E17" s="63"/>
      <c r="F17" s="63"/>
      <c r="G17" s="63"/>
      <c r="H17" s="64"/>
      <c r="I17" s="43" t="s">
        <v>16</v>
      </c>
    </row>
    <row r="18" spans="1:9" s="2" customFormat="1" ht="17" customHeight="1">
      <c r="A18" s="46"/>
      <c r="B18" s="37" t="s">
        <v>17</v>
      </c>
      <c r="C18" s="38"/>
      <c r="D18" s="38"/>
      <c r="E18" s="7" t="s">
        <v>35</v>
      </c>
      <c r="F18" s="65"/>
      <c r="G18" s="66" t="s">
        <v>191</v>
      </c>
      <c r="H18" s="67" t="s">
        <v>192</v>
      </c>
      <c r="I18" s="68"/>
    </row>
    <row r="19" spans="1:9" ht="17" customHeight="1">
      <c r="A19" s="69" t="s">
        <v>2</v>
      </c>
      <c r="B19" s="31" t="s">
        <v>193</v>
      </c>
      <c r="C19" s="70" t="str">
        <f t="shared" ref="C19:F19" si="4">B76</f>
        <v># 2637</v>
      </c>
      <c r="D19" s="70" t="str">
        <f t="shared" si="4"/>
        <v># 2638</v>
      </c>
      <c r="E19" s="70" t="str">
        <f t="shared" si="4"/>
        <v># 2639</v>
      </c>
      <c r="F19" s="71" t="str">
        <f t="shared" si="4"/>
        <v># 2640</v>
      </c>
      <c r="G19" s="70" t="s">
        <v>194</v>
      </c>
      <c r="H19" s="34" t="s">
        <v>190</v>
      </c>
      <c r="I19" s="57" t="s">
        <v>2</v>
      </c>
    </row>
    <row r="20" spans="1:9" ht="17" customHeight="1">
      <c r="A20" s="72"/>
      <c r="B20" s="284" t="s">
        <v>53</v>
      </c>
      <c r="C20" s="285"/>
      <c r="D20" s="285"/>
      <c r="E20" s="285" t="s">
        <v>46</v>
      </c>
      <c r="F20" s="285"/>
      <c r="G20" s="286"/>
      <c r="H20" s="286"/>
      <c r="I20" s="73"/>
    </row>
    <row r="21" spans="1:9" s="2" customFormat="1" ht="17" customHeight="1" thickBot="1">
      <c r="A21" s="16" t="s">
        <v>4</v>
      </c>
      <c r="B21" s="287" t="s">
        <v>195</v>
      </c>
      <c r="C21" s="285" t="str">
        <f t="shared" ref="C21:H21" si="5">"# " &amp; VALUE(RIGHT(B21,4)+1)</f>
        <v># 1447</v>
      </c>
      <c r="D21" s="288" t="str">
        <f t="shared" si="5"/>
        <v># 1448</v>
      </c>
      <c r="E21" s="288" t="str">
        <f t="shared" si="5"/>
        <v># 1449</v>
      </c>
      <c r="F21" s="285" t="str">
        <f t="shared" si="5"/>
        <v># 1450</v>
      </c>
      <c r="G21" s="285" t="str">
        <f t="shared" si="5"/>
        <v># 1451</v>
      </c>
      <c r="H21" s="285" t="str">
        <f t="shared" si="5"/>
        <v># 1452</v>
      </c>
      <c r="I21" s="43" t="s">
        <v>4</v>
      </c>
    </row>
    <row r="22" spans="1:9" ht="17" customHeight="1">
      <c r="A22" s="74"/>
      <c r="B22" s="75" t="s">
        <v>196</v>
      </c>
      <c r="C22" s="76"/>
      <c r="D22" s="77" t="str">
        <f>D90</f>
        <v>女神配對計劃 最後告白 A Date with Goddess - The Final Confession (5 EPI)</v>
      </c>
      <c r="E22" s="38"/>
      <c r="F22" s="38"/>
      <c r="G22" s="37">
        <v>800387780</v>
      </c>
      <c r="H22" s="370"/>
      <c r="I22" s="80"/>
    </row>
    <row r="23" spans="1:9" ht="17" customHeight="1">
      <c r="A23" s="81" t="s">
        <v>2</v>
      </c>
      <c r="B23" s="31" t="s">
        <v>89</v>
      </c>
      <c r="C23" s="33" t="str">
        <f>B91</f>
        <v># 1</v>
      </c>
      <c r="D23" s="70" t="str">
        <f>"# " &amp; VALUE(RIGHT(C23,2)+1)</f>
        <v># 2</v>
      </c>
      <c r="E23" s="70" t="str">
        <f>"# " &amp; VALUE(RIGHT(D23,2)+1)</f>
        <v># 3</v>
      </c>
      <c r="F23" s="70" t="str">
        <f>"# " &amp; VALUE(RIGHT(E23,2)+1)</f>
        <v># 4</v>
      </c>
      <c r="G23" s="95"/>
      <c r="H23" s="371"/>
      <c r="I23" s="84" t="s">
        <v>2</v>
      </c>
    </row>
    <row r="24" spans="1:9" ht="17" customHeight="1">
      <c r="A24" s="85"/>
      <c r="B24" s="86" t="s">
        <v>17</v>
      </c>
      <c r="C24" s="87"/>
      <c r="D24" s="88" t="s">
        <v>197</v>
      </c>
      <c r="E24" s="88"/>
      <c r="F24" s="88"/>
      <c r="G24" s="95"/>
      <c r="H24" s="371"/>
      <c r="I24" s="90"/>
    </row>
    <row r="25" spans="1:9" ht="17" customHeight="1">
      <c r="A25" s="85"/>
      <c r="B25" s="91" t="s">
        <v>17</v>
      </c>
      <c r="C25" s="49" t="s">
        <v>17</v>
      </c>
      <c r="D25" s="92" t="s">
        <v>17</v>
      </c>
      <c r="E25" s="92" t="s">
        <v>17</v>
      </c>
      <c r="F25" s="92" t="s">
        <v>17</v>
      </c>
      <c r="G25" s="372" t="s">
        <v>122</v>
      </c>
      <c r="H25" s="373"/>
      <c r="I25" s="90"/>
    </row>
    <row r="26" spans="1:9" ht="17" customHeight="1">
      <c r="A26" s="85"/>
      <c r="B26" s="94" t="str">
        <f>LEFT($H$35,5) &amp; " # " &amp; VALUE(RIGHT($H$35,3)-1)</f>
        <v>新聞掏寶  # 266</v>
      </c>
      <c r="C26" s="94" t="str">
        <f>B70</f>
        <v>美食新聞報道 # 120</v>
      </c>
      <c r="D26" s="95" t="str">
        <f>C70</f>
        <v>美食新聞報道 # 121</v>
      </c>
      <c r="E26" s="95" t="str">
        <f>D70</f>
        <v>美食新聞報道 (*港台篇) #17</v>
      </c>
      <c r="F26" s="374" t="s">
        <v>198</v>
      </c>
      <c r="G26" s="375" t="s">
        <v>123</v>
      </c>
      <c r="H26" s="376"/>
      <c r="I26" s="90"/>
    </row>
    <row r="27" spans="1:9" s="2" customFormat="1" ht="17" customHeight="1" thickBot="1">
      <c r="A27" s="96" t="s">
        <v>5</v>
      </c>
      <c r="B27" s="71"/>
      <c r="C27" s="94"/>
      <c r="D27" s="33"/>
      <c r="E27" s="33"/>
      <c r="F27" s="33"/>
      <c r="G27" s="95" t="s">
        <v>199</v>
      </c>
      <c r="H27" s="60" t="s">
        <v>200</v>
      </c>
      <c r="I27" s="97" t="s">
        <v>5</v>
      </c>
    </row>
    <row r="28" spans="1:9" ht="17" customHeight="1">
      <c r="A28" s="85"/>
      <c r="B28" s="98" t="s">
        <v>17</v>
      </c>
      <c r="C28" s="38"/>
      <c r="D28" s="39"/>
      <c r="E28" s="39"/>
      <c r="F28" s="39"/>
      <c r="G28" s="188"/>
      <c r="H28" s="371"/>
      <c r="I28" s="101"/>
    </row>
    <row r="29" spans="1:9" ht="17" customHeight="1">
      <c r="A29" s="102" t="s">
        <v>2</v>
      </c>
      <c r="B29" s="103"/>
      <c r="C29" s="106"/>
      <c r="D29" s="105" t="s">
        <v>95</v>
      </c>
      <c r="E29" s="106"/>
      <c r="F29" s="59"/>
      <c r="G29" s="186"/>
      <c r="H29" s="377"/>
      <c r="I29" s="84" t="s">
        <v>2</v>
      </c>
    </row>
    <row r="30" spans="1:9" ht="17" customHeight="1">
      <c r="A30" s="85"/>
      <c r="B30" s="53" t="s">
        <v>89</v>
      </c>
      <c r="C30" s="59" t="str">
        <f>"# " &amp; VALUE(RIGHT(C80,2)-1)</f>
        <v># 6</v>
      </c>
      <c r="D30" s="59" t="str">
        <f>"# " &amp; VALUE(RIGHT(D80,2)-1)</f>
        <v># 7</v>
      </c>
      <c r="E30" s="59" t="str">
        <f>"# " &amp; VALUE(RIGHT(E80,2)-1)</f>
        <v># 8</v>
      </c>
      <c r="F30" s="59" t="str">
        <f>E80</f>
        <v># 9</v>
      </c>
      <c r="G30" s="95"/>
      <c r="H30" s="371"/>
      <c r="I30" s="90"/>
    </row>
    <row r="31" spans="1:9" s="2" customFormat="1" ht="17" customHeight="1" thickBot="1">
      <c r="A31" s="96" t="s">
        <v>6</v>
      </c>
      <c r="B31" s="31"/>
      <c r="C31" s="70"/>
      <c r="D31" s="70"/>
      <c r="E31" s="70"/>
      <c r="F31" s="70"/>
      <c r="G31" s="378" t="s">
        <v>24</v>
      </c>
      <c r="H31" s="379"/>
      <c r="I31" s="111" t="s">
        <v>6</v>
      </c>
    </row>
    <row r="32" spans="1:9" ht="17" customHeight="1">
      <c r="A32" s="112"/>
      <c r="B32" s="98" t="s">
        <v>17</v>
      </c>
      <c r="C32" s="7"/>
      <c r="D32" s="38"/>
      <c r="E32" s="39" t="str">
        <f>$E$73</f>
        <v>東張西望  Scoop 2025</v>
      </c>
      <c r="F32" s="38"/>
      <c r="G32" s="7"/>
      <c r="H32" s="113"/>
      <c r="I32" s="73"/>
    </row>
    <row r="33" spans="1:9" ht="17" customHeight="1">
      <c r="A33" s="102" t="s">
        <v>2</v>
      </c>
      <c r="B33" s="70" t="str">
        <f>B9</f>
        <v># 250</v>
      </c>
      <c r="C33" s="70" t="str">
        <f>B74</f>
        <v># 251</v>
      </c>
      <c r="D33" s="70" t="str">
        <f>D9</f>
        <v># 252</v>
      </c>
      <c r="E33" s="70" t="str">
        <f>E9</f>
        <v># 253</v>
      </c>
      <c r="F33" s="70" t="str">
        <f>F9</f>
        <v># 254</v>
      </c>
      <c r="G33" s="70" t="str">
        <f>"# " &amp; VALUE(RIGHT(F33,3)+1)</f>
        <v># 255</v>
      </c>
      <c r="H33" s="70" t="str">
        <f>"# " &amp; VALUE(RIGHT(G33,3)+1)</f>
        <v># 256</v>
      </c>
      <c r="I33" s="57" t="s">
        <v>2</v>
      </c>
    </row>
    <row r="34" spans="1:9" ht="17" customHeight="1">
      <c r="A34" s="85"/>
      <c r="B34" s="98" t="s">
        <v>17</v>
      </c>
      <c r="C34" s="38"/>
      <c r="D34" s="59" t="s">
        <v>62</v>
      </c>
      <c r="E34" s="59"/>
      <c r="F34" s="59"/>
      <c r="G34" s="114" t="s">
        <v>20</v>
      </c>
      <c r="H34" s="115" t="s">
        <v>25</v>
      </c>
      <c r="I34" s="116"/>
    </row>
    <row r="35" spans="1:9" ht="17" customHeight="1">
      <c r="A35" s="85"/>
      <c r="B35" s="59" t="s">
        <v>201</v>
      </c>
      <c r="C35" s="59" t="str">
        <f>B61</f>
        <v># 1956</v>
      </c>
      <c r="D35" s="59" t="str">
        <f>C61</f>
        <v># 1957</v>
      </c>
      <c r="E35" s="59" t="str">
        <f>D61</f>
        <v># 1958</v>
      </c>
      <c r="F35" s="59" t="str">
        <f>E61</f>
        <v># 1959</v>
      </c>
      <c r="G35" s="117" t="s">
        <v>202</v>
      </c>
      <c r="H35" s="118" t="s">
        <v>203</v>
      </c>
      <c r="I35" s="116"/>
    </row>
    <row r="36" spans="1:9" s="2" customFormat="1" ht="17" customHeight="1" thickBot="1">
      <c r="A36" s="96" t="s">
        <v>7</v>
      </c>
      <c r="B36" s="59"/>
      <c r="C36" s="59"/>
      <c r="D36" s="70"/>
      <c r="E36" s="70"/>
      <c r="F36" s="119">
        <v>1255</v>
      </c>
      <c r="G36" s="32"/>
      <c r="H36" s="120" t="s">
        <v>26</v>
      </c>
      <c r="I36" s="15" t="s">
        <v>7</v>
      </c>
    </row>
    <row r="37" spans="1:9" ht="17" customHeight="1">
      <c r="A37" s="121"/>
      <c r="B37" s="98" t="s">
        <v>17</v>
      </c>
      <c r="C37" s="39"/>
      <c r="D37" s="39"/>
      <c r="E37" s="39" t="s">
        <v>46</v>
      </c>
      <c r="F37" s="99"/>
      <c r="G37" s="122" t="s">
        <v>106</v>
      </c>
      <c r="H37" s="123" t="s">
        <v>73</v>
      </c>
      <c r="I37" s="124"/>
    </row>
    <row r="38" spans="1:9" ht="17" customHeight="1">
      <c r="A38" s="72"/>
      <c r="B38" s="59" t="str">
        <f>B21</f>
        <v># 1446</v>
      </c>
      <c r="C38" s="59" t="str">
        <f>C21</f>
        <v># 1447</v>
      </c>
      <c r="D38" s="59" t="str">
        <f t="shared" ref="D38:F38" si="6">"# " &amp; VALUE(RIGHT(C38,4)+1)</f>
        <v># 1448</v>
      </c>
      <c r="E38" s="59" t="str">
        <f t="shared" si="6"/>
        <v># 1449</v>
      </c>
      <c r="F38" s="94" t="str">
        <f t="shared" si="6"/>
        <v># 1450</v>
      </c>
      <c r="G38" s="107" t="s">
        <v>204</v>
      </c>
      <c r="I38" s="116"/>
    </row>
    <row r="39" spans="1:9" ht="17" customHeight="1">
      <c r="A39" s="52" t="s">
        <v>2</v>
      </c>
      <c r="B39" s="70"/>
      <c r="C39" s="70"/>
      <c r="D39" s="70"/>
      <c r="E39" s="70"/>
      <c r="F39" s="125">
        <v>1320</v>
      </c>
      <c r="G39" s="126" t="s">
        <v>105</v>
      </c>
      <c r="H39" s="127" t="s">
        <v>205</v>
      </c>
      <c r="I39" s="128" t="s">
        <v>2</v>
      </c>
    </row>
    <row r="40" spans="1:9" ht="17" customHeight="1">
      <c r="A40" s="129"/>
      <c r="B40" s="289" t="s">
        <v>52</v>
      </c>
      <c r="C40" s="290"/>
      <c r="D40" s="268"/>
      <c r="E40" s="286"/>
      <c r="F40" s="286"/>
      <c r="G40" s="281" t="s">
        <v>50</v>
      </c>
      <c r="H40" s="130" t="s">
        <v>72</v>
      </c>
      <c r="I40" s="116"/>
    </row>
    <row r="41" spans="1:9" ht="17" customHeight="1" thickBot="1">
      <c r="A41" s="72"/>
      <c r="B41" s="291"/>
      <c r="C41" s="285"/>
      <c r="D41" s="292" t="s">
        <v>206</v>
      </c>
      <c r="E41" s="285"/>
      <c r="F41" s="285"/>
      <c r="G41" s="282" t="s">
        <v>207</v>
      </c>
      <c r="H41" s="130"/>
      <c r="I41" s="116"/>
    </row>
    <row r="42" spans="1:9" s="2" customFormat="1" ht="17" customHeight="1" thickBot="1">
      <c r="A42" s="132" t="s">
        <v>8</v>
      </c>
      <c r="B42" s="291" t="s">
        <v>208</v>
      </c>
      <c r="C42" s="285" t="str">
        <f>"# " &amp; VALUE(RIGHT(B42,4)+1)</f>
        <v># 1802</v>
      </c>
      <c r="D42" s="285" t="str">
        <f>"# " &amp; VALUE(RIGHT(C42,4)+1)</f>
        <v># 1803</v>
      </c>
      <c r="E42" s="285" t="str">
        <f>"# " &amp; VALUE(RIGHT(D42,4)+1)</f>
        <v># 1804</v>
      </c>
      <c r="F42" s="285" t="str">
        <f>"# " &amp; VALUE(RIGHT(E42,4)+1)</f>
        <v># 1805</v>
      </c>
      <c r="G42" s="283" t="s">
        <v>21</v>
      </c>
      <c r="H42" s="133"/>
      <c r="I42" s="15" t="s">
        <v>8</v>
      </c>
    </row>
    <row r="43" spans="1:9" ht="17" customHeight="1">
      <c r="A43" s="112"/>
      <c r="B43" s="291"/>
      <c r="C43" s="285"/>
      <c r="D43" s="285"/>
      <c r="E43" s="285"/>
      <c r="F43" s="293">
        <v>1405</v>
      </c>
      <c r="G43" s="114" t="s">
        <v>20</v>
      </c>
      <c r="H43" s="134" t="s">
        <v>23</v>
      </c>
      <c r="I43" s="101"/>
    </row>
    <row r="44" spans="1:9" ht="17" customHeight="1">
      <c r="A44" s="85"/>
      <c r="B44" s="37" t="s">
        <v>17</v>
      </c>
      <c r="C44" s="38"/>
      <c r="D44" s="38"/>
      <c r="E44" s="38" t="s">
        <v>35</v>
      </c>
      <c r="F44" s="38"/>
      <c r="G44" s="135"/>
      <c r="H44" s="136"/>
      <c r="I44" s="90"/>
    </row>
    <row r="45" spans="1:9" ht="17" customHeight="1">
      <c r="A45" s="137" t="s">
        <v>2</v>
      </c>
      <c r="B45" s="33" t="str">
        <f>B19</f>
        <v># 2636</v>
      </c>
      <c r="C45" s="59" t="str">
        <f>C19</f>
        <v># 2637</v>
      </c>
      <c r="D45" s="59" t="str">
        <f>C76</f>
        <v># 2638</v>
      </c>
      <c r="E45" s="59" t="str">
        <f>D76</f>
        <v># 2639</v>
      </c>
      <c r="F45" s="59" t="str">
        <f>E76</f>
        <v># 2640</v>
      </c>
      <c r="G45" s="138"/>
      <c r="H45" s="139"/>
      <c r="I45" s="84" t="s">
        <v>2</v>
      </c>
    </row>
    <row r="46" spans="1:9" ht="17" customHeight="1">
      <c r="A46" s="140"/>
      <c r="B46" s="98" t="s">
        <v>17</v>
      </c>
      <c r="C46" s="39"/>
      <c r="D46" s="39"/>
      <c r="E46" s="39"/>
      <c r="F46" s="39"/>
      <c r="G46" s="135" t="s">
        <v>209</v>
      </c>
      <c r="H46" s="141"/>
      <c r="I46" s="142"/>
    </row>
    <row r="47" spans="1:9" s="2" customFormat="1" ht="17" customHeight="1" thickBot="1">
      <c r="A47" s="143">
        <v>1500</v>
      </c>
      <c r="B47" s="258"/>
      <c r="C47" s="259"/>
      <c r="D47" s="144" t="s">
        <v>210</v>
      </c>
      <c r="F47" s="59"/>
      <c r="G47" s="145"/>
      <c r="H47" s="146" t="str">
        <f>G81</f>
        <v>我左眼見到鬼</v>
      </c>
      <c r="I47" s="147">
        <v>1500</v>
      </c>
    </row>
    <row r="48" spans="1:9" ht="17" customHeight="1">
      <c r="A48" s="148"/>
      <c r="B48" s="53" t="s">
        <v>211</v>
      </c>
      <c r="C48" s="59" t="str">
        <f>B86</f>
        <v># 20</v>
      </c>
      <c r="D48" s="59" t="str">
        <f>C86</f>
        <v># 21</v>
      </c>
      <c r="E48" s="59" t="str">
        <f>D86</f>
        <v># 22</v>
      </c>
      <c r="F48" s="59" t="str">
        <f>E86</f>
        <v># 23</v>
      </c>
      <c r="G48" s="135"/>
      <c r="H48" s="94"/>
      <c r="I48" s="149"/>
    </row>
    <row r="49" spans="1:9" ht="17" customHeight="1">
      <c r="A49" s="150">
        <v>30</v>
      </c>
      <c r="B49" s="31"/>
      <c r="C49" s="70"/>
      <c r="D49" s="70"/>
      <c r="E49" s="70"/>
      <c r="F49" s="70"/>
      <c r="G49" s="380"/>
      <c r="H49" s="151"/>
      <c r="I49" s="84" t="s">
        <v>2</v>
      </c>
    </row>
    <row r="50" spans="1:9" ht="17" customHeight="1">
      <c r="A50" s="140"/>
      <c r="B50" s="86" t="s">
        <v>17</v>
      </c>
      <c r="C50" s="152"/>
      <c r="D50" s="153" t="s">
        <v>197</v>
      </c>
      <c r="E50" s="88"/>
      <c r="F50" s="88"/>
      <c r="G50" s="114" t="s">
        <v>20</v>
      </c>
      <c r="H50" s="154"/>
      <c r="I50" s="90"/>
    </row>
    <row r="51" spans="1:9" ht="17" customHeight="1">
      <c r="A51" s="140"/>
      <c r="B51" s="75" t="s">
        <v>146</v>
      </c>
      <c r="C51" s="39"/>
      <c r="D51" s="77" t="str">
        <f>D22</f>
        <v>女神配對計劃 最後告白 A Date with Goddess - The Final Confession (5 EPI)</v>
      </c>
      <c r="E51" s="38"/>
      <c r="F51" s="38"/>
      <c r="G51" s="93" t="s">
        <v>172</v>
      </c>
      <c r="H51" s="94"/>
      <c r="I51" s="90"/>
    </row>
    <row r="52" spans="1:9" s="2" customFormat="1" ht="17" customHeight="1" thickBot="1">
      <c r="A52" s="143">
        <v>1600</v>
      </c>
      <c r="B52" s="31" t="str">
        <f>B23</f>
        <v># 5</v>
      </c>
      <c r="C52" s="70" t="str">
        <f>C23</f>
        <v># 1</v>
      </c>
      <c r="D52" s="70" t="str">
        <f>"# " &amp; VALUE(RIGHT(C52,2)+1)</f>
        <v># 2</v>
      </c>
      <c r="E52" s="70" t="str">
        <f>"# " &amp; VALUE(RIGHT(D52,2)+1)</f>
        <v># 3</v>
      </c>
      <c r="F52" s="70" t="str">
        <f>"# " &amp; VALUE(RIGHT(E52,2)+1)</f>
        <v># 4</v>
      </c>
      <c r="G52" s="380"/>
      <c r="H52" s="120"/>
      <c r="I52" s="147">
        <v>1600</v>
      </c>
    </row>
    <row r="53" spans="1:9" ht="17" customHeight="1">
      <c r="A53" s="21"/>
      <c r="B53" s="156" t="s">
        <v>86</v>
      </c>
      <c r="C53" s="92" t="s">
        <v>101</v>
      </c>
      <c r="D53" s="23" t="s">
        <v>94</v>
      </c>
      <c r="E53" s="49" t="s">
        <v>76</v>
      </c>
      <c r="F53" s="92" t="s">
        <v>98</v>
      </c>
      <c r="G53" s="114" t="s">
        <v>20</v>
      </c>
      <c r="H53" s="134" t="s">
        <v>23</v>
      </c>
      <c r="I53" s="80"/>
    </row>
    <row r="54" spans="1:9" ht="17" customHeight="1">
      <c r="A54" s="44"/>
      <c r="B54" s="158" t="s">
        <v>212</v>
      </c>
      <c r="C54" s="26" t="s">
        <v>213</v>
      </c>
      <c r="D54" s="159" t="s">
        <v>214</v>
      </c>
      <c r="E54" s="160" t="s">
        <v>215</v>
      </c>
      <c r="F54" s="161" t="s">
        <v>216</v>
      </c>
      <c r="G54" s="145"/>
      <c r="H54" s="94" t="str">
        <f>G75</f>
        <v>香港系列之原味道 # 12 (13 EPI)</v>
      </c>
      <c r="I54" s="163"/>
    </row>
    <row r="55" spans="1:9" ht="16.75" customHeight="1">
      <c r="A55" s="30">
        <v>30</v>
      </c>
      <c r="B55" s="31" t="s">
        <v>217</v>
      </c>
      <c r="C55" s="33" t="s">
        <v>89</v>
      </c>
      <c r="D55" s="95" t="s">
        <v>126</v>
      </c>
      <c r="E55" s="95" t="s">
        <v>190</v>
      </c>
      <c r="F55" s="95" t="s">
        <v>111</v>
      </c>
      <c r="G55" s="107" t="s">
        <v>218</v>
      </c>
      <c r="H55" s="164"/>
      <c r="I55" s="165">
        <v>30</v>
      </c>
    </row>
    <row r="56" spans="1:9" ht="17" customHeight="1">
      <c r="A56" s="44"/>
      <c r="B56" s="166" t="s">
        <v>20</v>
      </c>
      <c r="C56" s="167" t="s">
        <v>219</v>
      </c>
      <c r="D56" s="37" t="s">
        <v>78</v>
      </c>
      <c r="E56" s="38"/>
      <c r="F56" s="38"/>
      <c r="G56" s="145"/>
      <c r="H56" s="169" t="s">
        <v>23</v>
      </c>
      <c r="I56" s="142"/>
    </row>
    <row r="57" spans="1:9" ht="17" customHeight="1">
      <c r="A57" s="44"/>
      <c r="B57" s="135" t="s">
        <v>220</v>
      </c>
      <c r="C57" s="59" t="s">
        <v>90</v>
      </c>
      <c r="D57" s="95"/>
      <c r="E57" s="160" t="s">
        <v>221</v>
      </c>
      <c r="F57" s="160"/>
      <c r="G57" s="381">
        <v>1645</v>
      </c>
      <c r="H57" s="131" t="str">
        <f>G90</f>
        <v>日本最美村落 # 5</v>
      </c>
      <c r="I57" s="142"/>
    </row>
    <row r="58" spans="1:9" s="2" customFormat="1" ht="17" customHeight="1" thickBot="1">
      <c r="A58" s="170">
        <v>1700</v>
      </c>
      <c r="B58" s="171"/>
      <c r="C58" s="70" t="s">
        <v>194</v>
      </c>
      <c r="D58" s="33" t="s">
        <v>222</v>
      </c>
      <c r="E58" s="70" t="str">
        <f>"# " &amp; VALUE(RIGHT(D58,2)+1)</f>
        <v># 32</v>
      </c>
      <c r="F58" s="70" t="str">
        <f>"# " &amp; VALUE(RIGHT(E58,2)+1)</f>
        <v># 33</v>
      </c>
      <c r="G58" s="107" t="s">
        <v>223</v>
      </c>
      <c r="H58" s="173"/>
      <c r="I58" s="147">
        <v>1700</v>
      </c>
    </row>
    <row r="59" spans="1:9" ht="17" customHeight="1">
      <c r="A59" s="74"/>
      <c r="B59" s="38" t="s">
        <v>57</v>
      </c>
      <c r="C59" s="174"/>
      <c r="D59" s="49"/>
      <c r="E59" s="49"/>
      <c r="F59" s="49"/>
      <c r="G59" s="114" t="s">
        <v>20</v>
      </c>
      <c r="H59" s="169" t="s">
        <v>23</v>
      </c>
      <c r="I59" s="80"/>
    </row>
    <row r="60" spans="1:9" ht="17" customHeight="1">
      <c r="A60" s="140"/>
      <c r="B60" s="49"/>
      <c r="C60" s="59"/>
      <c r="D60" s="55" t="s">
        <v>56</v>
      </c>
      <c r="E60" s="7"/>
      <c r="F60" s="7"/>
      <c r="G60" s="135" t="s">
        <v>220</v>
      </c>
      <c r="H60" s="118" t="str">
        <f>H35</f>
        <v>新聞掏寶 # 267</v>
      </c>
      <c r="I60" s="142"/>
    </row>
    <row r="61" spans="1:9" ht="17" customHeight="1">
      <c r="A61" s="150">
        <v>30</v>
      </c>
      <c r="B61" s="70" t="s">
        <v>224</v>
      </c>
      <c r="C61" s="70" t="str">
        <f>"# " &amp; VALUE(RIGHT(B61,4)+1)</f>
        <v># 1957</v>
      </c>
      <c r="D61" s="70" t="str">
        <f>"# " &amp; VALUE(RIGHT(C61,4)+1)</f>
        <v># 1958</v>
      </c>
      <c r="E61" s="59" t="str">
        <f>"# " &amp; VALUE(RIGHT(D61,4)+1)</f>
        <v># 1959</v>
      </c>
      <c r="F61" s="70" t="str">
        <f>"# " &amp; VALUE(RIGHT(E61,4)+1)</f>
        <v># 1960</v>
      </c>
      <c r="G61" s="175"/>
      <c r="H61" s="176"/>
      <c r="I61" s="165">
        <v>30</v>
      </c>
    </row>
    <row r="62" spans="1:9" ht="17" customHeight="1">
      <c r="A62" s="177"/>
      <c r="B62" s="98" t="s">
        <v>109</v>
      </c>
      <c r="C62" s="79"/>
      <c r="D62" s="79"/>
      <c r="E62" s="79"/>
      <c r="F62" s="79"/>
      <c r="G62" s="114" t="s">
        <v>20</v>
      </c>
      <c r="H62" s="323" t="s">
        <v>49</v>
      </c>
      <c r="I62" s="142"/>
    </row>
    <row r="63" spans="1:9" ht="17" customHeight="1">
      <c r="A63" s="140"/>
      <c r="B63" s="22"/>
      <c r="C63" s="49"/>
      <c r="D63" s="178" t="s">
        <v>225</v>
      </c>
      <c r="E63" s="49"/>
      <c r="F63" s="49"/>
      <c r="G63" s="107" t="str">
        <f>G41</f>
        <v>周六聊Teen谷 # 36</v>
      </c>
      <c r="H63" s="292" t="s">
        <v>226</v>
      </c>
      <c r="I63" s="142"/>
    </row>
    <row r="64" spans="1:9" s="2" customFormat="1" ht="17" customHeight="1" thickBot="1">
      <c r="A64" s="143">
        <v>1800</v>
      </c>
      <c r="B64" s="53" t="s">
        <v>227</v>
      </c>
      <c r="C64" s="59" t="str">
        <f>"# " &amp; VALUE(RIGHT(B64,2)+1)</f>
        <v># 19</v>
      </c>
      <c r="D64" s="59" t="str">
        <f>"# " &amp; VALUE(RIGHT(C64,2)+1)</f>
        <v># 20</v>
      </c>
      <c r="E64" s="59" t="str">
        <f>"# " &amp; VALUE(RIGHT(D64,2)+1)</f>
        <v># 21</v>
      </c>
      <c r="F64" s="59" t="str">
        <f>"# " &amp; VALUE(RIGHT(E64,2)+1)</f>
        <v># 22</v>
      </c>
      <c r="G64" s="32"/>
      <c r="H64" s="369" t="s">
        <v>44</v>
      </c>
      <c r="I64" s="147">
        <v>1800</v>
      </c>
    </row>
    <row r="65" spans="1:9" ht="17" customHeight="1">
      <c r="A65" s="140"/>
      <c r="B65" s="53"/>
      <c r="C65" s="59"/>
      <c r="D65" s="59"/>
      <c r="E65" s="59"/>
      <c r="F65" s="59"/>
      <c r="G65" s="262" t="s">
        <v>228</v>
      </c>
      <c r="H65" s="263"/>
      <c r="I65" s="41"/>
    </row>
    <row r="66" spans="1:9" ht="17" customHeight="1" thickBot="1">
      <c r="A66" s="150">
        <v>30</v>
      </c>
      <c r="B66" s="179"/>
      <c r="C66" s="42"/>
      <c r="D66" s="42"/>
      <c r="E66" s="42"/>
      <c r="F66" s="180"/>
      <c r="G66" s="181" t="s">
        <v>229</v>
      </c>
      <c r="H66" s="182" t="s">
        <v>230</v>
      </c>
      <c r="I66" s="35">
        <v>30</v>
      </c>
    </row>
    <row r="67" spans="1:9" ht="17" customHeight="1">
      <c r="A67" s="140"/>
      <c r="B67" s="294" t="s">
        <v>231</v>
      </c>
      <c r="C67" s="272"/>
      <c r="D67" s="272"/>
      <c r="E67" s="272"/>
      <c r="F67" s="273"/>
      <c r="G67" s="295" t="s">
        <v>232</v>
      </c>
      <c r="H67" s="296"/>
      <c r="I67" s="41"/>
    </row>
    <row r="68" spans="1:9" s="2" customFormat="1" ht="12.65" customHeight="1" thickBot="1">
      <c r="A68" s="143">
        <v>1900</v>
      </c>
      <c r="B68" s="297"/>
      <c r="C68" s="297"/>
      <c r="D68" s="297"/>
      <c r="E68" s="297"/>
      <c r="F68" s="278">
        <v>1900</v>
      </c>
      <c r="G68" s="298"/>
      <c r="H68" s="299"/>
      <c r="I68" s="183">
        <v>1900</v>
      </c>
    </row>
    <row r="69" spans="1:9" s="2" customFormat="1" ht="17" customHeight="1">
      <c r="A69" s="170"/>
      <c r="B69" s="281" t="s">
        <v>58</v>
      </c>
      <c r="C69" s="281" t="s">
        <v>58</v>
      </c>
      <c r="D69" s="281" t="s">
        <v>70</v>
      </c>
      <c r="E69" s="300" t="s">
        <v>233</v>
      </c>
      <c r="F69" s="301" t="s">
        <v>59</v>
      </c>
      <c r="G69" s="302" t="s">
        <v>65</v>
      </c>
      <c r="H69" s="303" t="s">
        <v>107</v>
      </c>
      <c r="I69" s="149"/>
    </row>
    <row r="70" spans="1:9" s="2" customFormat="1" ht="17" customHeight="1">
      <c r="A70" s="170"/>
      <c r="B70" s="304" t="s">
        <v>234</v>
      </c>
      <c r="C70" s="304" t="s">
        <v>235</v>
      </c>
      <c r="D70" s="304" t="s">
        <v>236</v>
      </c>
      <c r="E70" s="305" t="s">
        <v>237</v>
      </c>
      <c r="F70" s="306" t="s">
        <v>202</v>
      </c>
      <c r="G70" s="307" t="s">
        <v>238</v>
      </c>
      <c r="H70" s="308" t="s">
        <v>239</v>
      </c>
      <c r="I70" s="187"/>
    </row>
    <row r="71" spans="1:9" s="2" customFormat="1" ht="17" customHeight="1">
      <c r="A71" s="44">
        <v>30</v>
      </c>
      <c r="B71" s="309" t="s">
        <v>60</v>
      </c>
      <c r="C71" s="309" t="s">
        <v>79</v>
      </c>
      <c r="D71" s="310" t="s">
        <v>71</v>
      </c>
      <c r="E71" s="311" t="s">
        <v>240</v>
      </c>
      <c r="F71" s="312" t="s">
        <v>241</v>
      </c>
      <c r="G71" s="313" t="s">
        <v>66</v>
      </c>
      <c r="H71" s="314" t="s">
        <v>96</v>
      </c>
      <c r="I71" s="142">
        <v>30</v>
      </c>
    </row>
    <row r="72" spans="1:9" s="2" customFormat="1" ht="17" customHeight="1">
      <c r="A72" s="44"/>
      <c r="B72" s="315">
        <v>800653411</v>
      </c>
      <c r="C72" s="316"/>
      <c r="D72" s="317" t="s">
        <v>197</v>
      </c>
      <c r="E72" s="317"/>
      <c r="F72" s="318">
        <v>1935</v>
      </c>
      <c r="G72" s="319"/>
      <c r="H72" s="320">
        <v>1935</v>
      </c>
      <c r="I72" s="142"/>
    </row>
    <row r="73" spans="1:9" ht="17" customHeight="1">
      <c r="A73" s="191"/>
      <c r="B73" s="321" t="s">
        <v>51</v>
      </c>
      <c r="C73" s="286"/>
      <c r="D73" s="286"/>
      <c r="E73" s="292" t="s">
        <v>242</v>
      </c>
      <c r="F73" s="286"/>
      <c r="G73" s="286"/>
      <c r="H73" s="286"/>
      <c r="I73" s="192"/>
    </row>
    <row r="74" spans="1:9" s="2" customFormat="1" ht="17" customHeight="1" thickBot="1">
      <c r="A74" s="170">
        <v>2000</v>
      </c>
      <c r="B74" s="291" t="s">
        <v>243</v>
      </c>
      <c r="C74" s="288" t="str">
        <f t="shared" ref="C74:H74" si="7">"# " &amp; VALUE(RIGHT(B74,3)+1)</f>
        <v># 252</v>
      </c>
      <c r="D74" s="288" t="str">
        <f t="shared" si="7"/>
        <v># 253</v>
      </c>
      <c r="E74" s="288" t="str">
        <f t="shared" si="7"/>
        <v># 254</v>
      </c>
      <c r="F74" s="288" t="str">
        <f t="shared" si="7"/>
        <v># 255</v>
      </c>
      <c r="G74" s="285" t="str">
        <f t="shared" si="7"/>
        <v># 256</v>
      </c>
      <c r="H74" s="288" t="str">
        <f t="shared" si="7"/>
        <v># 257</v>
      </c>
      <c r="I74" s="147">
        <v>2000</v>
      </c>
    </row>
    <row r="75" spans="1:9" s="2" customFormat="1" ht="17" customHeight="1">
      <c r="A75" s="193"/>
      <c r="B75" s="321" t="s">
        <v>64</v>
      </c>
      <c r="C75" s="322" t="s">
        <v>22</v>
      </c>
      <c r="D75" s="323"/>
      <c r="E75" s="323" t="s">
        <v>244</v>
      </c>
      <c r="F75" s="324"/>
      <c r="G75" s="325" t="s">
        <v>245</v>
      </c>
      <c r="H75" s="326" t="s">
        <v>168</v>
      </c>
      <c r="I75" s="194"/>
    </row>
    <row r="76" spans="1:9" ht="17" customHeight="1">
      <c r="A76" s="44">
        <v>30</v>
      </c>
      <c r="B76" s="291" t="s">
        <v>246</v>
      </c>
      <c r="C76" s="285" t="str">
        <f>"# " &amp; VALUE(RIGHT(B76,4)+1)</f>
        <v># 2638</v>
      </c>
      <c r="D76" s="285" t="str">
        <f>"# " &amp; VALUE(RIGHT(C76,4)+1)</f>
        <v># 2639</v>
      </c>
      <c r="E76" s="285" t="str">
        <f>"# " &amp; VALUE(RIGHT(D76,4)+1)</f>
        <v># 2640</v>
      </c>
      <c r="F76" s="285" t="str">
        <f>"# " &amp; VALUE(RIGHT(E76,4)+1)</f>
        <v># 2641</v>
      </c>
      <c r="G76" s="327" t="s">
        <v>113</v>
      </c>
      <c r="H76" s="328"/>
      <c r="I76" s="35">
        <v>30</v>
      </c>
    </row>
    <row r="77" spans="1:9" ht="17" customHeight="1">
      <c r="A77" s="36"/>
      <c r="B77" s="321" t="s">
        <v>140</v>
      </c>
      <c r="C77" s="329"/>
      <c r="D77" s="329"/>
      <c r="E77" s="329"/>
      <c r="F77" s="329"/>
      <c r="G77" s="281"/>
      <c r="H77" s="330" t="s">
        <v>247</v>
      </c>
      <c r="I77" s="195"/>
    </row>
    <row r="78" spans="1:9" ht="17" customHeight="1" thickBot="1">
      <c r="A78" s="44"/>
      <c r="B78" s="289"/>
      <c r="C78" s="285"/>
      <c r="D78" s="285"/>
      <c r="E78" s="285"/>
      <c r="F78" s="285"/>
      <c r="G78" s="331"/>
      <c r="H78" s="382" t="s">
        <v>169</v>
      </c>
      <c r="I78" s="41"/>
    </row>
    <row r="79" spans="1:9" s="2" customFormat="1" ht="17" customHeight="1" thickBot="1">
      <c r="A79" s="197">
        <v>2100</v>
      </c>
      <c r="B79" s="291"/>
      <c r="C79" s="332"/>
      <c r="D79" s="292" t="s">
        <v>248</v>
      </c>
      <c r="E79" s="285"/>
      <c r="F79" s="285"/>
      <c r="G79" s="333"/>
      <c r="H79" s="334"/>
      <c r="I79" s="183">
        <v>2100</v>
      </c>
    </row>
    <row r="80" spans="1:9" s="2" customFormat="1" ht="17" customHeight="1">
      <c r="A80" s="148"/>
      <c r="B80" s="285" t="s">
        <v>111</v>
      </c>
      <c r="C80" s="285" t="str">
        <f>"# " &amp; VALUE(RIGHT(B80,2)+1)</f>
        <v># 7</v>
      </c>
      <c r="D80" s="285" t="str">
        <f>"# " &amp; VALUE(RIGHT(C80,2)+1)</f>
        <v># 8</v>
      </c>
      <c r="E80" s="285" t="str">
        <f>"# " &amp; VALUE(RIGHT(D80,2)+1)</f>
        <v># 9</v>
      </c>
      <c r="F80" s="285" t="str">
        <f>"# " &amp; VALUE(RIGHT(E80,2)+1)</f>
        <v># 10</v>
      </c>
      <c r="G80" s="335"/>
      <c r="H80" s="383"/>
      <c r="I80" s="149"/>
    </row>
    <row r="81" spans="1:9" s="2" customFormat="1" ht="17" customHeight="1">
      <c r="A81" s="198"/>
      <c r="B81" s="285"/>
      <c r="C81" s="285"/>
      <c r="D81" s="285"/>
      <c r="E81" s="285"/>
      <c r="F81" s="285"/>
      <c r="G81" s="336" t="s">
        <v>249</v>
      </c>
      <c r="H81" s="383"/>
      <c r="I81" s="187"/>
    </row>
    <row r="82" spans="1:9" ht="17" customHeight="1">
      <c r="A82" s="150">
        <v>30</v>
      </c>
      <c r="B82" s="285"/>
      <c r="C82" s="285"/>
      <c r="D82" s="285"/>
      <c r="E82" s="285"/>
      <c r="F82" s="285"/>
      <c r="G82" s="335" t="s">
        <v>250</v>
      </c>
      <c r="H82" s="384"/>
      <c r="I82" s="165">
        <v>30</v>
      </c>
    </row>
    <row r="83" spans="1:9" ht="17" customHeight="1">
      <c r="A83" s="140"/>
      <c r="B83" s="321" t="s">
        <v>110</v>
      </c>
      <c r="C83" s="323"/>
      <c r="D83" s="329"/>
      <c r="E83" s="329"/>
      <c r="F83" s="329"/>
      <c r="G83" s="335"/>
      <c r="H83" s="385" t="s">
        <v>142</v>
      </c>
      <c r="I83" s="142"/>
    </row>
    <row r="84" spans="1:9" ht="17" customHeight="1">
      <c r="A84" s="140"/>
      <c r="B84" s="289"/>
      <c r="C84" s="285"/>
      <c r="D84" s="285"/>
      <c r="E84" s="285"/>
      <c r="F84" s="285"/>
      <c r="G84" s="339"/>
      <c r="H84" s="268"/>
      <c r="I84" s="142"/>
    </row>
    <row r="85" spans="1:9" s="2" customFormat="1" ht="17" customHeight="1" thickBot="1">
      <c r="A85" s="143">
        <v>2200</v>
      </c>
      <c r="B85" s="341"/>
      <c r="C85" s="342"/>
      <c r="D85" s="342" t="s">
        <v>210</v>
      </c>
      <c r="E85" s="285"/>
      <c r="F85" s="285"/>
      <c r="G85" s="335"/>
      <c r="H85" s="386"/>
      <c r="I85" s="147">
        <v>2200</v>
      </c>
    </row>
    <row r="86" spans="1:9" s="2" customFormat="1" ht="17" customHeight="1">
      <c r="A86" s="198"/>
      <c r="B86" s="285" t="s">
        <v>251</v>
      </c>
      <c r="C86" s="285" t="str">
        <f>"# " &amp; VALUE(RIGHT(B86,2)+1)</f>
        <v># 21</v>
      </c>
      <c r="D86" s="285" t="str">
        <f>"# " &amp; VALUE(RIGHT(C86,2)+1)</f>
        <v># 22</v>
      </c>
      <c r="E86" s="285" t="str">
        <f>"# " &amp; VALUE(RIGHT(D86,2)+1)</f>
        <v># 23</v>
      </c>
      <c r="F86" s="285" t="str">
        <f>"# " &amp; VALUE(RIGHT(E86,2)+1)</f>
        <v># 24</v>
      </c>
      <c r="G86" s="281"/>
      <c r="H86" s="356" t="s">
        <v>252</v>
      </c>
      <c r="I86" s="149"/>
    </row>
    <row r="87" spans="1:9" s="2" customFormat="1" ht="17" customHeight="1">
      <c r="A87" s="198"/>
      <c r="B87" s="291"/>
      <c r="C87" s="285"/>
      <c r="D87" s="285"/>
      <c r="E87" s="285"/>
      <c r="F87" s="285"/>
      <c r="G87" s="345"/>
      <c r="H87" s="387" t="s">
        <v>253</v>
      </c>
      <c r="I87" s="187"/>
    </row>
    <row r="88" spans="1:9" ht="17" customHeight="1">
      <c r="A88" s="150">
        <v>30</v>
      </c>
      <c r="B88" s="347"/>
      <c r="C88" s="288"/>
      <c r="D88" s="288"/>
      <c r="E88" s="288"/>
      <c r="F88" s="288"/>
      <c r="G88" s="309"/>
      <c r="H88" s="387"/>
      <c r="I88" s="165">
        <v>30</v>
      </c>
    </row>
    <row r="89" spans="1:9" ht="17" customHeight="1">
      <c r="A89" s="177"/>
      <c r="B89" s="289" t="s">
        <v>142</v>
      </c>
      <c r="C89" s="349"/>
      <c r="D89" s="268"/>
      <c r="E89" s="350"/>
      <c r="F89" s="350"/>
      <c r="G89" s="281" t="s">
        <v>161</v>
      </c>
      <c r="H89" s="388"/>
      <c r="I89" s="142"/>
    </row>
    <row r="90" spans="1:9" ht="17" customHeight="1">
      <c r="A90" s="140"/>
      <c r="B90" s="350"/>
      <c r="C90" s="349"/>
      <c r="D90" s="292" t="s">
        <v>254</v>
      </c>
      <c r="E90" s="292"/>
      <c r="F90" s="292"/>
      <c r="G90" s="282" t="s">
        <v>255</v>
      </c>
      <c r="H90" s="389">
        <v>2245</v>
      </c>
      <c r="I90" s="142"/>
    </row>
    <row r="91" spans="1:9" ht="17" customHeight="1">
      <c r="A91" s="140"/>
      <c r="B91" s="285" t="s">
        <v>116</v>
      </c>
      <c r="C91" s="285" t="str">
        <f>"# " &amp; VALUE(RIGHT(B91,2)+1)</f>
        <v># 2</v>
      </c>
      <c r="D91" s="285" t="str">
        <f>"# " &amp; VALUE(RIGHT(C91,2)+1)</f>
        <v># 3</v>
      </c>
      <c r="E91" s="285" t="str">
        <f>"# " &amp; VALUE(RIGHT(D91,2)+1)</f>
        <v># 4</v>
      </c>
      <c r="F91" s="285" t="str">
        <f>"# " &amp; VALUE(RIGHT(E91,2)+1)</f>
        <v># 5</v>
      </c>
      <c r="G91" s="335" t="s">
        <v>162</v>
      </c>
      <c r="H91" s="390" t="s">
        <v>177</v>
      </c>
      <c r="I91" s="142"/>
    </row>
    <row r="92" spans="1:9" ht="17" customHeight="1" thickBot="1">
      <c r="A92" s="143">
        <v>2300</v>
      </c>
      <c r="B92" s="288"/>
      <c r="C92" s="288"/>
      <c r="D92" s="353"/>
      <c r="E92" s="353"/>
      <c r="F92" s="353"/>
      <c r="G92" s="283"/>
      <c r="H92" s="386"/>
      <c r="I92" s="147">
        <v>2300</v>
      </c>
    </row>
    <row r="93" spans="1:9" s="2" customFormat="1" ht="17" customHeight="1">
      <c r="A93" s="205"/>
      <c r="B93" s="22" t="s">
        <v>85</v>
      </c>
      <c r="C93" s="255"/>
      <c r="D93" s="206" t="s">
        <v>256</v>
      </c>
      <c r="E93" s="59"/>
      <c r="F93" s="59"/>
      <c r="G93" s="357" t="s">
        <v>48</v>
      </c>
      <c r="H93" s="330" t="s">
        <v>257</v>
      </c>
      <c r="I93" s="194"/>
    </row>
    <row r="94" spans="1:9" s="2" customFormat="1" ht="17" customHeight="1">
      <c r="A94" s="205"/>
      <c r="B94" s="53" t="s">
        <v>258</v>
      </c>
      <c r="C94" s="59" t="str">
        <f>"# " &amp; VALUE(RIGHT(B94,4)+1)</f>
        <v># 3839</v>
      </c>
      <c r="D94" s="59" t="str">
        <f>"# " &amp; VALUE(RIGHT(C94,4)+1)</f>
        <v># 3840</v>
      </c>
      <c r="E94" s="59" t="str">
        <f>"# " &amp; VALUE(RIGHT(D94,4)+1)</f>
        <v># 3841</v>
      </c>
      <c r="F94" s="59" t="str">
        <f>"# " &amp; VALUE(RIGHT(E94,4)+1)</f>
        <v># 3842</v>
      </c>
      <c r="G94" s="307" t="s">
        <v>259</v>
      </c>
      <c r="H94" s="354" t="s">
        <v>176</v>
      </c>
      <c r="I94" s="199"/>
    </row>
    <row r="95" spans="1:9" s="2" customFormat="1" ht="17" customHeight="1" thickBot="1">
      <c r="A95" s="207">
        <v>2315</v>
      </c>
      <c r="B95" s="53"/>
      <c r="C95" s="59"/>
      <c r="D95" s="59"/>
      <c r="E95" s="59"/>
      <c r="F95" s="208">
        <v>2315</v>
      </c>
      <c r="G95" s="287" t="s">
        <v>45</v>
      </c>
      <c r="H95" s="359"/>
      <c r="I95" s="209">
        <v>2315</v>
      </c>
    </row>
    <row r="96" spans="1:9" ht="17" customHeight="1" thickBot="1">
      <c r="A96" s="30">
        <v>30</v>
      </c>
      <c r="B96" s="210"/>
      <c r="C96" s="211"/>
      <c r="D96" s="211"/>
      <c r="E96" s="211"/>
      <c r="F96" s="211"/>
      <c r="G96" s="367" t="s">
        <v>260</v>
      </c>
      <c r="H96" s="368"/>
      <c r="I96" s="212">
        <v>30</v>
      </c>
    </row>
    <row r="97" spans="1:9" ht="17" customHeight="1">
      <c r="A97" s="36"/>
      <c r="B97" s="53"/>
      <c r="C97" s="213"/>
      <c r="D97" s="213" t="s">
        <v>47</v>
      </c>
      <c r="E97" s="49"/>
      <c r="F97" s="213"/>
      <c r="G97" s="214" t="s">
        <v>23</v>
      </c>
      <c r="H97" s="123" t="s">
        <v>20</v>
      </c>
      <c r="I97" s="41"/>
    </row>
    <row r="98" spans="1:9" ht="17" customHeight="1">
      <c r="A98" s="44"/>
      <c r="B98" s="53"/>
      <c r="C98" s="7"/>
      <c r="D98" s="7"/>
      <c r="E98" s="49"/>
      <c r="F98" s="7"/>
      <c r="G98" s="107" t="str">
        <f>G41</f>
        <v>周六聊Teen谷 # 36</v>
      </c>
      <c r="H98" s="117" t="str">
        <f>F70</f>
        <v>最強生命線 # 414</v>
      </c>
      <c r="I98" s="41"/>
    </row>
    <row r="99" spans="1:9" ht="17" customHeight="1" thickBot="1">
      <c r="A99" s="44"/>
      <c r="B99" s="53"/>
      <c r="C99" s="7"/>
      <c r="D99" s="7"/>
      <c r="E99" s="215"/>
      <c r="F99" s="255">
        <v>2350</v>
      </c>
      <c r="G99" s="82"/>
      <c r="H99" s="82"/>
      <c r="I99" s="41"/>
    </row>
    <row r="100" spans="1:9" s="2" customFormat="1" ht="17" customHeight="1" thickBot="1">
      <c r="A100" s="12" t="s">
        <v>9</v>
      </c>
      <c r="B100" s="216"/>
      <c r="C100" s="217"/>
      <c r="D100" s="217" t="s">
        <v>42</v>
      </c>
      <c r="E100" s="218"/>
      <c r="F100" s="217"/>
      <c r="G100" s="32"/>
      <c r="H100" s="32"/>
      <c r="I100" s="43" t="s">
        <v>9</v>
      </c>
    </row>
    <row r="101" spans="1:9" ht="17" customHeight="1">
      <c r="A101" s="21"/>
      <c r="B101" s="219" t="s">
        <v>17</v>
      </c>
      <c r="C101" s="211"/>
      <c r="D101" s="211"/>
      <c r="E101" s="7"/>
      <c r="F101" s="211"/>
      <c r="G101" s="214" t="s">
        <v>23</v>
      </c>
      <c r="H101" s="123" t="s">
        <v>20</v>
      </c>
      <c r="I101" s="29"/>
    </row>
    <row r="102" spans="1:9" ht="17" customHeight="1">
      <c r="A102" s="44"/>
      <c r="B102" s="49"/>
      <c r="C102" s="7"/>
      <c r="D102" s="7" t="str">
        <f>D60</f>
        <v>兄弟幫 Big Boys Club (2505 EPI)</v>
      </c>
      <c r="F102" s="220"/>
      <c r="G102" s="221" t="str">
        <f>G70</f>
        <v>新聞透視 # 35</v>
      </c>
      <c r="H102" s="118" t="str">
        <f>H35</f>
        <v>新聞掏寶 # 267</v>
      </c>
      <c r="I102" s="41"/>
    </row>
    <row r="103" spans="1:9" ht="17" customHeight="1">
      <c r="A103" s="30">
        <v>30</v>
      </c>
      <c r="B103" s="70" t="str">
        <f>B61</f>
        <v># 1956</v>
      </c>
      <c r="C103" s="70" t="str">
        <f>C61</f>
        <v># 1957</v>
      </c>
      <c r="D103" s="59" t="str">
        <f>D61</f>
        <v># 1958</v>
      </c>
      <c r="E103" s="59" t="str">
        <f>E61</f>
        <v># 1959</v>
      </c>
      <c r="F103" s="70" t="str">
        <f>F61</f>
        <v># 1960</v>
      </c>
      <c r="G103" s="222"/>
      <c r="H103" s="223"/>
      <c r="I103" s="35">
        <v>30</v>
      </c>
    </row>
    <row r="104" spans="1:9" ht="17" customHeight="1">
      <c r="A104" s="44"/>
      <c r="B104" s="22" t="s">
        <v>17</v>
      </c>
      <c r="C104" s="203"/>
      <c r="D104" s="39"/>
      <c r="E104" s="39"/>
      <c r="F104" s="99"/>
      <c r="G104" s="184" t="s">
        <v>23</v>
      </c>
      <c r="H104" s="123" t="s">
        <v>20</v>
      </c>
      <c r="I104" s="224"/>
    </row>
    <row r="105" spans="1:9" s="2" customFormat="1" ht="17" customHeight="1" thickBot="1">
      <c r="A105" s="12" t="s">
        <v>10</v>
      </c>
      <c r="B105" s="204"/>
      <c r="C105" s="203"/>
      <c r="D105" s="144" t="s">
        <v>210</v>
      </c>
      <c r="F105" s="59"/>
      <c r="G105" s="253" t="s">
        <v>261</v>
      </c>
      <c r="H105" s="131" t="str">
        <f>H63</f>
        <v>財經透視 # 37</v>
      </c>
      <c r="I105" s="15" t="s">
        <v>10</v>
      </c>
    </row>
    <row r="106" spans="1:9" ht="17" customHeight="1">
      <c r="A106" s="121"/>
      <c r="B106" s="59" t="str">
        <f>B86</f>
        <v># 20</v>
      </c>
      <c r="C106" s="59" t="str">
        <f>"# " &amp; VALUE(RIGHT(B106,2)+1)</f>
        <v># 21</v>
      </c>
      <c r="D106" s="59" t="str">
        <f>"# " &amp; VALUE(RIGHT(C106,2)+1)</f>
        <v># 22</v>
      </c>
      <c r="E106" s="59" t="str">
        <f>"# " &amp; VALUE(RIGHT(D106,2)+1)</f>
        <v># 23</v>
      </c>
      <c r="F106" s="59" t="str">
        <f>"# " &amp; VALUE(RIGHT(E106,2)+1)</f>
        <v># 24</v>
      </c>
      <c r="G106" s="184" t="s">
        <v>23</v>
      </c>
      <c r="H106" s="123" t="s">
        <v>20</v>
      </c>
      <c r="I106" s="124"/>
    </row>
    <row r="107" spans="1:9" ht="17" customHeight="1">
      <c r="A107" s="225">
        <v>30</v>
      </c>
      <c r="B107" s="70"/>
      <c r="C107" s="70"/>
      <c r="D107" s="70"/>
      <c r="E107" s="70"/>
      <c r="F107" s="71"/>
      <c r="G107" s="253" t="s">
        <v>262</v>
      </c>
      <c r="H107" s="118" t="str">
        <f>H70</f>
        <v>港繫全球  商聚灣區 #8 (10 EPI)</v>
      </c>
      <c r="I107" s="128">
        <v>30</v>
      </c>
    </row>
    <row r="108" spans="1:9" ht="17" customHeight="1">
      <c r="A108" s="129"/>
      <c r="B108" s="98" t="s">
        <v>17</v>
      </c>
      <c r="C108" s="59"/>
      <c r="D108" s="59"/>
      <c r="E108" s="59"/>
      <c r="F108" s="39"/>
      <c r="G108" s="184" t="s">
        <v>23</v>
      </c>
      <c r="H108" s="169" t="s">
        <v>23</v>
      </c>
      <c r="I108" s="61"/>
    </row>
    <row r="109" spans="1:9" s="2" customFormat="1" ht="17" customHeight="1" thickBot="1">
      <c r="A109" s="12" t="s">
        <v>11</v>
      </c>
      <c r="B109" s="53"/>
      <c r="C109" s="49"/>
      <c r="D109" s="59" t="str">
        <f>$D$79</f>
        <v>俠醫 Heroes In White (20 EPI)</v>
      </c>
      <c r="E109" s="59"/>
      <c r="F109" s="59"/>
      <c r="G109" s="117"/>
      <c r="H109" s="60"/>
      <c r="I109" s="43" t="s">
        <v>11</v>
      </c>
    </row>
    <row r="110" spans="1:9" ht="17" customHeight="1">
      <c r="A110" s="121"/>
      <c r="B110" s="53" t="str">
        <f>B80</f>
        <v># 6</v>
      </c>
      <c r="C110" s="59" t="str">
        <f>C80</f>
        <v># 7</v>
      </c>
      <c r="D110" s="59" t="str">
        <f>"# " &amp; VALUE(RIGHT(C110,2)+1)</f>
        <v># 8</v>
      </c>
      <c r="E110" s="59" t="str">
        <f>"# " &amp; VALUE(RIGHT(D110,2)+1)</f>
        <v># 9</v>
      </c>
      <c r="F110" s="59" t="str">
        <f>"# " &amp; VALUE(RIGHT(E110,2)+1)</f>
        <v># 10</v>
      </c>
      <c r="G110" s="23"/>
      <c r="H110" s="226"/>
      <c r="I110" s="51"/>
    </row>
    <row r="111" spans="1:9" ht="17" customHeight="1">
      <c r="A111" s="72">
        <v>30</v>
      </c>
      <c r="B111" s="62"/>
      <c r="C111" s="70"/>
      <c r="D111" s="70"/>
      <c r="E111" s="70"/>
      <c r="F111" s="59"/>
      <c r="G111" s="196"/>
      <c r="H111" s="60" t="str">
        <f>H77</f>
        <v>聲秀 # 8</v>
      </c>
      <c r="I111" s="57">
        <v>30</v>
      </c>
    </row>
    <row r="112" spans="1:9" ht="17" customHeight="1">
      <c r="A112" s="72"/>
      <c r="B112" s="98" t="s">
        <v>17</v>
      </c>
      <c r="C112" s="189"/>
      <c r="D112" s="88" t="s">
        <v>197</v>
      </c>
      <c r="E112" s="88"/>
      <c r="F112" s="190"/>
      <c r="G112" s="227" t="str">
        <f>G81</f>
        <v>我左眼見到鬼</v>
      </c>
      <c r="H112" s="226"/>
      <c r="I112" s="73"/>
    </row>
    <row r="113" spans="1:9" ht="17" customHeight="1">
      <c r="A113" s="129"/>
      <c r="B113" s="228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82"/>
      <c r="H113" s="226"/>
      <c r="I113" s="61"/>
    </row>
    <row r="114" spans="1:9" s="2" customFormat="1" ht="17" customHeight="1" thickBot="1">
      <c r="A114" s="12" t="s">
        <v>12</v>
      </c>
      <c r="B114" s="31" t="str">
        <f>B76</f>
        <v># 2637</v>
      </c>
      <c r="C114" s="70" t="str">
        <f t="shared" ref="C114:F114" si="8">C76</f>
        <v># 2638</v>
      </c>
      <c r="D114" s="70" t="str">
        <f t="shared" si="8"/>
        <v># 2639</v>
      </c>
      <c r="E114" s="70" t="str">
        <f t="shared" si="8"/>
        <v># 2640</v>
      </c>
      <c r="F114" s="70" t="str">
        <f t="shared" si="8"/>
        <v># 2641</v>
      </c>
      <c r="G114" s="229"/>
      <c r="H114" s="230"/>
      <c r="I114" s="43" t="s">
        <v>12</v>
      </c>
    </row>
    <row r="115" spans="1:9" ht="17" customHeight="1">
      <c r="A115" s="121"/>
      <c r="B115" s="228" t="s">
        <v>17</v>
      </c>
      <c r="C115" s="79"/>
      <c r="D115" s="59" t="s">
        <v>263</v>
      </c>
      <c r="E115" s="38"/>
      <c r="F115" s="38"/>
      <c r="G115" s="93"/>
      <c r="H115" s="38"/>
      <c r="I115" s="101"/>
    </row>
    <row r="116" spans="1:9" ht="17" customHeight="1">
      <c r="A116" s="225">
        <v>30</v>
      </c>
      <c r="B116" s="31" t="str">
        <f>B74</f>
        <v># 251</v>
      </c>
      <c r="C116" s="70" t="str">
        <f t="shared" ref="C116:F116" si="9">C74</f>
        <v># 252</v>
      </c>
      <c r="D116" s="70" t="str">
        <f t="shared" si="9"/>
        <v># 253</v>
      </c>
      <c r="E116" s="70" t="str">
        <f t="shared" si="9"/>
        <v># 254</v>
      </c>
      <c r="F116" s="70" t="str">
        <f t="shared" si="9"/>
        <v># 255</v>
      </c>
      <c r="G116" s="32"/>
      <c r="H116" s="70" t="str">
        <f t="shared" ref="H116" si="10">H74</f>
        <v># 257</v>
      </c>
      <c r="I116" s="84">
        <v>30</v>
      </c>
    </row>
    <row r="117" spans="1:9" ht="17" customHeight="1">
      <c r="A117" s="72"/>
      <c r="B117" s="231" t="s">
        <v>17</v>
      </c>
      <c r="C117" s="79" t="s">
        <v>17</v>
      </c>
      <c r="D117" s="78" t="s">
        <v>17</v>
      </c>
      <c r="E117" s="160" t="s">
        <v>215</v>
      </c>
      <c r="F117" s="37" t="s">
        <v>17</v>
      </c>
      <c r="G117" s="82" t="s">
        <v>99</v>
      </c>
      <c r="H117" s="232" t="s">
        <v>20</v>
      </c>
      <c r="I117" s="90"/>
    </row>
    <row r="118" spans="1:9" s="2" customFormat="1" ht="17" customHeight="1" thickBot="1">
      <c r="A118" s="12" t="s">
        <v>15</v>
      </c>
      <c r="B118" s="233" t="str">
        <f>B70</f>
        <v>美食新聞報道 # 120</v>
      </c>
      <c r="C118" s="59" t="str">
        <f>$C$70</f>
        <v>美食新聞報道 # 121</v>
      </c>
      <c r="D118" s="82" t="str">
        <f>D70</f>
        <v>美食新聞報道 (*港台篇) #17</v>
      </c>
      <c r="E118" s="95" t="s">
        <v>190</v>
      </c>
      <c r="F118" s="33" t="str">
        <f>F70</f>
        <v>最強生命線 # 414</v>
      </c>
      <c r="G118" s="32" t="s">
        <v>264</v>
      </c>
      <c r="H118" s="54" t="s">
        <v>265</v>
      </c>
      <c r="I118" s="111" t="s">
        <v>15</v>
      </c>
    </row>
    <row r="119" spans="1:9" ht="17" customHeight="1">
      <c r="A119" s="121"/>
      <c r="B119" s="98" t="s">
        <v>17</v>
      </c>
      <c r="C119" s="38"/>
      <c r="D119" s="39"/>
      <c r="E119" s="39"/>
      <c r="F119" s="39"/>
      <c r="G119" s="184" t="s">
        <v>23</v>
      </c>
      <c r="H119" s="133"/>
      <c r="I119" s="51"/>
    </row>
    <row r="120" spans="1:9" ht="17" customHeight="1">
      <c r="A120" s="225">
        <v>30</v>
      </c>
      <c r="B120" s="235"/>
      <c r="C120" s="59"/>
      <c r="D120" s="208" t="str">
        <f>D63</f>
        <v>浮世雙嬌傳 Legend of Two Sisters in the Chaos (40 EPI)</v>
      </c>
      <c r="E120" s="236"/>
      <c r="F120" s="237"/>
      <c r="G120" s="32" t="str">
        <f>G75</f>
        <v>香港系列之原味道 # 12 (13 EPI)</v>
      </c>
      <c r="H120" s="133"/>
      <c r="I120" s="57">
        <v>30</v>
      </c>
    </row>
    <row r="121" spans="1:9" ht="17" customHeight="1">
      <c r="A121" s="72"/>
      <c r="B121" s="53" t="str">
        <f>B64</f>
        <v># 18</v>
      </c>
      <c r="C121" s="59" t="str">
        <f>C64</f>
        <v># 19</v>
      </c>
      <c r="D121" s="59" t="str">
        <f>D64</f>
        <v># 20</v>
      </c>
      <c r="E121" s="59" t="str">
        <f>E64</f>
        <v># 21</v>
      </c>
      <c r="F121" s="59" t="str">
        <f>F64</f>
        <v># 22</v>
      </c>
      <c r="G121" s="184" t="s">
        <v>23</v>
      </c>
      <c r="H121" s="34"/>
      <c r="I121" s="61"/>
    </row>
    <row r="122" spans="1:9" s="2" customFormat="1" ht="17" customHeight="1" thickBot="1">
      <c r="A122" s="12" t="s">
        <v>13</v>
      </c>
      <c r="B122" s="62"/>
      <c r="C122" s="70"/>
      <c r="D122" s="70"/>
      <c r="E122" s="70"/>
      <c r="F122" s="70"/>
      <c r="G122" s="107" t="str">
        <f>G90</f>
        <v>日本最美村落 # 5</v>
      </c>
      <c r="H122" s="186" t="s">
        <v>259</v>
      </c>
      <c r="I122" s="43" t="s">
        <v>13</v>
      </c>
    </row>
    <row r="123" spans="1:9" ht="17" customHeight="1">
      <c r="A123" s="44"/>
      <c r="B123" s="228" t="s">
        <v>17</v>
      </c>
      <c r="C123" s="79"/>
      <c r="D123" s="59" t="str">
        <f>D$41</f>
        <v>*流行都市  Big City Shop 2025</v>
      </c>
      <c r="E123" s="7"/>
      <c r="F123" s="65"/>
      <c r="G123" s="184" t="s">
        <v>23</v>
      </c>
      <c r="H123" s="238" t="s">
        <v>20</v>
      </c>
      <c r="I123" s="41"/>
    </row>
    <row r="124" spans="1:9" ht="17" customHeight="1">
      <c r="A124" s="44"/>
      <c r="B124" s="59" t="str">
        <f>B$42</f>
        <v># 1801</v>
      </c>
      <c r="C124" s="59" t="str">
        <f>C$42</f>
        <v># 1802</v>
      </c>
      <c r="D124" s="59" t="str">
        <f>D$42</f>
        <v># 1803</v>
      </c>
      <c r="E124" s="59" t="str">
        <f>E$42</f>
        <v># 1804</v>
      </c>
      <c r="F124" s="59" t="str">
        <f>F42</f>
        <v># 1805</v>
      </c>
      <c r="G124" s="82" t="str">
        <f>G70</f>
        <v>新聞透視 # 35</v>
      </c>
      <c r="H124" s="240"/>
      <c r="I124" s="41"/>
    </row>
    <row r="125" spans="1:9" ht="17" customHeight="1">
      <c r="A125" s="225" t="s">
        <v>2</v>
      </c>
      <c r="B125" s="31"/>
      <c r="C125" s="70"/>
      <c r="D125" s="70"/>
      <c r="E125" s="70"/>
      <c r="F125" s="241" t="s">
        <v>63</v>
      </c>
      <c r="H125" s="133" t="str">
        <f>H39</f>
        <v>娛樂大家 # 15</v>
      </c>
      <c r="I125" s="57" t="s">
        <v>2</v>
      </c>
    </row>
    <row r="126" spans="1:9" ht="17" customHeight="1">
      <c r="A126" s="72"/>
      <c r="B126" s="242" t="s">
        <v>55</v>
      </c>
      <c r="C126" s="59"/>
      <c r="D126" s="59" t="s">
        <v>54</v>
      </c>
      <c r="E126" s="59"/>
      <c r="F126" s="59"/>
      <c r="G126" s="184" t="s">
        <v>23</v>
      </c>
      <c r="H126" s="60"/>
      <c r="I126" s="73"/>
    </row>
    <row r="127" spans="1:9" ht="17" customHeight="1" thickBot="1">
      <c r="A127" s="243" t="s">
        <v>14</v>
      </c>
      <c r="B127" s="244" t="s">
        <v>266</v>
      </c>
      <c r="C127" s="245" t="str">
        <f>"# " &amp; VALUE(RIGHT(B127,3)+1)</f>
        <v># 156</v>
      </c>
      <c r="D127" s="245" t="str">
        <f>"# " &amp; VALUE(RIGHT(C127,3)+1)</f>
        <v># 157</v>
      </c>
      <c r="E127" s="245" t="str">
        <f>"# " &amp; VALUE(RIGHT(D127,3)+1)</f>
        <v># 158</v>
      </c>
      <c r="F127" s="245" t="str">
        <f>"# " &amp; VALUE(RIGHT(E127,3)+1)</f>
        <v># 159</v>
      </c>
      <c r="G127" s="246" t="str">
        <f>G41</f>
        <v>周六聊Teen谷 # 36</v>
      </c>
      <c r="H127" s="247"/>
      <c r="I127" s="248" t="s">
        <v>14</v>
      </c>
    </row>
    <row r="128" spans="1:9" ht="17" customHeight="1" thickTop="1">
      <c r="A128" s="249"/>
      <c r="B128" s="250" t="s">
        <v>267</v>
      </c>
      <c r="C128" s="7"/>
      <c r="D128" s="7"/>
      <c r="E128" s="7"/>
      <c r="F128" s="7"/>
      <c r="G128" s="7"/>
      <c r="H128" s="256">
        <f ca="1">TODAY()</f>
        <v>45888</v>
      </c>
      <c r="I128" s="257"/>
    </row>
    <row r="129" spans="2:2" ht="17" customHeight="1">
      <c r="B129" s="250"/>
    </row>
    <row r="130" spans="2:2" ht="17" customHeight="1"/>
    <row r="131" spans="2:2" ht="17" customHeight="1"/>
  </sheetData>
  <mergeCells count="13">
    <mergeCell ref="H128:I128"/>
    <mergeCell ref="B47:C47"/>
    <mergeCell ref="G65:H65"/>
    <mergeCell ref="B67:F67"/>
    <mergeCell ref="G67:H67"/>
    <mergeCell ref="H87:H88"/>
    <mergeCell ref="G96:H96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2025-07-22T03:53:00Z</cp:lastPrinted>
  <dcterms:created xsi:type="dcterms:W3CDTF">2009-06-03T02:40:18Z</dcterms:created>
  <dcterms:modified xsi:type="dcterms:W3CDTF">2025-08-19T07:51:07Z</dcterms:modified>
</cp:coreProperties>
</file>