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efscmg.file.core.windows.net\efscmg\CC\CHINESE\Programming\TVB Jade HD\Schedule\2024\"/>
    </mc:Choice>
  </mc:AlternateContent>
  <xr:revisionPtr revIDLastSave="0" documentId="8_{BF07F807-B049-41F6-A7CA-68427A46909A}" xr6:coauthVersionLast="47" xr6:coauthVersionMax="47" xr10:uidLastSave="{00000000-0000-0000-0000-000000000000}"/>
  <bookViews>
    <workbookView xWindow="-110" yWindow="-110" windowWidth="19420" windowHeight="10420" tabRatio="602" xr2:uid="{00000000-000D-0000-FFFF-FFFF00000000}"/>
  </bookViews>
  <sheets>
    <sheet name="wk1" sheetId="3" r:id="rId1"/>
    <sheet name="wk2" sheetId="4" r:id="rId2"/>
  </sheets>
  <definedNames>
    <definedName name="_xlnm.Print_Area" localSheetId="0">'wk1'!$A$1:$I$126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2" i="3" l="1"/>
  <c r="G109" i="3"/>
  <c r="D57" i="3"/>
  <c r="H47" i="3"/>
  <c r="H126" i="4"/>
  <c r="G125" i="4"/>
  <c r="C124" i="4"/>
  <c r="B124" i="4"/>
  <c r="H123" i="4"/>
  <c r="G123" i="4"/>
  <c r="D123" i="4"/>
  <c r="H121" i="4"/>
  <c r="B120" i="4"/>
  <c r="H119" i="4"/>
  <c r="D119" i="4"/>
  <c r="F117" i="4"/>
  <c r="E117" i="4"/>
  <c r="D117" i="4"/>
  <c r="C117" i="4"/>
  <c r="B117" i="4"/>
  <c r="C115" i="4"/>
  <c r="B115" i="4"/>
  <c r="D113" i="4"/>
  <c r="C113" i="4"/>
  <c r="B113" i="4"/>
  <c r="D112" i="4"/>
  <c r="H110" i="4"/>
  <c r="B110" i="4"/>
  <c r="C110" i="4" s="1"/>
  <c r="D110" i="4" s="1"/>
  <c r="E110" i="4" s="1"/>
  <c r="F110" i="4" s="1"/>
  <c r="G109" i="4"/>
  <c r="D109" i="4"/>
  <c r="H106" i="4"/>
  <c r="G106" i="4"/>
  <c r="C106" i="4"/>
  <c r="D106" i="4" s="1"/>
  <c r="E106" i="4" s="1"/>
  <c r="F106" i="4" s="1"/>
  <c r="E103" i="4"/>
  <c r="D103" i="4"/>
  <c r="H102" i="4"/>
  <c r="G102" i="4"/>
  <c r="E102" i="4"/>
  <c r="D102" i="4"/>
  <c r="C102" i="4"/>
  <c r="E98" i="4"/>
  <c r="D95" i="4"/>
  <c r="E52" i="4" s="1"/>
  <c r="C95" i="4"/>
  <c r="C91" i="4"/>
  <c r="D91" i="4" s="1"/>
  <c r="E91" i="4" s="1"/>
  <c r="F91" i="4" s="1"/>
  <c r="D86" i="4"/>
  <c r="E86" i="4" s="1"/>
  <c r="C86" i="4"/>
  <c r="C80" i="4"/>
  <c r="D80" i="4" s="1"/>
  <c r="E76" i="4"/>
  <c r="F76" i="4" s="1"/>
  <c r="D76" i="4"/>
  <c r="D74" i="4"/>
  <c r="D115" i="4" s="1"/>
  <c r="C74" i="4"/>
  <c r="C65" i="4"/>
  <c r="D65" i="4" s="1"/>
  <c r="G64" i="4"/>
  <c r="F62" i="4"/>
  <c r="F103" i="4" s="1"/>
  <c r="G61" i="4"/>
  <c r="F59" i="4"/>
  <c r="E59" i="4"/>
  <c r="D59" i="4"/>
  <c r="F57" i="4"/>
  <c r="D57" i="4"/>
  <c r="D54" i="4"/>
  <c r="E54" i="4" s="1"/>
  <c r="F54" i="4" s="1"/>
  <c r="C54" i="4"/>
  <c r="B54" i="4"/>
  <c r="D53" i="4"/>
  <c r="D52" i="4"/>
  <c r="C52" i="4"/>
  <c r="B52" i="4"/>
  <c r="C50" i="4"/>
  <c r="D50" i="4" s="1"/>
  <c r="E50" i="4" s="1"/>
  <c r="B50" i="4"/>
  <c r="D49" i="4"/>
  <c r="B49" i="4"/>
  <c r="H47" i="4"/>
  <c r="D46" i="4"/>
  <c r="C46" i="4"/>
  <c r="B46" i="4"/>
  <c r="H45" i="4"/>
  <c r="D45" i="4"/>
  <c r="C40" i="4"/>
  <c r="D40" i="4" s="1"/>
  <c r="F37" i="4"/>
  <c r="E37" i="4"/>
  <c r="C37" i="4"/>
  <c r="B37" i="4"/>
  <c r="F36" i="4"/>
  <c r="E36" i="4"/>
  <c r="D36" i="4"/>
  <c r="C36" i="4"/>
  <c r="B36" i="4"/>
  <c r="B34" i="4"/>
  <c r="E33" i="4"/>
  <c r="C31" i="4"/>
  <c r="B31" i="4"/>
  <c r="D30" i="4"/>
  <c r="F27" i="4"/>
  <c r="E27" i="4"/>
  <c r="D27" i="4"/>
  <c r="C27" i="4"/>
  <c r="B27" i="4"/>
  <c r="B102" i="4" s="1"/>
  <c r="C25" i="4"/>
  <c r="D25" i="4" s="1"/>
  <c r="E25" i="4" s="1"/>
  <c r="F25" i="4" s="1"/>
  <c r="F50" i="4" s="1"/>
  <c r="D24" i="4"/>
  <c r="E23" i="4"/>
  <c r="F23" i="4" s="1"/>
  <c r="G23" i="4" s="1"/>
  <c r="H23" i="4" s="1"/>
  <c r="D23" i="4"/>
  <c r="C23" i="4"/>
  <c r="F21" i="4"/>
  <c r="E21" i="4"/>
  <c r="D21" i="4"/>
  <c r="C21" i="4"/>
  <c r="B21" i="4"/>
  <c r="D19" i="4"/>
  <c r="E19" i="4" s="1"/>
  <c r="F19" i="4" s="1"/>
  <c r="G19" i="4" s="1"/>
  <c r="H19" i="4" s="1"/>
  <c r="C19" i="4"/>
  <c r="E16" i="4"/>
  <c r="F16" i="4" s="1"/>
  <c r="D16" i="4"/>
  <c r="C16" i="4"/>
  <c r="C9" i="4"/>
  <c r="D9" i="4" s="1"/>
  <c r="E8" i="4"/>
  <c r="H7" i="4"/>
  <c r="G7" i="4"/>
  <c r="F7" i="4"/>
  <c r="E7" i="4"/>
  <c r="D7" i="4"/>
  <c r="B7" i="4"/>
  <c r="C4" i="4"/>
  <c r="D4" i="4" s="1"/>
  <c r="E4" i="4" s="1"/>
  <c r="F4" i="4" s="1"/>
  <c r="G4" i="4" s="1"/>
  <c r="H4" i="4" s="1"/>
  <c r="E65" i="4" l="1"/>
  <c r="D120" i="4"/>
  <c r="D34" i="4"/>
  <c r="E9" i="4"/>
  <c r="H76" i="4"/>
  <c r="H117" i="4" s="1"/>
  <c r="G21" i="4"/>
  <c r="F113" i="4"/>
  <c r="D31" i="4"/>
  <c r="E80" i="4"/>
  <c r="E40" i="4"/>
  <c r="D124" i="4"/>
  <c r="F86" i="4"/>
  <c r="G46" i="4" s="1"/>
  <c r="F46" i="4"/>
  <c r="E113" i="4"/>
  <c r="C120" i="4"/>
  <c r="C7" i="4"/>
  <c r="E74" i="4"/>
  <c r="C34" i="4"/>
  <c r="E46" i="4"/>
  <c r="F9" i="4" l="1"/>
  <c r="E34" i="4"/>
  <c r="F40" i="4"/>
  <c r="F124" i="4" s="1"/>
  <c r="E124" i="4"/>
  <c r="E115" i="4"/>
  <c r="F74" i="4"/>
  <c r="F31" i="4"/>
  <c r="F80" i="4"/>
  <c r="E31" i="4"/>
  <c r="F65" i="4"/>
  <c r="F120" i="4" s="1"/>
  <c r="E120" i="4"/>
  <c r="F115" i="4" l="1"/>
  <c r="G74" i="4"/>
  <c r="F34" i="4"/>
  <c r="G9" i="4"/>
  <c r="H9" i="4" l="1"/>
  <c r="H34" i="4" s="1"/>
  <c r="G34" i="4"/>
  <c r="C106" i="3" l="1"/>
  <c r="D106" i="3" s="1"/>
  <c r="E106" i="3" s="1"/>
  <c r="F106" i="3" s="1"/>
  <c r="E98" i="3"/>
  <c r="H53" i="3" l="1"/>
  <c r="G21" i="3" l="1"/>
  <c r="F21" i="3"/>
  <c r="E21" i="3"/>
  <c r="D21" i="3"/>
  <c r="H117" i="3"/>
  <c r="D112" i="3"/>
  <c r="D113" i="3"/>
  <c r="C113" i="3"/>
  <c r="H76" i="3"/>
  <c r="F76" i="3"/>
  <c r="E76" i="3"/>
  <c r="C76" i="3"/>
  <c r="E27" i="3"/>
  <c r="D117" i="3"/>
  <c r="C31" i="3"/>
  <c r="C80" i="3" l="1"/>
  <c r="D80" i="3" s="1"/>
  <c r="E80" i="3" s="1"/>
  <c r="F80" i="3" s="1"/>
  <c r="D115" i="3" l="1"/>
  <c r="E74" i="3"/>
  <c r="H7" i="3"/>
  <c r="D76" i="3"/>
  <c r="C25" i="3" l="1"/>
  <c r="B25" i="3"/>
  <c r="B46" i="3"/>
  <c r="F7" i="3"/>
  <c r="H16" i="3"/>
  <c r="H119" i="3"/>
  <c r="F57" i="3" l="1"/>
  <c r="G7" i="3" s="1"/>
  <c r="B49" i="3"/>
  <c r="B21" i="3" l="1"/>
  <c r="B31" i="3"/>
  <c r="C23" i="3" l="1"/>
  <c r="C74" i="3" l="1"/>
  <c r="C86" i="3"/>
  <c r="D86" i="3" s="1"/>
  <c r="E86" i="3" s="1"/>
  <c r="C21" i="3"/>
  <c r="C9" i="3"/>
  <c r="D9" i="3" s="1"/>
  <c r="E9" i="3" s="1"/>
  <c r="F9" i="3" s="1"/>
  <c r="G9" i="3" s="1"/>
  <c r="H9" i="3" s="1"/>
  <c r="D74" i="3" l="1"/>
  <c r="F86" i="3"/>
  <c r="F46" i="3"/>
  <c r="C54" i="3"/>
  <c r="H110" i="3"/>
  <c r="B50" i="3" l="1"/>
  <c r="C50" i="3"/>
  <c r="G121" i="3" l="1"/>
  <c r="G119" i="3"/>
  <c r="H59" i="3" l="1"/>
  <c r="B113" i="3" l="1"/>
  <c r="D24" i="3" l="1"/>
  <c r="G45" i="3" l="1"/>
  <c r="E113" i="3" l="1"/>
  <c r="H61" i="3"/>
  <c r="F59" i="3"/>
  <c r="E59" i="3"/>
  <c r="D25" i="3"/>
  <c r="F113" i="3" l="1"/>
  <c r="C65" i="3"/>
  <c r="D65" i="3" s="1"/>
  <c r="E65" i="3" s="1"/>
  <c r="F65" i="3" s="1"/>
  <c r="C52" i="3"/>
  <c r="B52" i="3"/>
  <c r="D49" i="3"/>
  <c r="B54" i="3"/>
  <c r="D23" i="3"/>
  <c r="C19" i="3"/>
  <c r="D19" i="3" s="1"/>
  <c r="E19" i="3" s="1"/>
  <c r="F19" i="3" s="1"/>
  <c r="B7" i="3"/>
  <c r="B120" i="3"/>
  <c r="D119" i="3"/>
  <c r="G64" i="3"/>
  <c r="F120" i="3" l="1"/>
  <c r="D120" i="3"/>
  <c r="C120" i="3"/>
  <c r="E120" i="3" l="1"/>
  <c r="G125" i="3"/>
  <c r="H123" i="3"/>
  <c r="G123" i="3"/>
  <c r="H121" i="3"/>
  <c r="H102" i="3"/>
  <c r="G102" i="3"/>
  <c r="B124" i="3" l="1"/>
  <c r="D123" i="3"/>
  <c r="F117" i="3"/>
  <c r="E117" i="3"/>
  <c r="C117" i="3"/>
  <c r="B117" i="3"/>
  <c r="B115" i="3"/>
  <c r="B110" i="3"/>
  <c r="C110" i="3" s="1"/>
  <c r="D110" i="3" s="1"/>
  <c r="E110" i="3" s="1"/>
  <c r="F110" i="3" s="1"/>
  <c r="D109" i="3"/>
  <c r="D53" i="3"/>
  <c r="D45" i="3"/>
  <c r="E33" i="3"/>
  <c r="D30" i="3"/>
  <c r="F27" i="3"/>
  <c r="D27" i="3"/>
  <c r="C27" i="3"/>
  <c r="B27" i="3"/>
  <c r="E25" i="3"/>
  <c r="F25" i="3" s="1"/>
  <c r="F50" i="3" s="1"/>
  <c r="E23" i="3"/>
  <c r="F23" i="3" s="1"/>
  <c r="G23" i="3" s="1"/>
  <c r="H23" i="3" s="1"/>
  <c r="G19" i="3"/>
  <c r="H19" i="3" s="1"/>
  <c r="D50" i="3" l="1"/>
  <c r="E50" i="3" s="1"/>
  <c r="D54" i="3"/>
  <c r="E54" i="3" s="1"/>
  <c r="F54" i="3" s="1"/>
  <c r="C95" i="3"/>
  <c r="C91" i="3"/>
  <c r="D91" i="3" s="1"/>
  <c r="E91" i="3" s="1"/>
  <c r="F91" i="3" s="1"/>
  <c r="D95" i="3" l="1"/>
  <c r="E52" i="3" s="1"/>
  <c r="D52" i="3"/>
  <c r="D46" i="3"/>
  <c r="C46" i="3"/>
  <c r="C34" i="3"/>
  <c r="B34" i="3"/>
  <c r="E46" i="3" l="1"/>
  <c r="D31" i="3"/>
  <c r="B37" i="3"/>
  <c r="B36" i="3"/>
  <c r="F31" i="3" l="1"/>
  <c r="E31" i="3"/>
  <c r="G61" i="3"/>
  <c r="F62" i="3" l="1"/>
  <c r="F103" i="3" s="1"/>
  <c r="C40" i="3" l="1"/>
  <c r="D40" i="3" l="1"/>
  <c r="C124" i="3"/>
  <c r="H106" i="3"/>
  <c r="E40" i="3" l="1"/>
  <c r="D124" i="3"/>
  <c r="C115" i="3" l="1"/>
  <c r="F40" i="3"/>
  <c r="F124" i="3" s="1"/>
  <c r="E124" i="3"/>
  <c r="D7" i="3"/>
  <c r="E7" i="3" l="1"/>
  <c r="G106" i="3" l="1"/>
  <c r="C102" i="3" l="1"/>
  <c r="C16" i="3" l="1"/>
  <c r="F74" i="3" l="1"/>
  <c r="F115" i="3" s="1"/>
  <c r="E115" i="3"/>
  <c r="F37" i="3"/>
  <c r="F36" i="3"/>
  <c r="E37" i="3"/>
  <c r="E36" i="3"/>
  <c r="D36" i="3"/>
  <c r="C37" i="3"/>
  <c r="C36" i="3"/>
  <c r="G34" i="3" l="1"/>
  <c r="G74" i="3"/>
  <c r="G117" i="3" s="1"/>
  <c r="H34" i="3" l="1"/>
  <c r="D34" i="3"/>
  <c r="E34" i="3" l="1"/>
  <c r="F34" i="3" l="1"/>
  <c r="H45" i="3" l="1"/>
  <c r="E8" i="3"/>
  <c r="D103" i="3"/>
  <c r="D102" i="3"/>
  <c r="D16" i="3"/>
  <c r="E16" i="3" s="1"/>
  <c r="F16" i="3" s="1"/>
  <c r="D59" i="3"/>
  <c r="C7" i="3"/>
  <c r="E103" i="3"/>
  <c r="E102" i="3"/>
  <c r="B102" i="3"/>
  <c r="H126" i="3"/>
  <c r="C4" i="3"/>
  <c r="D4" i="3" s="1"/>
  <c r="E4" i="3" s="1"/>
  <c r="F4" i="3" s="1"/>
  <c r="G4" i="3" s="1"/>
  <c r="H4" i="3" s="1"/>
</calcChain>
</file>

<file path=xl/sharedStrings.xml><?xml version="1.0" encoding="utf-8"?>
<sst xmlns="http://schemas.openxmlformats.org/spreadsheetml/2006/main" count="617" uniqueCount="269">
  <si>
    <t>0700</t>
  </si>
  <si>
    <t>0800</t>
  </si>
  <si>
    <t>30</t>
  </si>
  <si>
    <t>0900</t>
  </si>
  <si>
    <t>1000</t>
  </si>
  <si>
    <t>1100</t>
  </si>
  <si>
    <t>1200</t>
  </si>
  <si>
    <t>1300</t>
  </si>
  <si>
    <t>1400</t>
  </si>
  <si>
    <t>2400</t>
    <phoneticPr fontId="0" type="noConversion"/>
  </si>
  <si>
    <t>0100</t>
    <phoneticPr fontId="0" type="noConversion"/>
  </si>
  <si>
    <t>0200</t>
    <phoneticPr fontId="0" type="noConversion"/>
  </si>
  <si>
    <t>0300</t>
    <phoneticPr fontId="0" type="noConversion"/>
  </si>
  <si>
    <t>0500</t>
    <phoneticPr fontId="0" type="noConversion"/>
  </si>
  <si>
    <t>0600</t>
    <phoneticPr fontId="0" type="noConversion"/>
  </si>
  <si>
    <t>0400</t>
    <phoneticPr fontId="0" type="noConversion"/>
  </si>
  <si>
    <t>0900</t>
    <phoneticPr fontId="0" type="noConversion"/>
  </si>
  <si>
    <t>(R)</t>
  </si>
  <si>
    <t xml:space="preserve"> </t>
    <phoneticPr fontId="0" type="noConversion"/>
  </si>
  <si>
    <t>HK</t>
    <phoneticPr fontId="0" type="noConversion"/>
  </si>
  <si>
    <t xml:space="preserve">(R)          </t>
    <phoneticPr fontId="0" type="noConversion"/>
  </si>
  <si>
    <t>Vital Lifeline 2023</t>
    <phoneticPr fontId="0" type="noConversion"/>
  </si>
  <si>
    <t>ChatSAT</t>
  </si>
  <si>
    <t xml:space="preserve"> </t>
    <phoneticPr fontId="45" type="noConversion"/>
  </si>
  <si>
    <r>
      <rPr>
        <b/>
        <sz val="14"/>
        <rFont val="細明體"/>
        <family val="3"/>
        <charset val="136"/>
      </rPr>
      <t>星期一</t>
    </r>
  </si>
  <si>
    <r>
      <rPr>
        <b/>
        <sz val="14"/>
        <rFont val="細明體"/>
        <family val="3"/>
        <charset val="136"/>
      </rPr>
      <t>星期二</t>
    </r>
  </si>
  <si>
    <r>
      <rPr>
        <b/>
        <sz val="14"/>
        <rFont val="細明體"/>
        <family val="3"/>
        <charset val="136"/>
      </rPr>
      <t>星期三</t>
    </r>
  </si>
  <si>
    <r>
      <rPr>
        <b/>
        <sz val="14"/>
        <rFont val="細明體"/>
        <family val="3"/>
        <charset val="136"/>
      </rPr>
      <t>星期四</t>
    </r>
    <phoneticPr fontId="0" type="noConversion"/>
  </si>
  <si>
    <r>
      <rPr>
        <b/>
        <sz val="14"/>
        <rFont val="細明體"/>
        <family val="3"/>
        <charset val="136"/>
      </rPr>
      <t>星期五</t>
    </r>
  </si>
  <si>
    <r>
      <rPr>
        <b/>
        <sz val="14"/>
        <rFont val="細明體"/>
        <family val="3"/>
        <charset val="136"/>
      </rPr>
      <t>星期六</t>
    </r>
  </si>
  <si>
    <r>
      <rPr>
        <b/>
        <sz val="14"/>
        <rFont val="細明體"/>
        <family val="3"/>
        <charset val="136"/>
      </rPr>
      <t>星期日</t>
    </r>
  </si>
  <si>
    <r>
      <rPr>
        <b/>
        <sz val="14"/>
        <rFont val="細明體"/>
        <family val="3"/>
        <charset val="136"/>
      </rPr>
      <t>香港早晨</t>
    </r>
    <r>
      <rPr>
        <b/>
        <sz val="14"/>
        <rFont val="Times New Roman"/>
        <family val="1"/>
      </rPr>
      <t xml:space="preserve">  Good Morning Hong Kong</t>
    </r>
  </si>
  <si>
    <r>
      <rPr>
        <b/>
        <sz val="14"/>
        <rFont val="細明體"/>
        <family val="3"/>
        <charset val="136"/>
      </rPr>
      <t>六點半新聞報道</t>
    </r>
    <r>
      <rPr>
        <b/>
        <sz val="14"/>
        <rFont val="Times New Roman"/>
        <family val="1"/>
      </rPr>
      <t xml:space="preserve">  News At 18:30</t>
    </r>
    <phoneticPr fontId="0" type="noConversion"/>
  </si>
  <si>
    <r>
      <rPr>
        <sz val="14"/>
        <rFont val="細明體"/>
        <family val="3"/>
        <charset val="136"/>
      </rPr>
      <t>愛．回家之開心速遞</t>
    </r>
    <r>
      <rPr>
        <sz val="14"/>
        <rFont val="Times New Roman"/>
        <family val="1"/>
      </rPr>
      <t xml:space="preserve">  Lo And Behold </t>
    </r>
    <phoneticPr fontId="0" type="noConversion"/>
  </si>
  <si>
    <r>
      <rPr>
        <b/>
        <sz val="14"/>
        <rFont val="細明體"/>
        <family val="3"/>
        <charset val="136"/>
      </rPr>
      <t>晚間新聞</t>
    </r>
    <r>
      <rPr>
        <b/>
        <sz val="14"/>
        <rFont val="Times New Roman"/>
        <family val="1"/>
      </rPr>
      <t xml:space="preserve">   News Roundup</t>
    </r>
  </si>
  <si>
    <t xml:space="preserve">(R)        </t>
    <phoneticPr fontId="0" type="noConversion"/>
  </si>
  <si>
    <r>
      <rPr>
        <sz val="14"/>
        <rFont val="細明體"/>
        <family val="3"/>
        <charset val="136"/>
      </rPr>
      <t>流行都市</t>
    </r>
    <r>
      <rPr>
        <sz val="14"/>
        <rFont val="Times New Roman"/>
        <family val="1"/>
      </rPr>
      <t xml:space="preserve">  Big City Shop 2024</t>
    </r>
    <phoneticPr fontId="0" type="noConversion"/>
  </si>
  <si>
    <r>
      <rPr>
        <sz val="14"/>
        <rFont val="細明體"/>
        <family val="3"/>
        <charset val="136"/>
      </rPr>
      <t>東張西望</t>
    </r>
    <r>
      <rPr>
        <sz val="14"/>
        <rFont val="Times New Roman"/>
        <family val="1"/>
      </rPr>
      <t xml:space="preserve">  Scoop 2024</t>
    </r>
    <phoneticPr fontId="0" type="noConversion"/>
  </si>
  <si>
    <t>News Magazine 2024</t>
    <phoneticPr fontId="0" type="noConversion"/>
  </si>
  <si>
    <t>Finance Magazine 2024</t>
    <phoneticPr fontId="0" type="noConversion"/>
  </si>
  <si>
    <t>(CA/MA) (Sub: Chi/Eng)  (CC)</t>
    <phoneticPr fontId="0" type="noConversion"/>
  </si>
  <si>
    <t>800636915 (Sub: Chi) (CC)</t>
    <phoneticPr fontId="0" type="noConversion"/>
  </si>
  <si>
    <t>800636304 (OP)</t>
    <phoneticPr fontId="0" type="noConversion"/>
  </si>
  <si>
    <t>800636440 (NA)</t>
    <phoneticPr fontId="0" type="noConversion"/>
  </si>
  <si>
    <t>800636900 (NA)</t>
    <phoneticPr fontId="0" type="noConversion"/>
  </si>
  <si>
    <t>800636931(Sub: Chi) (CC)</t>
    <phoneticPr fontId="0" type="noConversion"/>
  </si>
  <si>
    <t>News Treasury 2024</t>
  </si>
  <si>
    <r>
      <rPr>
        <sz val="14"/>
        <rFont val="細明體"/>
        <family val="3"/>
        <charset val="136"/>
      </rPr>
      <t>這</t>
    </r>
    <r>
      <rPr>
        <sz val="14"/>
        <rFont val="微軟正黑體"/>
        <family val="2"/>
        <charset val="136"/>
      </rPr>
      <t>㇐</t>
    </r>
    <r>
      <rPr>
        <sz val="14"/>
        <rFont val="細明體"/>
        <family val="3"/>
        <charset val="136"/>
      </rPr>
      <t xml:space="preserve">站阿拉伯 </t>
    </r>
    <r>
      <rPr>
        <sz val="14"/>
        <rFont val="Times New Roman"/>
        <family val="1"/>
      </rPr>
      <t>Arabian Days &amp; Nights (20 EPI)</t>
    </r>
    <phoneticPr fontId="0" type="noConversion"/>
  </si>
  <si>
    <t>800566782 (Sub: Chi) (CC)</t>
    <phoneticPr fontId="0" type="noConversion"/>
  </si>
  <si>
    <t>800605035 (Sub: Chi) (CC)</t>
    <phoneticPr fontId="0" type="noConversion"/>
  </si>
  <si>
    <t>800636803 (Sub: Chi) (CA/MA) (OP)</t>
  </si>
  <si>
    <t>800636834 (Sub: *Chi) (OP) (CA/MA)</t>
  </si>
  <si>
    <t>Ring Ling Ling (44 EPI)</t>
    <phoneticPr fontId="0" type="noConversion"/>
  </si>
  <si>
    <t>800629753 (Sub: Chi) (CC)</t>
    <phoneticPr fontId="0" type="noConversion"/>
  </si>
  <si>
    <t>Super Trio Returns (19 EPI)</t>
    <phoneticPr fontId="0" type="noConversion"/>
  </si>
  <si>
    <t>800606592 (Sub: Chi)  (CC)</t>
    <phoneticPr fontId="0" type="noConversion"/>
  </si>
  <si>
    <t>打工捱世界II All Work No Pay Holidays (Sr.2) (10 EPI)</t>
    <phoneticPr fontId="0" type="noConversion"/>
  </si>
  <si>
    <t>800508694 (Sub: Chi) (CC)</t>
    <phoneticPr fontId="0" type="noConversion"/>
  </si>
  <si>
    <t>800632426 (OP)</t>
    <phoneticPr fontId="0" type="noConversion"/>
  </si>
  <si>
    <r>
      <rPr>
        <sz val="14"/>
        <rFont val="細明體"/>
        <family val="3"/>
        <charset val="136"/>
      </rPr>
      <t>娛樂頭條</t>
    </r>
    <r>
      <rPr>
        <sz val="14"/>
        <rFont val="Times New Roman"/>
        <family val="1"/>
      </rPr>
      <t xml:space="preserve">  EXTRA 2024</t>
    </r>
    <phoneticPr fontId="0" type="noConversion"/>
  </si>
  <si>
    <r>
      <rPr>
        <b/>
        <sz val="14"/>
        <rFont val="細明體"/>
        <family val="3"/>
        <charset val="136"/>
      </rPr>
      <t>世界觀</t>
    </r>
  </si>
  <si>
    <t>800563025 (CC)</t>
    <phoneticPr fontId="0" type="noConversion"/>
  </si>
  <si>
    <t>快樂長門人Happy Old Buddies</t>
    <phoneticPr fontId="0" type="noConversion"/>
  </si>
  <si>
    <t>800616903 (Sub: *Chi) (OP)</t>
    <phoneticPr fontId="0" type="noConversion"/>
  </si>
  <si>
    <t>Hands Up   Hands Up 2024</t>
    <phoneticPr fontId="0" type="noConversion"/>
  </si>
  <si>
    <r>
      <t>800609362 (Sub: Chi)(CC) CP</t>
    </r>
    <r>
      <rPr>
        <sz val="14"/>
        <rFont val="細明體"/>
        <family val="1"/>
        <charset val="136"/>
      </rPr>
      <t>訓練營</t>
    </r>
    <r>
      <rPr>
        <sz val="14"/>
        <rFont val="Times New Roman"/>
        <family val="1"/>
      </rPr>
      <t xml:space="preserve"> Love At The First Scene (20 EPI)</t>
    </r>
    <phoneticPr fontId="0" type="noConversion"/>
  </si>
  <si>
    <t>800643641 (CA/MA) (Sub: Chi)   (CC)</t>
    <phoneticPr fontId="0" type="noConversion"/>
  </si>
  <si>
    <r>
      <rPr>
        <b/>
        <sz val="14"/>
        <rFont val="細明體"/>
        <family val="3"/>
        <charset val="136"/>
      </rPr>
      <t>晚間新聞</t>
    </r>
    <r>
      <rPr>
        <b/>
        <sz val="14"/>
        <rFont val="Times New Roman"/>
        <family val="1"/>
      </rPr>
      <t xml:space="preserve">   News Roundup</t>
    </r>
    <phoneticPr fontId="0" type="noConversion"/>
  </si>
  <si>
    <t>800636784 (Sub: *Chi) (OP)</t>
    <phoneticPr fontId="0" type="noConversion"/>
  </si>
  <si>
    <t xml:space="preserve">J Music </t>
    <phoneticPr fontId="0" type="noConversion"/>
  </si>
  <si>
    <t>0915</t>
    <phoneticPr fontId="0" type="noConversion"/>
  </si>
  <si>
    <r>
      <t xml:space="preserve">800641576 (Sub: Chi) (CC) </t>
    </r>
    <r>
      <rPr>
        <sz val="14"/>
        <rFont val="細明體"/>
        <family val="1"/>
        <charset val="136"/>
      </rPr>
      <t>美食新聞報道</t>
    </r>
    <r>
      <rPr>
        <sz val="14"/>
        <rFont val="Times New Roman"/>
        <family val="1"/>
      </rPr>
      <t xml:space="preserve"> Gourmet Express</t>
    </r>
    <phoneticPr fontId="0" type="noConversion"/>
  </si>
  <si>
    <t>800386962 (CA/MA) (Sub: Chi) (CC)</t>
    <phoneticPr fontId="0" type="noConversion"/>
  </si>
  <si>
    <t>TBC</t>
    <phoneticPr fontId="0" type="noConversion"/>
  </si>
  <si>
    <t>JSG Billboard 2024</t>
    <phoneticPr fontId="0" type="noConversion"/>
  </si>
  <si>
    <t>800636881 (Sub: *Chi) (OP)</t>
    <phoneticPr fontId="0" type="noConversion"/>
  </si>
  <si>
    <t>800641963  (Sub: Chi) (CC)</t>
    <phoneticPr fontId="0" type="noConversion"/>
  </si>
  <si>
    <t xml:space="preserve">Shock Mystery </t>
    <phoneticPr fontId="0" type="noConversion"/>
  </si>
  <si>
    <r>
      <rPr>
        <b/>
        <sz val="14"/>
        <rFont val="細明體"/>
        <family val="3"/>
        <charset val="136"/>
      </rPr>
      <t>香港早晨</t>
    </r>
    <r>
      <rPr>
        <b/>
        <sz val="14"/>
        <rFont val="Times New Roman"/>
        <family val="1"/>
      </rPr>
      <t xml:space="preserve">  Good Morning Hong Kong (and </t>
    </r>
    <r>
      <rPr>
        <b/>
        <sz val="14"/>
        <rFont val="細明體"/>
        <family val="3"/>
        <charset val="136"/>
      </rPr>
      <t>世界觀</t>
    </r>
    <r>
      <rPr>
        <b/>
        <sz val="14"/>
        <rFont val="Times New Roman"/>
        <family val="1"/>
      </rPr>
      <t xml:space="preserve">  Global View)</t>
    </r>
    <phoneticPr fontId="0" type="noConversion"/>
  </si>
  <si>
    <r>
      <rPr>
        <b/>
        <sz val="14"/>
        <rFont val="細明體"/>
        <family val="3"/>
        <charset val="136"/>
      </rPr>
      <t>六點半新聞報道</t>
    </r>
    <r>
      <rPr>
        <b/>
        <sz val="14"/>
        <rFont val="Times New Roman"/>
        <family val="1"/>
      </rPr>
      <t xml:space="preserve">  News At 18:30 (and </t>
    </r>
    <r>
      <rPr>
        <b/>
        <sz val="14"/>
        <rFont val="細明體"/>
        <family val="3"/>
        <charset val="136"/>
      </rPr>
      <t>世界觀</t>
    </r>
    <r>
      <rPr>
        <b/>
        <sz val="14"/>
        <rFont val="Times New Roman"/>
        <family val="1"/>
      </rPr>
      <t xml:space="preserve">  Global View)</t>
    </r>
    <phoneticPr fontId="0" type="noConversion"/>
  </si>
  <si>
    <r>
      <rPr>
        <sz val="14"/>
        <rFont val="細明體"/>
        <family val="3"/>
        <charset val="136"/>
      </rPr>
      <t>天龍八部</t>
    </r>
    <r>
      <rPr>
        <sz val="14"/>
        <rFont val="Times New Roman"/>
        <family val="1"/>
      </rPr>
      <t xml:space="preserve"> Demi-Gods and Semi-Devils (50 EPI)</t>
    </r>
    <phoneticPr fontId="0" type="noConversion"/>
  </si>
  <si>
    <t>當四葉草碰上劍尖時</t>
  </si>
  <si>
    <t>800163880 (CC)</t>
    <phoneticPr fontId="0" type="noConversion"/>
  </si>
  <si>
    <t>Med with Doc (26 EPI)</t>
    <phoneticPr fontId="0" type="noConversion"/>
  </si>
  <si>
    <r>
      <rPr>
        <sz val="14"/>
        <rFont val="細明體"/>
        <family val="3"/>
        <charset val="136"/>
      </rPr>
      <t>當四葉草碰上劍尖時</t>
    </r>
    <r>
      <rPr>
        <sz val="14"/>
        <rFont val="Times New Roman"/>
        <family val="1"/>
      </rPr>
      <t xml:space="preserve"> HEARTS OF FENCING (11 EPI)</t>
    </r>
    <phoneticPr fontId="0" type="noConversion"/>
  </si>
  <si>
    <t>魔都女行 Shanghai AppPacker (8 EPI)</t>
    <phoneticPr fontId="0" type="noConversion"/>
  </si>
  <si>
    <t>800606963 (Sub: Chi) (CC)</t>
    <phoneticPr fontId="0" type="noConversion"/>
  </si>
  <si>
    <t>刀下留人</t>
    <phoneticPr fontId="0" type="noConversion"/>
  </si>
  <si>
    <t>The Executioner (25 EPI)</t>
    <phoneticPr fontId="0" type="noConversion"/>
  </si>
  <si>
    <t>Pretty Sweet (15 EPI)</t>
    <phoneticPr fontId="0" type="noConversion"/>
  </si>
  <si>
    <t>Family Feud (28 EPI)</t>
    <phoneticPr fontId="0" type="noConversion"/>
  </si>
  <si>
    <t>800625434 (Sub: Chi)   (CC)</t>
    <phoneticPr fontId="0" type="noConversion"/>
  </si>
  <si>
    <r>
      <rPr>
        <sz val="14"/>
        <rFont val="Times New Roman"/>
        <family val="3"/>
      </rPr>
      <t xml:space="preserve">800636304 (OP) </t>
    </r>
    <r>
      <rPr>
        <sz val="14"/>
        <rFont val="細明體"/>
        <family val="3"/>
        <charset val="136"/>
      </rPr>
      <t>東張西望</t>
    </r>
    <r>
      <rPr>
        <sz val="14"/>
        <rFont val="Times New Roman"/>
        <family val="1"/>
      </rPr>
      <t xml:space="preserve"> </t>
    </r>
    <phoneticPr fontId="0" type="noConversion"/>
  </si>
  <si>
    <t>Midlife, Sing &amp; Shine! 3 - Road To The Colosseum (6 EPI)</t>
    <phoneticPr fontId="0" type="noConversion"/>
  </si>
  <si>
    <r>
      <rPr>
        <sz val="14"/>
        <rFont val="細明體"/>
        <family val="3"/>
        <charset val="136"/>
      </rPr>
      <t>使徒行者</t>
    </r>
    <r>
      <rPr>
        <sz val="14"/>
        <rFont val="Times New Roman"/>
        <family val="3"/>
      </rPr>
      <t>3</t>
    </r>
    <r>
      <rPr>
        <sz val="14"/>
        <rFont val="Times New Roman"/>
        <family val="1"/>
      </rPr>
      <t xml:space="preserve"> Line Walker: Bull Fight (37 EPI)</t>
    </r>
    <phoneticPr fontId="0" type="noConversion"/>
  </si>
  <si>
    <t>800645810 (CA/MA) (Sub: Chi/Eng) (CC)</t>
    <phoneticPr fontId="0" type="noConversion"/>
  </si>
  <si>
    <t>珠玉在側 Treasures Around (24 EPI)</t>
    <phoneticPr fontId="0" type="noConversion"/>
  </si>
  <si>
    <r>
      <rPr>
        <sz val="14"/>
        <rFont val="細明體"/>
        <family val="3"/>
        <charset val="136"/>
      </rPr>
      <t xml:space="preserve">吃貨橫掃港深珠 </t>
    </r>
    <r>
      <rPr>
        <sz val="14"/>
        <rFont val="Times New Roman"/>
        <family val="3"/>
      </rPr>
      <t>Operation Gourmet - Hong Kong-Shenzhen-Zhuhai (15 EPI)</t>
    </r>
    <phoneticPr fontId="0" type="noConversion"/>
  </si>
  <si>
    <r>
      <rPr>
        <sz val="14"/>
        <rFont val="細明體"/>
        <family val="3"/>
        <charset val="136"/>
      </rPr>
      <t>藝遊巷弄</t>
    </r>
    <r>
      <rPr>
        <sz val="14"/>
        <rFont val="Times New Roman"/>
        <family val="1"/>
      </rPr>
      <t xml:space="preserve"> Art Lane (7 EPI)</t>
    </r>
    <phoneticPr fontId="0" type="noConversion"/>
  </si>
  <si>
    <t>800572465 (Sub: Chi) (CC)</t>
    <phoneticPr fontId="0" type="noConversion"/>
  </si>
  <si>
    <t>800553673 (Sub: Chi) (CC)</t>
    <phoneticPr fontId="0" type="noConversion"/>
  </si>
  <si>
    <t>如果這樣生活 Wishful Living (10 EPI)</t>
    <phoneticPr fontId="0" type="noConversion"/>
  </si>
  <si>
    <t>Travel Buddies (9 EPI)</t>
    <phoneticPr fontId="0" type="noConversion"/>
  </si>
  <si>
    <t>800631880 (Sub: Chi) (CC)</t>
    <phoneticPr fontId="0" type="noConversion"/>
  </si>
  <si>
    <r>
      <rPr>
        <sz val="14"/>
        <rFont val="細明體"/>
        <family val="3"/>
        <charset val="136"/>
      </rPr>
      <t>關注關注組</t>
    </r>
    <r>
      <rPr>
        <sz val="14"/>
        <rFont val="Times New Roman"/>
        <family val="1"/>
      </rPr>
      <t xml:space="preserve"> Eyes On Concern Groups </t>
    </r>
    <phoneticPr fontId="0" type="noConversion"/>
  </si>
  <si>
    <t>Cat, Me, If You Can Depict The Old Hong Kong 2 (10 EPI)</t>
    <phoneticPr fontId="0" type="noConversion"/>
  </si>
  <si>
    <t>800644563 (Sub: Chi) (CC)</t>
    <phoneticPr fontId="0" type="noConversion"/>
  </si>
  <si>
    <t>Amazing Cut (5 EPI)</t>
  </si>
  <si>
    <t># 11</t>
    <phoneticPr fontId="0" type="noConversion"/>
  </si>
  <si>
    <t>800644211 (CA/MA) (Sub: Chi/Eng) (CC)</t>
    <phoneticPr fontId="0" type="noConversion"/>
  </si>
  <si>
    <r>
      <rPr>
        <sz val="14"/>
        <rFont val="微軟正黑體"/>
        <family val="1"/>
        <charset val="136"/>
      </rPr>
      <t xml:space="preserve">企業強人 </t>
    </r>
    <r>
      <rPr>
        <sz val="14"/>
        <rFont val="Times New Roman"/>
        <family val="1"/>
      </rPr>
      <t>Big Biz Duel</t>
    </r>
    <r>
      <rPr>
        <sz val="14"/>
        <rFont val="Times New Roman"/>
        <family val="1"/>
        <charset val="136"/>
      </rPr>
      <t xml:space="preserve"> (25 EPI)</t>
    </r>
    <phoneticPr fontId="0" type="noConversion"/>
  </si>
  <si>
    <r>
      <rPr>
        <sz val="14"/>
        <rFont val="Times New Roman"/>
        <family val="3"/>
      </rPr>
      <t>X</t>
    </r>
    <r>
      <rPr>
        <sz val="14"/>
        <rFont val="微軟正黑體"/>
        <family val="3"/>
        <charset val="136"/>
      </rPr>
      <t>偏方</t>
    </r>
    <r>
      <rPr>
        <sz val="14"/>
        <rFont val="Times New Roman"/>
        <family val="3"/>
      </rPr>
      <t xml:space="preserve"> </t>
    </r>
    <r>
      <rPr>
        <sz val="14"/>
        <rFont val="微軟正黑體"/>
        <family val="3"/>
        <charset val="136"/>
      </rPr>
      <t>全民拆解</t>
    </r>
    <r>
      <rPr>
        <sz val="14"/>
        <rFont val="Times New Roman"/>
        <family val="3"/>
      </rPr>
      <t xml:space="preserve"> III </t>
    </r>
    <r>
      <rPr>
        <sz val="14"/>
        <rFont val="Times New Roman"/>
        <family val="1"/>
      </rPr>
      <t>Homemade Therapy (Sr.3) (6 EPI)</t>
    </r>
    <phoneticPr fontId="0" type="noConversion"/>
  </si>
  <si>
    <t>800570613 (Sub: Chi) (CC)</t>
    <phoneticPr fontId="0" type="noConversion"/>
  </si>
  <si>
    <t>The Drunken Scotland (10 EPI)</t>
    <phoneticPr fontId="0" type="noConversion"/>
  </si>
  <si>
    <t>800643834 (Sub: Chi) (CC)</t>
    <phoneticPr fontId="0" type="noConversion"/>
  </si>
  <si>
    <t>Made In Dongguan (13 EPI)</t>
    <phoneticPr fontId="0" type="noConversion"/>
  </si>
  <si>
    <t>中年好聲音3之大灣區新馬PK戰 # 5</t>
    <phoneticPr fontId="0" type="noConversion"/>
  </si>
  <si>
    <t>800646805 (Sub: *Chi) (OP)</t>
    <phoneticPr fontId="0" type="noConversion"/>
  </si>
  <si>
    <r>
      <rPr>
        <sz val="14"/>
        <rFont val="Microsoft JhengHei UI"/>
        <family val="1"/>
        <charset val="136"/>
      </rPr>
      <t>無窮之路</t>
    </r>
    <r>
      <rPr>
        <sz val="14"/>
        <rFont val="Times New Roman"/>
        <family val="1"/>
      </rPr>
      <t xml:space="preserve">IV - </t>
    </r>
    <r>
      <rPr>
        <sz val="14"/>
        <rFont val="細明體"/>
        <family val="1"/>
        <charset val="136"/>
      </rPr>
      <t>一帶一路 #1</t>
    </r>
    <phoneticPr fontId="0" type="noConversion"/>
  </si>
  <si>
    <t>No Poverty Land IV - One Belt One Road (10 EPI)</t>
    <phoneticPr fontId="0" type="noConversion"/>
  </si>
  <si>
    <t>J Music #56</t>
    <phoneticPr fontId="0" type="noConversion"/>
  </si>
  <si>
    <t># 12</t>
    <phoneticPr fontId="0" type="noConversion"/>
  </si>
  <si>
    <t># 271</t>
    <phoneticPr fontId="0" type="noConversion"/>
  </si>
  <si>
    <t>愛．回家之開心速遞</t>
  </si>
  <si>
    <t># 8</t>
    <phoneticPr fontId="0" type="noConversion"/>
  </si>
  <si>
    <t>800647325 (Sub: *Chi) (OP)</t>
    <phoneticPr fontId="0" type="noConversion"/>
  </si>
  <si>
    <t>WK 41</t>
    <phoneticPr fontId="0" type="noConversion"/>
  </si>
  <si>
    <t>PERIOD: 7 - 13 Oct 2024</t>
    <phoneticPr fontId="0" type="noConversion"/>
  </si>
  <si>
    <t># 201</t>
    <phoneticPr fontId="0" type="noConversion"/>
  </si>
  <si>
    <t># 1120</t>
    <phoneticPr fontId="0" type="noConversion"/>
  </si>
  <si>
    <t># 200</t>
    <phoneticPr fontId="0" type="noConversion"/>
  </si>
  <si>
    <t># 10</t>
    <phoneticPr fontId="0" type="noConversion"/>
  </si>
  <si>
    <t># 3</t>
    <phoneticPr fontId="0" type="noConversion"/>
  </si>
  <si>
    <t># 17</t>
    <phoneticPr fontId="0" type="noConversion"/>
  </si>
  <si>
    <r>
      <rPr>
        <sz val="14"/>
        <rFont val="細明體"/>
        <family val="3"/>
        <charset val="136"/>
      </rPr>
      <t>約埋班</t>
    </r>
    <r>
      <rPr>
        <sz val="14"/>
        <rFont val="Times New Roman"/>
        <family val="3"/>
      </rPr>
      <t>Friend</t>
    </r>
    <r>
      <rPr>
        <sz val="14"/>
        <rFont val="微軟正黑體"/>
        <family val="3"/>
        <charset val="136"/>
      </rPr>
      <t>去旅行</t>
    </r>
    <r>
      <rPr>
        <sz val="14"/>
        <rFont val="Times New Roman"/>
        <family val="1"/>
      </rPr>
      <t xml:space="preserve"> # 3</t>
    </r>
    <phoneticPr fontId="0" type="noConversion"/>
  </si>
  <si>
    <t># 16</t>
    <phoneticPr fontId="0" type="noConversion"/>
  </si>
  <si>
    <t># 31</t>
    <phoneticPr fontId="0" type="noConversion"/>
  </si>
  <si>
    <t># 41</t>
    <phoneticPr fontId="0" type="noConversion"/>
  </si>
  <si>
    <t># 13 - 14</t>
    <phoneticPr fontId="0" type="noConversion"/>
  </si>
  <si>
    <t># 15 - 16</t>
    <phoneticPr fontId="0" type="noConversion"/>
  </si>
  <si>
    <r>
      <rPr>
        <sz val="14"/>
        <rFont val="微軟正黑體"/>
        <family val="3"/>
        <charset val="136"/>
      </rPr>
      <t>思家大戰</t>
    </r>
    <r>
      <rPr>
        <sz val="14"/>
        <rFont val="Times New Roman"/>
        <family val="3"/>
      </rPr>
      <t xml:space="preserve"> </t>
    </r>
    <r>
      <rPr>
        <sz val="14"/>
        <rFont val="Times New Roman"/>
        <family val="1"/>
      </rPr>
      <t># 45</t>
    </r>
    <phoneticPr fontId="0" type="noConversion"/>
  </si>
  <si>
    <r>
      <rPr>
        <sz val="14"/>
        <rFont val="細明體"/>
        <family val="3"/>
        <charset val="136"/>
      </rPr>
      <t>周六聊</t>
    </r>
    <r>
      <rPr>
        <sz val="14"/>
        <rFont val="Times New Roman"/>
        <family val="1"/>
      </rPr>
      <t>Teen</t>
    </r>
    <r>
      <rPr>
        <sz val="14"/>
        <rFont val="細明體"/>
        <family val="3"/>
        <charset val="136"/>
      </rPr>
      <t>谷</t>
    </r>
    <r>
      <rPr>
        <sz val="14"/>
        <rFont val="Times New Roman"/>
        <family val="1"/>
      </rPr>
      <t xml:space="preserve"> # 40</t>
    </r>
    <phoneticPr fontId="0" type="noConversion"/>
  </si>
  <si>
    <r>
      <rPr>
        <sz val="14"/>
        <rFont val="細明體"/>
        <family val="3"/>
        <charset val="136"/>
      </rPr>
      <t>新聞掏寶</t>
    </r>
    <r>
      <rPr>
        <sz val="14"/>
        <rFont val="Times New Roman"/>
        <family val="1"/>
      </rPr>
      <t xml:space="preserve"> # 219</t>
    </r>
    <phoneticPr fontId="0" type="noConversion"/>
  </si>
  <si>
    <r>
      <rPr>
        <sz val="14"/>
        <rFont val="微軟正黑體"/>
        <family val="1"/>
        <charset val="136"/>
      </rPr>
      <t>開心無敵獎門人</t>
    </r>
    <r>
      <rPr>
        <sz val="14"/>
        <rFont val="Times New Roman"/>
        <family val="1"/>
      </rPr>
      <t xml:space="preserve"> # 12</t>
    </r>
    <phoneticPr fontId="0" type="noConversion"/>
  </si>
  <si>
    <r>
      <rPr>
        <sz val="14"/>
        <rFont val="細明體"/>
        <family val="3"/>
        <charset val="136"/>
      </rPr>
      <t>財經透視</t>
    </r>
    <r>
      <rPr>
        <sz val="14"/>
        <rFont val="Times New Roman"/>
        <family val="1"/>
      </rPr>
      <t xml:space="preserve"> # 41</t>
    </r>
    <phoneticPr fontId="0" type="noConversion"/>
  </si>
  <si>
    <t># 27</t>
    <phoneticPr fontId="0" type="noConversion"/>
  </si>
  <si>
    <t># 28</t>
    <phoneticPr fontId="0" type="noConversion"/>
  </si>
  <si>
    <r>
      <rPr>
        <sz val="14"/>
        <rFont val="微軟正黑體"/>
        <family val="3"/>
        <charset val="136"/>
      </rPr>
      <t>玲玲友情報</t>
    </r>
    <r>
      <rPr>
        <sz val="14"/>
        <rFont val="Times New Roman"/>
        <family val="3"/>
      </rPr>
      <t xml:space="preserve"> </t>
    </r>
    <r>
      <rPr>
        <sz val="14"/>
        <rFont val="Times New Roman"/>
        <family val="3"/>
        <charset val="136"/>
      </rPr>
      <t># 25</t>
    </r>
    <phoneticPr fontId="0" type="noConversion"/>
  </si>
  <si>
    <r>
      <rPr>
        <sz val="14"/>
        <rFont val="微軟正黑體"/>
        <family val="3"/>
        <charset val="136"/>
      </rPr>
      <t>玲玲友情報</t>
    </r>
    <r>
      <rPr>
        <sz val="14"/>
        <rFont val="Times New Roman"/>
        <family val="3"/>
      </rPr>
      <t xml:space="preserve"> </t>
    </r>
    <r>
      <rPr>
        <sz val="14"/>
        <rFont val="Times New Roman"/>
        <family val="3"/>
        <charset val="136"/>
      </rPr>
      <t># 26</t>
    </r>
    <phoneticPr fontId="0" type="noConversion"/>
  </si>
  <si>
    <t># 272</t>
    <phoneticPr fontId="0" type="noConversion"/>
  </si>
  <si>
    <t># 278</t>
    <phoneticPr fontId="0" type="noConversion"/>
  </si>
  <si>
    <t># 13</t>
    <phoneticPr fontId="0" type="noConversion"/>
  </si>
  <si>
    <t>800647372 (Sub: Chi) (CC)</t>
    <phoneticPr fontId="0" type="noConversion"/>
  </si>
  <si>
    <t># 3647</t>
    <phoneticPr fontId="0" type="noConversion"/>
  </si>
  <si>
    <t># 3650            2315</t>
    <phoneticPr fontId="0" type="noConversion"/>
  </si>
  <si>
    <t>The Taste Of Us (10 EPI)</t>
    <phoneticPr fontId="0" type="noConversion"/>
  </si>
  <si>
    <t>800645961 (Sub: *Chi) (CC)</t>
    <phoneticPr fontId="0" type="noConversion"/>
  </si>
  <si>
    <r>
      <rPr>
        <sz val="14"/>
        <rFont val="細明體"/>
        <family val="3"/>
        <charset val="136"/>
      </rPr>
      <t>最強生命線</t>
    </r>
    <r>
      <rPr>
        <sz val="14"/>
        <rFont val="Times New Roman"/>
        <family val="1"/>
      </rPr>
      <t xml:space="preserve"> # 366</t>
    </r>
    <phoneticPr fontId="0" type="noConversion"/>
  </si>
  <si>
    <t># 2393</t>
    <phoneticPr fontId="0" type="noConversion"/>
  </si>
  <si>
    <r>
      <rPr>
        <sz val="14"/>
        <rFont val="細明體"/>
        <family val="3"/>
        <charset val="136"/>
      </rPr>
      <t>勁歌金榜</t>
    </r>
    <r>
      <rPr>
        <sz val="14"/>
        <rFont val="Times New Roman"/>
        <family val="1"/>
      </rPr>
      <t xml:space="preserve"> # 39</t>
    </r>
    <r>
      <rPr>
        <sz val="14"/>
        <rFont val="Times New Roman"/>
        <family val="3"/>
        <charset val="136"/>
      </rPr>
      <t xml:space="preserve">    1545</t>
    </r>
    <phoneticPr fontId="0" type="noConversion"/>
  </si>
  <si>
    <r>
      <t>網紅甜卡</t>
    </r>
    <r>
      <rPr>
        <sz val="14"/>
        <rFont val="Times New Roman"/>
        <family val="3"/>
        <charset val="136"/>
      </rPr>
      <t xml:space="preserve"> #9</t>
    </r>
    <phoneticPr fontId="0" type="noConversion"/>
  </si>
  <si>
    <r>
      <rPr>
        <sz val="14"/>
        <rFont val="新細明體"/>
        <family val="1"/>
        <charset val="136"/>
      </rPr>
      <t>這</t>
    </r>
    <r>
      <rPr>
        <sz val="14"/>
        <rFont val="Yu Gothic"/>
        <family val="2"/>
        <charset val="128"/>
      </rPr>
      <t>㇐</t>
    </r>
    <r>
      <rPr>
        <sz val="14"/>
        <rFont val="新細明體"/>
        <family val="1"/>
        <charset val="136"/>
      </rPr>
      <t>站阿拉伯</t>
    </r>
    <r>
      <rPr>
        <sz val="14"/>
        <rFont val="Times New Roman"/>
        <family val="1"/>
      </rPr>
      <t xml:space="preserve"> # 16</t>
    </r>
    <r>
      <rPr>
        <sz val="14"/>
        <rFont val="Times New Roman"/>
        <family val="3"/>
        <charset val="136"/>
      </rPr>
      <t xml:space="preserve">    0945</t>
    </r>
    <phoneticPr fontId="0" type="noConversion"/>
  </si>
  <si>
    <r>
      <rPr>
        <sz val="14"/>
        <rFont val="細明體"/>
        <family val="3"/>
        <charset val="136"/>
      </rPr>
      <t>新聞透視</t>
    </r>
    <r>
      <rPr>
        <sz val="14"/>
        <rFont val="Times New Roman"/>
        <family val="1"/>
      </rPr>
      <t xml:space="preserve"> # 40</t>
    </r>
    <phoneticPr fontId="0" type="noConversion"/>
  </si>
  <si>
    <r>
      <rPr>
        <sz val="14"/>
        <rFont val="細明體"/>
        <family val="3"/>
        <charset val="136"/>
      </rPr>
      <t>一條麻甩在東莞</t>
    </r>
    <r>
      <rPr>
        <sz val="14"/>
        <rFont val="Times New Roman"/>
        <family val="1"/>
      </rPr>
      <t xml:space="preserve"> # 12</t>
    </r>
    <phoneticPr fontId="0" type="noConversion"/>
  </si>
  <si>
    <r>
      <rPr>
        <sz val="14"/>
        <rFont val="細明體"/>
        <family val="3"/>
        <charset val="136"/>
      </rPr>
      <t>醫度講</t>
    </r>
    <r>
      <rPr>
        <sz val="14"/>
        <rFont val="Times New Roman"/>
        <family val="1"/>
      </rPr>
      <t xml:space="preserve"> #5</t>
    </r>
    <phoneticPr fontId="0" type="noConversion"/>
  </si>
  <si>
    <t>尋醉蘇格蘭 #2</t>
    <phoneticPr fontId="0" type="noConversion"/>
  </si>
  <si>
    <r>
      <rPr>
        <sz val="14"/>
        <rFont val="細明體"/>
        <family val="3"/>
        <charset val="136"/>
      </rPr>
      <t>勁歌金榜</t>
    </r>
    <r>
      <rPr>
        <sz val="14"/>
        <rFont val="Times New Roman"/>
        <family val="1"/>
      </rPr>
      <t xml:space="preserve"> # 40</t>
    </r>
    <phoneticPr fontId="0" type="noConversion"/>
  </si>
  <si>
    <r>
      <rPr>
        <sz val="14"/>
        <rFont val="新細明體"/>
        <family val="1"/>
        <charset val="136"/>
      </rPr>
      <t>地球大神秘</t>
    </r>
    <r>
      <rPr>
        <sz val="14"/>
        <rFont val="Times New Roman"/>
        <family val="1"/>
      </rPr>
      <t xml:space="preserve"> # 12</t>
    </r>
    <phoneticPr fontId="0" type="noConversion"/>
  </si>
  <si>
    <t>800636826 (Sub: *Chi) (OP) (CA/MA)</t>
  </si>
  <si>
    <t>Sunday Report 2024</t>
    <phoneticPr fontId="0" type="noConversion"/>
  </si>
  <si>
    <r>
      <rPr>
        <sz val="14"/>
        <rFont val="細明體"/>
        <family val="3"/>
        <charset val="136"/>
      </rPr>
      <t>星期日檔案</t>
    </r>
    <r>
      <rPr>
        <sz val="14"/>
        <rFont val="Times New Roman"/>
        <family val="1"/>
      </rPr>
      <t xml:space="preserve"> # 32</t>
    </r>
    <phoneticPr fontId="0" type="noConversion"/>
  </si>
  <si>
    <r>
      <t xml:space="preserve">800637725 (CC) </t>
    </r>
    <r>
      <rPr>
        <sz val="14"/>
        <rFont val="細明體"/>
        <family val="3"/>
        <charset val="136"/>
      </rPr>
      <t>網紅甜卡</t>
    </r>
    <r>
      <rPr>
        <sz val="14"/>
        <rFont val="Times New Roman"/>
        <family val="3"/>
      </rPr>
      <t xml:space="preserve"> </t>
    </r>
    <r>
      <rPr>
        <sz val="14"/>
        <rFont val="Times New Roman"/>
        <family val="1"/>
      </rPr>
      <t>#10</t>
    </r>
    <phoneticPr fontId="0" type="noConversion"/>
  </si>
  <si>
    <t>中年好聲音3之大灣區新馬PK戰 # 6</t>
    <phoneticPr fontId="0" type="noConversion"/>
  </si>
  <si>
    <t>800647484 (Sub: *Chi) (OP)</t>
    <phoneticPr fontId="0" type="noConversion"/>
  </si>
  <si>
    <t>J Music #57</t>
    <phoneticPr fontId="0" type="noConversion"/>
  </si>
  <si>
    <t>網紅甜卡 #10</t>
    <phoneticPr fontId="0" type="noConversion"/>
  </si>
  <si>
    <r>
      <rPr>
        <sz val="14"/>
        <rFont val="Microsoft JhengHei UI"/>
        <family val="1"/>
        <charset val="136"/>
      </rPr>
      <t>無窮之路</t>
    </r>
    <r>
      <rPr>
        <sz val="14"/>
        <rFont val="Times New Roman"/>
        <family val="1"/>
      </rPr>
      <t xml:space="preserve">IV - </t>
    </r>
    <r>
      <rPr>
        <sz val="14"/>
        <rFont val="細明體"/>
        <family val="1"/>
        <charset val="136"/>
      </rPr>
      <t>一帶一路 #2</t>
    </r>
    <phoneticPr fontId="0" type="noConversion"/>
  </si>
  <si>
    <t>800643803 (Sub: *Chi)  (OP)</t>
    <phoneticPr fontId="0" type="noConversion"/>
  </si>
  <si>
    <r>
      <t>2024</t>
    </r>
    <r>
      <rPr>
        <b/>
        <u/>
        <sz val="28"/>
        <rFont val="細明體"/>
        <family val="3"/>
        <charset val="136"/>
      </rPr>
      <t>年</t>
    </r>
    <r>
      <rPr>
        <b/>
        <u/>
        <sz val="28"/>
        <rFont val="Times New Roman"/>
        <family val="1"/>
      </rPr>
      <t>10</t>
    </r>
    <r>
      <rPr>
        <b/>
        <u/>
        <sz val="28"/>
        <rFont val="細明體"/>
        <family val="3"/>
        <charset val="136"/>
      </rPr>
      <t>月第</t>
    </r>
    <r>
      <rPr>
        <b/>
        <u/>
        <sz val="28"/>
        <rFont val="Times New Roman"/>
        <family val="1"/>
      </rPr>
      <t>1</t>
    </r>
    <r>
      <rPr>
        <b/>
        <u/>
        <sz val="28"/>
        <rFont val="細明體"/>
        <family val="3"/>
        <charset val="136"/>
      </rPr>
      <t>週</t>
    </r>
    <r>
      <rPr>
        <b/>
        <u/>
        <sz val="28"/>
        <rFont val="Times New Roman"/>
        <family val="1"/>
      </rPr>
      <t xml:space="preserve"> TVB JADE MALAYSIA </t>
    </r>
    <r>
      <rPr>
        <b/>
        <u/>
        <sz val="28"/>
        <rFont val="細明體"/>
        <family val="3"/>
        <charset val="136"/>
      </rPr>
      <t>節目表</t>
    </r>
    <phoneticPr fontId="0" type="noConversion"/>
  </si>
  <si>
    <r>
      <rPr>
        <b/>
        <sz val="14"/>
        <rFont val="新細明體"/>
        <family val="1"/>
        <charset val="136"/>
      </rPr>
      <t>晚間新聞</t>
    </r>
    <r>
      <rPr>
        <b/>
        <sz val="14"/>
        <rFont val="Times New Roman"/>
        <family val="1"/>
      </rPr>
      <t xml:space="preserve">   News Roundup</t>
    </r>
  </si>
  <si>
    <r>
      <rPr>
        <b/>
        <sz val="14"/>
        <rFont val="新細明體"/>
        <family val="1"/>
        <charset val="136"/>
      </rPr>
      <t>世界觀</t>
    </r>
  </si>
  <si>
    <r>
      <t>2024</t>
    </r>
    <r>
      <rPr>
        <b/>
        <u/>
        <sz val="28"/>
        <rFont val="細明體"/>
        <family val="3"/>
        <charset val="136"/>
      </rPr>
      <t>年</t>
    </r>
    <r>
      <rPr>
        <b/>
        <u/>
        <sz val="28"/>
        <rFont val="Times New Roman"/>
        <family val="1"/>
      </rPr>
      <t>10</t>
    </r>
    <r>
      <rPr>
        <b/>
        <u/>
        <sz val="28"/>
        <rFont val="細明體"/>
        <family val="3"/>
        <charset val="136"/>
      </rPr>
      <t>月第</t>
    </r>
    <r>
      <rPr>
        <b/>
        <u/>
        <sz val="28"/>
        <rFont val="Times New Roman"/>
        <family val="1"/>
      </rPr>
      <t>2</t>
    </r>
    <r>
      <rPr>
        <b/>
        <u/>
        <sz val="28"/>
        <rFont val="細明體"/>
        <family val="3"/>
        <charset val="136"/>
      </rPr>
      <t>週</t>
    </r>
    <r>
      <rPr>
        <b/>
        <u/>
        <sz val="28"/>
        <rFont val="Times New Roman"/>
        <family val="1"/>
      </rPr>
      <t xml:space="preserve"> TVB JADE MALAYSIA </t>
    </r>
    <r>
      <rPr>
        <b/>
        <u/>
        <sz val="28"/>
        <rFont val="細明體"/>
        <family val="3"/>
        <charset val="136"/>
      </rPr>
      <t>節目表</t>
    </r>
  </si>
  <si>
    <t>WK 42</t>
    <phoneticPr fontId="0" type="noConversion"/>
  </si>
  <si>
    <t>PERIOD: 14 - 20 Oct 2024</t>
    <phoneticPr fontId="0" type="noConversion"/>
  </si>
  <si>
    <r>
      <rPr>
        <b/>
        <sz val="14"/>
        <rFont val="細明體"/>
        <family val="3"/>
        <charset val="136"/>
      </rPr>
      <t>星期四</t>
    </r>
  </si>
  <si>
    <r>
      <rPr>
        <sz val="14"/>
        <rFont val="Times New Roman"/>
        <family val="3"/>
      </rPr>
      <t>X</t>
    </r>
    <r>
      <rPr>
        <sz val="14"/>
        <rFont val="微軟正黑體"/>
        <family val="3"/>
        <charset val="136"/>
      </rPr>
      <t>偏方</t>
    </r>
    <r>
      <rPr>
        <sz val="14"/>
        <rFont val="Times New Roman"/>
        <family val="3"/>
      </rPr>
      <t xml:space="preserve"> </t>
    </r>
    <r>
      <rPr>
        <sz val="14"/>
        <rFont val="微軟正黑體"/>
        <family val="3"/>
        <charset val="136"/>
      </rPr>
      <t>全民拆解</t>
    </r>
    <r>
      <rPr>
        <sz val="14"/>
        <rFont val="Times New Roman"/>
        <family val="3"/>
      </rPr>
      <t xml:space="preserve"> III </t>
    </r>
    <r>
      <rPr>
        <sz val="14"/>
        <rFont val="Times New Roman"/>
        <family val="1"/>
      </rPr>
      <t>Homemade Therapy (Sr.3) (6 EPI)</t>
    </r>
  </si>
  <si>
    <r>
      <rPr>
        <b/>
        <sz val="14"/>
        <rFont val="細明體"/>
        <family val="3"/>
        <charset val="136"/>
      </rPr>
      <t>香港早晨</t>
    </r>
    <r>
      <rPr>
        <b/>
        <sz val="14"/>
        <rFont val="Times New Roman"/>
        <family val="1"/>
      </rPr>
      <t xml:space="preserve">  Good Morning Hong Kong (and </t>
    </r>
    <r>
      <rPr>
        <b/>
        <sz val="14"/>
        <rFont val="細明體"/>
        <family val="3"/>
        <charset val="136"/>
      </rPr>
      <t>世界觀</t>
    </r>
    <r>
      <rPr>
        <b/>
        <sz val="14"/>
        <rFont val="Times New Roman"/>
        <family val="1"/>
      </rPr>
      <t xml:space="preserve">  Global View)</t>
    </r>
  </si>
  <si>
    <r>
      <rPr>
        <sz val="14"/>
        <rFont val="細明體"/>
        <family val="3"/>
        <charset val="136"/>
      </rPr>
      <t>使徒行者</t>
    </r>
    <r>
      <rPr>
        <sz val="14"/>
        <rFont val="Times New Roman"/>
        <family val="3"/>
      </rPr>
      <t>3</t>
    </r>
    <r>
      <rPr>
        <sz val="14"/>
        <rFont val="Times New Roman"/>
        <family val="1"/>
      </rPr>
      <t xml:space="preserve"> Line Walker: Bull Fight (37 EPI)</t>
    </r>
  </si>
  <si>
    <r>
      <rPr>
        <sz val="14"/>
        <rFont val="細明體"/>
        <family val="3"/>
        <charset val="136"/>
      </rPr>
      <t>當四葉草碰上劍尖時</t>
    </r>
    <r>
      <rPr>
        <sz val="14"/>
        <rFont val="Times New Roman"/>
        <family val="1"/>
      </rPr>
      <t xml:space="preserve"> HEARTS OF FENCING (11 EPI)</t>
    </r>
  </si>
  <si>
    <t># 1</t>
    <phoneticPr fontId="0" type="noConversion"/>
  </si>
  <si>
    <t># 208</t>
    <phoneticPr fontId="0" type="noConversion"/>
  </si>
  <si>
    <r>
      <rPr>
        <sz val="14"/>
        <rFont val="新細明體"/>
        <family val="1"/>
        <charset val="136"/>
      </rPr>
      <t>這</t>
    </r>
    <r>
      <rPr>
        <sz val="14"/>
        <rFont val="Yu Gothic"/>
        <family val="2"/>
        <charset val="128"/>
      </rPr>
      <t>㇐</t>
    </r>
    <r>
      <rPr>
        <sz val="14"/>
        <rFont val="新細明體"/>
        <family val="1"/>
        <charset val="136"/>
      </rPr>
      <t>站阿拉伯</t>
    </r>
    <r>
      <rPr>
        <sz val="14"/>
        <rFont val="Times New Roman"/>
        <family val="1"/>
      </rPr>
      <t xml:space="preserve"> # 17</t>
    </r>
    <r>
      <rPr>
        <sz val="14"/>
        <rFont val="Times New Roman"/>
        <family val="3"/>
        <charset val="136"/>
      </rPr>
      <t xml:space="preserve">    0945</t>
    </r>
  </si>
  <si>
    <t># 1127</t>
    <phoneticPr fontId="0" type="noConversion"/>
  </si>
  <si>
    <t>吃貨橫掃港深珠</t>
    <phoneticPr fontId="0" type="noConversion"/>
  </si>
  <si>
    <t># 15</t>
    <phoneticPr fontId="0" type="noConversion"/>
  </si>
  <si>
    <t># 17 - 18</t>
    <phoneticPr fontId="0" type="noConversion"/>
  </si>
  <si>
    <t># 19 - 20</t>
    <phoneticPr fontId="0" type="noConversion"/>
  </si>
  <si>
    <r>
      <t>網紅甜卡</t>
    </r>
    <r>
      <rPr>
        <sz val="14"/>
        <rFont val="Times New Roman"/>
        <family val="3"/>
        <charset val="136"/>
      </rPr>
      <t xml:space="preserve"> #10</t>
    </r>
  </si>
  <si>
    <r>
      <rPr>
        <sz val="14"/>
        <rFont val="細明體"/>
        <family val="3"/>
        <charset val="136"/>
      </rPr>
      <t>新聞掏寶</t>
    </r>
    <r>
      <rPr>
        <sz val="14"/>
        <rFont val="Times New Roman"/>
        <family val="1"/>
      </rPr>
      <t xml:space="preserve"> # 220</t>
    </r>
  </si>
  <si>
    <r>
      <rPr>
        <sz val="14"/>
        <rFont val="細明體"/>
        <family val="3"/>
        <charset val="136"/>
      </rPr>
      <t>流行都市</t>
    </r>
    <r>
      <rPr>
        <sz val="14"/>
        <rFont val="Times New Roman"/>
        <family val="1"/>
      </rPr>
      <t xml:space="preserve">  Big City Shop 2024</t>
    </r>
  </si>
  <si>
    <r>
      <rPr>
        <sz val="14"/>
        <rFont val="微軟正黑體"/>
        <family val="3"/>
        <charset val="136"/>
      </rPr>
      <t>思家大戰</t>
    </r>
    <r>
      <rPr>
        <sz val="14"/>
        <rFont val="Times New Roman"/>
        <family val="3"/>
      </rPr>
      <t xml:space="preserve"> </t>
    </r>
    <r>
      <rPr>
        <sz val="14"/>
        <rFont val="Times New Roman"/>
        <family val="1"/>
      </rPr>
      <t># 46</t>
    </r>
  </si>
  <si>
    <t># 205</t>
    <phoneticPr fontId="0" type="noConversion"/>
  </si>
  <si>
    <r>
      <rPr>
        <sz val="14"/>
        <rFont val="微軟正黑體"/>
        <family val="1"/>
        <charset val="136"/>
      </rPr>
      <t>開心無敵獎門人</t>
    </r>
    <r>
      <rPr>
        <sz val="14"/>
        <rFont val="Times New Roman"/>
        <family val="1"/>
      </rPr>
      <t xml:space="preserve"> # 13</t>
    </r>
  </si>
  <si>
    <r>
      <rPr>
        <sz val="14"/>
        <rFont val="細明體"/>
        <family val="3"/>
        <charset val="136"/>
      </rPr>
      <t>周六聊</t>
    </r>
    <r>
      <rPr>
        <sz val="14"/>
        <rFont val="Times New Roman"/>
        <family val="1"/>
      </rPr>
      <t>Teen</t>
    </r>
    <r>
      <rPr>
        <sz val="14"/>
        <rFont val="細明體"/>
        <family val="3"/>
        <charset val="136"/>
      </rPr>
      <t>谷</t>
    </r>
    <r>
      <rPr>
        <sz val="14"/>
        <rFont val="Times New Roman"/>
        <family val="1"/>
      </rPr>
      <t xml:space="preserve"> # 41</t>
    </r>
  </si>
  <si>
    <r>
      <rPr>
        <sz val="14"/>
        <rFont val="細明體"/>
        <family val="3"/>
        <charset val="136"/>
      </rPr>
      <t>新聞透視</t>
    </r>
    <r>
      <rPr>
        <sz val="14"/>
        <rFont val="Times New Roman"/>
        <family val="1"/>
      </rPr>
      <t xml:space="preserve"> # 41</t>
    </r>
  </si>
  <si>
    <r>
      <rPr>
        <sz val="14"/>
        <rFont val="細明體"/>
        <family val="3"/>
        <charset val="136"/>
      </rPr>
      <t>娛樂頭條</t>
    </r>
    <r>
      <rPr>
        <sz val="14"/>
        <rFont val="Times New Roman"/>
        <family val="1"/>
      </rPr>
      <t xml:space="preserve">  EXTRA 2024</t>
    </r>
  </si>
  <si>
    <r>
      <rPr>
        <sz val="14"/>
        <rFont val="細明體"/>
        <family val="3"/>
        <charset val="136"/>
      </rPr>
      <t>勁歌金榜</t>
    </r>
    <r>
      <rPr>
        <sz val="14"/>
        <rFont val="Times New Roman"/>
        <family val="1"/>
      </rPr>
      <t xml:space="preserve"> # 40</t>
    </r>
    <r>
      <rPr>
        <sz val="14"/>
        <rFont val="Times New Roman"/>
        <family val="3"/>
        <charset val="136"/>
      </rPr>
      <t xml:space="preserve">    1545</t>
    </r>
  </si>
  <si>
    <r>
      <rPr>
        <sz val="14"/>
        <rFont val="細明體"/>
        <family val="3"/>
        <charset val="136"/>
      </rPr>
      <t>廉政行動</t>
    </r>
    <r>
      <rPr>
        <sz val="14"/>
        <rFont val="Times New Roman"/>
        <family val="3"/>
      </rPr>
      <t xml:space="preserve">2024 </t>
    </r>
    <r>
      <rPr>
        <sz val="14"/>
        <rFont val="Microsoft JhengHei UI"/>
        <family val="3"/>
        <charset val="136"/>
      </rPr>
      <t>製作特輯</t>
    </r>
  </si>
  <si>
    <t>800625016 (Sub: Chi) (CC)</t>
    <phoneticPr fontId="0" type="noConversion"/>
  </si>
  <si>
    <t>同屋企人去旅行 Family Vacation (6 EPI)</t>
    <phoneticPr fontId="0" type="noConversion"/>
  </si>
  <si>
    <t># 5</t>
    <phoneticPr fontId="0" type="noConversion"/>
  </si>
  <si>
    <t># 4</t>
    <phoneticPr fontId="0" type="noConversion"/>
  </si>
  <si>
    <r>
      <t>800609362 (Sub: Chi)(CC) CP</t>
    </r>
    <r>
      <rPr>
        <sz val="14"/>
        <rFont val="細明體"/>
        <family val="1"/>
        <charset val="136"/>
      </rPr>
      <t>訓練營</t>
    </r>
    <r>
      <rPr>
        <sz val="14"/>
        <rFont val="Times New Roman"/>
        <family val="1"/>
      </rPr>
      <t xml:space="preserve"> Love At The First Scene (20 EPI)</t>
    </r>
  </si>
  <si>
    <t># 19</t>
    <phoneticPr fontId="0" type="noConversion"/>
  </si>
  <si>
    <r>
      <rPr>
        <sz val="14"/>
        <rFont val="新細明體"/>
        <family val="1"/>
        <charset val="136"/>
      </rPr>
      <t>地球大神秘</t>
    </r>
    <r>
      <rPr>
        <sz val="14"/>
        <rFont val="Times New Roman"/>
        <family val="1"/>
      </rPr>
      <t xml:space="preserve"> # 13</t>
    </r>
  </si>
  <si>
    <r>
      <rPr>
        <sz val="14"/>
        <rFont val="細明體"/>
        <family val="3"/>
        <charset val="136"/>
      </rPr>
      <t>藝遊巷弄</t>
    </r>
    <r>
      <rPr>
        <sz val="14"/>
        <rFont val="Times New Roman"/>
        <family val="1"/>
      </rPr>
      <t xml:space="preserve"> Art Lane (7 EPI)</t>
    </r>
  </si>
  <si>
    <r>
      <rPr>
        <sz val="14"/>
        <rFont val="細明體"/>
        <family val="3"/>
        <charset val="136"/>
      </rPr>
      <t>約埋班</t>
    </r>
    <r>
      <rPr>
        <sz val="14"/>
        <rFont val="Times New Roman"/>
        <family val="3"/>
      </rPr>
      <t>Friend</t>
    </r>
    <r>
      <rPr>
        <sz val="14"/>
        <rFont val="微軟正黑體"/>
        <family val="3"/>
        <charset val="136"/>
      </rPr>
      <t>去旅行</t>
    </r>
    <r>
      <rPr>
        <sz val="14"/>
        <rFont val="Times New Roman"/>
        <family val="1"/>
      </rPr>
      <t xml:space="preserve"> # 4</t>
    </r>
  </si>
  <si>
    <r>
      <rPr>
        <sz val="14"/>
        <rFont val="細明體"/>
        <family val="3"/>
        <charset val="136"/>
      </rPr>
      <t>這</t>
    </r>
    <r>
      <rPr>
        <sz val="14"/>
        <rFont val="微軟正黑體"/>
        <family val="2"/>
        <charset val="136"/>
      </rPr>
      <t>㇐</t>
    </r>
    <r>
      <rPr>
        <sz val="14"/>
        <rFont val="細明體"/>
        <family val="3"/>
        <charset val="136"/>
      </rPr>
      <t xml:space="preserve">站阿拉伯 </t>
    </r>
    <r>
      <rPr>
        <sz val="14"/>
        <rFont val="Times New Roman"/>
        <family val="1"/>
      </rPr>
      <t>Arabian Days &amp; Nights (20 EPI)</t>
    </r>
  </si>
  <si>
    <r>
      <rPr>
        <sz val="14"/>
        <rFont val="細明體"/>
        <family val="3"/>
        <charset val="136"/>
      </rPr>
      <t>關注關注組</t>
    </r>
    <r>
      <rPr>
        <sz val="14"/>
        <rFont val="Times New Roman"/>
        <family val="1"/>
      </rPr>
      <t xml:space="preserve"> Eyes On Concern Groups </t>
    </r>
  </si>
  <si>
    <t># 33</t>
    <phoneticPr fontId="0" type="noConversion"/>
  </si>
  <si>
    <r>
      <rPr>
        <sz val="14"/>
        <rFont val="細明體"/>
        <family val="3"/>
        <charset val="136"/>
      </rPr>
      <t>天龍八部</t>
    </r>
    <r>
      <rPr>
        <sz val="14"/>
        <rFont val="Times New Roman"/>
        <family val="1"/>
      </rPr>
      <t xml:space="preserve"> Demi-Gods and Semi-Devils (50 EPI)</t>
    </r>
  </si>
  <si>
    <r>
      <rPr>
        <sz val="14"/>
        <rFont val="細明體"/>
        <family val="3"/>
        <charset val="136"/>
      </rPr>
      <t>財經透視</t>
    </r>
    <r>
      <rPr>
        <sz val="14"/>
        <rFont val="Times New Roman"/>
        <family val="1"/>
      </rPr>
      <t xml:space="preserve"> # 42</t>
    </r>
  </si>
  <si>
    <t># 46</t>
    <phoneticPr fontId="0" type="noConversion"/>
  </si>
  <si>
    <r>
      <t xml:space="preserve">800641576 (Sub: Chi) (CC) </t>
    </r>
    <r>
      <rPr>
        <sz val="14"/>
        <rFont val="細明體"/>
        <family val="1"/>
        <charset val="136"/>
      </rPr>
      <t>美食新聞報道</t>
    </r>
    <r>
      <rPr>
        <sz val="14"/>
        <rFont val="Times New Roman"/>
        <family val="1"/>
      </rPr>
      <t xml:space="preserve"> Gourmet Express</t>
    </r>
  </si>
  <si>
    <t># 29</t>
    <phoneticPr fontId="0" type="noConversion"/>
  </si>
  <si>
    <t># 30</t>
    <phoneticPr fontId="0" type="noConversion"/>
  </si>
  <si>
    <r>
      <rPr>
        <b/>
        <sz val="14"/>
        <rFont val="細明體"/>
        <family val="3"/>
        <charset val="136"/>
      </rPr>
      <t>六點半新聞報道</t>
    </r>
    <r>
      <rPr>
        <b/>
        <sz val="14"/>
        <rFont val="Times New Roman"/>
        <family val="1"/>
      </rPr>
      <t xml:space="preserve">  News At 18:30 (and </t>
    </r>
    <r>
      <rPr>
        <b/>
        <sz val="14"/>
        <rFont val="細明體"/>
        <family val="3"/>
        <charset val="136"/>
      </rPr>
      <t>世界觀</t>
    </r>
    <r>
      <rPr>
        <b/>
        <sz val="14"/>
        <rFont val="Times New Roman"/>
        <family val="1"/>
      </rPr>
      <t xml:space="preserve">  Global View)</t>
    </r>
  </si>
  <si>
    <r>
      <rPr>
        <b/>
        <sz val="14"/>
        <rFont val="細明體"/>
        <family val="3"/>
        <charset val="136"/>
      </rPr>
      <t>六點半新聞報道</t>
    </r>
    <r>
      <rPr>
        <b/>
        <sz val="14"/>
        <rFont val="Times New Roman"/>
        <family val="1"/>
      </rPr>
      <t xml:space="preserve">  News At 18:30</t>
    </r>
  </si>
  <si>
    <r>
      <rPr>
        <sz val="14"/>
        <rFont val="微軟正黑體"/>
        <family val="3"/>
        <charset val="136"/>
      </rPr>
      <t>玲玲友情報</t>
    </r>
    <r>
      <rPr>
        <sz val="14"/>
        <rFont val="Times New Roman"/>
        <family val="3"/>
      </rPr>
      <t xml:space="preserve"> </t>
    </r>
    <r>
      <rPr>
        <sz val="14"/>
        <rFont val="Times New Roman"/>
        <family val="3"/>
        <charset val="136"/>
      </rPr>
      <t># 27</t>
    </r>
  </si>
  <si>
    <t>我們家的料理 #2</t>
    <phoneticPr fontId="0" type="noConversion"/>
  </si>
  <si>
    <r>
      <rPr>
        <sz val="14"/>
        <rFont val="微軟正黑體"/>
        <family val="3"/>
        <charset val="136"/>
      </rPr>
      <t>玲玲友情報</t>
    </r>
    <r>
      <rPr>
        <sz val="14"/>
        <rFont val="Times New Roman"/>
        <family val="3"/>
      </rPr>
      <t xml:space="preserve"> </t>
    </r>
    <r>
      <rPr>
        <sz val="14"/>
        <rFont val="Times New Roman"/>
        <family val="3"/>
        <charset val="136"/>
      </rPr>
      <t># 28</t>
    </r>
  </si>
  <si>
    <r>
      <rPr>
        <sz val="14"/>
        <rFont val="新細明體"/>
        <family val="3"/>
        <charset val="136"/>
      </rPr>
      <t>他和她的喵店長</t>
    </r>
    <r>
      <rPr>
        <sz val="14"/>
        <rFont val="Times New Roman"/>
        <family val="3"/>
      </rPr>
      <t xml:space="preserve"> 2</t>
    </r>
    <r>
      <rPr>
        <sz val="14"/>
        <rFont val="新細明體"/>
        <family val="3"/>
        <charset val="136"/>
      </rPr>
      <t xml:space="preserve"> </t>
    </r>
    <r>
      <rPr>
        <sz val="14"/>
        <rFont val="Times New Roman"/>
        <family val="1"/>
      </rPr>
      <t># 4</t>
    </r>
  </si>
  <si>
    <r>
      <rPr>
        <sz val="14"/>
        <rFont val="細明體"/>
        <family val="3"/>
        <charset val="136"/>
      </rPr>
      <t>最強生命線</t>
    </r>
    <r>
      <rPr>
        <sz val="14"/>
        <rFont val="Times New Roman"/>
        <family val="1"/>
      </rPr>
      <t xml:space="preserve"> # 367</t>
    </r>
  </si>
  <si>
    <r>
      <rPr>
        <sz val="14"/>
        <rFont val="細明體"/>
        <family val="3"/>
        <charset val="136"/>
      </rPr>
      <t>星期日檔案</t>
    </r>
    <r>
      <rPr>
        <sz val="14"/>
        <rFont val="Times New Roman"/>
        <family val="1"/>
      </rPr>
      <t xml:space="preserve"> # 33</t>
    </r>
  </si>
  <si>
    <r>
      <rPr>
        <sz val="14"/>
        <rFont val="細明體"/>
        <family val="3"/>
        <charset val="136"/>
      </rPr>
      <t>東張西望</t>
    </r>
    <r>
      <rPr>
        <sz val="14"/>
        <rFont val="Times New Roman"/>
        <family val="1"/>
      </rPr>
      <t xml:space="preserve">  Scoop 2024</t>
    </r>
  </si>
  <si>
    <r>
      <t xml:space="preserve">800637725 (CC) </t>
    </r>
    <r>
      <rPr>
        <sz val="14"/>
        <rFont val="細明體"/>
        <family val="3"/>
        <charset val="136"/>
      </rPr>
      <t>網紅甜卡</t>
    </r>
    <r>
      <rPr>
        <sz val="14"/>
        <rFont val="Times New Roman"/>
        <family val="3"/>
      </rPr>
      <t xml:space="preserve"> </t>
    </r>
    <r>
      <rPr>
        <sz val="14"/>
        <rFont val="Times New Roman"/>
        <family val="1"/>
      </rPr>
      <t>#11</t>
    </r>
  </si>
  <si>
    <t># 279</t>
    <phoneticPr fontId="0" type="noConversion"/>
  </si>
  <si>
    <r>
      <rPr>
        <sz val="14"/>
        <rFont val="細明體"/>
        <family val="3"/>
        <charset val="136"/>
      </rPr>
      <t>愛．回家之開心速遞</t>
    </r>
    <r>
      <rPr>
        <sz val="14"/>
        <rFont val="Times New Roman"/>
        <family val="1"/>
      </rPr>
      <t xml:space="preserve">  Lo And Behold </t>
    </r>
  </si>
  <si>
    <t>中年好聲音3香港海選</t>
    <phoneticPr fontId="0" type="noConversion"/>
  </si>
  <si>
    <t># 2373</t>
    <phoneticPr fontId="0" type="noConversion"/>
  </si>
  <si>
    <t># 2400</t>
    <phoneticPr fontId="0" type="noConversion"/>
  </si>
  <si>
    <t>TBC (Sub: *Chi) (OP)</t>
    <phoneticPr fontId="0" type="noConversion"/>
  </si>
  <si>
    <r>
      <rPr>
        <sz val="14"/>
        <rFont val="微軟正黑體"/>
        <family val="1"/>
        <charset val="136"/>
      </rPr>
      <t xml:space="preserve">企業強人 </t>
    </r>
    <r>
      <rPr>
        <sz val="14"/>
        <rFont val="Times New Roman"/>
        <family val="1"/>
      </rPr>
      <t>Big Biz Duel</t>
    </r>
    <r>
      <rPr>
        <sz val="14"/>
        <rFont val="Times New Roman"/>
        <family val="1"/>
        <charset val="136"/>
      </rPr>
      <t xml:space="preserve"> (25 EPI)</t>
    </r>
  </si>
  <si>
    <t># 21</t>
    <phoneticPr fontId="0" type="noConversion"/>
  </si>
  <si>
    <t>大師兄開心嘩鬼感謝祭</t>
    <phoneticPr fontId="0" type="noConversion"/>
  </si>
  <si>
    <t>Super Trio - Halloween Special 2024</t>
    <phoneticPr fontId="0" type="noConversion"/>
  </si>
  <si>
    <t># 23 - 24</t>
    <phoneticPr fontId="0" type="noConversion"/>
  </si>
  <si>
    <t># 18</t>
    <phoneticPr fontId="0" type="noConversion"/>
  </si>
  <si>
    <r>
      <rPr>
        <sz val="14"/>
        <rFont val="Microsoft JhengHei UI"/>
        <family val="1"/>
        <charset val="136"/>
      </rPr>
      <t>無窮之路</t>
    </r>
    <r>
      <rPr>
        <sz val="14"/>
        <rFont val="Times New Roman"/>
        <family val="1"/>
      </rPr>
      <t xml:space="preserve">IV - </t>
    </r>
    <r>
      <rPr>
        <sz val="14"/>
        <rFont val="細明體"/>
        <family val="1"/>
        <charset val="136"/>
      </rPr>
      <t>一帶一路</t>
    </r>
    <r>
      <rPr>
        <sz val="14"/>
        <rFont val="Times New Roman"/>
        <family val="1"/>
      </rPr>
      <t xml:space="preserve"> #3</t>
    </r>
  </si>
  <si>
    <t>TBC (Sub: Chi) (CC)</t>
    <phoneticPr fontId="0" type="noConversion"/>
  </si>
  <si>
    <t>TBC (Sub: *Chi)  (OP)</t>
    <phoneticPr fontId="0" type="noConversion"/>
  </si>
  <si>
    <r>
      <rPr>
        <sz val="14"/>
        <rFont val="細明體"/>
        <family val="3"/>
        <charset val="136"/>
      </rPr>
      <t xml:space="preserve">瑞士潮什麼 </t>
    </r>
    <r>
      <rPr>
        <sz val="14"/>
        <rFont val="Times New Roman"/>
        <family val="3"/>
      </rPr>
      <t>Hipster Tour - Switzerland (5 EPI)</t>
    </r>
  </si>
  <si>
    <r>
      <rPr>
        <sz val="14"/>
        <rFont val="細明體"/>
        <family val="3"/>
        <charset val="136"/>
      </rPr>
      <t>醫度講</t>
    </r>
    <r>
      <rPr>
        <sz val="14"/>
        <rFont val="Times New Roman"/>
        <family val="1"/>
      </rPr>
      <t xml:space="preserve"> #6</t>
    </r>
  </si>
  <si>
    <t>The Making Of ICAC Investigators 2024</t>
    <phoneticPr fontId="0" type="noConversion"/>
  </si>
  <si>
    <r>
      <rPr>
        <sz val="14"/>
        <rFont val="細明體"/>
        <family val="3"/>
        <charset val="136"/>
      </rPr>
      <t>勁歌金榜</t>
    </r>
    <r>
      <rPr>
        <sz val="14"/>
        <rFont val="Times New Roman"/>
        <family val="1"/>
      </rPr>
      <t xml:space="preserve"> # 41</t>
    </r>
  </si>
  <si>
    <t># 3651</t>
    <phoneticPr fontId="0" type="noConversion"/>
  </si>
  <si>
    <t># 3654            2315</t>
    <phoneticPr fontId="0" type="noConversion"/>
  </si>
  <si>
    <t>J Music #58</t>
    <phoneticPr fontId="0" type="noConversion"/>
  </si>
  <si>
    <t xml:space="preserve">珠玉在側 </t>
    <phoneticPr fontId="0" type="noConversion"/>
  </si>
  <si>
    <r>
      <rPr>
        <sz val="14"/>
        <rFont val="Times New Roman"/>
        <family val="3"/>
      </rPr>
      <t xml:space="preserve">800636304 (OP) </t>
    </r>
    <r>
      <rPr>
        <sz val="14"/>
        <rFont val="細明體"/>
        <family val="3"/>
        <charset val="136"/>
      </rPr>
      <t>東張西望</t>
    </r>
    <r>
      <rPr>
        <sz val="14"/>
        <rFont val="Times New Roman"/>
        <family val="1"/>
      </rPr>
      <t xml:space="preserve"> </t>
    </r>
  </si>
  <si>
    <t># 285</t>
    <phoneticPr fontId="0" type="noConversion"/>
  </si>
  <si>
    <t xml:space="preserve"> 剪裁魔法師 #4</t>
    <phoneticPr fontId="0" type="noConversion"/>
  </si>
  <si>
    <r>
      <rPr>
        <sz val="14"/>
        <rFont val="Times New Roman"/>
        <family val="3"/>
      </rPr>
      <t>X</t>
    </r>
    <r>
      <rPr>
        <sz val="14"/>
        <rFont val="微軟正黑體"/>
        <family val="3"/>
        <charset val="136"/>
      </rPr>
      <t>偏方</t>
    </r>
    <r>
      <rPr>
        <sz val="14"/>
        <rFont val="Times New Roman"/>
        <family val="3"/>
      </rPr>
      <t xml:space="preserve"> </t>
    </r>
    <r>
      <rPr>
        <sz val="14"/>
        <rFont val="微軟正黑體"/>
        <family val="3"/>
        <charset val="136"/>
      </rPr>
      <t>全民拆解</t>
    </r>
    <r>
      <rPr>
        <sz val="14"/>
        <rFont val="Times New Roman"/>
        <family val="3"/>
      </rPr>
      <t xml:space="preserve"> </t>
    </r>
    <r>
      <rPr>
        <sz val="14"/>
        <rFont val="Times New Roman"/>
        <family val="1"/>
      </rPr>
      <t>Homemade Therapy (Sr.3) (6 EPI)</t>
    </r>
  </si>
  <si>
    <r>
      <rPr>
        <sz val="14"/>
        <rFont val="新細明體"/>
        <family val="3"/>
        <charset val="136"/>
      </rPr>
      <t>他和她的喵店長</t>
    </r>
    <r>
      <rPr>
        <sz val="14"/>
        <rFont val="Times New Roman"/>
        <family val="3"/>
      </rPr>
      <t xml:space="preserve"> 2</t>
    </r>
    <r>
      <rPr>
        <sz val="14"/>
        <rFont val="新細明體"/>
        <family val="3"/>
        <charset val="136"/>
      </rPr>
      <t xml:space="preserve"> </t>
    </r>
    <r>
      <rPr>
        <sz val="14"/>
        <rFont val="Times New Roman"/>
        <family val="1"/>
      </rPr>
      <t># 3</t>
    </r>
  </si>
  <si>
    <r>
      <rPr>
        <sz val="14"/>
        <rFont val="新細明體"/>
        <family val="3"/>
        <charset val="136"/>
      </rPr>
      <t>他和她的喵店長</t>
    </r>
    <r>
      <rPr>
        <sz val="14"/>
        <rFont val="Times New Roman"/>
        <family val="3"/>
      </rPr>
      <t xml:space="preserve"> 2 </t>
    </r>
    <r>
      <rPr>
        <sz val="14"/>
        <rFont val="Times New Roman"/>
        <family val="1"/>
      </rPr>
      <t># 4</t>
    </r>
  </si>
  <si>
    <t>800647194 (Sub: *Chi) (OP) 剪裁魔法師 #4</t>
    <phoneticPr fontId="0" type="noConversion"/>
  </si>
  <si>
    <t>TBC</t>
  </si>
  <si>
    <t>玩轉澳門更多Fun # 2</t>
  </si>
  <si>
    <t>Macao In Depth (2 EPI)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</si>
</sst>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\-* #,##0.00_-;_-* &quot;-&quot;??_-;_-@_-"/>
    <numFmt numFmtId="165" formatCode="_-&quot;$&quot;* #,##0.00_-;\-&quot;$&quot;* #,##0.00_-;_-&quot;$&quot;* &quot;-&quot;??_-;_-@_-"/>
    <numFmt numFmtId="166" formatCode="#,##0.00;\(#,##0.00\)"/>
    <numFmt numFmtId="167" formatCode="d/m;@"/>
    <numFmt numFmtId="168" formatCode="yyyy/mm/dd;@"/>
  </numFmts>
  <fonts count="71"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8"/>
      <name val="宋体"/>
      <family val="3"/>
      <charset val="136"/>
    </font>
    <font>
      <sz val="11"/>
      <color indexed="9"/>
      <name val="宋体"/>
    </font>
    <font>
      <sz val="11"/>
      <color indexed="20"/>
      <name val="宋体"/>
    </font>
    <font>
      <b/>
      <sz val="11"/>
      <color indexed="52"/>
      <name val="宋体"/>
    </font>
    <font>
      <b/>
      <sz val="11"/>
      <color indexed="9"/>
      <name val="宋体"/>
    </font>
    <font>
      <i/>
      <sz val="11"/>
      <color indexed="23"/>
      <name val="宋体"/>
    </font>
    <font>
      <sz val="11"/>
      <color indexed="17"/>
      <name val="宋体"/>
    </font>
    <font>
      <b/>
      <sz val="15"/>
      <color indexed="56"/>
      <name val="宋体"/>
    </font>
    <font>
      <b/>
      <sz val="13"/>
      <color indexed="56"/>
      <name val="宋体"/>
    </font>
    <font>
      <b/>
      <sz val="11"/>
      <color indexed="56"/>
      <name val="宋体"/>
    </font>
    <font>
      <sz val="11"/>
      <color indexed="62"/>
      <name val="宋体"/>
    </font>
    <font>
      <sz val="11"/>
      <color indexed="52"/>
      <name val="宋体"/>
    </font>
    <font>
      <sz val="11"/>
      <color indexed="60"/>
      <name val="宋体"/>
    </font>
    <font>
      <b/>
      <sz val="11"/>
      <color indexed="63"/>
      <name val="宋体"/>
    </font>
    <font>
      <b/>
      <sz val="18"/>
      <color indexed="56"/>
      <name val="宋体"/>
    </font>
    <font>
      <b/>
      <sz val="11"/>
      <color indexed="8"/>
      <name val="宋体"/>
    </font>
    <font>
      <sz val="11"/>
      <color indexed="10"/>
      <name val="宋体"/>
    </font>
    <font>
      <sz val="12"/>
      <name val="新細明體"/>
      <family val="1"/>
      <charset val="136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1"/>
    </font>
    <font>
      <b/>
      <sz val="11"/>
      <color indexed="8"/>
      <name val="Calibri"/>
      <family val="2"/>
    </font>
    <font>
      <sz val="10"/>
      <name val="MS Sans Serif"/>
      <family val="2"/>
    </font>
    <font>
      <sz val="24"/>
      <name val="細明體"/>
      <family val="3"/>
      <charset val="136"/>
    </font>
    <font>
      <sz val="10"/>
      <name val="Geneva"/>
      <family val="2"/>
    </font>
    <font>
      <sz val="12"/>
      <color theme="1"/>
      <name val="Calibri"/>
      <family val="1"/>
      <charset val="136"/>
      <scheme val="minor"/>
    </font>
    <font>
      <b/>
      <u/>
      <sz val="28"/>
      <name val="Times New Roman"/>
      <family val="1"/>
    </font>
    <font>
      <sz val="28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name val="細明體"/>
      <family val="3"/>
      <charset val="136"/>
    </font>
    <font>
      <sz val="9"/>
      <name val="新細明體"/>
      <family val="1"/>
      <charset val="136"/>
    </font>
    <font>
      <b/>
      <sz val="14"/>
      <name val="Times New Roman"/>
      <family val="1"/>
    </font>
    <font>
      <sz val="14"/>
      <name val="Times New Roman"/>
      <family val="1"/>
    </font>
    <font>
      <sz val="14"/>
      <name val="Times New Roman"/>
      <family val="3"/>
      <charset val="136"/>
    </font>
    <font>
      <sz val="14"/>
      <name val="細明體"/>
      <family val="3"/>
      <charset val="136"/>
    </font>
    <font>
      <b/>
      <u/>
      <sz val="28"/>
      <name val="細明體"/>
      <family val="3"/>
      <charset val="136"/>
    </font>
    <font>
      <b/>
      <sz val="14"/>
      <name val="細明體"/>
      <family val="3"/>
      <charset val="136"/>
    </font>
    <font>
      <sz val="14"/>
      <name val="Times New Roman"/>
      <family val="1"/>
      <charset val="136"/>
    </font>
    <font>
      <sz val="14"/>
      <name val="Times New Roman"/>
      <family val="3"/>
    </font>
    <font>
      <sz val="14"/>
      <name val="細明體"/>
      <family val="1"/>
      <charset val="136"/>
    </font>
    <font>
      <sz val="14"/>
      <name val="新細明體"/>
      <family val="3"/>
      <charset val="136"/>
    </font>
    <font>
      <sz val="14"/>
      <name val="微軟正黑體"/>
      <family val="1"/>
      <charset val="136"/>
    </font>
    <font>
      <sz val="14"/>
      <name val="微軟正黑體"/>
      <family val="3"/>
      <charset val="136"/>
    </font>
    <font>
      <sz val="14"/>
      <name val="微軟正黑體"/>
      <family val="2"/>
      <charset val="136"/>
    </font>
    <font>
      <sz val="13"/>
      <name val="Times New Roman"/>
      <family val="1"/>
    </font>
    <font>
      <sz val="14"/>
      <name val="新細明體"/>
      <family val="1"/>
      <charset val="136"/>
    </font>
    <font>
      <sz val="14"/>
      <name val="Yu Gothic"/>
      <family val="2"/>
      <charset val="128"/>
    </font>
    <font>
      <sz val="13"/>
      <name val="細明體"/>
      <family val="1"/>
      <charset val="136"/>
    </font>
    <font>
      <sz val="14"/>
      <name val="Microsoft JhengHei UI"/>
      <family val="3"/>
      <charset val="136"/>
    </font>
    <font>
      <sz val="14"/>
      <name val="Microsoft JhengHei UI"/>
      <family val="2"/>
      <charset val="136"/>
    </font>
    <font>
      <sz val="13"/>
      <name val="Microsoft JhengHei UI"/>
      <family val="2"/>
      <charset val="136"/>
    </font>
    <font>
      <sz val="14"/>
      <name val="Microsoft JhengHei UI"/>
      <family val="1"/>
      <charset val="136"/>
    </font>
    <font>
      <sz val="11"/>
      <name val="Times New Roman"/>
      <family val="1"/>
    </font>
    <font>
      <b/>
      <sz val="14"/>
      <name val="新細明體"/>
      <family val="1"/>
      <charset val="136"/>
    </font>
    <font>
      <b/>
      <sz val="14"/>
      <color rgb="FFFF0000"/>
      <name val="Times New Roman"/>
      <family val="1"/>
    </font>
    <font>
      <sz val="11"/>
      <name val="Microsoft JhengHei UI"/>
      <family val="2"/>
      <charset val="136"/>
    </font>
  </fonts>
  <fills count="29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C0099"/>
        <bgColor indexed="64"/>
      </patternFill>
    </fill>
  </fills>
  <borders count="8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 style="hair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389">
    <xf numFmtId="0" fontId="0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23" fillId="24" borderId="1" applyNumberFormat="0" applyAlignment="0" applyProtection="0"/>
    <xf numFmtId="0" fontId="23" fillId="24" borderId="1" applyNumberFormat="0" applyAlignment="0" applyProtection="0"/>
    <xf numFmtId="0" fontId="23" fillId="24" borderId="1" applyNumberFormat="0" applyAlignment="0" applyProtection="0"/>
    <xf numFmtId="0" fontId="23" fillId="24" borderId="1" applyNumberFormat="0" applyAlignment="0" applyProtection="0"/>
    <xf numFmtId="0" fontId="23" fillId="24" borderId="1" applyNumberFormat="0" applyAlignment="0" applyProtection="0"/>
    <xf numFmtId="0" fontId="23" fillId="24" borderId="1" applyNumberFormat="0" applyAlignment="0" applyProtection="0"/>
    <xf numFmtId="0" fontId="6" fillId="25" borderId="1" applyNumberFormat="0" applyAlignment="0" applyProtection="0">
      <alignment vertical="center"/>
    </xf>
    <xf numFmtId="0" fontId="6" fillId="25" borderId="1" applyNumberFormat="0" applyAlignment="0" applyProtection="0">
      <alignment vertical="center"/>
    </xf>
    <xf numFmtId="0" fontId="24" fillId="26" borderId="2" applyNumberFormat="0" applyAlignment="0" applyProtection="0"/>
    <xf numFmtId="0" fontId="24" fillId="26" borderId="2" applyNumberFormat="0" applyAlignment="0" applyProtection="0"/>
    <xf numFmtId="0" fontId="24" fillId="26" borderId="2" applyNumberFormat="0" applyAlignment="0" applyProtection="0"/>
    <xf numFmtId="0" fontId="24" fillId="26" borderId="2" applyNumberFormat="0" applyAlignment="0" applyProtection="0"/>
    <xf numFmtId="0" fontId="24" fillId="26" borderId="2" applyNumberFormat="0" applyAlignment="0" applyProtection="0"/>
    <xf numFmtId="0" fontId="24" fillId="26" borderId="2" applyNumberFormat="0" applyAlignment="0" applyProtection="0"/>
    <xf numFmtId="0" fontId="7" fillId="26" borderId="2" applyNumberFormat="0" applyAlignment="0" applyProtection="0">
      <alignment vertical="center"/>
    </xf>
    <xf numFmtId="0" fontId="7" fillId="26" borderId="2" applyNumberFormat="0" applyAlignment="0" applyProtection="0">
      <alignment vertical="center"/>
    </xf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28" fillId="0" borderId="5" applyNumberFormat="0" applyFill="0" applyAlignment="0" applyProtection="0"/>
    <xf numFmtId="0" fontId="28" fillId="0" borderId="5" applyNumberFormat="0" applyFill="0" applyAlignment="0" applyProtection="0"/>
    <xf numFmtId="0" fontId="28" fillId="0" borderId="5" applyNumberFormat="0" applyFill="0" applyAlignment="0" applyProtection="0"/>
    <xf numFmtId="0" fontId="28" fillId="0" borderId="5" applyNumberFormat="0" applyFill="0" applyAlignment="0" applyProtection="0"/>
    <xf numFmtId="0" fontId="28" fillId="0" borderId="5" applyNumberFormat="0" applyFill="0" applyAlignment="0" applyProtection="0"/>
    <xf numFmtId="0" fontId="28" fillId="0" borderId="5" applyNumberFormat="0" applyFill="0" applyAlignment="0" applyProtection="0"/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top"/>
      <protection locked="0"/>
    </xf>
    <xf numFmtId="0" fontId="30" fillId="11" borderId="1" applyNumberFormat="0" applyAlignment="0" applyProtection="0"/>
    <xf numFmtId="0" fontId="30" fillId="11" borderId="1" applyNumberFormat="0" applyAlignment="0" applyProtection="0"/>
    <xf numFmtId="0" fontId="30" fillId="11" borderId="1" applyNumberFormat="0" applyAlignment="0" applyProtection="0"/>
    <xf numFmtId="0" fontId="30" fillId="11" borderId="1" applyNumberFormat="0" applyAlignment="0" applyProtection="0"/>
    <xf numFmtId="0" fontId="30" fillId="11" borderId="1" applyNumberFormat="0" applyAlignment="0" applyProtection="0"/>
    <xf numFmtId="0" fontId="30" fillId="11" borderId="1" applyNumberFormat="0" applyAlignment="0" applyProtection="0"/>
    <xf numFmtId="0" fontId="13" fillId="8" borderId="1" applyNumberFormat="0" applyAlignment="0" applyProtection="0">
      <alignment vertical="center"/>
    </xf>
    <xf numFmtId="0" fontId="13" fillId="8" borderId="1" applyNumberFormat="0" applyAlignment="0" applyProtection="0">
      <alignment vertical="center"/>
    </xf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39" fillId="0" borderId="0">
      <alignment vertical="center"/>
    </xf>
    <xf numFmtId="0" fontId="2" fillId="0" borderId="0"/>
    <xf numFmtId="0" fontId="2" fillId="0" borderId="0"/>
    <xf numFmtId="0" fontId="20" fillId="0" borderId="0"/>
    <xf numFmtId="0" fontId="20" fillId="0" borderId="0"/>
    <xf numFmtId="0" fontId="20" fillId="0" borderId="0">
      <alignment vertical="center"/>
    </xf>
    <xf numFmtId="0" fontId="2" fillId="0" borderId="0"/>
    <xf numFmtId="0" fontId="2" fillId="0" borderId="0"/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/>
    <xf numFmtId="0" fontId="2" fillId="6" borderId="11" applyNumberFormat="0" applyFont="0" applyAlignment="0" applyProtection="0"/>
    <xf numFmtId="0" fontId="2" fillId="6" borderId="11" applyNumberFormat="0" applyFont="0" applyAlignment="0" applyProtection="0"/>
    <xf numFmtId="0" fontId="2" fillId="6" borderId="11" applyNumberFormat="0" applyFont="0" applyAlignment="0" applyProtection="0"/>
    <xf numFmtId="0" fontId="2" fillId="6" borderId="11" applyNumberFormat="0" applyFont="0" applyAlignment="0" applyProtection="0"/>
    <xf numFmtId="0" fontId="2" fillId="6" borderId="11" applyNumberFormat="0" applyFont="0" applyAlignment="0" applyProtection="0"/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33" fillId="24" borderId="12" applyNumberFormat="0" applyAlignment="0" applyProtection="0"/>
    <xf numFmtId="0" fontId="33" fillId="24" borderId="12" applyNumberFormat="0" applyAlignment="0" applyProtection="0"/>
    <xf numFmtId="0" fontId="33" fillId="24" borderId="12" applyNumberFormat="0" applyAlignment="0" applyProtection="0"/>
    <xf numFmtId="0" fontId="33" fillId="24" borderId="12" applyNumberFormat="0" applyAlignment="0" applyProtection="0"/>
    <xf numFmtId="0" fontId="33" fillId="24" borderId="12" applyNumberFormat="0" applyAlignment="0" applyProtection="0"/>
    <xf numFmtId="0" fontId="33" fillId="24" borderId="12" applyNumberFormat="0" applyAlignment="0" applyProtection="0"/>
    <xf numFmtId="0" fontId="16" fillId="25" borderId="12" applyNumberFormat="0" applyAlignment="0" applyProtection="0">
      <alignment vertical="center"/>
    </xf>
    <xf numFmtId="0" fontId="16" fillId="25" borderId="12" applyNumberFormat="0" applyAlignment="0" applyProtection="0">
      <alignment vertical="center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7" fontId="2" fillId="0" borderId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18" fillId="0" borderId="14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9" fillId="0" borderId="0">
      <alignment vertical="center"/>
    </xf>
    <xf numFmtId="0" fontId="38" fillId="0" borderId="0"/>
    <xf numFmtId="9" fontId="2" fillId="0" borderId="0" applyFont="0" applyFill="0" applyBorder="0" applyAlignment="0" applyProtection="0"/>
    <xf numFmtId="0" fontId="2" fillId="0" borderId="0"/>
    <xf numFmtId="0" fontId="36" fillId="0" borderId="0"/>
    <xf numFmtId="0" fontId="20" fillId="0" borderId="0"/>
    <xf numFmtId="0" fontId="44" fillId="0" borderId="0"/>
  </cellStyleXfs>
  <cellXfs count="401">
    <xf numFmtId="0" fontId="0" fillId="0" borderId="0" xfId="0"/>
    <xf numFmtId="9" fontId="47" fillId="0" borderId="0" xfId="384" applyFont="1" applyFill="1" applyBorder="1" applyAlignment="1">
      <alignment horizontal="center" vertical="center" wrapText="1"/>
    </xf>
    <xf numFmtId="0" fontId="40" fillId="0" borderId="0" xfId="0" applyFont="1" applyAlignment="1">
      <alignment horizontal="center" vertical="center" wrapText="1"/>
    </xf>
    <xf numFmtId="0" fontId="41" fillId="0" borderId="0" xfId="0" applyFont="1" applyAlignment="1">
      <alignment vertical="center"/>
    </xf>
    <xf numFmtId="0" fontId="42" fillId="0" borderId="0" xfId="0" applyFont="1" applyAlignment="1">
      <alignment vertical="center"/>
    </xf>
    <xf numFmtId="0" fontId="46" fillId="0" borderId="0" xfId="0" applyFont="1" applyAlignment="1">
      <alignment vertical="center"/>
    </xf>
    <xf numFmtId="0" fontId="47" fillId="0" borderId="0" xfId="0" applyFont="1" applyAlignment="1">
      <alignment vertical="center"/>
    </xf>
    <xf numFmtId="0" fontId="47" fillId="0" borderId="0" xfId="0" applyFont="1" applyAlignment="1">
      <alignment horizontal="center" vertical="center" wrapText="1"/>
    </xf>
    <xf numFmtId="49" fontId="46" fillId="0" borderId="50" xfId="0" applyNumberFormat="1" applyFont="1" applyBorder="1" applyAlignment="1">
      <alignment horizontal="right" vertical="center"/>
    </xf>
    <xf numFmtId="49" fontId="46" fillId="0" borderId="15" xfId="0" applyNumberFormat="1" applyFont="1" applyBorder="1" applyAlignment="1">
      <alignment horizontal="center" vertical="center"/>
    </xf>
    <xf numFmtId="49" fontId="46" fillId="0" borderId="16" xfId="0" applyNumberFormat="1" applyFont="1" applyBorder="1" applyAlignment="1">
      <alignment horizontal="left" vertical="center"/>
    </xf>
    <xf numFmtId="49" fontId="46" fillId="0" borderId="17" xfId="0" applyNumberFormat="1" applyFont="1" applyBorder="1" applyAlignment="1">
      <alignment horizontal="right" vertical="center"/>
    </xf>
    <xf numFmtId="167" fontId="46" fillId="0" borderId="18" xfId="0" applyNumberFormat="1" applyFont="1" applyBorder="1" applyAlignment="1">
      <alignment horizontal="center" vertical="center"/>
    </xf>
    <xf numFmtId="167" fontId="46" fillId="0" borderId="19" xfId="0" applyNumberFormat="1" applyFont="1" applyBorder="1" applyAlignment="1">
      <alignment horizontal="center" vertical="center"/>
    </xf>
    <xf numFmtId="49" fontId="46" fillId="0" borderId="20" xfId="0" applyNumberFormat="1" applyFont="1" applyBorder="1" applyAlignment="1">
      <alignment horizontal="left" vertical="center"/>
    </xf>
    <xf numFmtId="49" fontId="46" fillId="0" borderId="21" xfId="0" applyNumberFormat="1" applyFont="1" applyBorder="1" applyAlignment="1">
      <alignment horizontal="right" vertical="center"/>
    </xf>
    <xf numFmtId="0" fontId="47" fillId="0" borderId="70" xfId="0" applyFont="1" applyBorder="1" applyAlignment="1">
      <alignment vertical="center"/>
    </xf>
    <xf numFmtId="0" fontId="47" fillId="0" borderId="37" xfId="0" applyFont="1" applyBorder="1" applyAlignment="1">
      <alignment vertical="center"/>
    </xf>
    <xf numFmtId="0" fontId="47" fillId="0" borderId="68" xfId="0" applyFont="1" applyBorder="1" applyAlignment="1">
      <alignment vertical="center"/>
    </xf>
    <xf numFmtId="0" fontId="47" fillId="0" borderId="67" xfId="0" applyFont="1" applyBorder="1" applyAlignment="1">
      <alignment vertical="center"/>
    </xf>
    <xf numFmtId="49" fontId="46" fillId="0" borderId="27" xfId="0" applyNumberFormat="1" applyFont="1" applyBorder="1" applyAlignment="1">
      <alignment horizontal="left" vertical="center"/>
    </xf>
    <xf numFmtId="0" fontId="43" fillId="0" borderId="0" xfId="0" applyFont="1" applyAlignment="1">
      <alignment vertical="center"/>
    </xf>
    <xf numFmtId="0" fontId="47" fillId="0" borderId="22" xfId="0" applyFont="1" applyBorder="1" applyAlignment="1">
      <alignment horizontal="right" vertical="center"/>
    </xf>
    <xf numFmtId="0" fontId="47" fillId="0" borderId="32" xfId="0" applyFont="1" applyBorder="1" applyAlignment="1">
      <alignment horizontal="left" vertical="center"/>
    </xf>
    <xf numFmtId="0" fontId="47" fillId="0" borderId="42" xfId="0" applyFont="1" applyBorder="1" applyAlignment="1">
      <alignment horizontal="left" vertical="center"/>
    </xf>
    <xf numFmtId="0" fontId="48" fillId="0" borderId="43" xfId="0" applyFont="1" applyBorder="1" applyAlignment="1">
      <alignment horizontal="center" vertical="center"/>
    </xf>
    <xf numFmtId="0" fontId="56" fillId="0" borderId="41" xfId="0" applyFont="1" applyBorder="1" applyAlignment="1">
      <alignment vertical="center"/>
    </xf>
    <xf numFmtId="0" fontId="56" fillId="0" borderId="42" xfId="0" applyFont="1" applyBorder="1" applyAlignment="1">
      <alignment vertical="center"/>
    </xf>
    <xf numFmtId="0" fontId="47" fillId="0" borderId="56" xfId="0" applyFont="1" applyBorder="1" applyAlignment="1">
      <alignment horizontal="left" vertical="center"/>
    </xf>
    <xf numFmtId="0" fontId="47" fillId="0" borderId="63" xfId="0" applyFont="1" applyBorder="1" applyAlignment="1">
      <alignment horizontal="left" vertical="center"/>
    </xf>
    <xf numFmtId="0" fontId="47" fillId="0" borderId="24" xfId="0" applyFont="1" applyBorder="1" applyAlignment="1">
      <alignment horizontal="right" vertical="center"/>
    </xf>
    <xf numFmtId="0" fontId="47" fillId="0" borderId="54" xfId="0" applyFont="1" applyBorder="1" applyAlignment="1">
      <alignment horizontal="center" vertical="center"/>
    </xf>
    <xf numFmtId="0" fontId="47" fillId="0" borderId="38" xfId="0" applyFont="1" applyBorder="1" applyAlignment="1">
      <alignment horizontal="center" vertical="center"/>
    </xf>
    <xf numFmtId="0" fontId="47" fillId="0" borderId="45" xfId="0" applyFont="1" applyBorder="1" applyAlignment="1">
      <alignment horizontal="center" vertical="center"/>
    </xf>
    <xf numFmtId="0" fontId="47" fillId="0" borderId="46" xfId="0" applyFont="1" applyBorder="1" applyAlignment="1">
      <alignment horizontal="center" vertical="center"/>
    </xf>
    <xf numFmtId="0" fontId="48" fillId="0" borderId="55" xfId="0" applyFont="1" applyBorder="1" applyAlignment="1">
      <alignment horizontal="center" vertical="center"/>
    </xf>
    <xf numFmtId="0" fontId="47" fillId="0" borderId="64" xfId="0" applyFont="1" applyBorder="1" applyAlignment="1">
      <alignment horizontal="left" vertical="center"/>
    </xf>
    <xf numFmtId="0" fontId="47" fillId="0" borderId="26" xfId="0" applyFont="1" applyBorder="1" applyAlignment="1">
      <alignment horizontal="right" vertical="center"/>
    </xf>
    <xf numFmtId="0" fontId="47" fillId="0" borderId="58" xfId="0" applyFont="1" applyBorder="1" applyAlignment="1">
      <alignment horizontal="left" vertical="center"/>
    </xf>
    <xf numFmtId="0" fontId="47" fillId="0" borderId="39" xfId="0" applyFont="1" applyBorder="1" applyAlignment="1">
      <alignment vertical="center"/>
    </xf>
    <xf numFmtId="0" fontId="47" fillId="0" borderId="39" xfId="0" applyFont="1" applyBorder="1" applyAlignment="1">
      <alignment horizontal="center" vertical="center"/>
    </xf>
    <xf numFmtId="0" fontId="47" fillId="0" borderId="65" xfId="0" applyFont="1" applyBorder="1" applyAlignment="1">
      <alignment horizontal="left" vertical="center"/>
    </xf>
    <xf numFmtId="0" fontId="47" fillId="0" borderId="32" xfId="0" applyFont="1" applyBorder="1" applyAlignment="1">
      <alignment horizontal="center" vertical="center"/>
    </xf>
    <xf numFmtId="0" fontId="47" fillId="0" borderId="37" xfId="0" applyFont="1" applyBorder="1" applyAlignment="1">
      <alignment horizontal="center" vertical="center"/>
    </xf>
    <xf numFmtId="49" fontId="46" fillId="0" borderId="18" xfId="0" applyNumberFormat="1" applyFont="1" applyBorder="1" applyAlignment="1">
      <alignment horizontal="left" vertical="center"/>
    </xf>
    <xf numFmtId="0" fontId="47" fillId="0" borderId="21" xfId="0" applyFont="1" applyBorder="1" applyAlignment="1">
      <alignment horizontal="right" vertical="center"/>
    </xf>
    <xf numFmtId="0" fontId="47" fillId="0" borderId="26" xfId="0" applyFont="1" applyBorder="1" applyAlignment="1">
      <alignment horizontal="right" vertical="center" wrapText="1"/>
    </xf>
    <xf numFmtId="49" fontId="46" fillId="0" borderId="21" xfId="0" applyNumberFormat="1" applyFont="1" applyBorder="1" applyAlignment="1">
      <alignment horizontal="right" vertical="center" wrapText="1"/>
    </xf>
    <xf numFmtId="49" fontId="47" fillId="0" borderId="22" xfId="0" applyNumberFormat="1" applyFont="1" applyBorder="1" applyAlignment="1">
      <alignment horizontal="right" vertical="center" wrapText="1"/>
    </xf>
    <xf numFmtId="0" fontId="47" fillId="0" borderId="35" xfId="0" applyFont="1" applyBorder="1" applyAlignment="1">
      <alignment horizontal="left" vertical="center"/>
    </xf>
    <xf numFmtId="0" fontId="47" fillId="0" borderId="0" xfId="0" applyFont="1" applyAlignment="1">
      <alignment horizontal="left" vertical="center"/>
    </xf>
    <xf numFmtId="0" fontId="47" fillId="0" borderId="79" xfId="0" applyFont="1" applyBorder="1" applyAlignment="1">
      <alignment horizontal="left" vertical="center"/>
    </xf>
    <xf numFmtId="49" fontId="47" fillId="0" borderId="23" xfId="0" applyNumberFormat="1" applyFont="1" applyBorder="1" applyAlignment="1">
      <alignment horizontal="left" vertical="center"/>
    </xf>
    <xf numFmtId="49" fontId="47" fillId="0" borderId="24" xfId="0" applyNumberFormat="1" applyFont="1" applyBorder="1" applyAlignment="1">
      <alignment horizontal="right" vertical="center" wrapText="1"/>
    </xf>
    <xf numFmtId="0" fontId="49" fillId="0" borderId="32" xfId="0" applyFont="1" applyBorder="1" applyAlignment="1">
      <alignment horizontal="center" vertical="center"/>
    </xf>
    <xf numFmtId="0" fontId="49" fillId="0" borderId="0" xfId="0" applyFont="1" applyAlignment="1">
      <alignment vertical="center"/>
    </xf>
    <xf numFmtId="0" fontId="48" fillId="0" borderId="0" xfId="0" applyFont="1" applyAlignment="1">
      <alignment horizontal="center" vertical="center"/>
    </xf>
    <xf numFmtId="0" fontId="49" fillId="0" borderId="0" xfId="0" applyFont="1" applyAlignment="1">
      <alignment horizontal="center" vertical="center"/>
    </xf>
    <xf numFmtId="0" fontId="47" fillId="0" borderId="34" xfId="0" applyFont="1" applyBorder="1" applyAlignment="1">
      <alignment horizontal="center" vertical="center"/>
    </xf>
    <xf numFmtId="49" fontId="47" fillId="0" borderId="25" xfId="0" applyNumberFormat="1" applyFont="1" applyBorder="1" applyAlignment="1">
      <alignment horizontal="left" vertical="center"/>
    </xf>
    <xf numFmtId="49" fontId="47" fillId="0" borderId="26" xfId="0" applyNumberFormat="1" applyFont="1" applyBorder="1" applyAlignment="1">
      <alignment horizontal="right" vertical="center" wrapText="1"/>
    </xf>
    <xf numFmtId="0" fontId="47" fillId="0" borderId="0" xfId="0" applyFont="1" applyAlignment="1">
      <alignment horizontal="center" vertical="center"/>
    </xf>
    <xf numFmtId="0" fontId="47" fillId="0" borderId="41" xfId="0" applyFont="1" applyBorder="1" applyAlignment="1">
      <alignment horizontal="center" vertical="center"/>
    </xf>
    <xf numFmtId="49" fontId="47" fillId="0" borderId="28" xfId="0" applyNumberFormat="1" applyFont="1" applyBorder="1" applyAlignment="1">
      <alignment horizontal="left" vertical="center"/>
    </xf>
    <xf numFmtId="0" fontId="47" fillId="0" borderId="54" xfId="0" applyFont="1" applyBorder="1" applyAlignment="1">
      <alignment horizontal="left" vertical="center"/>
    </xf>
    <xf numFmtId="0" fontId="47" fillId="0" borderId="37" xfId="0" applyFont="1" applyBorder="1" applyAlignment="1">
      <alignment horizontal="left" vertical="center"/>
    </xf>
    <xf numFmtId="0" fontId="47" fillId="0" borderId="45" xfId="0" applyFont="1" applyBorder="1" applyAlignment="1">
      <alignment vertical="center"/>
    </xf>
    <xf numFmtId="0" fontId="47" fillId="0" borderId="60" xfId="0" applyFont="1" applyBorder="1" applyAlignment="1">
      <alignment horizontal="left" vertical="center"/>
    </xf>
    <xf numFmtId="49" fontId="46" fillId="0" borderId="48" xfId="0" applyNumberFormat="1" applyFont="1" applyBorder="1" applyAlignment="1">
      <alignment horizontal="right" vertical="center" wrapText="1"/>
    </xf>
    <xf numFmtId="0" fontId="47" fillId="0" borderId="44" xfId="0" applyFont="1" applyBorder="1" applyAlignment="1">
      <alignment horizontal="left" vertical="center"/>
    </xf>
    <xf numFmtId="0" fontId="54" fillId="0" borderId="39" xfId="0" applyFont="1" applyBorder="1" applyAlignment="1">
      <alignment horizontal="center" vertical="center"/>
    </xf>
    <xf numFmtId="49" fontId="47" fillId="0" borderId="43" xfId="0" applyNumberFormat="1" applyFont="1" applyBorder="1" applyAlignment="1">
      <alignment horizontal="right" vertical="center"/>
    </xf>
    <xf numFmtId="49" fontId="46" fillId="0" borderId="32" xfId="0" applyNumberFormat="1" applyFont="1" applyBorder="1" applyAlignment="1">
      <alignment horizontal="right" vertical="center" wrapText="1"/>
    </xf>
    <xf numFmtId="0" fontId="49" fillId="0" borderId="39" xfId="0" applyFont="1" applyBorder="1" applyAlignment="1">
      <alignment vertical="center"/>
    </xf>
    <xf numFmtId="49" fontId="47" fillId="0" borderId="32" xfId="0" applyNumberFormat="1" applyFont="1" applyBorder="1" applyAlignment="1">
      <alignment horizontal="right" vertical="center" wrapText="1"/>
    </xf>
    <xf numFmtId="0" fontId="52" fillId="0" borderId="45" xfId="0" applyFont="1" applyBorder="1" applyAlignment="1">
      <alignment horizontal="right" vertical="center"/>
    </xf>
    <xf numFmtId="49" fontId="47" fillId="0" borderId="65" xfId="0" applyNumberFormat="1" applyFont="1" applyBorder="1" applyAlignment="1">
      <alignment horizontal="right" vertical="center"/>
    </xf>
    <xf numFmtId="0" fontId="47" fillId="0" borderId="41" xfId="0" applyFont="1" applyBorder="1" applyAlignment="1">
      <alignment horizontal="left" vertical="center"/>
    </xf>
    <xf numFmtId="0" fontId="47" fillId="0" borderId="34" xfId="0" applyFont="1" applyBorder="1" applyAlignment="1">
      <alignment vertical="center"/>
    </xf>
    <xf numFmtId="49" fontId="47" fillId="0" borderId="27" xfId="0" applyNumberFormat="1" applyFont="1" applyBorder="1" applyAlignment="1">
      <alignment horizontal="left" vertical="center"/>
    </xf>
    <xf numFmtId="49" fontId="46" fillId="0" borderId="18" xfId="0" applyNumberFormat="1" applyFont="1" applyBorder="1" applyAlignment="1">
      <alignment horizontal="right" vertical="center"/>
    </xf>
    <xf numFmtId="0" fontId="47" fillId="0" borderId="60" xfId="0" applyFont="1" applyBorder="1" applyAlignment="1">
      <alignment horizontal="center" vertical="center"/>
    </xf>
    <xf numFmtId="0" fontId="47" fillId="0" borderId="63" xfId="0" applyFont="1" applyBorder="1" applyAlignment="1">
      <alignment horizontal="right" vertical="center"/>
    </xf>
    <xf numFmtId="0" fontId="48" fillId="0" borderId="0" xfId="0" applyFont="1" applyAlignment="1">
      <alignment vertical="center"/>
    </xf>
    <xf numFmtId="0" fontId="47" fillId="0" borderId="59" xfId="0" applyFont="1" applyBorder="1" applyAlignment="1">
      <alignment vertical="center"/>
    </xf>
    <xf numFmtId="0" fontId="47" fillId="0" borderId="23" xfId="0" applyFont="1" applyBorder="1" applyAlignment="1">
      <alignment horizontal="left" vertical="center"/>
    </xf>
    <xf numFmtId="49" fontId="47" fillId="0" borderId="64" xfId="0" applyNumberFormat="1" applyFont="1" applyBorder="1" applyAlignment="1">
      <alignment horizontal="right" vertical="center"/>
    </xf>
    <xf numFmtId="0" fontId="47" fillId="0" borderId="34" xfId="0" quotePrefix="1" applyFont="1" applyBorder="1" applyAlignment="1">
      <alignment vertical="center"/>
    </xf>
    <xf numFmtId="49" fontId="47" fillId="0" borderId="66" xfId="0" applyNumberFormat="1" applyFont="1" applyBorder="1" applyAlignment="1">
      <alignment horizontal="right" vertical="center"/>
    </xf>
    <xf numFmtId="0" fontId="47" fillId="0" borderId="40" xfId="0" applyFont="1" applyBorder="1" applyAlignment="1">
      <alignment horizontal="left" vertical="center"/>
    </xf>
    <xf numFmtId="49" fontId="47" fillId="0" borderId="18" xfId="0" applyNumberFormat="1" applyFont="1" applyBorder="1" applyAlignment="1">
      <alignment horizontal="right" vertical="center"/>
    </xf>
    <xf numFmtId="0" fontId="47" fillId="0" borderId="43" xfId="0" applyFont="1" applyBorder="1" applyAlignment="1">
      <alignment horizontal="center" vertical="center"/>
    </xf>
    <xf numFmtId="0" fontId="47" fillId="0" borderId="52" xfId="0" applyFont="1" applyBorder="1" applyAlignment="1">
      <alignment horizontal="center" vertical="center"/>
    </xf>
    <xf numFmtId="49" fontId="47" fillId="0" borderId="63" xfId="0" applyNumberFormat="1" applyFont="1" applyBorder="1" applyAlignment="1">
      <alignment horizontal="right" vertical="center"/>
    </xf>
    <xf numFmtId="0" fontId="47" fillId="0" borderId="40" xfId="0" applyFont="1" applyBorder="1" applyAlignment="1">
      <alignment horizontal="center" vertical="center"/>
    </xf>
    <xf numFmtId="0" fontId="47" fillId="0" borderId="41" xfId="0" applyFont="1" applyBorder="1" applyAlignment="1">
      <alignment vertical="center"/>
    </xf>
    <xf numFmtId="0" fontId="47" fillId="0" borderId="34" xfId="0" applyFont="1" applyBorder="1" applyAlignment="1">
      <alignment horizontal="left" vertical="center"/>
    </xf>
    <xf numFmtId="49" fontId="47" fillId="0" borderId="63" xfId="0" applyNumberFormat="1" applyFont="1" applyBorder="1" applyAlignment="1">
      <alignment horizontal="left" vertical="center"/>
    </xf>
    <xf numFmtId="49" fontId="47" fillId="0" borderId="64" xfId="0" applyNumberFormat="1" applyFont="1" applyBorder="1" applyAlignment="1">
      <alignment horizontal="left" vertical="center"/>
    </xf>
    <xf numFmtId="49" fontId="47" fillId="0" borderId="65" xfId="0" applyNumberFormat="1" applyFont="1" applyBorder="1" applyAlignment="1">
      <alignment horizontal="left" vertical="center"/>
    </xf>
    <xf numFmtId="0" fontId="47" fillId="0" borderId="45" xfId="0" applyFont="1" applyBorder="1" applyAlignment="1">
      <alignment horizontal="left" vertical="center"/>
    </xf>
    <xf numFmtId="0" fontId="47" fillId="0" borderId="47" xfId="0" quotePrefix="1" applyFont="1" applyBorder="1" applyAlignment="1">
      <alignment horizontal="left" vertical="center"/>
    </xf>
    <xf numFmtId="0" fontId="47" fillId="0" borderId="59" xfId="0" applyFont="1" applyBorder="1" applyAlignment="1">
      <alignment horizontal="left" vertical="center" wrapText="1"/>
    </xf>
    <xf numFmtId="49" fontId="47" fillId="0" borderId="34" xfId="0" applyNumberFormat="1" applyFont="1" applyBorder="1" applyAlignment="1">
      <alignment horizontal="left" vertical="center"/>
    </xf>
    <xf numFmtId="0" fontId="47" fillId="0" borderId="43" xfId="0" applyFont="1" applyBorder="1" applyAlignment="1">
      <alignment vertical="center"/>
    </xf>
    <xf numFmtId="0" fontId="47" fillId="0" borderId="42" xfId="0" applyFont="1" applyBorder="1" applyAlignment="1">
      <alignment horizontal="center" vertical="center"/>
    </xf>
    <xf numFmtId="0" fontId="49" fillId="0" borderId="42" xfId="0" applyFont="1" applyBorder="1" applyAlignment="1">
      <alignment horizontal="center" vertical="center"/>
    </xf>
    <xf numFmtId="0" fontId="48" fillId="0" borderId="34" xfId="0" applyFont="1" applyBorder="1" applyAlignment="1">
      <alignment horizontal="center" vertical="center"/>
    </xf>
    <xf numFmtId="49" fontId="46" fillId="0" borderId="19" xfId="0" applyNumberFormat="1" applyFont="1" applyBorder="1" applyAlignment="1">
      <alignment horizontal="left" vertical="center"/>
    </xf>
    <xf numFmtId="49" fontId="47" fillId="0" borderId="22" xfId="0" applyNumberFormat="1" applyFont="1" applyBorder="1" applyAlignment="1">
      <alignment horizontal="right" vertical="center"/>
    </xf>
    <xf numFmtId="0" fontId="47" fillId="0" borderId="40" xfId="0" applyFont="1" applyBorder="1" applyAlignment="1">
      <alignment vertical="center"/>
    </xf>
    <xf numFmtId="0" fontId="47" fillId="0" borderId="42" xfId="0" applyFont="1" applyBorder="1" applyAlignment="1">
      <alignment vertical="center"/>
    </xf>
    <xf numFmtId="0" fontId="47" fillId="0" borderId="56" xfId="0" quotePrefix="1" applyFont="1" applyBorder="1" applyAlignment="1">
      <alignment horizontal="left" vertical="center"/>
    </xf>
    <xf numFmtId="49" fontId="47" fillId="0" borderId="21" xfId="0" applyNumberFormat="1" applyFont="1" applyBorder="1" applyAlignment="1">
      <alignment horizontal="right" vertical="center"/>
    </xf>
    <xf numFmtId="0" fontId="48" fillId="0" borderId="42" xfId="0" applyFont="1" applyBorder="1" applyAlignment="1">
      <alignment horizontal="center" vertical="center"/>
    </xf>
    <xf numFmtId="0" fontId="47" fillId="0" borderId="57" xfId="0" quotePrefix="1" applyFont="1" applyBorder="1" applyAlignment="1">
      <alignment horizontal="center" vertical="center"/>
    </xf>
    <xf numFmtId="0" fontId="52" fillId="0" borderId="57" xfId="0" quotePrefix="1" applyFont="1" applyBorder="1" applyAlignment="1">
      <alignment horizontal="center" vertical="center"/>
    </xf>
    <xf numFmtId="49" fontId="47" fillId="0" borderId="26" xfId="0" applyNumberFormat="1" applyFont="1" applyBorder="1" applyAlignment="1">
      <alignment horizontal="right" vertical="center"/>
    </xf>
    <xf numFmtId="0" fontId="47" fillId="0" borderId="32" xfId="0" applyFont="1" applyBorder="1" applyAlignment="1">
      <alignment vertical="center"/>
    </xf>
    <xf numFmtId="0" fontId="47" fillId="0" borderId="47" xfId="0" applyFont="1" applyBorder="1" applyAlignment="1">
      <alignment horizontal="left" vertical="center"/>
    </xf>
    <xf numFmtId="49" fontId="46" fillId="0" borderId="69" xfId="0" applyNumberFormat="1" applyFont="1" applyBorder="1" applyAlignment="1">
      <alignment horizontal="right" vertical="center"/>
    </xf>
    <xf numFmtId="0" fontId="47" fillId="0" borderId="57" xfId="0" applyFont="1" applyBorder="1" applyAlignment="1">
      <alignment horizontal="center" vertical="center"/>
    </xf>
    <xf numFmtId="0" fontId="47" fillId="0" borderId="39" xfId="0" applyFont="1" applyBorder="1" applyAlignment="1">
      <alignment horizontal="left" vertical="center"/>
    </xf>
    <xf numFmtId="49" fontId="47" fillId="0" borderId="64" xfId="0" applyNumberFormat="1" applyFont="1" applyBorder="1" applyAlignment="1">
      <alignment horizontal="right" vertical="center" wrapText="1"/>
    </xf>
    <xf numFmtId="14" fontId="47" fillId="0" borderId="0" xfId="0" applyNumberFormat="1" applyFont="1" applyAlignment="1">
      <alignment horizontal="center" vertical="center"/>
    </xf>
    <xf numFmtId="0" fontId="47" fillId="0" borderId="65" xfId="0" applyFont="1" applyBorder="1" applyAlignment="1">
      <alignment horizontal="right" vertical="center"/>
    </xf>
    <xf numFmtId="0" fontId="42" fillId="0" borderId="42" xfId="0" applyFont="1" applyBorder="1" applyAlignment="1">
      <alignment vertical="center"/>
    </xf>
    <xf numFmtId="0" fontId="46" fillId="0" borderId="18" xfId="0" applyFont="1" applyBorder="1" applyAlignment="1">
      <alignment horizontal="right" vertical="center"/>
    </xf>
    <xf numFmtId="0" fontId="47" fillId="0" borderId="37" xfId="0" applyFont="1" applyBorder="1" applyAlignment="1">
      <alignment horizontal="right" vertical="center"/>
    </xf>
    <xf numFmtId="49" fontId="52" fillId="0" borderId="42" xfId="0" applyNumberFormat="1" applyFont="1" applyBorder="1" applyAlignment="1">
      <alignment horizontal="center" vertical="center"/>
    </xf>
    <xf numFmtId="49" fontId="63" fillId="0" borderId="57" xfId="0" applyNumberFormat="1" applyFont="1" applyBorder="1" applyAlignment="1">
      <alignment horizontal="center" vertical="center" wrapText="1"/>
    </xf>
    <xf numFmtId="0" fontId="46" fillId="0" borderId="65" xfId="0" applyFont="1" applyBorder="1" applyAlignment="1">
      <alignment horizontal="left" vertical="center"/>
    </xf>
    <xf numFmtId="0" fontId="46" fillId="0" borderId="63" xfId="0" applyFont="1" applyBorder="1" applyAlignment="1">
      <alignment horizontal="right" vertical="center"/>
    </xf>
    <xf numFmtId="0" fontId="47" fillId="0" borderId="43" xfId="0" quotePrefix="1" applyFont="1" applyBorder="1" applyAlignment="1">
      <alignment horizontal="left" vertical="center"/>
    </xf>
    <xf numFmtId="0" fontId="46" fillId="0" borderId="63" xfId="0" applyFont="1" applyBorder="1" applyAlignment="1">
      <alignment horizontal="left" vertical="center"/>
    </xf>
    <xf numFmtId="0" fontId="47" fillId="0" borderId="64" xfId="0" applyFont="1" applyBorder="1" applyAlignment="1">
      <alignment horizontal="right" vertical="center"/>
    </xf>
    <xf numFmtId="0" fontId="48" fillId="0" borderId="39" xfId="0" applyFont="1" applyBorder="1" applyAlignment="1">
      <alignment horizontal="center" vertical="center"/>
    </xf>
    <xf numFmtId="0" fontId="43" fillId="0" borderId="39" xfId="0" applyFont="1" applyBorder="1" applyAlignment="1">
      <alignment vertical="center"/>
    </xf>
    <xf numFmtId="0" fontId="48" fillId="0" borderId="38" xfId="0" applyFont="1" applyBorder="1" applyAlignment="1">
      <alignment horizontal="right" vertical="center" wrapText="1"/>
    </xf>
    <xf numFmtId="49" fontId="56" fillId="0" borderId="57" xfId="388" applyNumberFormat="1" applyFont="1" applyBorder="1" applyAlignment="1">
      <alignment horizontal="center" vertical="center"/>
    </xf>
    <xf numFmtId="0" fontId="47" fillId="0" borderId="66" xfId="0" applyFont="1" applyBorder="1" applyAlignment="1">
      <alignment horizontal="right" vertical="center"/>
    </xf>
    <xf numFmtId="0" fontId="47" fillId="0" borderId="66" xfId="0" applyFont="1" applyBorder="1" applyAlignment="1">
      <alignment horizontal="left" vertical="center"/>
    </xf>
    <xf numFmtId="49" fontId="52" fillId="0" borderId="38" xfId="0" applyNumberFormat="1" applyFont="1" applyBorder="1" applyAlignment="1">
      <alignment horizontal="center" vertical="center"/>
    </xf>
    <xf numFmtId="0" fontId="46" fillId="0" borderId="18" xfId="0" applyFont="1" applyBorder="1" applyAlignment="1">
      <alignment horizontal="left" vertical="center"/>
    </xf>
    <xf numFmtId="0" fontId="56" fillId="0" borderId="58" xfId="0" quotePrefix="1" applyFont="1" applyBorder="1" applyAlignment="1">
      <alignment horizontal="left" vertical="center"/>
    </xf>
    <xf numFmtId="0" fontId="56" fillId="0" borderId="32" xfId="0" quotePrefix="1" applyFont="1" applyBorder="1" applyAlignment="1">
      <alignment horizontal="left" vertical="center"/>
    </xf>
    <xf numFmtId="0" fontId="48" fillId="0" borderId="34" xfId="388" applyFont="1" applyBorder="1" applyAlignment="1">
      <alignment horizontal="center" vertical="center" wrapText="1"/>
    </xf>
    <xf numFmtId="0" fontId="47" fillId="0" borderId="60" xfId="0" quotePrefix="1" applyFont="1" applyBorder="1" applyAlignment="1">
      <alignment vertical="center"/>
    </xf>
    <xf numFmtId="0" fontId="47" fillId="0" borderId="61" xfId="0" quotePrefix="1" applyFont="1" applyBorder="1" applyAlignment="1">
      <alignment horizontal="left" vertical="center"/>
    </xf>
    <xf numFmtId="0" fontId="47" fillId="0" borderId="59" xfId="0" quotePrefix="1" applyFont="1" applyBorder="1" applyAlignment="1">
      <alignment horizontal="left" vertical="center"/>
    </xf>
    <xf numFmtId="0" fontId="49" fillId="0" borderId="52" xfId="0" applyFont="1" applyBorder="1" applyAlignment="1">
      <alignment horizontal="center" vertical="center"/>
    </xf>
    <xf numFmtId="0" fontId="47" fillId="0" borderId="37" xfId="0" quotePrefix="1" applyFont="1" applyBorder="1" applyAlignment="1">
      <alignment horizontal="center" vertical="center"/>
    </xf>
    <xf numFmtId="0" fontId="47" fillId="0" borderId="38" xfId="0" quotePrefix="1" applyFont="1" applyBorder="1" applyAlignment="1">
      <alignment horizontal="center" vertical="center"/>
    </xf>
    <xf numFmtId="0" fontId="47" fillId="0" borderId="60" xfId="0" quotePrefix="1" applyFont="1" applyBorder="1" applyAlignment="1">
      <alignment horizontal="center" vertical="center"/>
    </xf>
    <xf numFmtId="0" fontId="47" fillId="0" borderId="58" xfId="0" applyFont="1" applyBorder="1" applyAlignment="1">
      <alignment vertical="center"/>
    </xf>
    <xf numFmtId="0" fontId="47" fillId="0" borderId="40" xfId="0" quotePrefix="1" applyFont="1" applyBorder="1" applyAlignment="1">
      <alignment horizontal="left" vertical="center"/>
    </xf>
    <xf numFmtId="0" fontId="44" fillId="0" borderId="38" xfId="0" applyFont="1" applyBorder="1" applyAlignment="1">
      <alignment vertical="center"/>
    </xf>
    <xf numFmtId="0" fontId="47" fillId="0" borderId="42" xfId="0" quotePrefix="1" applyFont="1" applyBorder="1" applyAlignment="1">
      <alignment horizontal="center" vertical="center"/>
    </xf>
    <xf numFmtId="0" fontId="46" fillId="0" borderId="17" xfId="0" applyFont="1" applyBorder="1" applyAlignment="1">
      <alignment horizontal="right" vertical="center"/>
    </xf>
    <xf numFmtId="0" fontId="46" fillId="0" borderId="22" xfId="0" applyFont="1" applyBorder="1" applyAlignment="1">
      <alignment horizontal="right" vertical="center"/>
    </xf>
    <xf numFmtId="0" fontId="47" fillId="0" borderId="36" xfId="0" applyFont="1" applyBorder="1" applyAlignment="1">
      <alignment horizontal="left" vertical="center"/>
    </xf>
    <xf numFmtId="0" fontId="47" fillId="0" borderId="47" xfId="0" quotePrefix="1" applyFont="1" applyBorder="1" applyAlignment="1">
      <alignment vertical="center"/>
    </xf>
    <xf numFmtId="0" fontId="46" fillId="0" borderId="21" xfId="0" applyFont="1" applyBorder="1" applyAlignment="1">
      <alignment horizontal="right" vertical="center"/>
    </xf>
    <xf numFmtId="0" fontId="47" fillId="0" borderId="55" xfId="0" applyFont="1" applyBorder="1" applyAlignment="1">
      <alignment horizontal="center" vertical="center"/>
    </xf>
    <xf numFmtId="0" fontId="46" fillId="0" borderId="26" xfId="0" applyFont="1" applyBorder="1" applyAlignment="1">
      <alignment horizontal="right" vertical="center"/>
    </xf>
    <xf numFmtId="0" fontId="46" fillId="0" borderId="66" xfId="0" applyFont="1" applyBorder="1" applyAlignment="1">
      <alignment horizontal="left" vertical="center"/>
    </xf>
    <xf numFmtId="0" fontId="48" fillId="0" borderId="39" xfId="0" applyFont="1" applyBorder="1" applyAlignment="1">
      <alignment horizontal="left" vertical="center"/>
    </xf>
    <xf numFmtId="0" fontId="46" fillId="0" borderId="69" xfId="0" applyFont="1" applyBorder="1" applyAlignment="1">
      <alignment horizontal="right" vertical="center"/>
    </xf>
    <xf numFmtId="0" fontId="52" fillId="0" borderId="0" xfId="0" applyFont="1" applyAlignment="1">
      <alignment horizontal="center" vertical="center"/>
    </xf>
    <xf numFmtId="0" fontId="46" fillId="0" borderId="65" xfId="0" applyFont="1" applyBorder="1" applyAlignment="1">
      <alignment horizontal="right" vertical="center"/>
    </xf>
    <xf numFmtId="0" fontId="48" fillId="0" borderId="42" xfId="388" applyFont="1" applyBorder="1" applyAlignment="1">
      <alignment horizontal="center" vertical="center" wrapText="1"/>
    </xf>
    <xf numFmtId="0" fontId="56" fillId="0" borderId="0" xfId="0" applyFont="1" applyAlignment="1">
      <alignment horizontal="center" vertical="center"/>
    </xf>
    <xf numFmtId="0" fontId="49" fillId="0" borderId="42" xfId="388" applyFont="1" applyBorder="1" applyAlignment="1">
      <alignment horizontal="center" vertical="center" wrapText="1"/>
    </xf>
    <xf numFmtId="0" fontId="46" fillId="0" borderId="21" xfId="0" applyFont="1" applyBorder="1" applyAlignment="1">
      <alignment vertical="center"/>
    </xf>
    <xf numFmtId="0" fontId="47" fillId="0" borderId="51" xfId="0" applyFont="1" applyBorder="1" applyAlignment="1">
      <alignment horizontal="right" vertical="center"/>
    </xf>
    <xf numFmtId="0" fontId="47" fillId="0" borderId="78" xfId="0" applyFont="1" applyBorder="1" applyAlignment="1">
      <alignment horizontal="left" vertical="center"/>
    </xf>
    <xf numFmtId="0" fontId="47" fillId="0" borderId="35" xfId="0" applyFont="1" applyBorder="1" applyAlignment="1">
      <alignment horizontal="center" vertical="center"/>
    </xf>
    <xf numFmtId="0" fontId="47" fillId="0" borderId="18" xfId="0" applyFont="1" applyBorder="1" applyAlignment="1">
      <alignment horizontal="left" vertical="center"/>
    </xf>
    <xf numFmtId="0" fontId="47" fillId="0" borderId="44" xfId="0" quotePrefix="1" applyFont="1" applyBorder="1" applyAlignment="1">
      <alignment horizontal="left" vertical="center"/>
    </xf>
    <xf numFmtId="0" fontId="52" fillId="0" borderId="42" xfId="0" applyFont="1" applyBorder="1" applyAlignment="1">
      <alignment horizontal="center" vertical="center"/>
    </xf>
    <xf numFmtId="0" fontId="49" fillId="0" borderId="34" xfId="0" applyFont="1" applyBorder="1" applyAlignment="1">
      <alignment horizontal="center" vertical="center"/>
    </xf>
    <xf numFmtId="0" fontId="47" fillId="0" borderId="48" xfId="0" applyFont="1" applyBorder="1" applyAlignment="1">
      <alignment horizontal="left" vertical="center"/>
    </xf>
    <xf numFmtId="0" fontId="47" fillId="0" borderId="52" xfId="0" applyFont="1" applyBorder="1" applyAlignment="1">
      <alignment vertical="center"/>
    </xf>
    <xf numFmtId="0" fontId="47" fillId="0" borderId="44" xfId="0" quotePrefix="1" applyFont="1" applyBorder="1" applyAlignment="1">
      <alignment vertical="center"/>
    </xf>
    <xf numFmtId="0" fontId="47" fillId="0" borderId="34" xfId="388" applyFont="1" applyBorder="1" applyAlignment="1">
      <alignment horizontal="center" vertical="center" wrapText="1"/>
    </xf>
    <xf numFmtId="49" fontId="47" fillId="0" borderId="24" xfId="0" applyNumberFormat="1" applyFont="1" applyBorder="1" applyAlignment="1">
      <alignment horizontal="right" vertical="center"/>
    </xf>
    <xf numFmtId="0" fontId="47" fillId="0" borderId="56" xfId="0" quotePrefix="1" applyFont="1" applyBorder="1" applyAlignment="1">
      <alignment vertical="center"/>
    </xf>
    <xf numFmtId="49" fontId="47" fillId="0" borderId="66" xfId="0" applyNumberFormat="1" applyFont="1" applyBorder="1" applyAlignment="1">
      <alignment horizontal="left" vertical="center"/>
    </xf>
    <xf numFmtId="49" fontId="64" fillId="0" borderId="42" xfId="0" applyNumberFormat="1" applyFont="1" applyBorder="1" applyAlignment="1">
      <alignment horizontal="center" vertical="center"/>
    </xf>
    <xf numFmtId="0" fontId="49" fillId="0" borderId="57" xfId="0" quotePrefix="1" applyFont="1" applyBorder="1" applyAlignment="1">
      <alignment horizontal="center" vertical="center"/>
    </xf>
    <xf numFmtId="0" fontId="49" fillId="0" borderId="34" xfId="0" quotePrefix="1" applyFont="1" applyBorder="1" applyAlignment="1">
      <alignment horizontal="center" vertical="center"/>
    </xf>
    <xf numFmtId="0" fontId="47" fillId="0" borderId="38" xfId="388" applyFont="1" applyBorder="1" applyAlignment="1">
      <alignment horizontal="center" vertical="center" wrapText="1"/>
    </xf>
    <xf numFmtId="0" fontId="49" fillId="0" borderId="60" xfId="0" quotePrefix="1" applyFont="1" applyBorder="1" applyAlignment="1">
      <alignment horizontal="center" vertical="center"/>
    </xf>
    <xf numFmtId="0" fontId="48" fillId="0" borderId="56" xfId="0" applyFont="1" applyBorder="1" applyAlignment="1">
      <alignment vertical="center"/>
    </xf>
    <xf numFmtId="0" fontId="47" fillId="0" borderId="61" xfId="0" applyFont="1" applyBorder="1" applyAlignment="1">
      <alignment vertical="center"/>
    </xf>
    <xf numFmtId="0" fontId="48" fillId="0" borderId="47" xfId="0" applyFont="1" applyBorder="1" applyAlignment="1">
      <alignment vertical="center"/>
    </xf>
    <xf numFmtId="0" fontId="47" fillId="0" borderId="55" xfId="0" applyFont="1" applyBorder="1" applyAlignment="1">
      <alignment horizontal="center" vertical="center" wrapText="1"/>
    </xf>
    <xf numFmtId="14" fontId="49" fillId="0" borderId="32" xfId="0" applyNumberFormat="1" applyFont="1" applyBorder="1" applyAlignment="1">
      <alignment horizontal="center" vertical="center" wrapText="1"/>
    </xf>
    <xf numFmtId="49" fontId="47" fillId="0" borderId="55" xfId="0" applyNumberFormat="1" applyFont="1" applyBorder="1" applyAlignment="1">
      <alignment horizontal="center" vertical="center"/>
    </xf>
    <xf numFmtId="0" fontId="46" fillId="0" borderId="32" xfId="0" applyFont="1" applyBorder="1" applyAlignment="1">
      <alignment vertical="center"/>
    </xf>
    <xf numFmtId="49" fontId="46" fillId="0" borderId="29" xfId="0" applyNumberFormat="1" applyFont="1" applyBorder="1" applyAlignment="1">
      <alignment horizontal="right" vertical="center"/>
    </xf>
    <xf numFmtId="0" fontId="47" fillId="0" borderId="62" xfId="0" applyFont="1" applyBorder="1" applyAlignment="1">
      <alignment vertical="center"/>
    </xf>
    <xf numFmtId="0" fontId="47" fillId="0" borderId="49" xfId="0" applyFont="1" applyBorder="1" applyAlignment="1">
      <alignment vertical="center"/>
    </xf>
    <xf numFmtId="0" fontId="47" fillId="0" borderId="53" xfId="0" applyFont="1" applyBorder="1" applyAlignment="1">
      <alignment vertical="center"/>
    </xf>
    <xf numFmtId="0" fontId="52" fillId="0" borderId="53" xfId="0" applyFont="1" applyBorder="1" applyAlignment="1">
      <alignment horizontal="center" vertical="center"/>
    </xf>
    <xf numFmtId="0" fontId="47" fillId="0" borderId="71" xfId="0" applyFont="1" applyBorder="1" applyAlignment="1">
      <alignment horizontal="center" vertical="center"/>
    </xf>
    <xf numFmtId="0" fontId="46" fillId="0" borderId="0" xfId="0" applyFont="1" applyAlignment="1">
      <alignment horizontal="left" vertical="center"/>
    </xf>
    <xf numFmtId="0" fontId="42" fillId="0" borderId="0" xfId="0" applyFont="1" applyAlignment="1">
      <alignment horizontal="right" vertical="center"/>
    </xf>
    <xf numFmtId="0" fontId="42" fillId="0" borderId="0" xfId="0" applyFont="1" applyAlignment="1">
      <alignment horizontal="left" vertical="center"/>
    </xf>
    <xf numFmtId="0" fontId="46" fillId="0" borderId="0" xfId="0" applyFont="1" applyAlignment="1">
      <alignment vertical="center"/>
    </xf>
    <xf numFmtId="0" fontId="47" fillId="0" borderId="41" xfId="0" applyFont="1" applyBorder="1" applyAlignment="1">
      <alignment horizontal="center" vertical="center"/>
    </xf>
    <xf numFmtId="0" fontId="47" fillId="0" borderId="43" xfId="0" applyFont="1" applyBorder="1" applyAlignment="1">
      <alignment horizontal="center" vertical="center"/>
    </xf>
    <xf numFmtId="0" fontId="49" fillId="0" borderId="34" xfId="0" applyFont="1" applyBorder="1" applyAlignment="1">
      <alignment horizontal="center" vertical="center"/>
    </xf>
    <xf numFmtId="0" fontId="48" fillId="0" borderId="43" xfId="0" applyFont="1" applyBorder="1" applyAlignment="1">
      <alignment horizontal="center" vertical="center"/>
    </xf>
    <xf numFmtId="0" fontId="40" fillId="0" borderId="0" xfId="0" applyFont="1" applyAlignment="1">
      <alignment horizontal="center" vertical="center" wrapText="1"/>
    </xf>
    <xf numFmtId="0" fontId="46" fillId="0" borderId="34" xfId="0" applyFont="1" applyBorder="1" applyAlignment="1">
      <alignment horizontal="center" vertical="center"/>
    </xf>
    <xf numFmtId="0" fontId="47" fillId="0" borderId="34" xfId="0" applyFont="1" applyBorder="1" applyAlignment="1">
      <alignment horizontal="center" vertical="center"/>
    </xf>
    <xf numFmtId="0" fontId="46" fillId="27" borderId="48" xfId="0" quotePrefix="1" applyFont="1" applyFill="1" applyBorder="1" applyAlignment="1">
      <alignment vertical="center"/>
    </xf>
    <xf numFmtId="0" fontId="46" fillId="27" borderId="35" xfId="0" applyFont="1" applyFill="1" applyBorder="1" applyAlignment="1">
      <alignment vertical="center"/>
    </xf>
    <xf numFmtId="0" fontId="46" fillId="27" borderId="33" xfId="0" applyFont="1" applyFill="1" applyBorder="1" applyAlignment="1">
      <alignment vertical="center"/>
    </xf>
    <xf numFmtId="0" fontId="46" fillId="27" borderId="33" xfId="0" quotePrefix="1" applyFont="1" applyFill="1" applyBorder="1" applyAlignment="1">
      <alignment vertical="center"/>
    </xf>
    <xf numFmtId="0" fontId="46" fillId="27" borderId="32" xfId="0" quotePrefix="1" applyFont="1" applyFill="1" applyBorder="1" applyAlignment="1">
      <alignment vertical="center"/>
    </xf>
    <xf numFmtId="0" fontId="46" fillId="27" borderId="0" xfId="0" applyFont="1" applyFill="1" applyAlignment="1">
      <alignment vertical="center"/>
    </xf>
    <xf numFmtId="0" fontId="46" fillId="27" borderId="0" xfId="0" applyFont="1" applyFill="1" applyAlignment="1">
      <alignment horizontal="center" vertical="center"/>
    </xf>
    <xf numFmtId="0" fontId="46" fillId="27" borderId="34" xfId="0" applyFont="1" applyFill="1" applyBorder="1" applyAlignment="1">
      <alignment vertical="center"/>
    </xf>
    <xf numFmtId="0" fontId="46" fillId="27" borderId="34" xfId="0" quotePrefix="1" applyFont="1" applyFill="1" applyBorder="1" applyAlignment="1">
      <alignment vertical="center"/>
    </xf>
    <xf numFmtId="0" fontId="46" fillId="27" borderId="30" xfId="0" applyFont="1" applyFill="1" applyBorder="1" applyAlignment="1">
      <alignment vertical="center"/>
    </xf>
    <xf numFmtId="0" fontId="46" fillId="27" borderId="31" xfId="0" applyFont="1" applyFill="1" applyBorder="1" applyAlignment="1">
      <alignment vertical="center"/>
    </xf>
    <xf numFmtId="0" fontId="46" fillId="27" borderId="31" xfId="0" applyFont="1" applyFill="1" applyBorder="1" applyAlignment="1">
      <alignment horizontal="center" vertical="center"/>
    </xf>
    <xf numFmtId="0" fontId="46" fillId="27" borderId="19" xfId="0" applyFont="1" applyFill="1" applyBorder="1" applyAlignment="1">
      <alignment vertical="center"/>
    </xf>
    <xf numFmtId="0" fontId="46" fillId="27" borderId="30" xfId="0" applyFont="1" applyFill="1" applyBorder="1" applyAlignment="1">
      <alignment horizontal="center" vertical="center"/>
    </xf>
    <xf numFmtId="0" fontId="46" fillId="27" borderId="19" xfId="0" applyFont="1" applyFill="1" applyBorder="1" applyAlignment="1">
      <alignment horizontal="center" vertical="center"/>
    </xf>
    <xf numFmtId="0" fontId="47" fillId="27" borderId="41" xfId="0" applyFont="1" applyFill="1" applyBorder="1" applyAlignment="1">
      <alignment horizontal="left" vertical="center"/>
    </xf>
    <xf numFmtId="0" fontId="47" fillId="27" borderId="0" xfId="0" applyFont="1" applyFill="1" applyAlignment="1">
      <alignment horizontal="center" vertical="center"/>
    </xf>
    <xf numFmtId="0" fontId="47" fillId="27" borderId="0" xfId="0" applyFont="1" applyFill="1" applyAlignment="1">
      <alignment vertical="center"/>
    </xf>
    <xf numFmtId="0" fontId="47" fillId="27" borderId="34" xfId="0" applyFont="1" applyFill="1" applyBorder="1" applyAlignment="1">
      <alignment vertical="center"/>
    </xf>
    <xf numFmtId="0" fontId="47" fillId="27" borderId="45" xfId="0" applyFont="1" applyFill="1" applyBorder="1" applyAlignment="1">
      <alignment horizontal="center" vertical="center"/>
    </xf>
    <xf numFmtId="0" fontId="47" fillId="27" borderId="37" xfId="0" applyFont="1" applyFill="1" applyBorder="1" applyAlignment="1">
      <alignment horizontal="center" vertical="center"/>
    </xf>
    <xf numFmtId="0" fontId="47" fillId="27" borderId="60" xfId="0" applyFont="1" applyFill="1" applyBorder="1" applyAlignment="1">
      <alignment horizontal="center" vertical="center"/>
    </xf>
    <xf numFmtId="0" fontId="47" fillId="27" borderId="32" xfId="0" applyFont="1" applyFill="1" applyBorder="1" applyAlignment="1">
      <alignment horizontal="left" vertical="center"/>
    </xf>
    <xf numFmtId="0" fontId="47" fillId="27" borderId="0" xfId="0" applyFont="1" applyFill="1" applyAlignment="1">
      <alignment horizontal="left" vertical="center"/>
    </xf>
    <xf numFmtId="0" fontId="47" fillId="27" borderId="39" xfId="0" applyFont="1" applyFill="1" applyBorder="1" applyAlignment="1">
      <alignment horizontal="center" vertical="center"/>
    </xf>
    <xf numFmtId="0" fontId="47" fillId="27" borderId="39" xfId="0" applyFont="1" applyFill="1" applyBorder="1" applyAlignment="1">
      <alignment vertical="center"/>
    </xf>
    <xf numFmtId="0" fontId="47" fillId="27" borderId="40" xfId="0" applyFont="1" applyFill="1" applyBorder="1" applyAlignment="1">
      <alignment vertical="center"/>
    </xf>
    <xf numFmtId="0" fontId="47" fillId="27" borderId="32" xfId="0" applyFont="1" applyFill="1" applyBorder="1" applyAlignment="1">
      <alignment horizontal="center" vertical="center"/>
    </xf>
    <xf numFmtId="0" fontId="48" fillId="27" borderId="0" xfId="0" applyFont="1" applyFill="1" applyAlignment="1">
      <alignment horizontal="center" vertical="center"/>
    </xf>
    <xf numFmtId="0" fontId="47" fillId="27" borderId="43" xfId="0" applyFont="1" applyFill="1" applyBorder="1" applyAlignment="1">
      <alignment horizontal="center" vertical="center"/>
    </xf>
    <xf numFmtId="0" fontId="47" fillId="27" borderId="32" xfId="0" applyFont="1" applyFill="1" applyBorder="1" applyAlignment="1">
      <alignment vertical="center"/>
    </xf>
    <xf numFmtId="0" fontId="47" fillId="27" borderId="54" xfId="0" applyFont="1" applyFill="1" applyBorder="1" applyAlignment="1">
      <alignment horizontal="center" vertical="center"/>
    </xf>
    <xf numFmtId="0" fontId="47" fillId="27" borderId="46" xfId="0" applyFont="1" applyFill="1" applyBorder="1" applyAlignment="1">
      <alignment horizontal="right" vertical="center"/>
    </xf>
    <xf numFmtId="0" fontId="47" fillId="27" borderId="47" xfId="0" applyFont="1" applyFill="1" applyBorder="1" applyAlignment="1">
      <alignment horizontal="left" vertical="center"/>
    </xf>
    <xf numFmtId="0" fontId="48" fillId="27" borderId="42" xfId="0" applyFont="1" applyFill="1" applyBorder="1" applyAlignment="1">
      <alignment horizontal="center" vertical="center"/>
    </xf>
    <xf numFmtId="0" fontId="47" fillId="27" borderId="38" xfId="0" applyFont="1" applyFill="1" applyBorder="1" applyAlignment="1">
      <alignment horizontal="center" vertical="center"/>
    </xf>
    <xf numFmtId="0" fontId="47" fillId="27" borderId="58" xfId="0" applyFont="1" applyFill="1" applyBorder="1" applyAlignment="1">
      <alignment vertical="center"/>
    </xf>
    <xf numFmtId="0" fontId="47" fillId="27" borderId="42" xfId="0" applyFont="1" applyFill="1" applyBorder="1" applyAlignment="1">
      <alignment vertical="center"/>
    </xf>
    <xf numFmtId="0" fontId="47" fillId="27" borderId="42" xfId="0" applyFont="1" applyFill="1" applyBorder="1" applyAlignment="1">
      <alignment horizontal="left" vertical="center"/>
    </xf>
    <xf numFmtId="0" fontId="48" fillId="27" borderId="32" xfId="0" applyFont="1" applyFill="1" applyBorder="1" applyAlignment="1">
      <alignment horizontal="center" vertical="center"/>
    </xf>
    <xf numFmtId="0" fontId="48" fillId="27" borderId="42" xfId="0" applyFont="1" applyFill="1" applyBorder="1" applyAlignment="1">
      <alignment vertical="center"/>
    </xf>
    <xf numFmtId="0" fontId="47" fillId="27" borderId="46" xfId="0" applyFont="1" applyFill="1" applyBorder="1" applyAlignment="1">
      <alignment horizontal="center" vertical="center"/>
    </xf>
    <xf numFmtId="0" fontId="47" fillId="27" borderId="44" xfId="0" applyFont="1" applyFill="1" applyBorder="1" applyAlignment="1">
      <alignment horizontal="left" vertical="center"/>
    </xf>
    <xf numFmtId="0" fontId="47" fillId="27" borderId="39" xfId="0" applyFont="1" applyFill="1" applyBorder="1" applyAlignment="1">
      <alignment horizontal="left" vertical="center"/>
    </xf>
    <xf numFmtId="0" fontId="47" fillId="27" borderId="59" xfId="0" applyFont="1" applyFill="1" applyBorder="1" applyAlignment="1">
      <alignment horizontal="left" vertical="center"/>
    </xf>
    <xf numFmtId="0" fontId="49" fillId="27" borderId="0" xfId="0" applyFont="1" applyFill="1" applyAlignment="1">
      <alignment horizontal="center" vertical="center"/>
    </xf>
    <xf numFmtId="0" fontId="47" fillId="27" borderId="42" xfId="0" quotePrefix="1" applyFont="1" applyFill="1" applyBorder="1" applyAlignment="1">
      <alignment horizontal="center" vertical="center"/>
    </xf>
    <xf numFmtId="0" fontId="48" fillId="27" borderId="34" xfId="0" applyFont="1" applyFill="1" applyBorder="1" applyAlignment="1">
      <alignment horizontal="center" vertical="center"/>
    </xf>
    <xf numFmtId="0" fontId="47" fillId="27" borderId="34" xfId="0" applyFont="1" applyFill="1" applyBorder="1" applyAlignment="1">
      <alignment horizontal="center" vertical="center"/>
    </xf>
    <xf numFmtId="14" fontId="47" fillId="27" borderId="59" xfId="0" applyNumberFormat="1" applyFont="1" applyFill="1" applyBorder="1" applyAlignment="1">
      <alignment horizontal="center" vertical="center"/>
    </xf>
    <xf numFmtId="0" fontId="47" fillId="27" borderId="30" xfId="0" applyFont="1" applyFill="1" applyBorder="1" applyAlignment="1">
      <alignment horizontal="left" vertical="center"/>
    </xf>
    <xf numFmtId="0" fontId="47" fillId="27" borderId="31" xfId="0" applyFont="1" applyFill="1" applyBorder="1" applyAlignment="1">
      <alignment horizontal="center" vertical="center"/>
    </xf>
    <xf numFmtId="0" fontId="47" fillId="27" borderId="72" xfId="0" applyFont="1" applyFill="1" applyBorder="1" applyAlignment="1">
      <alignment horizontal="center" vertical="center"/>
    </xf>
    <xf numFmtId="0" fontId="47" fillId="27" borderId="76" xfId="0" applyFont="1" applyFill="1" applyBorder="1" applyAlignment="1">
      <alignment horizontal="center" vertical="center"/>
    </xf>
    <xf numFmtId="0" fontId="47" fillId="27" borderId="30" xfId="0" applyFont="1" applyFill="1" applyBorder="1" applyAlignment="1">
      <alignment vertical="center"/>
    </xf>
    <xf numFmtId="0" fontId="47" fillId="27" borderId="31" xfId="0" applyFont="1" applyFill="1" applyBorder="1" applyAlignment="1">
      <alignment vertical="center"/>
    </xf>
    <xf numFmtId="0" fontId="47" fillId="27" borderId="36" xfId="0" applyFont="1" applyFill="1" applyBorder="1" applyAlignment="1">
      <alignment horizontal="left" vertical="center"/>
    </xf>
    <xf numFmtId="0" fontId="47" fillId="27" borderId="44" xfId="388" applyFont="1" applyFill="1" applyBorder="1" applyAlignment="1">
      <alignment horizontal="left" vertical="center"/>
    </xf>
    <xf numFmtId="0" fontId="47" fillId="27" borderId="80" xfId="0" applyFont="1" applyFill="1" applyBorder="1" applyAlignment="1">
      <alignment horizontal="left" vertical="center"/>
    </xf>
    <xf numFmtId="0" fontId="47" fillId="27" borderId="47" xfId="0" quotePrefix="1" applyFont="1" applyFill="1" applyBorder="1" applyAlignment="1">
      <alignment vertical="center"/>
    </xf>
    <xf numFmtId="0" fontId="47" fillId="27" borderId="33" xfId="0" applyFont="1" applyFill="1" applyBorder="1" applyAlignment="1">
      <alignment horizontal="left" vertical="center"/>
    </xf>
    <xf numFmtId="0" fontId="49" fillId="27" borderId="41" xfId="388" applyFont="1" applyFill="1" applyBorder="1" applyAlignment="1">
      <alignment horizontal="center" vertical="center" wrapText="1"/>
    </xf>
    <xf numFmtId="0" fontId="48" fillId="27" borderId="43" xfId="0" applyFont="1" applyFill="1" applyBorder="1" applyAlignment="1">
      <alignment horizontal="center" vertical="center"/>
    </xf>
    <xf numFmtId="0" fontId="48" fillId="27" borderId="45" xfId="388" applyFont="1" applyFill="1" applyBorder="1" applyAlignment="1">
      <alignment horizontal="center" vertical="center"/>
    </xf>
    <xf numFmtId="0" fontId="42" fillId="27" borderId="46" xfId="0" quotePrefix="1" applyFont="1" applyFill="1" applyBorder="1" applyAlignment="1">
      <alignment horizontal="left" vertical="center"/>
    </xf>
    <xf numFmtId="0" fontId="47" fillId="27" borderId="38" xfId="0" applyFont="1" applyFill="1" applyBorder="1" applyAlignment="1">
      <alignment horizontal="center" vertical="center" wrapText="1"/>
    </xf>
    <xf numFmtId="0" fontId="47" fillId="27" borderId="55" xfId="0" applyFont="1" applyFill="1" applyBorder="1" applyAlignment="1">
      <alignment horizontal="center" vertical="center"/>
    </xf>
    <xf numFmtId="0" fontId="47" fillId="27" borderId="56" xfId="0" applyFont="1" applyFill="1" applyBorder="1" applyAlignment="1">
      <alignment horizontal="left" vertical="center"/>
    </xf>
    <xf numFmtId="0" fontId="47" fillId="27" borderId="55" xfId="0" quotePrefix="1" applyFont="1" applyFill="1" applyBorder="1" applyAlignment="1">
      <alignment horizontal="center" vertical="center"/>
    </xf>
    <xf numFmtId="0" fontId="47" fillId="27" borderId="44" xfId="0" applyFont="1" applyFill="1" applyBorder="1" applyAlignment="1">
      <alignment vertical="center"/>
    </xf>
    <xf numFmtId="0" fontId="48" fillId="27" borderId="39" xfId="0" applyFont="1" applyFill="1" applyBorder="1" applyAlignment="1">
      <alignment horizontal="left" vertical="center"/>
    </xf>
    <xf numFmtId="0" fontId="64" fillId="27" borderId="44" xfId="0" applyFont="1" applyFill="1" applyBorder="1" applyAlignment="1">
      <alignment horizontal="center" vertical="center"/>
    </xf>
    <xf numFmtId="0" fontId="65" fillId="27" borderId="38" xfId="388" applyFont="1" applyFill="1" applyBorder="1" applyAlignment="1">
      <alignment horizontal="center" vertical="center" wrapText="1"/>
    </xf>
    <xf numFmtId="49" fontId="47" fillId="27" borderId="56" xfId="0" applyNumberFormat="1" applyFont="1" applyFill="1" applyBorder="1" applyAlignment="1">
      <alignment horizontal="left" vertical="center" wrapText="1"/>
    </xf>
    <xf numFmtId="0" fontId="64" fillId="27" borderId="42" xfId="388" applyFont="1" applyFill="1" applyBorder="1" applyAlignment="1">
      <alignment horizontal="center" vertical="center" wrapText="1"/>
    </xf>
    <xf numFmtId="0" fontId="59" fillId="27" borderId="57" xfId="0" applyFont="1" applyFill="1" applyBorder="1" applyAlignment="1">
      <alignment horizontal="center" vertical="center" wrapText="1"/>
    </xf>
    <xf numFmtId="0" fontId="52" fillId="27" borderId="0" xfId="0" applyFont="1" applyFill="1" applyAlignment="1">
      <alignment horizontal="center" vertical="center"/>
    </xf>
    <xf numFmtId="0" fontId="47" fillId="27" borderId="38" xfId="388" applyFont="1" applyFill="1" applyBorder="1" applyAlignment="1">
      <alignment horizontal="center" vertical="center"/>
    </xf>
    <xf numFmtId="0" fontId="59" fillId="27" borderId="57" xfId="0" applyFont="1" applyFill="1" applyBorder="1" applyAlignment="1">
      <alignment vertical="center"/>
    </xf>
    <xf numFmtId="0" fontId="62" fillId="27" borderId="57" xfId="0" applyFont="1" applyFill="1" applyBorder="1" applyAlignment="1">
      <alignment horizontal="center" vertical="center"/>
    </xf>
    <xf numFmtId="0" fontId="47" fillId="27" borderId="42" xfId="388" applyFont="1" applyFill="1" applyBorder="1" applyAlignment="1">
      <alignment horizontal="center" vertical="center" wrapText="1"/>
    </xf>
    <xf numFmtId="0" fontId="47" fillId="27" borderId="41" xfId="0" quotePrefix="1" applyFont="1" applyFill="1" applyBorder="1" applyAlignment="1">
      <alignment horizontal="center" vertical="center"/>
    </xf>
    <xf numFmtId="0" fontId="48" fillId="27" borderId="42" xfId="388" applyFont="1" applyFill="1" applyBorder="1" applyAlignment="1">
      <alignment horizontal="center" vertical="center" wrapText="1"/>
    </xf>
    <xf numFmtId="0" fontId="47" fillId="27" borderId="57" xfId="0" applyFont="1" applyFill="1" applyBorder="1" applyAlignment="1">
      <alignment vertical="center"/>
    </xf>
    <xf numFmtId="49" fontId="47" fillId="27" borderId="42" xfId="0" applyNumberFormat="1" applyFont="1" applyFill="1" applyBorder="1" applyAlignment="1">
      <alignment horizontal="center" vertical="center" shrinkToFit="1"/>
    </xf>
    <xf numFmtId="49" fontId="47" fillId="27" borderId="0" xfId="0" applyNumberFormat="1" applyFont="1" applyFill="1" applyAlignment="1">
      <alignment horizontal="center" vertical="center"/>
    </xf>
    <xf numFmtId="0" fontId="56" fillId="27" borderId="0" xfId="0" applyFont="1" applyFill="1" applyAlignment="1">
      <alignment horizontal="center" vertical="center"/>
    </xf>
    <xf numFmtId="0" fontId="59" fillId="27" borderId="55" xfId="0" applyFont="1" applyFill="1" applyBorder="1" applyAlignment="1">
      <alignment vertical="center"/>
    </xf>
    <xf numFmtId="0" fontId="47" fillId="27" borderId="47" xfId="388" applyFont="1" applyFill="1" applyBorder="1" applyAlignment="1">
      <alignment horizontal="left" vertical="center"/>
    </xf>
    <xf numFmtId="49" fontId="47" fillId="27" borderId="0" xfId="0" applyNumberFormat="1" applyFont="1" applyFill="1" applyAlignment="1">
      <alignment horizontal="left" vertical="center"/>
    </xf>
    <xf numFmtId="49" fontId="52" fillId="27" borderId="0" xfId="0" applyNumberFormat="1" applyFont="1" applyFill="1" applyAlignment="1">
      <alignment horizontal="center" vertical="center"/>
    </xf>
    <xf numFmtId="0" fontId="47" fillId="27" borderId="37" xfId="0" applyFont="1" applyFill="1" applyBorder="1" applyAlignment="1">
      <alignment horizontal="right" vertical="center"/>
    </xf>
    <xf numFmtId="0" fontId="48" fillId="27" borderId="42" xfId="388" applyFont="1" applyFill="1" applyBorder="1" applyAlignment="1">
      <alignment horizontal="center" vertical="center"/>
    </xf>
    <xf numFmtId="49" fontId="67" fillId="27" borderId="0" xfId="0" applyNumberFormat="1" applyFont="1" applyFill="1" applyAlignment="1">
      <alignment horizontal="left" vertical="center"/>
    </xf>
    <xf numFmtId="0" fontId="47" fillId="27" borderId="44" xfId="0" applyFont="1" applyFill="1" applyBorder="1" applyAlignment="1">
      <alignment horizontal="left" vertical="center" wrapText="1"/>
    </xf>
    <xf numFmtId="0" fontId="48" fillId="27" borderId="0" xfId="0" applyFont="1" applyFill="1" applyAlignment="1">
      <alignment vertical="center"/>
    </xf>
    <xf numFmtId="0" fontId="49" fillId="27" borderId="42" xfId="388" applyFont="1" applyFill="1" applyBorder="1" applyAlignment="1">
      <alignment horizontal="center" vertical="center" wrapText="1"/>
    </xf>
    <xf numFmtId="0" fontId="47" fillId="27" borderId="41" xfId="0" applyFont="1" applyFill="1" applyBorder="1" applyAlignment="1">
      <alignment horizontal="center" vertical="center"/>
    </xf>
    <xf numFmtId="0" fontId="48" fillId="27" borderId="42" xfId="388" quotePrefix="1" applyFont="1" applyFill="1" applyBorder="1" applyAlignment="1">
      <alignment horizontal="center" vertical="center"/>
    </xf>
    <xf numFmtId="0" fontId="46" fillId="27" borderId="37" xfId="0" applyFont="1" applyFill="1" applyBorder="1" applyAlignment="1">
      <alignment horizontal="right" vertical="center"/>
    </xf>
    <xf numFmtId="0" fontId="43" fillId="27" borderId="38" xfId="0" applyFont="1" applyFill="1" applyBorder="1" applyAlignment="1">
      <alignment vertical="center"/>
    </xf>
    <xf numFmtId="0" fontId="47" fillId="27" borderId="63" xfId="0" applyFont="1" applyFill="1" applyBorder="1" applyAlignment="1">
      <alignment horizontal="center" vertical="center"/>
    </xf>
    <xf numFmtId="49" fontId="47" fillId="27" borderId="47" xfId="0" applyNumberFormat="1" applyFont="1" applyFill="1" applyBorder="1" applyAlignment="1">
      <alignment horizontal="left" vertical="center" wrapText="1"/>
    </xf>
    <xf numFmtId="0" fontId="43" fillId="27" borderId="0" xfId="0" applyFont="1" applyFill="1" applyAlignment="1">
      <alignment vertical="center"/>
    </xf>
    <xf numFmtId="0" fontId="46" fillId="27" borderId="65" xfId="0" applyFont="1" applyFill="1" applyBorder="1" applyAlignment="1">
      <alignment horizontal="center" vertical="center"/>
    </xf>
    <xf numFmtId="0" fontId="43" fillId="27" borderId="41" xfId="0" applyFont="1" applyFill="1" applyBorder="1" applyAlignment="1">
      <alignment vertical="center"/>
    </xf>
    <xf numFmtId="0" fontId="69" fillId="27" borderId="18" xfId="0" applyFont="1" applyFill="1" applyBorder="1" applyAlignment="1">
      <alignment vertical="center"/>
    </xf>
    <xf numFmtId="0" fontId="47" fillId="27" borderId="31" xfId="0" applyFont="1" applyFill="1" applyBorder="1" applyAlignment="1">
      <alignment horizontal="right" vertical="center"/>
    </xf>
    <xf numFmtId="0" fontId="47" fillId="27" borderId="42" xfId="0" applyFont="1" applyFill="1" applyBorder="1" applyAlignment="1">
      <alignment horizontal="center" vertical="center"/>
    </xf>
    <xf numFmtId="0" fontId="47" fillId="27" borderId="77" xfId="0" applyFont="1" applyFill="1" applyBorder="1" applyAlignment="1">
      <alignment horizontal="right" vertical="center"/>
    </xf>
    <xf numFmtId="0" fontId="47" fillId="27" borderId="48" xfId="0" applyFont="1" applyFill="1" applyBorder="1" applyAlignment="1">
      <alignment horizontal="center" vertical="center"/>
    </xf>
    <xf numFmtId="0" fontId="47" fillId="27" borderId="35" xfId="0" applyFont="1" applyFill="1" applyBorder="1" applyAlignment="1">
      <alignment horizontal="center" vertical="center"/>
    </xf>
    <xf numFmtId="0" fontId="46" fillId="27" borderId="73" xfId="0" applyFont="1" applyFill="1" applyBorder="1" applyAlignment="1">
      <alignment horizontal="center" vertical="center"/>
    </xf>
    <xf numFmtId="0" fontId="46" fillId="27" borderId="74" xfId="0" applyFont="1" applyFill="1" applyBorder="1" applyAlignment="1">
      <alignment horizontal="center" vertical="center"/>
    </xf>
    <xf numFmtId="0" fontId="46" fillId="27" borderId="63" xfId="0" applyFont="1" applyFill="1" applyBorder="1" applyAlignment="1">
      <alignment horizontal="center" vertical="center"/>
    </xf>
    <xf numFmtId="0" fontId="46" fillId="27" borderId="34" xfId="0" applyFont="1" applyFill="1" applyBorder="1" applyAlignment="1">
      <alignment horizontal="center" vertical="center"/>
    </xf>
    <xf numFmtId="0" fontId="46" fillId="27" borderId="75" xfId="0" applyFont="1" applyFill="1" applyBorder="1" applyAlignment="1">
      <alignment horizontal="center" vertical="center"/>
    </xf>
    <xf numFmtId="0" fontId="52" fillId="27" borderId="42" xfId="0" applyFont="1" applyFill="1" applyBorder="1" applyAlignment="1">
      <alignment horizontal="center" vertical="center"/>
    </xf>
    <xf numFmtId="0" fontId="48" fillId="0" borderId="41" xfId="0" applyFont="1" applyBorder="1" applyAlignment="1">
      <alignment vertical="center"/>
    </xf>
    <xf numFmtId="0" fontId="47" fillId="0" borderId="55" xfId="0" applyFont="1" applyBorder="1" applyAlignment="1">
      <alignment horizontal="left" vertical="center"/>
    </xf>
    <xf numFmtId="0" fontId="54" fillId="0" borderId="58" xfId="0" applyFont="1" applyBorder="1" applyAlignment="1">
      <alignment horizontal="center" vertical="center"/>
    </xf>
    <xf numFmtId="0" fontId="47" fillId="0" borderId="61" xfId="0" applyFont="1" applyBorder="1" applyAlignment="1">
      <alignment horizontal="center" vertical="center"/>
    </xf>
    <xf numFmtId="0" fontId="48" fillId="0" borderId="43" xfId="388" applyFont="1" applyBorder="1" applyAlignment="1">
      <alignment horizontal="center" vertical="center" wrapText="1"/>
    </xf>
    <xf numFmtId="0" fontId="47" fillId="0" borderId="34" xfId="0" quotePrefix="1" applyFont="1" applyBorder="1" applyAlignment="1">
      <alignment horizontal="center" vertical="center"/>
    </xf>
    <xf numFmtId="0" fontId="47" fillId="0" borderId="42" xfId="0" quotePrefix="1" applyFont="1" applyBorder="1" applyAlignment="1">
      <alignment horizontal="left" vertical="center"/>
    </xf>
    <xf numFmtId="0" fontId="64" fillId="0" borderId="42" xfId="0" applyFont="1" applyBorder="1" applyAlignment="1">
      <alignment horizontal="center" vertical="center"/>
    </xf>
    <xf numFmtId="0" fontId="56" fillId="0" borderId="42" xfId="0" applyFont="1" applyBorder="1" applyAlignment="1">
      <alignment horizontal="center" vertical="center"/>
    </xf>
    <xf numFmtId="0" fontId="47" fillId="0" borderId="47" xfId="0" quotePrefix="1" applyFont="1" applyFill="1" applyBorder="1" applyAlignment="1">
      <alignment horizontal="left" vertical="center"/>
    </xf>
    <xf numFmtId="0" fontId="47" fillId="0" borderId="40" xfId="0" quotePrefix="1" applyFont="1" applyFill="1" applyBorder="1" applyAlignment="1">
      <alignment horizontal="left" vertical="center"/>
    </xf>
    <xf numFmtId="0" fontId="48" fillId="0" borderId="42" xfId="0" applyFont="1" applyFill="1" applyBorder="1" applyAlignment="1">
      <alignment horizontal="center" vertical="center"/>
    </xf>
    <xf numFmtId="0" fontId="49" fillId="0" borderId="43" xfId="388" applyFont="1" applyFill="1" applyBorder="1" applyAlignment="1">
      <alignment horizontal="center" vertical="center" wrapText="1"/>
    </xf>
    <xf numFmtId="0" fontId="44" fillId="0" borderId="38" xfId="0" applyFont="1" applyFill="1" applyBorder="1" applyAlignment="1">
      <alignment vertical="center"/>
    </xf>
    <xf numFmtId="0" fontId="47" fillId="0" borderId="60" xfId="0" applyFont="1" applyFill="1" applyBorder="1" applyAlignment="1">
      <alignment horizontal="center" vertical="center"/>
    </xf>
    <xf numFmtId="0" fontId="47" fillId="0" borderId="42" xfId="0" quotePrefix="1" applyFont="1" applyFill="1" applyBorder="1" applyAlignment="1">
      <alignment horizontal="center" vertical="center"/>
    </xf>
    <xf numFmtId="0" fontId="47" fillId="0" borderId="38" xfId="0" applyFont="1" applyFill="1" applyBorder="1" applyAlignment="1">
      <alignment horizontal="center" vertical="center"/>
    </xf>
    <xf numFmtId="0" fontId="56" fillId="27" borderId="42" xfId="0" applyFont="1" applyFill="1" applyBorder="1" applyAlignment="1">
      <alignment horizontal="left" vertical="center"/>
    </xf>
    <xf numFmtId="0" fontId="47" fillId="27" borderId="74" xfId="0" applyFont="1" applyFill="1" applyBorder="1" applyAlignment="1">
      <alignment horizontal="center" vertical="center"/>
    </xf>
    <xf numFmtId="168" fontId="46" fillId="0" borderId="0" xfId="0" applyNumberFormat="1" applyFont="1" applyAlignment="1">
      <alignment horizontal="right" vertical="center"/>
    </xf>
    <xf numFmtId="168" fontId="47" fillId="0" borderId="0" xfId="0" applyNumberFormat="1" applyFont="1" applyAlignment="1">
      <alignment vertical="center"/>
    </xf>
    <xf numFmtId="0" fontId="46" fillId="27" borderId="32" xfId="0" applyFont="1" applyFill="1" applyBorder="1" applyAlignment="1">
      <alignment horizontal="center" vertical="center" wrapText="1"/>
    </xf>
    <xf numFmtId="0" fontId="46" fillId="27" borderId="0" xfId="0" applyFont="1" applyFill="1" applyAlignment="1">
      <alignment vertical="center"/>
    </xf>
    <xf numFmtId="0" fontId="46" fillId="27" borderId="34" xfId="0" applyFont="1" applyFill="1" applyBorder="1" applyAlignment="1">
      <alignment vertical="center"/>
    </xf>
    <xf numFmtId="0" fontId="46" fillId="27" borderId="0" xfId="0" applyFont="1" applyFill="1" applyAlignment="1">
      <alignment horizontal="center" vertical="center" wrapText="1"/>
    </xf>
    <xf numFmtId="0" fontId="47" fillId="0" borderId="41" xfId="0" applyFont="1" applyBorder="1" applyAlignment="1">
      <alignment horizontal="center" vertical="center"/>
    </xf>
    <xf numFmtId="0" fontId="47" fillId="0" borderId="43" xfId="0" applyFont="1" applyBorder="1" applyAlignment="1">
      <alignment horizontal="center" vertical="center"/>
    </xf>
    <xf numFmtId="0" fontId="46" fillId="27" borderId="73" xfId="0" applyFont="1" applyFill="1" applyBorder="1" applyAlignment="1">
      <alignment horizontal="center" vertical="center"/>
    </xf>
    <xf numFmtId="0" fontId="47" fillId="27" borderId="74" xfId="0" applyFont="1" applyFill="1" applyBorder="1" applyAlignment="1">
      <alignment vertical="center"/>
    </xf>
    <xf numFmtId="0" fontId="49" fillId="0" borderId="41" xfId="0" applyFont="1" applyBorder="1" applyAlignment="1">
      <alignment horizontal="center" vertical="center"/>
    </xf>
    <xf numFmtId="0" fontId="49" fillId="0" borderId="34" xfId="0" applyFont="1" applyBorder="1" applyAlignment="1">
      <alignment horizontal="center" vertical="center"/>
    </xf>
    <xf numFmtId="0" fontId="49" fillId="0" borderId="34" xfId="0" quotePrefix="1" applyFont="1" applyBorder="1" applyAlignment="1">
      <alignment horizontal="center" vertical="center" wrapText="1"/>
    </xf>
    <xf numFmtId="0" fontId="48" fillId="0" borderId="41" xfId="0" applyFont="1" applyBorder="1" applyAlignment="1">
      <alignment horizontal="center" vertical="center"/>
    </xf>
    <xf numFmtId="0" fontId="48" fillId="0" borderId="43" xfId="0" applyFont="1" applyBorder="1" applyAlignment="1">
      <alignment horizontal="center" vertical="center"/>
    </xf>
    <xf numFmtId="0" fontId="48" fillId="27" borderId="41" xfId="0" applyFont="1" applyFill="1" applyBorder="1" applyAlignment="1">
      <alignment horizontal="center" vertical="center"/>
    </xf>
    <xf numFmtId="0" fontId="48" fillId="27" borderId="43" xfId="0" applyFont="1" applyFill="1" applyBorder="1" applyAlignment="1">
      <alignment horizontal="center" vertical="center"/>
    </xf>
    <xf numFmtId="0" fontId="40" fillId="0" borderId="0" xfId="0" applyFont="1" applyAlignment="1">
      <alignment horizontal="center" vertical="center" wrapText="1"/>
    </xf>
    <xf numFmtId="0" fontId="46" fillId="0" borderId="49" xfId="0" applyFont="1" applyBorder="1" applyAlignment="1">
      <alignment horizontal="right" vertical="center"/>
    </xf>
    <xf numFmtId="0" fontId="46" fillId="27" borderId="32" xfId="0" applyFont="1" applyFill="1" applyBorder="1" applyAlignment="1">
      <alignment horizontal="center" vertical="center"/>
    </xf>
    <xf numFmtId="0" fontId="46" fillId="27" borderId="34" xfId="0" applyFont="1" applyFill="1" applyBorder="1" applyAlignment="1">
      <alignment horizontal="center" vertical="center"/>
    </xf>
    <xf numFmtId="0" fontId="47" fillId="0" borderId="34" xfId="0" applyFont="1" applyBorder="1" applyAlignment="1">
      <alignment horizontal="center" vertical="center"/>
    </xf>
    <xf numFmtId="0" fontId="47" fillId="0" borderId="41" xfId="0" applyFont="1" applyBorder="1" applyAlignment="1">
      <alignment horizontal="center" vertical="center" wrapText="1"/>
    </xf>
    <xf numFmtId="0" fontId="47" fillId="0" borderId="34" xfId="0" applyFont="1" applyBorder="1" applyAlignment="1">
      <alignment horizontal="center" vertical="center" wrapText="1"/>
    </xf>
    <xf numFmtId="0" fontId="54" fillId="0" borderId="42" xfId="0" applyFont="1" applyBorder="1" applyAlignment="1">
      <alignment horizontal="center" vertical="center" wrapText="1"/>
    </xf>
    <xf numFmtId="0" fontId="49" fillId="0" borderId="42" xfId="0" applyFont="1" applyBorder="1" applyAlignment="1">
      <alignment horizontal="center" vertical="center" wrapText="1"/>
    </xf>
    <xf numFmtId="0" fontId="47" fillId="28" borderId="56" xfId="0" applyFont="1" applyFill="1" applyBorder="1" applyAlignment="1">
      <alignment horizontal="left" vertical="center"/>
    </xf>
    <xf numFmtId="0" fontId="47" fillId="28" borderId="57" xfId="0" applyFont="1" applyFill="1" applyBorder="1" applyAlignment="1">
      <alignment horizontal="center" vertical="center"/>
    </xf>
    <xf numFmtId="49" fontId="63" fillId="28" borderId="57" xfId="0" applyNumberFormat="1" applyFont="1" applyFill="1" applyBorder="1" applyAlignment="1">
      <alignment horizontal="center" vertical="center" wrapText="1"/>
    </xf>
    <xf numFmtId="49" fontId="64" fillId="28" borderId="42" xfId="0" applyNumberFormat="1" applyFont="1" applyFill="1" applyBorder="1" applyAlignment="1">
      <alignment horizontal="center" vertical="center"/>
    </xf>
    <xf numFmtId="0" fontId="47" fillId="28" borderId="41" xfId="0" applyFont="1" applyFill="1" applyBorder="1" applyAlignment="1">
      <alignment horizontal="left" vertical="center"/>
    </xf>
    <xf numFmtId="0" fontId="47" fillId="28" borderId="39" xfId="0" applyFont="1" applyFill="1" applyBorder="1" applyAlignment="1">
      <alignment horizontal="left" vertical="center"/>
    </xf>
    <xf numFmtId="0" fontId="48" fillId="28" borderId="41" xfId="0" applyFont="1" applyFill="1" applyBorder="1" applyAlignment="1">
      <alignment horizontal="center" vertical="center"/>
    </xf>
    <xf numFmtId="0" fontId="48" fillId="28" borderId="43" xfId="0" applyFont="1" applyFill="1" applyBorder="1" applyAlignment="1">
      <alignment horizontal="center" vertical="center"/>
    </xf>
    <xf numFmtId="0" fontId="47" fillId="28" borderId="45" xfId="0" applyFont="1" applyFill="1" applyBorder="1" applyAlignment="1">
      <alignment horizontal="center" vertical="center"/>
    </xf>
    <xf numFmtId="0" fontId="47" fillId="28" borderId="46" xfId="0" applyFont="1" applyFill="1" applyBorder="1" applyAlignment="1">
      <alignment horizontal="center" vertical="center"/>
    </xf>
    <xf numFmtId="0" fontId="47" fillId="28" borderId="80" xfId="0" applyFont="1" applyFill="1" applyBorder="1" applyAlignment="1">
      <alignment horizontal="left" vertical="center"/>
    </xf>
    <xf numFmtId="0" fontId="48" fillId="28" borderId="43" xfId="0" applyFont="1" applyFill="1" applyBorder="1" applyAlignment="1">
      <alignment horizontal="center" vertical="center"/>
    </xf>
    <xf numFmtId="0" fontId="42" fillId="28" borderId="46" xfId="0" quotePrefix="1" applyFont="1" applyFill="1" applyBorder="1" applyAlignment="1">
      <alignment horizontal="left" vertical="center"/>
    </xf>
    <xf numFmtId="0" fontId="70" fillId="28" borderId="42" xfId="388" applyFont="1" applyFill="1" applyBorder="1" applyAlignment="1">
      <alignment horizontal="right" vertical="center"/>
    </xf>
    <xf numFmtId="0" fontId="47" fillId="28" borderId="38" xfId="388" applyFont="1" applyFill="1" applyBorder="1" applyAlignment="1">
      <alignment horizontal="center" vertical="center"/>
    </xf>
    <xf numFmtId="0" fontId="47" fillId="28" borderId="47" xfId="0" applyFont="1" applyFill="1" applyBorder="1" applyAlignment="1">
      <alignment horizontal="left" vertical="center"/>
    </xf>
    <xf numFmtId="0" fontId="64" fillId="28" borderId="42" xfId="388" applyFont="1" applyFill="1" applyBorder="1" applyAlignment="1">
      <alignment horizontal="center" vertical="center" wrapText="1"/>
    </xf>
    <xf numFmtId="0" fontId="47" fillId="28" borderId="47" xfId="0" quotePrefix="1" applyFont="1" applyFill="1" applyBorder="1" applyAlignment="1">
      <alignment vertical="center"/>
    </xf>
    <xf numFmtId="0" fontId="64" fillId="28" borderId="42" xfId="0" applyFont="1" applyFill="1" applyBorder="1" applyAlignment="1">
      <alignment horizontal="center" vertical="center"/>
    </xf>
    <xf numFmtId="0" fontId="47" fillId="28" borderId="42" xfId="0" quotePrefix="1" applyFont="1" applyFill="1" applyBorder="1" applyAlignment="1">
      <alignment horizontal="center" vertical="center"/>
    </xf>
    <xf numFmtId="0" fontId="47" fillId="28" borderId="38" xfId="388" applyFont="1" applyFill="1" applyBorder="1" applyAlignment="1">
      <alignment horizontal="center" vertical="center" wrapText="1"/>
    </xf>
  </cellXfs>
  <cellStyles count="389">
    <cellStyle name="20% - Accent1 2" xfId="1" xr:uid="{00000000-0005-0000-0000-000000000000}"/>
    <cellStyle name="20% - Accent1 2 2" xfId="2" xr:uid="{00000000-0005-0000-0000-000001000000}"/>
    <cellStyle name="20% - Accent1 2 3" xfId="3" xr:uid="{00000000-0005-0000-0000-000002000000}"/>
    <cellStyle name="20% - Accent1 2 4" xfId="4" xr:uid="{00000000-0005-0000-0000-000003000000}"/>
    <cellStyle name="20% - Accent1 2 5" xfId="5" xr:uid="{00000000-0005-0000-0000-000004000000}"/>
    <cellStyle name="20% - Accent1 2 6" xfId="6" xr:uid="{00000000-0005-0000-0000-000005000000}"/>
    <cellStyle name="20% - Accent1 2 7" xfId="7" xr:uid="{00000000-0005-0000-0000-000006000000}"/>
    <cellStyle name="20% - Accent1 2 7 2" xfId="8" xr:uid="{00000000-0005-0000-0000-000007000000}"/>
    <cellStyle name="20% - Accent1 3" xfId="9" xr:uid="{00000000-0005-0000-0000-000008000000}"/>
    <cellStyle name="20% - Accent1 3 2" xfId="10" xr:uid="{00000000-0005-0000-0000-000009000000}"/>
    <cellStyle name="20% - Accent2 2" xfId="11" xr:uid="{00000000-0005-0000-0000-00000A000000}"/>
    <cellStyle name="20% - Accent2 2 2" xfId="12" xr:uid="{00000000-0005-0000-0000-00000B000000}"/>
    <cellStyle name="20% - Accent2 2 3" xfId="13" xr:uid="{00000000-0005-0000-0000-00000C000000}"/>
    <cellStyle name="20% - Accent2 2 4" xfId="14" xr:uid="{00000000-0005-0000-0000-00000D000000}"/>
    <cellStyle name="20% - Accent2 2 5" xfId="15" xr:uid="{00000000-0005-0000-0000-00000E000000}"/>
    <cellStyle name="20% - Accent2 2 6" xfId="16" xr:uid="{00000000-0005-0000-0000-00000F000000}"/>
    <cellStyle name="20% - Accent2 2 7" xfId="17" xr:uid="{00000000-0005-0000-0000-000010000000}"/>
    <cellStyle name="20% - Accent2 2 7 2" xfId="18" xr:uid="{00000000-0005-0000-0000-000011000000}"/>
    <cellStyle name="20% - Accent2 3" xfId="19" xr:uid="{00000000-0005-0000-0000-000012000000}"/>
    <cellStyle name="20% - Accent2 3 2" xfId="20" xr:uid="{00000000-0005-0000-0000-000013000000}"/>
    <cellStyle name="20% - Accent3 2" xfId="21" xr:uid="{00000000-0005-0000-0000-000014000000}"/>
    <cellStyle name="20% - Accent3 2 2" xfId="22" xr:uid="{00000000-0005-0000-0000-000015000000}"/>
    <cellStyle name="20% - Accent3 2 3" xfId="23" xr:uid="{00000000-0005-0000-0000-000016000000}"/>
    <cellStyle name="20% - Accent3 2 4" xfId="24" xr:uid="{00000000-0005-0000-0000-000017000000}"/>
    <cellStyle name="20% - Accent3 2 5" xfId="25" xr:uid="{00000000-0005-0000-0000-000018000000}"/>
    <cellStyle name="20% - Accent3 2 6" xfId="26" xr:uid="{00000000-0005-0000-0000-000019000000}"/>
    <cellStyle name="20% - Accent3 2 7" xfId="27" xr:uid="{00000000-0005-0000-0000-00001A000000}"/>
    <cellStyle name="20% - Accent3 2 7 2" xfId="28" xr:uid="{00000000-0005-0000-0000-00001B000000}"/>
    <cellStyle name="20% - Accent3 3" xfId="29" xr:uid="{00000000-0005-0000-0000-00001C000000}"/>
    <cellStyle name="20% - Accent3 3 2" xfId="30" xr:uid="{00000000-0005-0000-0000-00001D000000}"/>
    <cellStyle name="20% - Accent4 2" xfId="31" xr:uid="{00000000-0005-0000-0000-00001E000000}"/>
    <cellStyle name="20% - Accent4 2 2" xfId="32" xr:uid="{00000000-0005-0000-0000-00001F000000}"/>
    <cellStyle name="20% - Accent4 2 3" xfId="33" xr:uid="{00000000-0005-0000-0000-000020000000}"/>
    <cellStyle name="20% - Accent4 2 4" xfId="34" xr:uid="{00000000-0005-0000-0000-000021000000}"/>
    <cellStyle name="20% - Accent4 2 5" xfId="35" xr:uid="{00000000-0005-0000-0000-000022000000}"/>
    <cellStyle name="20% - Accent4 2 6" xfId="36" xr:uid="{00000000-0005-0000-0000-000023000000}"/>
    <cellStyle name="20% - Accent4 2 7" xfId="37" xr:uid="{00000000-0005-0000-0000-000024000000}"/>
    <cellStyle name="20% - Accent4 2 7 2" xfId="38" xr:uid="{00000000-0005-0000-0000-000025000000}"/>
    <cellStyle name="20% - Accent4 3" xfId="39" xr:uid="{00000000-0005-0000-0000-000026000000}"/>
    <cellStyle name="20% - Accent4 3 2" xfId="40" xr:uid="{00000000-0005-0000-0000-000027000000}"/>
    <cellStyle name="20% - Accent5 2" xfId="41" xr:uid="{00000000-0005-0000-0000-000028000000}"/>
    <cellStyle name="20% - Accent5 2 2" xfId="42" xr:uid="{00000000-0005-0000-0000-000029000000}"/>
    <cellStyle name="20% - Accent5 2 3" xfId="43" xr:uid="{00000000-0005-0000-0000-00002A000000}"/>
    <cellStyle name="20% - Accent5 2 4" xfId="44" xr:uid="{00000000-0005-0000-0000-00002B000000}"/>
    <cellStyle name="20% - Accent5 2 5" xfId="45" xr:uid="{00000000-0005-0000-0000-00002C000000}"/>
    <cellStyle name="20% - Accent5 2 6" xfId="46" xr:uid="{00000000-0005-0000-0000-00002D000000}"/>
    <cellStyle name="20% - Accent5 2 7" xfId="47" xr:uid="{00000000-0005-0000-0000-00002E000000}"/>
    <cellStyle name="20% - Accent5 2 7 2" xfId="48" xr:uid="{00000000-0005-0000-0000-00002F000000}"/>
    <cellStyle name="20% - Accent5 3" xfId="49" xr:uid="{00000000-0005-0000-0000-000030000000}"/>
    <cellStyle name="20% - Accent5 3 2" xfId="50" xr:uid="{00000000-0005-0000-0000-000031000000}"/>
    <cellStyle name="20% - Accent6 2" xfId="51" xr:uid="{00000000-0005-0000-0000-000032000000}"/>
    <cellStyle name="20% - Accent6 2 2" xfId="52" xr:uid="{00000000-0005-0000-0000-000033000000}"/>
    <cellStyle name="20% - Accent6 2 3" xfId="53" xr:uid="{00000000-0005-0000-0000-000034000000}"/>
    <cellStyle name="20% - Accent6 2 4" xfId="54" xr:uid="{00000000-0005-0000-0000-000035000000}"/>
    <cellStyle name="20% - Accent6 2 5" xfId="55" xr:uid="{00000000-0005-0000-0000-000036000000}"/>
    <cellStyle name="20% - Accent6 2 6" xfId="56" xr:uid="{00000000-0005-0000-0000-000037000000}"/>
    <cellStyle name="20% - Accent6 2 7" xfId="57" xr:uid="{00000000-0005-0000-0000-000038000000}"/>
    <cellStyle name="20% - Accent6 2 7 2" xfId="58" xr:uid="{00000000-0005-0000-0000-000039000000}"/>
    <cellStyle name="20% - Accent6 3" xfId="59" xr:uid="{00000000-0005-0000-0000-00003A000000}"/>
    <cellStyle name="20% - Accent6 3 2" xfId="60" xr:uid="{00000000-0005-0000-0000-00003B000000}"/>
    <cellStyle name="40% - Accent1 2" xfId="61" xr:uid="{00000000-0005-0000-0000-00003C000000}"/>
    <cellStyle name="40% - Accent1 2 2" xfId="62" xr:uid="{00000000-0005-0000-0000-00003D000000}"/>
    <cellStyle name="40% - Accent1 2 3" xfId="63" xr:uid="{00000000-0005-0000-0000-00003E000000}"/>
    <cellStyle name="40% - Accent1 2 4" xfId="64" xr:uid="{00000000-0005-0000-0000-00003F000000}"/>
    <cellStyle name="40% - Accent1 2 5" xfId="65" xr:uid="{00000000-0005-0000-0000-000040000000}"/>
    <cellStyle name="40% - Accent1 2 6" xfId="66" xr:uid="{00000000-0005-0000-0000-000041000000}"/>
    <cellStyle name="40% - Accent1 2 7" xfId="67" xr:uid="{00000000-0005-0000-0000-000042000000}"/>
    <cellStyle name="40% - Accent1 2 7 2" xfId="68" xr:uid="{00000000-0005-0000-0000-000043000000}"/>
    <cellStyle name="40% - Accent1 3" xfId="69" xr:uid="{00000000-0005-0000-0000-000044000000}"/>
    <cellStyle name="40% - Accent1 3 2" xfId="70" xr:uid="{00000000-0005-0000-0000-000045000000}"/>
    <cellStyle name="40% - Accent2 2" xfId="71" xr:uid="{00000000-0005-0000-0000-000046000000}"/>
    <cellStyle name="40% - Accent2 2 2" xfId="72" xr:uid="{00000000-0005-0000-0000-000047000000}"/>
    <cellStyle name="40% - Accent2 2 3" xfId="73" xr:uid="{00000000-0005-0000-0000-000048000000}"/>
    <cellStyle name="40% - Accent2 2 4" xfId="74" xr:uid="{00000000-0005-0000-0000-000049000000}"/>
    <cellStyle name="40% - Accent2 2 5" xfId="75" xr:uid="{00000000-0005-0000-0000-00004A000000}"/>
    <cellStyle name="40% - Accent2 2 6" xfId="76" xr:uid="{00000000-0005-0000-0000-00004B000000}"/>
    <cellStyle name="40% - Accent2 2 7" xfId="77" xr:uid="{00000000-0005-0000-0000-00004C000000}"/>
    <cellStyle name="40% - Accent2 2 7 2" xfId="78" xr:uid="{00000000-0005-0000-0000-00004D000000}"/>
    <cellStyle name="40% - Accent2 3" xfId="79" xr:uid="{00000000-0005-0000-0000-00004E000000}"/>
    <cellStyle name="40% - Accent2 3 2" xfId="80" xr:uid="{00000000-0005-0000-0000-00004F000000}"/>
    <cellStyle name="40% - Accent3 2" xfId="81" xr:uid="{00000000-0005-0000-0000-000050000000}"/>
    <cellStyle name="40% - Accent3 2 2" xfId="82" xr:uid="{00000000-0005-0000-0000-000051000000}"/>
    <cellStyle name="40% - Accent3 2 3" xfId="83" xr:uid="{00000000-0005-0000-0000-000052000000}"/>
    <cellStyle name="40% - Accent3 2 4" xfId="84" xr:uid="{00000000-0005-0000-0000-000053000000}"/>
    <cellStyle name="40% - Accent3 2 5" xfId="85" xr:uid="{00000000-0005-0000-0000-000054000000}"/>
    <cellStyle name="40% - Accent3 2 6" xfId="86" xr:uid="{00000000-0005-0000-0000-000055000000}"/>
    <cellStyle name="40% - Accent3 2 7" xfId="87" xr:uid="{00000000-0005-0000-0000-000056000000}"/>
    <cellStyle name="40% - Accent3 2 7 2" xfId="88" xr:uid="{00000000-0005-0000-0000-000057000000}"/>
    <cellStyle name="40% - Accent3 3" xfId="89" xr:uid="{00000000-0005-0000-0000-000058000000}"/>
    <cellStyle name="40% - Accent3 3 2" xfId="90" xr:uid="{00000000-0005-0000-0000-000059000000}"/>
    <cellStyle name="40% - Accent4 2" xfId="91" xr:uid="{00000000-0005-0000-0000-00005A000000}"/>
    <cellStyle name="40% - Accent4 2 2" xfId="92" xr:uid="{00000000-0005-0000-0000-00005B000000}"/>
    <cellStyle name="40% - Accent4 2 3" xfId="93" xr:uid="{00000000-0005-0000-0000-00005C000000}"/>
    <cellStyle name="40% - Accent4 2 4" xfId="94" xr:uid="{00000000-0005-0000-0000-00005D000000}"/>
    <cellStyle name="40% - Accent4 2 5" xfId="95" xr:uid="{00000000-0005-0000-0000-00005E000000}"/>
    <cellStyle name="40% - Accent4 2 6" xfId="96" xr:uid="{00000000-0005-0000-0000-00005F000000}"/>
    <cellStyle name="40% - Accent4 2 7" xfId="97" xr:uid="{00000000-0005-0000-0000-000060000000}"/>
    <cellStyle name="40% - Accent4 2 7 2" xfId="98" xr:uid="{00000000-0005-0000-0000-000061000000}"/>
    <cellStyle name="40% - Accent4 3" xfId="99" xr:uid="{00000000-0005-0000-0000-000062000000}"/>
    <cellStyle name="40% - Accent4 3 2" xfId="100" xr:uid="{00000000-0005-0000-0000-000063000000}"/>
    <cellStyle name="40% - Accent5 2" xfId="101" xr:uid="{00000000-0005-0000-0000-000064000000}"/>
    <cellStyle name="40% - Accent5 2 2" xfId="102" xr:uid="{00000000-0005-0000-0000-000065000000}"/>
    <cellStyle name="40% - Accent5 2 3" xfId="103" xr:uid="{00000000-0005-0000-0000-000066000000}"/>
    <cellStyle name="40% - Accent5 2 4" xfId="104" xr:uid="{00000000-0005-0000-0000-000067000000}"/>
    <cellStyle name="40% - Accent5 2 5" xfId="105" xr:uid="{00000000-0005-0000-0000-000068000000}"/>
    <cellStyle name="40% - Accent5 2 6" xfId="106" xr:uid="{00000000-0005-0000-0000-000069000000}"/>
    <cellStyle name="40% - Accent5 2 7" xfId="107" xr:uid="{00000000-0005-0000-0000-00006A000000}"/>
    <cellStyle name="40% - Accent5 2 7 2" xfId="108" xr:uid="{00000000-0005-0000-0000-00006B000000}"/>
    <cellStyle name="40% - Accent5 3" xfId="109" xr:uid="{00000000-0005-0000-0000-00006C000000}"/>
    <cellStyle name="40% - Accent5 3 2" xfId="110" xr:uid="{00000000-0005-0000-0000-00006D000000}"/>
    <cellStyle name="40% - Accent6 2" xfId="111" xr:uid="{00000000-0005-0000-0000-00006E000000}"/>
    <cellStyle name="40% - Accent6 2 2" xfId="112" xr:uid="{00000000-0005-0000-0000-00006F000000}"/>
    <cellStyle name="40% - Accent6 2 3" xfId="113" xr:uid="{00000000-0005-0000-0000-000070000000}"/>
    <cellStyle name="40% - Accent6 2 4" xfId="114" xr:uid="{00000000-0005-0000-0000-000071000000}"/>
    <cellStyle name="40% - Accent6 2 5" xfId="115" xr:uid="{00000000-0005-0000-0000-000072000000}"/>
    <cellStyle name="40% - Accent6 2 6" xfId="116" xr:uid="{00000000-0005-0000-0000-000073000000}"/>
    <cellStyle name="40% - Accent6 2 7" xfId="117" xr:uid="{00000000-0005-0000-0000-000074000000}"/>
    <cellStyle name="40% - Accent6 2 7 2" xfId="118" xr:uid="{00000000-0005-0000-0000-000075000000}"/>
    <cellStyle name="40% - Accent6 3" xfId="119" xr:uid="{00000000-0005-0000-0000-000076000000}"/>
    <cellStyle name="40% - Accent6 3 2" xfId="120" xr:uid="{00000000-0005-0000-0000-000077000000}"/>
    <cellStyle name="60% - Accent1 2" xfId="121" xr:uid="{00000000-0005-0000-0000-000078000000}"/>
    <cellStyle name="60% - Accent1 2 2" xfId="122" xr:uid="{00000000-0005-0000-0000-000079000000}"/>
    <cellStyle name="60% - Accent1 2 3" xfId="123" xr:uid="{00000000-0005-0000-0000-00007A000000}"/>
    <cellStyle name="60% - Accent1 2 4" xfId="124" xr:uid="{00000000-0005-0000-0000-00007B000000}"/>
    <cellStyle name="60% - Accent1 2 5" xfId="125" xr:uid="{00000000-0005-0000-0000-00007C000000}"/>
    <cellStyle name="60% - Accent1 2 6" xfId="126" xr:uid="{00000000-0005-0000-0000-00007D000000}"/>
    <cellStyle name="60% - Accent1 2 7" xfId="127" xr:uid="{00000000-0005-0000-0000-00007E000000}"/>
    <cellStyle name="60% - Accent1 3" xfId="128" xr:uid="{00000000-0005-0000-0000-00007F000000}"/>
    <cellStyle name="60% - Accent2 2" xfId="129" xr:uid="{00000000-0005-0000-0000-000080000000}"/>
    <cellStyle name="60% - Accent2 2 2" xfId="130" xr:uid="{00000000-0005-0000-0000-000081000000}"/>
    <cellStyle name="60% - Accent2 2 3" xfId="131" xr:uid="{00000000-0005-0000-0000-000082000000}"/>
    <cellStyle name="60% - Accent2 2 4" xfId="132" xr:uid="{00000000-0005-0000-0000-000083000000}"/>
    <cellStyle name="60% - Accent2 2 5" xfId="133" xr:uid="{00000000-0005-0000-0000-000084000000}"/>
    <cellStyle name="60% - Accent2 2 6" xfId="134" xr:uid="{00000000-0005-0000-0000-000085000000}"/>
    <cellStyle name="60% - Accent2 2 7" xfId="135" xr:uid="{00000000-0005-0000-0000-000086000000}"/>
    <cellStyle name="60% - Accent2 3" xfId="136" xr:uid="{00000000-0005-0000-0000-000087000000}"/>
    <cellStyle name="60% - Accent3 2" xfId="137" xr:uid="{00000000-0005-0000-0000-000088000000}"/>
    <cellStyle name="60% - Accent3 2 2" xfId="138" xr:uid="{00000000-0005-0000-0000-000089000000}"/>
    <cellStyle name="60% - Accent3 2 3" xfId="139" xr:uid="{00000000-0005-0000-0000-00008A000000}"/>
    <cellStyle name="60% - Accent3 2 4" xfId="140" xr:uid="{00000000-0005-0000-0000-00008B000000}"/>
    <cellStyle name="60% - Accent3 2 5" xfId="141" xr:uid="{00000000-0005-0000-0000-00008C000000}"/>
    <cellStyle name="60% - Accent3 2 6" xfId="142" xr:uid="{00000000-0005-0000-0000-00008D000000}"/>
    <cellStyle name="60% - Accent3 2 7" xfId="143" xr:uid="{00000000-0005-0000-0000-00008E000000}"/>
    <cellStyle name="60% - Accent3 3" xfId="144" xr:uid="{00000000-0005-0000-0000-00008F000000}"/>
    <cellStyle name="60% - Accent4 2" xfId="145" xr:uid="{00000000-0005-0000-0000-000090000000}"/>
    <cellStyle name="60% - Accent4 2 2" xfId="146" xr:uid="{00000000-0005-0000-0000-000091000000}"/>
    <cellStyle name="60% - Accent4 2 3" xfId="147" xr:uid="{00000000-0005-0000-0000-000092000000}"/>
    <cellStyle name="60% - Accent4 2 4" xfId="148" xr:uid="{00000000-0005-0000-0000-000093000000}"/>
    <cellStyle name="60% - Accent4 2 5" xfId="149" xr:uid="{00000000-0005-0000-0000-000094000000}"/>
    <cellStyle name="60% - Accent4 2 6" xfId="150" xr:uid="{00000000-0005-0000-0000-000095000000}"/>
    <cellStyle name="60% - Accent4 2 7" xfId="151" xr:uid="{00000000-0005-0000-0000-000096000000}"/>
    <cellStyle name="60% - Accent4 3" xfId="152" xr:uid="{00000000-0005-0000-0000-000097000000}"/>
    <cellStyle name="60% - Accent5 2" xfId="153" xr:uid="{00000000-0005-0000-0000-000098000000}"/>
    <cellStyle name="60% - Accent5 2 2" xfId="154" xr:uid="{00000000-0005-0000-0000-000099000000}"/>
    <cellStyle name="60% - Accent5 2 3" xfId="155" xr:uid="{00000000-0005-0000-0000-00009A000000}"/>
    <cellStyle name="60% - Accent5 2 4" xfId="156" xr:uid="{00000000-0005-0000-0000-00009B000000}"/>
    <cellStyle name="60% - Accent5 2 5" xfId="157" xr:uid="{00000000-0005-0000-0000-00009C000000}"/>
    <cellStyle name="60% - Accent5 2 6" xfId="158" xr:uid="{00000000-0005-0000-0000-00009D000000}"/>
    <cellStyle name="60% - Accent5 2 7" xfId="159" xr:uid="{00000000-0005-0000-0000-00009E000000}"/>
    <cellStyle name="60% - Accent5 3" xfId="160" xr:uid="{00000000-0005-0000-0000-00009F000000}"/>
    <cellStyle name="60% - Accent6 2" xfId="161" xr:uid="{00000000-0005-0000-0000-0000A0000000}"/>
    <cellStyle name="60% - Accent6 2 2" xfId="162" xr:uid="{00000000-0005-0000-0000-0000A1000000}"/>
    <cellStyle name="60% - Accent6 2 3" xfId="163" xr:uid="{00000000-0005-0000-0000-0000A2000000}"/>
    <cellStyle name="60% - Accent6 2 4" xfId="164" xr:uid="{00000000-0005-0000-0000-0000A3000000}"/>
    <cellStyle name="60% - Accent6 2 5" xfId="165" xr:uid="{00000000-0005-0000-0000-0000A4000000}"/>
    <cellStyle name="60% - Accent6 2 6" xfId="166" xr:uid="{00000000-0005-0000-0000-0000A5000000}"/>
    <cellStyle name="60% - Accent6 2 7" xfId="167" xr:uid="{00000000-0005-0000-0000-0000A6000000}"/>
    <cellStyle name="60% - Accent6 3" xfId="168" xr:uid="{00000000-0005-0000-0000-0000A7000000}"/>
    <cellStyle name="Accent1 2" xfId="169" xr:uid="{00000000-0005-0000-0000-0000A8000000}"/>
    <cellStyle name="Accent1 2 2" xfId="170" xr:uid="{00000000-0005-0000-0000-0000A9000000}"/>
    <cellStyle name="Accent1 2 3" xfId="171" xr:uid="{00000000-0005-0000-0000-0000AA000000}"/>
    <cellStyle name="Accent1 2 4" xfId="172" xr:uid="{00000000-0005-0000-0000-0000AB000000}"/>
    <cellStyle name="Accent1 2 5" xfId="173" xr:uid="{00000000-0005-0000-0000-0000AC000000}"/>
    <cellStyle name="Accent1 2 6" xfId="174" xr:uid="{00000000-0005-0000-0000-0000AD000000}"/>
    <cellStyle name="Accent1 2 7" xfId="175" xr:uid="{00000000-0005-0000-0000-0000AE000000}"/>
    <cellStyle name="Accent1 3" xfId="176" xr:uid="{00000000-0005-0000-0000-0000AF000000}"/>
    <cellStyle name="Accent2 2" xfId="177" xr:uid="{00000000-0005-0000-0000-0000B0000000}"/>
    <cellStyle name="Accent2 2 2" xfId="178" xr:uid="{00000000-0005-0000-0000-0000B1000000}"/>
    <cellStyle name="Accent2 2 3" xfId="179" xr:uid="{00000000-0005-0000-0000-0000B2000000}"/>
    <cellStyle name="Accent2 2 4" xfId="180" xr:uid="{00000000-0005-0000-0000-0000B3000000}"/>
    <cellStyle name="Accent2 2 5" xfId="181" xr:uid="{00000000-0005-0000-0000-0000B4000000}"/>
    <cellStyle name="Accent2 2 6" xfId="182" xr:uid="{00000000-0005-0000-0000-0000B5000000}"/>
    <cellStyle name="Accent2 2 7" xfId="183" xr:uid="{00000000-0005-0000-0000-0000B6000000}"/>
    <cellStyle name="Accent2 3" xfId="184" xr:uid="{00000000-0005-0000-0000-0000B7000000}"/>
    <cellStyle name="Accent3 2" xfId="185" xr:uid="{00000000-0005-0000-0000-0000B8000000}"/>
    <cellStyle name="Accent3 2 2" xfId="186" xr:uid="{00000000-0005-0000-0000-0000B9000000}"/>
    <cellStyle name="Accent3 2 3" xfId="187" xr:uid="{00000000-0005-0000-0000-0000BA000000}"/>
    <cellStyle name="Accent3 2 4" xfId="188" xr:uid="{00000000-0005-0000-0000-0000BB000000}"/>
    <cellStyle name="Accent3 2 5" xfId="189" xr:uid="{00000000-0005-0000-0000-0000BC000000}"/>
    <cellStyle name="Accent3 2 6" xfId="190" xr:uid="{00000000-0005-0000-0000-0000BD000000}"/>
    <cellStyle name="Accent3 2 7" xfId="191" xr:uid="{00000000-0005-0000-0000-0000BE000000}"/>
    <cellStyle name="Accent3 3" xfId="192" xr:uid="{00000000-0005-0000-0000-0000BF000000}"/>
    <cellStyle name="Accent4 2" xfId="193" xr:uid="{00000000-0005-0000-0000-0000C0000000}"/>
    <cellStyle name="Accent4 2 2" xfId="194" xr:uid="{00000000-0005-0000-0000-0000C1000000}"/>
    <cellStyle name="Accent4 2 3" xfId="195" xr:uid="{00000000-0005-0000-0000-0000C2000000}"/>
    <cellStyle name="Accent4 2 4" xfId="196" xr:uid="{00000000-0005-0000-0000-0000C3000000}"/>
    <cellStyle name="Accent4 2 5" xfId="197" xr:uid="{00000000-0005-0000-0000-0000C4000000}"/>
    <cellStyle name="Accent4 2 6" xfId="198" xr:uid="{00000000-0005-0000-0000-0000C5000000}"/>
    <cellStyle name="Accent4 2 7" xfId="199" xr:uid="{00000000-0005-0000-0000-0000C6000000}"/>
    <cellStyle name="Accent4 3" xfId="200" xr:uid="{00000000-0005-0000-0000-0000C7000000}"/>
    <cellStyle name="Accent5 2" xfId="201" xr:uid="{00000000-0005-0000-0000-0000C8000000}"/>
    <cellStyle name="Accent5 2 2" xfId="202" xr:uid="{00000000-0005-0000-0000-0000C9000000}"/>
    <cellStyle name="Accent5 2 3" xfId="203" xr:uid="{00000000-0005-0000-0000-0000CA000000}"/>
    <cellStyle name="Accent5 2 4" xfId="204" xr:uid="{00000000-0005-0000-0000-0000CB000000}"/>
    <cellStyle name="Accent5 2 5" xfId="205" xr:uid="{00000000-0005-0000-0000-0000CC000000}"/>
    <cellStyle name="Accent5 2 6" xfId="206" xr:uid="{00000000-0005-0000-0000-0000CD000000}"/>
    <cellStyle name="Accent5 2 7" xfId="207" xr:uid="{00000000-0005-0000-0000-0000CE000000}"/>
    <cellStyle name="Accent5 3" xfId="208" xr:uid="{00000000-0005-0000-0000-0000CF000000}"/>
    <cellStyle name="Accent6 2" xfId="209" xr:uid="{00000000-0005-0000-0000-0000D0000000}"/>
    <cellStyle name="Accent6 2 2" xfId="210" xr:uid="{00000000-0005-0000-0000-0000D1000000}"/>
    <cellStyle name="Accent6 2 3" xfId="211" xr:uid="{00000000-0005-0000-0000-0000D2000000}"/>
    <cellStyle name="Accent6 2 4" xfId="212" xr:uid="{00000000-0005-0000-0000-0000D3000000}"/>
    <cellStyle name="Accent6 2 5" xfId="213" xr:uid="{00000000-0005-0000-0000-0000D4000000}"/>
    <cellStyle name="Accent6 2 6" xfId="214" xr:uid="{00000000-0005-0000-0000-0000D5000000}"/>
    <cellStyle name="Accent6 2 7" xfId="215" xr:uid="{00000000-0005-0000-0000-0000D6000000}"/>
    <cellStyle name="Accent6 3" xfId="216" xr:uid="{00000000-0005-0000-0000-0000D7000000}"/>
    <cellStyle name="Bad 2" xfId="217" xr:uid="{00000000-0005-0000-0000-0000D8000000}"/>
    <cellStyle name="Bad 2 2" xfId="218" xr:uid="{00000000-0005-0000-0000-0000D9000000}"/>
    <cellStyle name="Bad 2 3" xfId="219" xr:uid="{00000000-0005-0000-0000-0000DA000000}"/>
    <cellStyle name="Bad 2 4" xfId="220" xr:uid="{00000000-0005-0000-0000-0000DB000000}"/>
    <cellStyle name="Bad 2 5" xfId="221" xr:uid="{00000000-0005-0000-0000-0000DC000000}"/>
    <cellStyle name="Bad 2 6" xfId="222" xr:uid="{00000000-0005-0000-0000-0000DD000000}"/>
    <cellStyle name="Bad 2 7" xfId="223" xr:uid="{00000000-0005-0000-0000-0000DE000000}"/>
    <cellStyle name="Bad 3" xfId="224" xr:uid="{00000000-0005-0000-0000-0000DF000000}"/>
    <cellStyle name="Calculation 2" xfId="225" xr:uid="{00000000-0005-0000-0000-0000E0000000}"/>
    <cellStyle name="Calculation 2 2" xfId="226" xr:uid="{00000000-0005-0000-0000-0000E1000000}"/>
    <cellStyle name="Calculation 2 3" xfId="227" xr:uid="{00000000-0005-0000-0000-0000E2000000}"/>
    <cellStyle name="Calculation 2 4" xfId="228" xr:uid="{00000000-0005-0000-0000-0000E3000000}"/>
    <cellStyle name="Calculation 2 5" xfId="229" xr:uid="{00000000-0005-0000-0000-0000E4000000}"/>
    <cellStyle name="Calculation 2 6" xfId="230" xr:uid="{00000000-0005-0000-0000-0000E5000000}"/>
    <cellStyle name="Calculation 2 7" xfId="231" xr:uid="{00000000-0005-0000-0000-0000E6000000}"/>
    <cellStyle name="Calculation 3" xfId="232" xr:uid="{00000000-0005-0000-0000-0000E7000000}"/>
    <cellStyle name="Check Cell 2" xfId="233" xr:uid="{00000000-0005-0000-0000-0000E8000000}"/>
    <cellStyle name="Check Cell 2 2" xfId="234" xr:uid="{00000000-0005-0000-0000-0000E9000000}"/>
    <cellStyle name="Check Cell 2 3" xfId="235" xr:uid="{00000000-0005-0000-0000-0000EA000000}"/>
    <cellStyle name="Check Cell 2 4" xfId="236" xr:uid="{00000000-0005-0000-0000-0000EB000000}"/>
    <cellStyle name="Check Cell 2 5" xfId="237" xr:uid="{00000000-0005-0000-0000-0000EC000000}"/>
    <cellStyle name="Check Cell 2 6" xfId="238" xr:uid="{00000000-0005-0000-0000-0000ED000000}"/>
    <cellStyle name="Check Cell 2 7" xfId="239" xr:uid="{00000000-0005-0000-0000-0000EE000000}"/>
    <cellStyle name="Check Cell 3" xfId="240" xr:uid="{00000000-0005-0000-0000-0000EF000000}"/>
    <cellStyle name="Comma 2" xfId="241" xr:uid="{00000000-0005-0000-0000-0000F0000000}"/>
    <cellStyle name="Currency 2" xfId="242" xr:uid="{00000000-0005-0000-0000-0000F1000000}"/>
    <cellStyle name="Currency 3" xfId="243" xr:uid="{00000000-0005-0000-0000-0000F2000000}"/>
    <cellStyle name="Explanatory Text 2" xfId="244" xr:uid="{00000000-0005-0000-0000-0000F3000000}"/>
    <cellStyle name="Explanatory Text 2 2" xfId="245" xr:uid="{00000000-0005-0000-0000-0000F4000000}"/>
    <cellStyle name="Explanatory Text 2 3" xfId="246" xr:uid="{00000000-0005-0000-0000-0000F5000000}"/>
    <cellStyle name="Explanatory Text 2 4" xfId="247" xr:uid="{00000000-0005-0000-0000-0000F6000000}"/>
    <cellStyle name="Explanatory Text 2 5" xfId="248" xr:uid="{00000000-0005-0000-0000-0000F7000000}"/>
    <cellStyle name="Explanatory Text 2 6" xfId="249" xr:uid="{00000000-0005-0000-0000-0000F8000000}"/>
    <cellStyle name="Explanatory Text 2 7" xfId="250" xr:uid="{00000000-0005-0000-0000-0000F9000000}"/>
    <cellStyle name="Explanatory Text 3" xfId="251" xr:uid="{00000000-0005-0000-0000-0000FA000000}"/>
    <cellStyle name="Good 2" xfId="252" xr:uid="{00000000-0005-0000-0000-0000FB000000}"/>
    <cellStyle name="Good 2 2" xfId="253" xr:uid="{00000000-0005-0000-0000-0000FC000000}"/>
    <cellStyle name="Good 2 3" xfId="254" xr:uid="{00000000-0005-0000-0000-0000FD000000}"/>
    <cellStyle name="Good 2 4" xfId="255" xr:uid="{00000000-0005-0000-0000-0000FE000000}"/>
    <cellStyle name="Good 2 5" xfId="256" xr:uid="{00000000-0005-0000-0000-0000FF000000}"/>
    <cellStyle name="Good 2 6" xfId="257" xr:uid="{00000000-0005-0000-0000-000000010000}"/>
    <cellStyle name="Good 2 7" xfId="258" xr:uid="{00000000-0005-0000-0000-000001010000}"/>
    <cellStyle name="Good 3" xfId="259" xr:uid="{00000000-0005-0000-0000-000002010000}"/>
    <cellStyle name="Heading 1 2" xfId="260" xr:uid="{00000000-0005-0000-0000-000003010000}"/>
    <cellStyle name="Heading 1 2 2" xfId="261" xr:uid="{00000000-0005-0000-0000-000004010000}"/>
    <cellStyle name="Heading 1 2 3" xfId="262" xr:uid="{00000000-0005-0000-0000-000005010000}"/>
    <cellStyle name="Heading 1 2 4" xfId="263" xr:uid="{00000000-0005-0000-0000-000006010000}"/>
    <cellStyle name="Heading 1 2 5" xfId="264" xr:uid="{00000000-0005-0000-0000-000007010000}"/>
    <cellStyle name="Heading 1 2 6" xfId="265" xr:uid="{00000000-0005-0000-0000-000008010000}"/>
    <cellStyle name="Heading 1 2 7" xfId="266" xr:uid="{00000000-0005-0000-0000-000009010000}"/>
    <cellStyle name="Heading 1 3" xfId="267" xr:uid="{00000000-0005-0000-0000-00000A010000}"/>
    <cellStyle name="Heading 2 2" xfId="268" xr:uid="{00000000-0005-0000-0000-00000B010000}"/>
    <cellStyle name="Heading 2 2 2" xfId="269" xr:uid="{00000000-0005-0000-0000-00000C010000}"/>
    <cellStyle name="Heading 2 2 3" xfId="270" xr:uid="{00000000-0005-0000-0000-00000D010000}"/>
    <cellStyle name="Heading 2 2 4" xfId="271" xr:uid="{00000000-0005-0000-0000-00000E010000}"/>
    <cellStyle name="Heading 2 2 5" xfId="272" xr:uid="{00000000-0005-0000-0000-00000F010000}"/>
    <cellStyle name="Heading 2 2 6" xfId="273" xr:uid="{00000000-0005-0000-0000-000010010000}"/>
    <cellStyle name="Heading 2 2 7" xfId="274" xr:uid="{00000000-0005-0000-0000-000011010000}"/>
    <cellStyle name="Heading 2 3" xfId="275" xr:uid="{00000000-0005-0000-0000-000012010000}"/>
    <cellStyle name="Heading 3 2" xfId="276" xr:uid="{00000000-0005-0000-0000-000013010000}"/>
    <cellStyle name="Heading 3 2 2" xfId="277" xr:uid="{00000000-0005-0000-0000-000014010000}"/>
    <cellStyle name="Heading 3 2 3" xfId="278" xr:uid="{00000000-0005-0000-0000-000015010000}"/>
    <cellStyle name="Heading 3 2 4" xfId="279" xr:uid="{00000000-0005-0000-0000-000016010000}"/>
    <cellStyle name="Heading 3 2 5" xfId="280" xr:uid="{00000000-0005-0000-0000-000017010000}"/>
    <cellStyle name="Heading 3 2 6" xfId="281" xr:uid="{00000000-0005-0000-0000-000018010000}"/>
    <cellStyle name="Heading 3 2 7" xfId="282" xr:uid="{00000000-0005-0000-0000-000019010000}"/>
    <cellStyle name="Heading 3 3" xfId="283" xr:uid="{00000000-0005-0000-0000-00001A010000}"/>
    <cellStyle name="Heading 4 2" xfId="284" xr:uid="{00000000-0005-0000-0000-00001B010000}"/>
    <cellStyle name="Heading 4 2 2" xfId="285" xr:uid="{00000000-0005-0000-0000-00001C010000}"/>
    <cellStyle name="Heading 4 2 3" xfId="286" xr:uid="{00000000-0005-0000-0000-00001D010000}"/>
    <cellStyle name="Heading 4 2 4" xfId="287" xr:uid="{00000000-0005-0000-0000-00001E010000}"/>
    <cellStyle name="Heading 4 2 5" xfId="288" xr:uid="{00000000-0005-0000-0000-00001F010000}"/>
    <cellStyle name="Heading 4 2 6" xfId="289" xr:uid="{00000000-0005-0000-0000-000020010000}"/>
    <cellStyle name="Heading 4 2 7" xfId="290" xr:uid="{00000000-0005-0000-0000-000021010000}"/>
    <cellStyle name="Heading 4 3" xfId="291" xr:uid="{00000000-0005-0000-0000-000022010000}"/>
    <cellStyle name="Hyperlink 2" xfId="292" xr:uid="{00000000-0005-0000-0000-000023010000}"/>
    <cellStyle name="Input 2" xfId="293" xr:uid="{00000000-0005-0000-0000-000024010000}"/>
    <cellStyle name="Input 2 2" xfId="294" xr:uid="{00000000-0005-0000-0000-000025010000}"/>
    <cellStyle name="Input 2 3" xfId="295" xr:uid="{00000000-0005-0000-0000-000026010000}"/>
    <cellStyle name="Input 2 4" xfId="296" xr:uid="{00000000-0005-0000-0000-000027010000}"/>
    <cellStyle name="Input 2 5" xfId="297" xr:uid="{00000000-0005-0000-0000-000028010000}"/>
    <cellStyle name="Input 2 6" xfId="298" xr:uid="{00000000-0005-0000-0000-000029010000}"/>
    <cellStyle name="Input 2 7" xfId="299" xr:uid="{00000000-0005-0000-0000-00002A010000}"/>
    <cellStyle name="Input 3" xfId="300" xr:uid="{00000000-0005-0000-0000-00002B010000}"/>
    <cellStyle name="Linked Cell 2" xfId="301" xr:uid="{00000000-0005-0000-0000-00002C010000}"/>
    <cellStyle name="Linked Cell 2 2" xfId="302" xr:uid="{00000000-0005-0000-0000-00002D010000}"/>
    <cellStyle name="Linked Cell 2 3" xfId="303" xr:uid="{00000000-0005-0000-0000-00002E010000}"/>
    <cellStyle name="Linked Cell 2 4" xfId="304" xr:uid="{00000000-0005-0000-0000-00002F010000}"/>
    <cellStyle name="Linked Cell 2 5" xfId="305" xr:uid="{00000000-0005-0000-0000-000030010000}"/>
    <cellStyle name="Linked Cell 2 6" xfId="306" xr:uid="{00000000-0005-0000-0000-000031010000}"/>
    <cellStyle name="Linked Cell 2 7" xfId="307" xr:uid="{00000000-0005-0000-0000-000032010000}"/>
    <cellStyle name="Linked Cell 3" xfId="308" xr:uid="{00000000-0005-0000-0000-000033010000}"/>
    <cellStyle name="Neutral 2" xfId="309" xr:uid="{00000000-0005-0000-0000-000034010000}"/>
    <cellStyle name="Neutral 2 2" xfId="310" xr:uid="{00000000-0005-0000-0000-000035010000}"/>
    <cellStyle name="Neutral 2 3" xfId="311" xr:uid="{00000000-0005-0000-0000-000036010000}"/>
    <cellStyle name="Neutral 2 4" xfId="312" xr:uid="{00000000-0005-0000-0000-000037010000}"/>
    <cellStyle name="Neutral 2 5" xfId="313" xr:uid="{00000000-0005-0000-0000-000038010000}"/>
    <cellStyle name="Neutral 2 6" xfId="314" xr:uid="{00000000-0005-0000-0000-000039010000}"/>
    <cellStyle name="Neutral 2 7" xfId="315" xr:uid="{00000000-0005-0000-0000-00003A010000}"/>
    <cellStyle name="Neutral 3" xfId="316" xr:uid="{00000000-0005-0000-0000-00003B010000}"/>
    <cellStyle name="Normal" xfId="0" builtinId="0"/>
    <cellStyle name="Normal 10" xfId="317" xr:uid="{00000000-0005-0000-0000-00003C010000}"/>
    <cellStyle name="Normal 17" xfId="318" xr:uid="{00000000-0005-0000-0000-00003D010000}"/>
    <cellStyle name="Normal 2" xfId="387" xr:uid="{CC846F10-D7EE-4B73-A725-4056CC4149A6}"/>
    <cellStyle name="Normal 2 2" xfId="319" xr:uid="{00000000-0005-0000-0000-00003E010000}"/>
    <cellStyle name="Normal 3 2" xfId="320" xr:uid="{00000000-0005-0000-0000-00003F010000}"/>
    <cellStyle name="Normal 3 3" xfId="321" xr:uid="{00000000-0005-0000-0000-000040010000}"/>
    <cellStyle name="Normal 4 2" xfId="322" xr:uid="{00000000-0005-0000-0000-000041010000}"/>
    <cellStyle name="Normal 8 2" xfId="323" xr:uid="{00000000-0005-0000-0000-000042010000}"/>
    <cellStyle name="Normal 9 2" xfId="324" xr:uid="{00000000-0005-0000-0000-000043010000}"/>
    <cellStyle name="Note 10" xfId="325" xr:uid="{00000000-0005-0000-0000-000044010000}"/>
    <cellStyle name="Note 2" xfId="326" xr:uid="{00000000-0005-0000-0000-000045010000}"/>
    <cellStyle name="Note 2 2" xfId="327" xr:uid="{00000000-0005-0000-0000-000046010000}"/>
    <cellStyle name="Note 2 3" xfId="328" xr:uid="{00000000-0005-0000-0000-000047010000}"/>
    <cellStyle name="Note 2 4" xfId="329" xr:uid="{00000000-0005-0000-0000-000048010000}"/>
    <cellStyle name="Note 2 5" xfId="330" xr:uid="{00000000-0005-0000-0000-000049010000}"/>
    <cellStyle name="Note 2 6" xfId="331" xr:uid="{00000000-0005-0000-0000-00004A010000}"/>
    <cellStyle name="Note 2 7" xfId="332" xr:uid="{00000000-0005-0000-0000-00004B010000}"/>
    <cellStyle name="Note 3" xfId="333" xr:uid="{00000000-0005-0000-0000-00004C010000}"/>
    <cellStyle name="Note 3 2" xfId="334" xr:uid="{00000000-0005-0000-0000-00004D010000}"/>
    <cellStyle name="Note 4" xfId="335" xr:uid="{00000000-0005-0000-0000-00004E010000}"/>
    <cellStyle name="Note 4 2" xfId="336" xr:uid="{00000000-0005-0000-0000-00004F010000}"/>
    <cellStyle name="Note 5" xfId="337" xr:uid="{00000000-0005-0000-0000-000050010000}"/>
    <cellStyle name="Note 5 2" xfId="338" xr:uid="{00000000-0005-0000-0000-000051010000}"/>
    <cellStyle name="Note 6" xfId="339" xr:uid="{00000000-0005-0000-0000-000052010000}"/>
    <cellStyle name="Note 6 2" xfId="340" xr:uid="{00000000-0005-0000-0000-000053010000}"/>
    <cellStyle name="Note 7" xfId="341" xr:uid="{00000000-0005-0000-0000-000054010000}"/>
    <cellStyle name="Note 7 2" xfId="342" xr:uid="{00000000-0005-0000-0000-000055010000}"/>
    <cellStyle name="Note 8" xfId="343" xr:uid="{00000000-0005-0000-0000-000056010000}"/>
    <cellStyle name="Note 8 2" xfId="344" xr:uid="{00000000-0005-0000-0000-000057010000}"/>
    <cellStyle name="Note 9" xfId="345" xr:uid="{00000000-0005-0000-0000-000058010000}"/>
    <cellStyle name="Note 9 2" xfId="346" xr:uid="{00000000-0005-0000-0000-000059010000}"/>
    <cellStyle name="Output 2" xfId="347" xr:uid="{00000000-0005-0000-0000-00005A010000}"/>
    <cellStyle name="Output 2 2" xfId="348" xr:uid="{00000000-0005-0000-0000-00005B010000}"/>
    <cellStyle name="Output 2 3" xfId="349" xr:uid="{00000000-0005-0000-0000-00005C010000}"/>
    <cellStyle name="Output 2 4" xfId="350" xr:uid="{00000000-0005-0000-0000-00005D010000}"/>
    <cellStyle name="Output 2 5" xfId="351" xr:uid="{00000000-0005-0000-0000-00005E010000}"/>
    <cellStyle name="Output 2 6" xfId="352" xr:uid="{00000000-0005-0000-0000-00005F010000}"/>
    <cellStyle name="Output 2 7" xfId="353" xr:uid="{00000000-0005-0000-0000-000060010000}"/>
    <cellStyle name="Output 3" xfId="354" xr:uid="{00000000-0005-0000-0000-000061010000}"/>
    <cellStyle name="Percent" xfId="384" builtinId="5"/>
    <cellStyle name="Percent 2" xfId="355" xr:uid="{00000000-0005-0000-0000-000062010000}"/>
    <cellStyle name="Percent 2 2" xfId="356" xr:uid="{00000000-0005-0000-0000-000063010000}"/>
    <cellStyle name="Style 1" xfId="357" xr:uid="{00000000-0005-0000-0000-000064010000}"/>
    <cellStyle name="Title 2" xfId="358" xr:uid="{00000000-0005-0000-0000-000065010000}"/>
    <cellStyle name="Title 2 2" xfId="359" xr:uid="{00000000-0005-0000-0000-000066010000}"/>
    <cellStyle name="Title 2 3" xfId="360" xr:uid="{00000000-0005-0000-0000-000067010000}"/>
    <cellStyle name="Title 2 4" xfId="361" xr:uid="{00000000-0005-0000-0000-000068010000}"/>
    <cellStyle name="Title 2 5" xfId="362" xr:uid="{00000000-0005-0000-0000-000069010000}"/>
    <cellStyle name="Title 2 6" xfId="363" xr:uid="{00000000-0005-0000-0000-00006A010000}"/>
    <cellStyle name="Title 2 7" xfId="364" xr:uid="{00000000-0005-0000-0000-00006B010000}"/>
    <cellStyle name="Title 3" xfId="365" xr:uid="{00000000-0005-0000-0000-00006C010000}"/>
    <cellStyle name="Total 2" xfId="366" xr:uid="{00000000-0005-0000-0000-00006D010000}"/>
    <cellStyle name="Total 2 2" xfId="367" xr:uid="{00000000-0005-0000-0000-00006E010000}"/>
    <cellStyle name="Total 2 3" xfId="368" xr:uid="{00000000-0005-0000-0000-00006F010000}"/>
    <cellStyle name="Total 2 4" xfId="369" xr:uid="{00000000-0005-0000-0000-000070010000}"/>
    <cellStyle name="Total 2 5" xfId="370" xr:uid="{00000000-0005-0000-0000-000071010000}"/>
    <cellStyle name="Total 2 6" xfId="371" xr:uid="{00000000-0005-0000-0000-000072010000}"/>
    <cellStyle name="Total 2 7" xfId="372" xr:uid="{00000000-0005-0000-0000-000073010000}"/>
    <cellStyle name="Total 3" xfId="373" xr:uid="{00000000-0005-0000-0000-000074010000}"/>
    <cellStyle name="Warning Text 2" xfId="374" xr:uid="{00000000-0005-0000-0000-000075010000}"/>
    <cellStyle name="Warning Text 2 2" xfId="375" xr:uid="{00000000-0005-0000-0000-000076010000}"/>
    <cellStyle name="Warning Text 2 3" xfId="376" xr:uid="{00000000-0005-0000-0000-000077010000}"/>
    <cellStyle name="Warning Text 2 4" xfId="377" xr:uid="{00000000-0005-0000-0000-000078010000}"/>
    <cellStyle name="Warning Text 2 5" xfId="378" xr:uid="{00000000-0005-0000-0000-000079010000}"/>
    <cellStyle name="Warning Text 2 6" xfId="379" xr:uid="{00000000-0005-0000-0000-00007A010000}"/>
    <cellStyle name="Warning Text 2 7" xfId="380" xr:uid="{00000000-0005-0000-0000-00007B010000}"/>
    <cellStyle name="Warning Text 3" xfId="381" xr:uid="{00000000-0005-0000-0000-00007C010000}"/>
    <cellStyle name="표준_Year One Shaw Brothers Titles __ Korea Version #01__Aug'03" xfId="386" xr:uid="{00000000-0005-0000-0000-000082010000}"/>
    <cellStyle name="一般 10" xfId="382" xr:uid="{00000000-0005-0000-0000-00007E010000}"/>
    <cellStyle name="一般 2" xfId="383" xr:uid="{00000000-0005-0000-0000-00007F010000}"/>
    <cellStyle name="一般_061212 閃耀女人心(TVB周大福FOREVERMARK_SR2)" xfId="388" xr:uid="{E99E4782-3EAA-4D1D-AE45-2A7E1EA8B7D4}"/>
    <cellStyle name="常规_Sheet1" xfId="385" xr:uid="{00000000-0005-0000-0000-000081010000}"/>
  </cellStyles>
  <dxfs count="0"/>
  <tableStyles count="0" defaultTableStyle="TableStyleMedium9" defaultPivotStyle="PivotStyleLight16"/>
  <colors>
    <mruColors>
      <color rgb="FFCCFFCC"/>
      <color rgb="FFFFCCFF"/>
      <color rgb="FFCCEC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29"/>
  <sheetViews>
    <sheetView tabSelected="1" zoomScale="70" zoomScaleNormal="70" zoomScaleSheetLayoutView="70" workbookViewId="0">
      <pane ySplit="4" topLeftCell="A104" activePane="bottomLeft" state="frozen"/>
      <selection pane="bottomLeft" activeCell="F112" sqref="F112"/>
    </sheetView>
  </sheetViews>
  <sheetFormatPr defaultColWidth="9.453125" defaultRowHeight="15.5"/>
  <cols>
    <col min="1" max="1" width="7.6328125" style="207" customWidth="1"/>
    <col min="2" max="8" width="32.6328125" style="4" customWidth="1"/>
    <col min="9" max="9" width="7.6328125" style="208" customWidth="1"/>
    <col min="10" max="16384" width="9.453125" style="4"/>
  </cols>
  <sheetData>
    <row r="1" spans="1:9" ht="36" customHeight="1">
      <c r="A1" s="2"/>
      <c r="B1" s="3"/>
      <c r="C1" s="371" t="s">
        <v>178</v>
      </c>
      <c r="D1" s="371"/>
      <c r="E1" s="371"/>
      <c r="F1" s="371"/>
      <c r="G1" s="371"/>
      <c r="H1" s="3"/>
      <c r="I1" s="3"/>
    </row>
    <row r="2" spans="1:9" ht="17" customHeight="1" thickBot="1">
      <c r="A2" s="5" t="s">
        <v>126</v>
      </c>
      <c r="B2" s="6"/>
      <c r="C2" s="6"/>
      <c r="D2" s="1" t="s">
        <v>18</v>
      </c>
      <c r="E2" s="1"/>
      <c r="F2" s="7"/>
      <c r="G2" s="7"/>
      <c r="H2" s="372" t="s">
        <v>127</v>
      </c>
      <c r="I2" s="372"/>
    </row>
    <row r="3" spans="1:9" ht="17" customHeight="1" thickTop="1">
      <c r="A3" s="8" t="s">
        <v>19</v>
      </c>
      <c r="B3" s="9" t="s">
        <v>24</v>
      </c>
      <c r="C3" s="9" t="s">
        <v>25</v>
      </c>
      <c r="D3" s="9" t="s">
        <v>26</v>
      </c>
      <c r="E3" s="9" t="s">
        <v>27</v>
      </c>
      <c r="F3" s="9" t="s">
        <v>28</v>
      </c>
      <c r="G3" s="9" t="s">
        <v>29</v>
      </c>
      <c r="H3" s="9" t="s">
        <v>30</v>
      </c>
      <c r="I3" s="10" t="s">
        <v>19</v>
      </c>
    </row>
    <row r="4" spans="1:9" ht="17" customHeight="1" thickBot="1">
      <c r="A4" s="11"/>
      <c r="B4" s="12">
        <v>45572</v>
      </c>
      <c r="C4" s="12">
        <f t="shared" ref="C4:H4" si="0">SUM(B4+1)</f>
        <v>45573</v>
      </c>
      <c r="D4" s="13">
        <f t="shared" si="0"/>
        <v>45574</v>
      </c>
      <c r="E4" s="13">
        <f t="shared" si="0"/>
        <v>45575</v>
      </c>
      <c r="F4" s="13">
        <f t="shared" si="0"/>
        <v>45576</v>
      </c>
      <c r="G4" s="13">
        <f t="shared" si="0"/>
        <v>45577</v>
      </c>
      <c r="H4" s="13">
        <f t="shared" si="0"/>
        <v>45578</v>
      </c>
      <c r="I4" s="14"/>
    </row>
    <row r="5" spans="1:9" s="21" customFormat="1" ht="17" customHeight="1" thickBot="1">
      <c r="A5" s="15" t="s">
        <v>14</v>
      </c>
      <c r="B5" s="16"/>
      <c r="C5" s="17"/>
      <c r="D5" s="18"/>
      <c r="E5" s="18"/>
      <c r="F5" s="18"/>
      <c r="G5" s="18"/>
      <c r="H5" s="19"/>
      <c r="I5" s="20" t="s">
        <v>14</v>
      </c>
    </row>
    <row r="6" spans="1:9" ht="17" customHeight="1">
      <c r="A6" s="22"/>
      <c r="B6" s="23" t="s">
        <v>17</v>
      </c>
      <c r="C6" s="24" t="s">
        <v>17</v>
      </c>
      <c r="D6" s="367" t="s">
        <v>111</v>
      </c>
      <c r="E6" s="368"/>
      <c r="F6" s="26" t="s">
        <v>85</v>
      </c>
      <c r="G6" s="27" t="s">
        <v>101</v>
      </c>
      <c r="H6" s="28" t="s">
        <v>17</v>
      </c>
      <c r="I6" s="29"/>
    </row>
    <row r="7" spans="1:9" ht="17" customHeight="1">
      <c r="A7" s="30">
        <v>30</v>
      </c>
      <c r="B7" s="31" t="str">
        <f>LEFT($H$64,5) &amp; " # " &amp; VALUE(RIGHT($H$64,2)-1)</f>
        <v>財經透視  # 40</v>
      </c>
      <c r="C7" s="32" t="str">
        <f>B27</f>
        <v>新聞掏寶  # 218</v>
      </c>
      <c r="D7" s="33" t="str">
        <f>C57</f>
        <v># 3</v>
      </c>
      <c r="E7" s="34" t="str">
        <f>"# " &amp; VALUE(RIGHT(D7,2)+1)</f>
        <v># 4</v>
      </c>
      <c r="F7" s="33" t="str">
        <f>E57</f>
        <v># 3</v>
      </c>
      <c r="G7" s="32" t="str">
        <f>F57</f>
        <v># 4</v>
      </c>
      <c r="H7" s="35" t="str">
        <f>D71</f>
        <v>玲玲友情報 # 26</v>
      </c>
      <c r="I7" s="36">
        <v>30</v>
      </c>
    </row>
    <row r="8" spans="1:9" ht="17" customHeight="1">
      <c r="A8" s="37"/>
      <c r="B8" s="38" t="s">
        <v>17</v>
      </c>
      <c r="C8" s="39"/>
      <c r="D8" s="39"/>
      <c r="E8" s="40" t="str">
        <f>$E$73</f>
        <v>東張西望  Scoop 2024</v>
      </c>
      <c r="F8" s="39"/>
      <c r="G8" s="39"/>
      <c r="H8" s="39"/>
      <c r="I8" s="41"/>
    </row>
    <row r="9" spans="1:9" s="21" customFormat="1" ht="17" customHeight="1" thickBot="1">
      <c r="A9" s="11" t="s">
        <v>0</v>
      </c>
      <c r="B9" s="42" t="s">
        <v>122</v>
      </c>
      <c r="C9" s="43" t="str">
        <f t="shared" ref="C9:H9" si="1">"# " &amp; VALUE(RIGHT(B9,4)+1)</f>
        <v># 272</v>
      </c>
      <c r="D9" s="43" t="str">
        <f t="shared" si="1"/>
        <v># 273</v>
      </c>
      <c r="E9" s="43" t="str">
        <f t="shared" si="1"/>
        <v># 274</v>
      </c>
      <c r="F9" s="43" t="str">
        <f t="shared" si="1"/>
        <v># 275</v>
      </c>
      <c r="G9" s="43" t="str">
        <f t="shared" si="1"/>
        <v># 276</v>
      </c>
      <c r="H9" s="43" t="str">
        <f t="shared" si="1"/>
        <v># 277</v>
      </c>
      <c r="I9" s="44" t="s">
        <v>0</v>
      </c>
    </row>
    <row r="10" spans="1:9" ht="17" customHeight="1">
      <c r="A10" s="45"/>
      <c r="B10" s="217"/>
      <c r="C10" s="218"/>
      <c r="D10" s="218"/>
      <c r="E10" s="218"/>
      <c r="F10" s="219"/>
      <c r="G10" s="217"/>
      <c r="H10" s="220"/>
      <c r="I10" s="29"/>
    </row>
    <row r="11" spans="1:9" ht="17" customHeight="1">
      <c r="A11" s="30">
        <v>30</v>
      </c>
      <c r="B11" s="373" t="s">
        <v>78</v>
      </c>
      <c r="C11" s="357"/>
      <c r="D11" s="357"/>
      <c r="E11" s="357"/>
      <c r="F11" s="358"/>
      <c r="G11" s="373" t="s">
        <v>31</v>
      </c>
      <c r="H11" s="374"/>
      <c r="I11" s="36">
        <v>30</v>
      </c>
    </row>
    <row r="12" spans="1:9" ht="17" customHeight="1">
      <c r="A12" s="46"/>
      <c r="B12" s="221"/>
      <c r="C12" s="222"/>
      <c r="D12" s="223"/>
      <c r="E12" s="222"/>
      <c r="F12" s="224"/>
      <c r="G12" s="221"/>
      <c r="H12" s="225"/>
      <c r="I12" s="41"/>
    </row>
    <row r="13" spans="1:9" s="21" customFormat="1" ht="17" customHeight="1" thickBot="1">
      <c r="A13" s="47" t="s">
        <v>1</v>
      </c>
      <c r="B13" s="226"/>
      <c r="C13" s="227"/>
      <c r="D13" s="228"/>
      <c r="E13" s="228"/>
      <c r="F13" s="229"/>
      <c r="G13" s="230"/>
      <c r="H13" s="231"/>
      <c r="I13" s="44" t="s">
        <v>1</v>
      </c>
    </row>
    <row r="14" spans="1:9" ht="17" customHeight="1">
      <c r="A14" s="48"/>
      <c r="B14" s="49">
        <v>800574522</v>
      </c>
      <c r="C14" s="49"/>
      <c r="D14" s="49"/>
      <c r="E14" s="50"/>
      <c r="F14" s="50"/>
      <c r="G14" s="51" t="s">
        <v>82</v>
      </c>
      <c r="H14" s="49"/>
      <c r="I14" s="52"/>
    </row>
    <row r="15" spans="1:9" ht="17" customHeight="1">
      <c r="A15" s="53" t="s">
        <v>2</v>
      </c>
      <c r="B15" s="54"/>
      <c r="C15" s="55"/>
      <c r="D15" s="56" t="s">
        <v>94</v>
      </c>
      <c r="E15" s="57"/>
      <c r="F15" s="57"/>
      <c r="G15" s="367" t="s">
        <v>84</v>
      </c>
      <c r="H15" s="375"/>
      <c r="I15" s="59" t="s">
        <v>2</v>
      </c>
    </row>
    <row r="16" spans="1:9" ht="17" customHeight="1">
      <c r="A16" s="60"/>
      <c r="B16" s="42" t="s">
        <v>121</v>
      </c>
      <c r="C16" s="61" t="str">
        <f t="shared" ref="C16:D16" si="2">"# " &amp; VALUE(RIGHT(B16,2)+1)</f>
        <v># 13</v>
      </c>
      <c r="D16" s="61" t="str">
        <f t="shared" si="2"/>
        <v># 14</v>
      </c>
      <c r="E16" s="61" t="str">
        <f t="shared" ref="E16:H16" si="3">"# " &amp; VALUE(RIGHT(D16,2)+1)</f>
        <v># 15</v>
      </c>
      <c r="F16" s="61" t="str">
        <f t="shared" si="3"/>
        <v># 16</v>
      </c>
      <c r="G16" s="62" t="s">
        <v>124</v>
      </c>
      <c r="H16" s="61" t="str">
        <f t="shared" si="3"/>
        <v># 9</v>
      </c>
      <c r="I16" s="63"/>
    </row>
    <row r="17" spans="1:9" s="21" customFormat="1" ht="17" customHeight="1" thickBot="1">
      <c r="A17" s="47" t="s">
        <v>3</v>
      </c>
      <c r="B17" s="64" t="s">
        <v>40</v>
      </c>
      <c r="C17" s="43"/>
      <c r="D17" s="65"/>
      <c r="E17" s="65"/>
      <c r="F17" s="65"/>
      <c r="G17" s="66"/>
      <c r="H17" s="67"/>
      <c r="I17" s="14" t="s">
        <v>16</v>
      </c>
    </row>
    <row r="18" spans="1:9" s="21" customFormat="1" ht="17" customHeight="1">
      <c r="A18" s="68"/>
      <c r="B18" s="69" t="s">
        <v>61</v>
      </c>
      <c r="C18" s="39"/>
      <c r="D18" s="70" t="s">
        <v>62</v>
      </c>
      <c r="E18" s="39"/>
      <c r="F18" s="6"/>
      <c r="G18" s="6"/>
      <c r="H18" s="71"/>
      <c r="I18" s="20"/>
    </row>
    <row r="19" spans="1:9" s="21" customFormat="1" ht="17" customHeight="1">
      <c r="A19" s="72"/>
      <c r="B19" s="43" t="s">
        <v>128</v>
      </c>
      <c r="C19" s="43" t="str">
        <f t="shared" ref="C19" si="4">"# " &amp; VALUE(RIGHT(B19,3)+1)</f>
        <v># 202</v>
      </c>
      <c r="D19" s="43" t="str">
        <f t="shared" ref="D19" si="5">"# " &amp; VALUE(RIGHT(C19,3)+1)</f>
        <v># 203</v>
      </c>
      <c r="E19" s="43" t="str">
        <f t="shared" ref="E19" si="6">"# " &amp; VALUE(RIGHT(D19,3)+1)</f>
        <v># 204</v>
      </c>
      <c r="F19" s="43" t="str">
        <f t="shared" ref="F19" si="7">"# " &amp; VALUE(RIGHT(E19,3)+1)</f>
        <v># 205</v>
      </c>
      <c r="G19" s="43" t="str">
        <f t="shared" ref="G19:H19" si="8">"# " &amp; VALUE(RIGHT(F19,3)+1)</f>
        <v># 206</v>
      </c>
      <c r="H19" s="43" t="str">
        <f t="shared" si="8"/>
        <v># 207</v>
      </c>
      <c r="I19" s="20" t="s">
        <v>70</v>
      </c>
    </row>
    <row r="20" spans="1:9" s="21" customFormat="1" ht="17" customHeight="1">
      <c r="A20" s="72"/>
      <c r="B20" s="38" t="s">
        <v>17</v>
      </c>
      <c r="C20" s="73"/>
      <c r="D20" s="73"/>
      <c r="E20" s="73" t="s">
        <v>123</v>
      </c>
      <c r="F20" s="73"/>
      <c r="G20" s="73"/>
      <c r="H20" s="28" t="s">
        <v>17</v>
      </c>
      <c r="I20" s="20"/>
    </row>
    <row r="21" spans="1:9" ht="17" customHeight="1">
      <c r="A21" s="74" t="s">
        <v>2</v>
      </c>
      <c r="B21" s="31" t="str">
        <f>"# " &amp; VALUE(RIGHT(B76,4)-1)</f>
        <v># 2392</v>
      </c>
      <c r="C21" s="43" t="str">
        <f t="shared" ref="C21:E21" si="9">B76</f>
        <v># 2393</v>
      </c>
      <c r="D21" s="43" t="str">
        <f t="shared" si="9"/>
        <v># 2394</v>
      </c>
      <c r="E21" s="43" t="str">
        <f t="shared" si="9"/>
        <v># 2395</v>
      </c>
      <c r="F21" s="43" t="str">
        <f t="shared" ref="F21" si="10">E76</f>
        <v># 2396</v>
      </c>
      <c r="G21" s="43" t="str">
        <f t="shared" ref="G21" si="11">F76</f>
        <v># 2397</v>
      </c>
      <c r="H21" s="75" t="s">
        <v>161</v>
      </c>
      <c r="I21" s="59" t="s">
        <v>2</v>
      </c>
    </row>
    <row r="22" spans="1:9" ht="17" customHeight="1">
      <c r="A22" s="76"/>
      <c r="B22" s="232" t="s">
        <v>63</v>
      </c>
      <c r="C22" s="233"/>
      <c r="D22" s="233"/>
      <c r="E22" s="233" t="s">
        <v>64</v>
      </c>
      <c r="F22" s="233"/>
      <c r="G22" s="234"/>
      <c r="H22" s="235"/>
      <c r="I22" s="79"/>
    </row>
    <row r="23" spans="1:9" s="21" customFormat="1" ht="17" customHeight="1" thickBot="1">
      <c r="A23" s="80" t="s">
        <v>4</v>
      </c>
      <c r="B23" s="236" t="s">
        <v>129</v>
      </c>
      <c r="C23" s="237" t="str">
        <f t="shared" ref="C23" si="12">"# " &amp; VALUE(RIGHT(B23,4)+1)</f>
        <v># 1121</v>
      </c>
      <c r="D23" s="237" t="str">
        <f t="shared" ref="D23" si="13">"# " &amp; VALUE(RIGHT(C23,4)+1)</f>
        <v># 1122</v>
      </c>
      <c r="E23" s="237" t="str">
        <f t="shared" ref="E23:H23" si="14">"# " &amp; VALUE(RIGHT(D23,4)+1)</f>
        <v># 1123</v>
      </c>
      <c r="F23" s="233" t="str">
        <f t="shared" si="14"/>
        <v># 1124</v>
      </c>
      <c r="G23" s="233" t="str">
        <f t="shared" si="14"/>
        <v># 1125</v>
      </c>
      <c r="H23" s="238" t="str">
        <f t="shared" si="14"/>
        <v># 1126</v>
      </c>
      <c r="I23" s="20" t="s">
        <v>4</v>
      </c>
    </row>
    <row r="24" spans="1:9" ht="17" customHeight="1">
      <c r="A24" s="82"/>
      <c r="B24" s="38" t="s">
        <v>17</v>
      </c>
      <c r="C24" s="39"/>
      <c r="D24" s="83" t="str">
        <f>D90</f>
        <v>吃貨橫掃港深珠 Operation Gourmet - Hong Kong-Shenzhen-Zhuhai (15 EPI)</v>
      </c>
      <c r="E24" s="39"/>
      <c r="F24" s="39"/>
      <c r="G24" s="69">
        <v>800395976</v>
      </c>
      <c r="H24" s="84"/>
      <c r="I24" s="85"/>
    </row>
    <row r="25" spans="1:9" ht="17" customHeight="1">
      <c r="A25" s="86" t="s">
        <v>2</v>
      </c>
      <c r="B25" s="31" t="str">
        <f>"# " &amp; VALUE(RIGHT(B91,2)-1)</f>
        <v># 10</v>
      </c>
      <c r="C25" s="43" t="str">
        <f>B91</f>
        <v># 11</v>
      </c>
      <c r="D25" s="43" t="str">
        <f>"# " &amp; VALUE(RIGHT(C25,2)+1)</f>
        <v># 12</v>
      </c>
      <c r="E25" s="43" t="str">
        <f>"# " &amp; VALUE(RIGHT(D25,2)+1)</f>
        <v># 13</v>
      </c>
      <c r="F25" s="43" t="str">
        <f>"# " &amp; VALUE(RIGHT(E25,2)+1)</f>
        <v># 14</v>
      </c>
      <c r="G25" s="62"/>
      <c r="H25" s="87"/>
      <c r="I25" s="59" t="s">
        <v>2</v>
      </c>
    </row>
    <row r="26" spans="1:9" ht="17" customHeight="1">
      <c r="A26" s="88"/>
      <c r="B26" s="89" t="s">
        <v>17</v>
      </c>
      <c r="C26" s="50" t="s">
        <v>17</v>
      </c>
      <c r="D26" s="77" t="s">
        <v>17</v>
      </c>
      <c r="E26" s="77" t="s">
        <v>17</v>
      </c>
      <c r="F26" s="77" t="s">
        <v>17</v>
      </c>
      <c r="G26" s="364" t="s">
        <v>87</v>
      </c>
      <c r="H26" s="375"/>
      <c r="I26" s="79"/>
    </row>
    <row r="27" spans="1:9" ht="17" customHeight="1" thickBot="1">
      <c r="A27" s="90"/>
      <c r="B27" s="91" t="str">
        <f>LEFT($H$36,5) &amp; " # " &amp; VALUE(RIGHT($H$36,3)-1)</f>
        <v>新聞掏寶  # 218</v>
      </c>
      <c r="C27" s="25" t="str">
        <f>B71</f>
        <v>玲玲友情報 # 25</v>
      </c>
      <c r="D27" s="62" t="str">
        <f>C71</f>
        <v>他和她的喵店長 2 # 3</v>
      </c>
      <c r="E27" s="62" t="str">
        <f>D71</f>
        <v>玲玲友情報 # 26</v>
      </c>
      <c r="F27" s="62" t="str">
        <f>E71</f>
        <v>他和她的喵店長 2 # 4</v>
      </c>
      <c r="G27" s="376" t="s">
        <v>88</v>
      </c>
      <c r="H27" s="377"/>
      <c r="I27" s="79"/>
    </row>
    <row r="28" spans="1:9" s="21" customFormat="1" ht="17" customHeight="1" thickBot="1">
      <c r="A28" s="80" t="s">
        <v>5</v>
      </c>
      <c r="B28" s="92"/>
      <c r="C28" s="91"/>
      <c r="D28" s="33"/>
      <c r="E28" s="33"/>
      <c r="F28" s="33"/>
      <c r="G28" s="62" t="s">
        <v>138</v>
      </c>
      <c r="H28" s="58" t="s">
        <v>139</v>
      </c>
      <c r="I28" s="20" t="s">
        <v>5</v>
      </c>
    </row>
    <row r="29" spans="1:9" ht="17" customHeight="1">
      <c r="A29" s="93"/>
      <c r="B29" s="50" t="s">
        <v>17</v>
      </c>
      <c r="C29" s="40"/>
      <c r="D29" s="40"/>
      <c r="E29" s="40"/>
      <c r="F29" s="94"/>
      <c r="G29" s="95"/>
      <c r="H29" s="96"/>
      <c r="I29" s="97"/>
    </row>
    <row r="30" spans="1:9" ht="17" customHeight="1">
      <c r="A30" s="86" t="s">
        <v>2</v>
      </c>
      <c r="B30" s="62"/>
      <c r="C30" s="61"/>
      <c r="D30" s="61" t="str">
        <f>D79</f>
        <v>企業強人 Big Biz Duel (25 EPI)</v>
      </c>
      <c r="E30" s="61"/>
      <c r="F30" s="91"/>
      <c r="G30" s="62"/>
      <c r="H30" s="58"/>
      <c r="I30" s="98" t="s">
        <v>2</v>
      </c>
    </row>
    <row r="31" spans="1:9" ht="17" customHeight="1">
      <c r="A31" s="76"/>
      <c r="B31" s="62" t="str">
        <f>"# " &amp; VALUE(RIGHT(B80,2)-1)</f>
        <v># 15</v>
      </c>
      <c r="C31" s="61" t="str">
        <f>"# " &amp; VALUE(RIGHT(C80,2)-1)</f>
        <v># 16</v>
      </c>
      <c r="D31" s="61" t="str">
        <f>"# " &amp; VALUE(RIGHT(D80,2)-1)</f>
        <v># 17</v>
      </c>
      <c r="E31" s="61" t="str">
        <f>"# " &amp; VALUE(RIGHT(E80,2)-1)</f>
        <v># 18</v>
      </c>
      <c r="F31" s="91" t="str">
        <f>E80</f>
        <v># 19</v>
      </c>
      <c r="G31" s="62"/>
      <c r="H31" s="58"/>
      <c r="I31" s="99"/>
    </row>
    <row r="32" spans="1:9" s="21" customFormat="1" ht="17" customHeight="1" thickBot="1">
      <c r="A32" s="80" t="s">
        <v>6</v>
      </c>
      <c r="B32" s="33"/>
      <c r="C32" s="43"/>
      <c r="D32" s="43"/>
      <c r="E32" s="43"/>
      <c r="F32" s="34"/>
      <c r="G32" s="100" t="s">
        <v>40</v>
      </c>
      <c r="H32" s="67"/>
      <c r="I32" s="44" t="s">
        <v>6</v>
      </c>
    </row>
    <row r="33" spans="1:9" ht="17" customHeight="1">
      <c r="A33" s="93"/>
      <c r="B33" s="50" t="s">
        <v>17</v>
      </c>
      <c r="C33" s="6"/>
      <c r="D33" s="6"/>
      <c r="E33" s="61" t="str">
        <f>$E$73</f>
        <v>東張西望  Scoop 2024</v>
      </c>
      <c r="F33" s="6"/>
      <c r="G33" s="39"/>
      <c r="H33" s="39"/>
      <c r="I33" s="99"/>
    </row>
    <row r="34" spans="1:9" ht="17" customHeight="1">
      <c r="A34" s="86" t="s">
        <v>2</v>
      </c>
      <c r="B34" s="43" t="str">
        <f t="shared" ref="B34:G34" si="15">B9</f>
        <v># 271</v>
      </c>
      <c r="C34" s="43" t="str">
        <f t="shared" si="15"/>
        <v># 272</v>
      </c>
      <c r="D34" s="43" t="str">
        <f t="shared" si="15"/>
        <v># 273</v>
      </c>
      <c r="E34" s="43" t="str">
        <f t="shared" si="15"/>
        <v># 274</v>
      </c>
      <c r="F34" s="43" t="str">
        <f t="shared" si="15"/>
        <v># 275</v>
      </c>
      <c r="G34" s="61" t="str">
        <f t="shared" si="15"/>
        <v># 276</v>
      </c>
      <c r="H34" s="43" t="str">
        <f t="shared" ref="H34" si="16">H9</f>
        <v># 277</v>
      </c>
      <c r="I34" s="98" t="s">
        <v>2</v>
      </c>
    </row>
    <row r="35" spans="1:9" ht="17" customHeight="1">
      <c r="A35" s="76"/>
      <c r="B35" s="89" t="s">
        <v>17</v>
      </c>
      <c r="C35" s="50" t="s">
        <v>17</v>
      </c>
      <c r="D35" s="24" t="s">
        <v>17</v>
      </c>
      <c r="E35" s="77" t="s">
        <v>17</v>
      </c>
      <c r="F35" s="77" t="s">
        <v>17</v>
      </c>
      <c r="G35" s="101" t="s">
        <v>20</v>
      </c>
      <c r="H35" s="102" t="s">
        <v>45</v>
      </c>
      <c r="I35" s="103"/>
    </row>
    <row r="36" spans="1:9" ht="17" customHeight="1">
      <c r="A36" s="76"/>
      <c r="B36" s="104" t="str">
        <f>E61</f>
        <v xml:space="preserve">關注關注組 Eyes On Concern Groups </v>
      </c>
      <c r="C36" s="61" t="str">
        <f>B61</f>
        <v>藝遊巷弄 Art Lane (7 EPI)</v>
      </c>
      <c r="D36" s="105" t="str">
        <f>C61</f>
        <v>約埋班Friend去旅行 # 3</v>
      </c>
      <c r="E36" s="95" t="str">
        <f>D61</f>
        <v>這㇐站阿拉伯 Arabian Days &amp; Nights (20 EPI)</v>
      </c>
      <c r="F36" s="95" t="str">
        <f>E61</f>
        <v xml:space="preserve">關注關注組 Eyes On Concern Groups </v>
      </c>
      <c r="G36" s="106" t="s">
        <v>160</v>
      </c>
      <c r="H36" s="107" t="s">
        <v>142</v>
      </c>
      <c r="I36" s="103"/>
    </row>
    <row r="37" spans="1:9" s="21" customFormat="1" ht="17" customHeight="1" thickBot="1">
      <c r="A37" s="80" t="s">
        <v>7</v>
      </c>
      <c r="B37" s="34" t="str">
        <f>"# " &amp; VALUE(RIGHT(E62,2)-1)</f>
        <v># 30</v>
      </c>
      <c r="C37" s="43" t="str">
        <f>B62</f>
        <v># 3</v>
      </c>
      <c r="D37" s="32"/>
      <c r="E37" s="33" t="str">
        <f>D62</f>
        <v># 16</v>
      </c>
      <c r="F37" s="33" t="str">
        <f>E62</f>
        <v># 31</v>
      </c>
      <c r="G37" s="32"/>
      <c r="H37" s="81" t="s">
        <v>46</v>
      </c>
      <c r="I37" s="108" t="s">
        <v>7</v>
      </c>
    </row>
    <row r="38" spans="1:9" ht="17" customHeight="1">
      <c r="A38" s="109"/>
      <c r="B38" s="239" t="s">
        <v>43</v>
      </c>
      <c r="C38" s="240"/>
      <c r="D38" s="241"/>
      <c r="E38" s="242"/>
      <c r="F38" s="243"/>
      <c r="G38" s="111" t="s">
        <v>91</v>
      </c>
      <c r="H38" s="112" t="s">
        <v>55</v>
      </c>
      <c r="I38" s="52"/>
    </row>
    <row r="39" spans="1:9" ht="17" customHeight="1">
      <c r="A39" s="113"/>
      <c r="B39" s="244"/>
      <c r="C39" s="233"/>
      <c r="D39" s="245" t="s">
        <v>36</v>
      </c>
      <c r="E39" s="233"/>
      <c r="F39" s="246"/>
      <c r="G39" s="114" t="s">
        <v>140</v>
      </c>
      <c r="H39" s="115"/>
      <c r="I39" s="79"/>
    </row>
    <row r="40" spans="1:9" ht="17" customHeight="1">
      <c r="A40" s="53" t="s">
        <v>2</v>
      </c>
      <c r="B40" s="244" t="s">
        <v>130</v>
      </c>
      <c r="C40" s="233" t="str">
        <f>"# " &amp; VALUE(RIGHT(B40,3)+1)</f>
        <v># 201</v>
      </c>
      <c r="D40" s="233" t="str">
        <f>"# " &amp; VALUE(RIGHT(C40,3)+1)</f>
        <v># 202</v>
      </c>
      <c r="E40" s="233" t="str">
        <f>"# " &amp; VALUE(RIGHT(D40,3)+1)</f>
        <v># 203</v>
      </c>
      <c r="F40" s="233" t="str">
        <f>"# " &amp; VALUE(RIGHT(E40,3)+1)</f>
        <v># 204</v>
      </c>
      <c r="G40" s="32" t="s">
        <v>90</v>
      </c>
      <c r="H40" s="116" t="s">
        <v>143</v>
      </c>
      <c r="I40" s="59" t="s">
        <v>2</v>
      </c>
    </row>
    <row r="41" spans="1:9" ht="17" customHeight="1">
      <c r="A41" s="117"/>
      <c r="B41" s="247"/>
      <c r="C41" s="234"/>
      <c r="D41" s="234"/>
      <c r="E41" s="234"/>
      <c r="F41" s="234"/>
      <c r="G41" s="250" t="s">
        <v>44</v>
      </c>
      <c r="H41" s="115" t="s">
        <v>54</v>
      </c>
      <c r="I41" s="79"/>
    </row>
    <row r="42" spans="1:9" ht="17" customHeight="1" thickBot="1">
      <c r="A42" s="113"/>
      <c r="B42" s="247"/>
      <c r="C42" s="234"/>
      <c r="D42" s="234"/>
      <c r="E42" s="234"/>
      <c r="F42" s="234"/>
      <c r="G42" s="251" t="s">
        <v>141</v>
      </c>
      <c r="H42" s="115"/>
      <c r="I42" s="79"/>
    </row>
    <row r="43" spans="1:9" s="21" customFormat="1" ht="17" customHeight="1" thickBot="1">
      <c r="A43" s="120" t="s">
        <v>8</v>
      </c>
      <c r="B43" s="248"/>
      <c r="C43" s="233"/>
      <c r="D43" s="233"/>
      <c r="E43" s="237"/>
      <c r="F43" s="249">
        <v>1405</v>
      </c>
      <c r="G43" s="252" t="s">
        <v>22</v>
      </c>
      <c r="H43" s="121"/>
      <c r="I43" s="14" t="s">
        <v>8</v>
      </c>
    </row>
    <row r="44" spans="1:9" ht="17" customHeight="1">
      <c r="A44" s="93"/>
      <c r="B44" s="50" t="s">
        <v>17</v>
      </c>
      <c r="C44" s="40"/>
      <c r="D44" s="122"/>
      <c r="E44" s="122"/>
      <c r="F44" s="122"/>
      <c r="G44" s="119" t="s">
        <v>17</v>
      </c>
      <c r="H44" s="122" t="s">
        <v>17</v>
      </c>
      <c r="I44" s="97"/>
    </row>
    <row r="45" spans="1:9" ht="17" customHeight="1">
      <c r="A45" s="123" t="s">
        <v>2</v>
      </c>
      <c r="B45" s="62"/>
      <c r="C45" s="61"/>
      <c r="D45" s="124" t="str">
        <f>D85</f>
        <v>珠玉在側 Treasures Around (24 EPI)</v>
      </c>
      <c r="E45" s="124"/>
      <c r="F45" s="124"/>
      <c r="G45" s="32" t="str">
        <f>C71</f>
        <v>他和她的喵店長 2 # 3</v>
      </c>
      <c r="H45" s="61" t="str">
        <f>$E$71</f>
        <v>他和她的喵店長 2 # 4</v>
      </c>
      <c r="I45" s="98" t="s">
        <v>2</v>
      </c>
    </row>
    <row r="46" spans="1:9" ht="17" customHeight="1">
      <c r="A46" s="125"/>
      <c r="B46" s="62" t="str">
        <f>"# " &amp; VALUE(RIGHT(B86,2)-1)</f>
        <v># 12</v>
      </c>
      <c r="C46" s="61" t="str">
        <f>"# " &amp; VALUE(RIGHT(C86,2)-1)</f>
        <v># 13</v>
      </c>
      <c r="D46" s="61" t="str">
        <f>C86</f>
        <v># 14</v>
      </c>
      <c r="E46" s="61" t="str">
        <f>D86</f>
        <v># 15</v>
      </c>
      <c r="F46" s="61" t="str">
        <f>E86</f>
        <v># 16</v>
      </c>
      <c r="G46" s="119" t="s">
        <v>17</v>
      </c>
      <c r="H46" s="380" t="s">
        <v>17</v>
      </c>
      <c r="I46" s="41"/>
    </row>
    <row r="47" spans="1:9" ht="17" customHeight="1">
      <c r="A47" s="125"/>
      <c r="B47" s="61"/>
      <c r="G47" s="126"/>
      <c r="H47" s="381" t="str">
        <f>G78</f>
        <v>玩轉澳門更多Fun # 2</v>
      </c>
      <c r="I47" s="41"/>
    </row>
    <row r="48" spans="1:9" s="21" customFormat="1" ht="17" customHeight="1" thickBot="1">
      <c r="A48" s="127">
        <v>1500</v>
      </c>
      <c r="B48" s="4"/>
      <c r="C48" s="61"/>
      <c r="D48" s="43"/>
      <c r="E48" s="43"/>
      <c r="F48" s="128">
        <v>1505</v>
      </c>
      <c r="G48" s="129"/>
      <c r="H48" s="382"/>
      <c r="I48" s="131">
        <v>1500</v>
      </c>
    </row>
    <row r="49" spans="1:9" ht="17" customHeight="1">
      <c r="A49" s="132"/>
      <c r="B49" s="38" t="str">
        <f>B24</f>
        <v>(R)</v>
      </c>
      <c r="C49" s="39"/>
      <c r="D49" s="50" t="str">
        <f>D24</f>
        <v>吃貨橫掃港深珠 Operation Gourmet - Hong Kong-Shenzhen-Zhuhai (15 EPI)</v>
      </c>
      <c r="E49" s="122"/>
      <c r="F49" s="133"/>
      <c r="G49" s="105"/>
      <c r="H49" s="380" t="s">
        <v>17</v>
      </c>
      <c r="I49" s="134"/>
    </row>
    <row r="50" spans="1:9" ht="17" customHeight="1">
      <c r="A50" s="135">
        <v>30</v>
      </c>
      <c r="B50" s="31" t="str">
        <f>B25</f>
        <v># 10</v>
      </c>
      <c r="C50" s="43" t="str">
        <f>"# " &amp; VALUE(RIGHT(B91,2))</f>
        <v># 11</v>
      </c>
      <c r="D50" s="43" t="str">
        <f>"# " &amp; VALUE(RIGHT(C50,2)+1)</f>
        <v># 12</v>
      </c>
      <c r="E50" s="43" t="str">
        <f>"# " &amp; VALUE(RIGHT(D50,2)+1)</f>
        <v># 13</v>
      </c>
      <c r="F50" s="34" t="str">
        <f>F25</f>
        <v># 14</v>
      </c>
      <c r="G50" s="378" t="s">
        <v>116</v>
      </c>
      <c r="H50" s="383" t="s">
        <v>261</v>
      </c>
      <c r="I50" s="98" t="s">
        <v>2</v>
      </c>
    </row>
    <row r="51" spans="1:9" ht="17" customHeight="1">
      <c r="A51" s="125"/>
      <c r="B51" s="38" t="s">
        <v>17</v>
      </c>
      <c r="C51" s="6"/>
      <c r="D51" s="136" t="s">
        <v>59</v>
      </c>
      <c r="E51" s="137"/>
      <c r="F51" s="24" t="s">
        <v>17</v>
      </c>
      <c r="G51" s="379"/>
      <c r="H51" s="28" t="s">
        <v>17</v>
      </c>
      <c r="I51" s="99"/>
    </row>
    <row r="52" spans="1:9" ht="17" customHeight="1">
      <c r="A52" s="125"/>
      <c r="B52" s="33" t="str">
        <f>"# " &amp; VALUE(RIGHT(B95,4)-1)</f>
        <v># 3646</v>
      </c>
      <c r="C52" s="61" t="str">
        <f>B95</f>
        <v># 3647</v>
      </c>
      <c r="D52" s="43" t="str">
        <f>C95</f>
        <v># 3648</v>
      </c>
      <c r="E52" s="43" t="str">
        <f>D95</f>
        <v># 3649</v>
      </c>
      <c r="F52" s="138" t="s">
        <v>159</v>
      </c>
      <c r="G52" s="129"/>
      <c r="H52" s="139"/>
      <c r="I52" s="99"/>
    </row>
    <row r="53" spans="1:9" ht="17" customHeight="1">
      <c r="A53" s="140"/>
      <c r="B53" s="38" t="s">
        <v>17</v>
      </c>
      <c r="C53" s="40"/>
      <c r="D53" s="40" t="str">
        <f>E22</f>
        <v>Hands Up   Hands Up 2024</v>
      </c>
      <c r="E53" s="40"/>
      <c r="F53" s="110"/>
      <c r="G53" s="105"/>
      <c r="H53" s="116" t="str">
        <f>G82</f>
        <v>一條麻甩在東莞 # 12</v>
      </c>
      <c r="I53" s="141"/>
    </row>
    <row r="54" spans="1:9" s="21" customFormat="1" ht="17" customHeight="1" thickBot="1">
      <c r="A54" s="127">
        <v>1600</v>
      </c>
      <c r="B54" s="33" t="str">
        <f>B23</f>
        <v># 1120</v>
      </c>
      <c r="C54" s="43" t="str">
        <f>C23</f>
        <v># 1121</v>
      </c>
      <c r="D54" s="43" t="str">
        <f>"# " &amp; VALUE(RIGHT(C54,4)+1)</f>
        <v># 1122</v>
      </c>
      <c r="E54" s="61" t="str">
        <f>"# " &amp; VALUE(RIGHT(D54,4)+1)</f>
        <v># 1123</v>
      </c>
      <c r="F54" s="34" t="str">
        <f>"# " &amp; VALUE(RIGHT(E54,5)+1)</f>
        <v># 1124</v>
      </c>
      <c r="G54" s="142"/>
      <c r="H54" s="115"/>
      <c r="I54" s="143">
        <v>1600</v>
      </c>
    </row>
    <row r="55" spans="1:9" ht="17" customHeight="1">
      <c r="A55" s="82"/>
      <c r="B55" s="144" t="s">
        <v>57</v>
      </c>
      <c r="C55" s="384" t="s">
        <v>112</v>
      </c>
      <c r="D55" s="385"/>
      <c r="E55" s="69" t="s">
        <v>86</v>
      </c>
      <c r="F55" s="119" t="s">
        <v>100</v>
      </c>
      <c r="G55" s="101" t="s">
        <v>20</v>
      </c>
      <c r="H55" s="116"/>
      <c r="I55" s="29"/>
    </row>
    <row r="56" spans="1:9" ht="17" customHeight="1">
      <c r="A56" s="125"/>
      <c r="B56" s="145" t="s">
        <v>56</v>
      </c>
      <c r="C56" s="386" t="s">
        <v>262</v>
      </c>
      <c r="D56" s="387"/>
      <c r="E56" s="26" t="s">
        <v>85</v>
      </c>
      <c r="F56" s="27" t="s">
        <v>101</v>
      </c>
      <c r="G56" s="129" t="s">
        <v>118</v>
      </c>
      <c r="H56" s="146"/>
      <c r="I56" s="41"/>
    </row>
    <row r="57" spans="1:9" ht="17" customHeight="1">
      <c r="A57" s="135">
        <v>30</v>
      </c>
      <c r="B57" s="31" t="s">
        <v>131</v>
      </c>
      <c r="C57" s="388" t="s">
        <v>132</v>
      </c>
      <c r="D57" s="389" t="str">
        <f>"# " &amp; VALUE(RIGHT(C57,2)+1)</f>
        <v># 4</v>
      </c>
      <c r="E57" s="33" t="s">
        <v>132</v>
      </c>
      <c r="F57" s="32" t="str">
        <f>"# " &amp; VALUE(RIGHT(E57,2)+1)</f>
        <v># 4</v>
      </c>
      <c r="G57" s="32"/>
      <c r="H57" s="147"/>
      <c r="I57" s="36">
        <v>30</v>
      </c>
    </row>
    <row r="58" spans="1:9" ht="17" customHeight="1">
      <c r="A58" s="125"/>
      <c r="B58" s="148" t="s">
        <v>20</v>
      </c>
      <c r="C58" s="6" t="s">
        <v>65</v>
      </c>
      <c r="D58" s="83"/>
      <c r="E58" s="24" t="s">
        <v>17</v>
      </c>
      <c r="F58" s="77" t="s">
        <v>17</v>
      </c>
      <c r="G58" s="101" t="s">
        <v>20</v>
      </c>
      <c r="H58" s="149" t="s">
        <v>20</v>
      </c>
      <c r="I58" s="41"/>
    </row>
    <row r="59" spans="1:9" s="21" customFormat="1" ht="17" customHeight="1" thickBot="1">
      <c r="A59" s="127">
        <v>1700</v>
      </c>
      <c r="B59" s="150" t="s">
        <v>160</v>
      </c>
      <c r="C59" s="151" t="s">
        <v>133</v>
      </c>
      <c r="D59" s="43" t="str">
        <f>"# " &amp; VALUE(RIGHT(C59,2)+1)</f>
        <v># 18</v>
      </c>
      <c r="E59" s="152" t="str">
        <f>C71</f>
        <v>他和她的喵店長 2 # 3</v>
      </c>
      <c r="F59" s="33" t="str">
        <f>E71</f>
        <v>他和她的喵店長 2 # 4</v>
      </c>
      <c r="G59" s="105" t="s">
        <v>120</v>
      </c>
      <c r="H59" s="153" t="str">
        <f>G87</f>
        <v>醫度講 #5</v>
      </c>
      <c r="I59" s="143">
        <v>1700</v>
      </c>
    </row>
    <row r="60" spans="1:9" ht="17" customHeight="1">
      <c r="A60" s="22"/>
      <c r="B60" s="253" t="s">
        <v>99</v>
      </c>
      <c r="C60" s="254" t="s">
        <v>103</v>
      </c>
      <c r="D60" s="255" t="s">
        <v>48</v>
      </c>
      <c r="E60" s="255" t="s">
        <v>49</v>
      </c>
      <c r="F60" s="240"/>
      <c r="G60" s="344" t="s">
        <v>20</v>
      </c>
      <c r="H60" s="345" t="s">
        <v>20</v>
      </c>
      <c r="I60" s="29"/>
    </row>
    <row r="61" spans="1:9" ht="17" customHeight="1">
      <c r="A61" s="45"/>
      <c r="B61" s="256" t="s">
        <v>98</v>
      </c>
      <c r="C61" s="251" t="s">
        <v>134</v>
      </c>
      <c r="D61" s="257" t="s">
        <v>47</v>
      </c>
      <c r="E61" s="369" t="s">
        <v>104</v>
      </c>
      <c r="F61" s="370"/>
      <c r="G61" s="346" t="str">
        <f>G39</f>
        <v>思家大戰 # 45</v>
      </c>
      <c r="H61" s="347" t="str">
        <f>G90</f>
        <v>尋醉蘇格蘭 #2</v>
      </c>
      <c r="I61" s="41"/>
    </row>
    <row r="62" spans="1:9" ht="17" customHeight="1">
      <c r="A62" s="30">
        <v>30</v>
      </c>
      <c r="B62" s="248" t="s">
        <v>132</v>
      </c>
      <c r="C62" s="252" t="s">
        <v>102</v>
      </c>
      <c r="D62" s="252" t="s">
        <v>135</v>
      </c>
      <c r="E62" s="236" t="s">
        <v>136</v>
      </c>
      <c r="F62" s="258" t="str">
        <f>"# " &amp; VALUE(RIGHT(E62,2)+1)</f>
        <v># 32</v>
      </c>
      <c r="G62" s="348"/>
      <c r="H62" s="349"/>
      <c r="I62" s="36">
        <v>30</v>
      </c>
    </row>
    <row r="63" spans="1:9" ht="17" customHeight="1">
      <c r="A63" s="37"/>
      <c r="B63" s="259" t="s">
        <v>72</v>
      </c>
      <c r="C63" s="259"/>
      <c r="D63" s="260"/>
      <c r="E63" s="260"/>
      <c r="F63" s="260"/>
      <c r="G63" s="344" t="s">
        <v>20</v>
      </c>
      <c r="H63" s="261" t="s">
        <v>50</v>
      </c>
      <c r="I63" s="41"/>
    </row>
    <row r="64" spans="1:9" ht="17" customHeight="1">
      <c r="A64" s="45"/>
      <c r="B64" s="240"/>
      <c r="C64" s="240"/>
      <c r="D64" s="233" t="s">
        <v>80</v>
      </c>
      <c r="E64" s="262"/>
      <c r="F64" s="240"/>
      <c r="G64" s="350" t="str">
        <f>G42</f>
        <v>周六聊Teen谷 # 40</v>
      </c>
      <c r="H64" s="264" t="s">
        <v>144</v>
      </c>
      <c r="I64" s="41"/>
    </row>
    <row r="65" spans="1:9" s="21" customFormat="1" ht="17" customHeight="1" thickBot="1">
      <c r="A65" s="158">
        <v>1800</v>
      </c>
      <c r="B65" s="233" t="s">
        <v>137</v>
      </c>
      <c r="C65" s="233" t="str">
        <f>"# " &amp; VALUE(RIGHT(B65,2)+1)</f>
        <v># 42</v>
      </c>
      <c r="D65" s="233" t="str">
        <f>"# " &amp; VALUE(RIGHT(C65,2)+1)</f>
        <v># 43</v>
      </c>
      <c r="E65" s="233" t="str">
        <f>"# " &amp; VALUE(RIGHT(D65,2)+1)</f>
        <v># 44</v>
      </c>
      <c r="F65" s="233" t="str">
        <f>"# " &amp; VALUE(RIGHT(E65,2)+1)</f>
        <v># 45</v>
      </c>
      <c r="G65" s="351"/>
      <c r="H65" s="265" t="s">
        <v>39</v>
      </c>
      <c r="I65" s="143">
        <v>1800</v>
      </c>
    </row>
    <row r="66" spans="1:9" ht="17" customHeight="1">
      <c r="A66" s="45"/>
      <c r="B66" s="244"/>
      <c r="C66" s="233"/>
      <c r="D66" s="233"/>
      <c r="E66" s="233"/>
      <c r="F66" s="233"/>
      <c r="G66" s="259" t="s">
        <v>71</v>
      </c>
      <c r="H66" s="266"/>
      <c r="I66" s="41"/>
    </row>
    <row r="67" spans="1:9" ht="17" customHeight="1" thickBot="1">
      <c r="A67" s="30">
        <v>30</v>
      </c>
      <c r="B67" s="267"/>
      <c r="C67" s="268"/>
      <c r="D67" s="268"/>
      <c r="E67" s="268"/>
      <c r="F67" s="268"/>
      <c r="G67" s="269" t="s">
        <v>145</v>
      </c>
      <c r="H67" s="270" t="s">
        <v>146</v>
      </c>
      <c r="I67" s="36">
        <v>30</v>
      </c>
    </row>
    <row r="68" spans="1:9" ht="17" customHeight="1">
      <c r="A68" s="45"/>
      <c r="B68" s="356" t="s">
        <v>79</v>
      </c>
      <c r="C68" s="357"/>
      <c r="D68" s="357"/>
      <c r="E68" s="357"/>
      <c r="F68" s="358"/>
      <c r="G68" s="356" t="s">
        <v>32</v>
      </c>
      <c r="H68" s="359"/>
      <c r="I68" s="41"/>
    </row>
    <row r="69" spans="1:9" s="21" customFormat="1" ht="12.65" customHeight="1" thickBot="1">
      <c r="A69" s="158">
        <v>1900</v>
      </c>
      <c r="B69" s="271"/>
      <c r="C69" s="272"/>
      <c r="D69" s="272"/>
      <c r="E69" s="272"/>
      <c r="F69" s="229">
        <v>1905</v>
      </c>
      <c r="G69" s="271"/>
      <c r="H69" s="272"/>
      <c r="I69" s="143">
        <v>1900</v>
      </c>
    </row>
    <row r="70" spans="1:9" s="21" customFormat="1" ht="17" customHeight="1">
      <c r="A70" s="159"/>
      <c r="B70" s="273" t="s">
        <v>53</v>
      </c>
      <c r="C70" s="390" t="s">
        <v>106</v>
      </c>
      <c r="D70" s="273" t="s">
        <v>53</v>
      </c>
      <c r="E70" s="390" t="s">
        <v>106</v>
      </c>
      <c r="F70" s="276" t="s">
        <v>41</v>
      </c>
      <c r="G70" s="273" t="s">
        <v>51</v>
      </c>
      <c r="H70" s="277" t="s">
        <v>168</v>
      </c>
      <c r="I70" s="134"/>
    </row>
    <row r="71" spans="1:9" s="21" customFormat="1" ht="17" customHeight="1">
      <c r="A71" s="162"/>
      <c r="B71" s="251" t="s">
        <v>147</v>
      </c>
      <c r="C71" s="391" t="s">
        <v>263</v>
      </c>
      <c r="D71" s="251" t="s">
        <v>148</v>
      </c>
      <c r="E71" s="391" t="s">
        <v>264</v>
      </c>
      <c r="F71" s="263" t="s">
        <v>157</v>
      </c>
      <c r="G71" s="251" t="s">
        <v>162</v>
      </c>
      <c r="H71" s="264" t="s">
        <v>170</v>
      </c>
      <c r="I71" s="131"/>
    </row>
    <row r="72" spans="1:9" s="21" customFormat="1" ht="17" customHeight="1">
      <c r="A72" s="45">
        <v>30</v>
      </c>
      <c r="B72" s="252" t="s">
        <v>52</v>
      </c>
      <c r="C72" s="392" t="s">
        <v>105</v>
      </c>
      <c r="D72" s="252" t="s">
        <v>52</v>
      </c>
      <c r="E72" s="392" t="s">
        <v>105</v>
      </c>
      <c r="F72" s="252" t="s">
        <v>21</v>
      </c>
      <c r="G72" s="282" t="s">
        <v>38</v>
      </c>
      <c r="H72" s="283" t="s">
        <v>169</v>
      </c>
      <c r="I72" s="41">
        <v>30</v>
      </c>
    </row>
    <row r="73" spans="1:9" ht="17" customHeight="1">
      <c r="A73" s="164"/>
      <c r="B73" s="260" t="s">
        <v>42</v>
      </c>
      <c r="C73" s="234"/>
      <c r="D73" s="234"/>
      <c r="E73" s="245" t="s">
        <v>37</v>
      </c>
      <c r="F73" s="234"/>
      <c r="G73" s="234"/>
      <c r="H73" s="284" t="s">
        <v>171</v>
      </c>
      <c r="I73" s="165"/>
    </row>
    <row r="74" spans="1:9" s="21" customFormat="1" ht="17" customHeight="1" thickBot="1">
      <c r="A74" s="162">
        <v>2000</v>
      </c>
      <c r="B74" s="233" t="s">
        <v>149</v>
      </c>
      <c r="C74" s="233" t="str">
        <f t="shared" ref="C74:G76" si="17">"# " &amp; VALUE(RIGHT(B74,4)+1)</f>
        <v># 273</v>
      </c>
      <c r="D74" s="237" t="str">
        <f t="shared" si="17"/>
        <v># 274</v>
      </c>
      <c r="E74" s="237" t="str">
        <f t="shared" si="17"/>
        <v># 275</v>
      </c>
      <c r="F74" s="237" t="str">
        <f t="shared" si="17"/>
        <v># 276</v>
      </c>
      <c r="G74" s="237" t="str">
        <f t="shared" si="17"/>
        <v># 277</v>
      </c>
      <c r="H74" s="285" t="s">
        <v>89</v>
      </c>
      <c r="I74" s="143">
        <v>2000</v>
      </c>
    </row>
    <row r="75" spans="1:9" s="21" customFormat="1" ht="17" customHeight="1">
      <c r="A75" s="132"/>
      <c r="B75" s="260" t="s">
        <v>66</v>
      </c>
      <c r="C75" s="286" t="s">
        <v>23</v>
      </c>
      <c r="D75" s="260"/>
      <c r="E75" s="287" t="s">
        <v>33</v>
      </c>
      <c r="F75" s="242"/>
      <c r="G75" s="393" t="s">
        <v>265</v>
      </c>
      <c r="H75" s="287" t="s">
        <v>33</v>
      </c>
      <c r="I75" s="134"/>
    </row>
    <row r="76" spans="1:9" ht="17" customHeight="1">
      <c r="A76" s="125">
        <v>30</v>
      </c>
      <c r="B76" s="233" t="s">
        <v>158</v>
      </c>
      <c r="C76" s="237" t="str">
        <f t="shared" si="17"/>
        <v># 2394</v>
      </c>
      <c r="D76" s="237" t="str">
        <f t="shared" si="17"/>
        <v># 2395</v>
      </c>
      <c r="E76" s="237" t="str">
        <f t="shared" si="17"/>
        <v># 2396</v>
      </c>
      <c r="F76" s="237" t="str">
        <f t="shared" si="17"/>
        <v># 2397</v>
      </c>
      <c r="G76" s="394" t="s">
        <v>107</v>
      </c>
      <c r="H76" s="237" t="str">
        <f>"# " &amp; VALUE(RIGHT(F76,4)+1)</f>
        <v># 2398</v>
      </c>
      <c r="I76" s="36">
        <v>30</v>
      </c>
    </row>
    <row r="77" spans="1:9" ht="17" customHeight="1">
      <c r="A77" s="140"/>
      <c r="B77" s="260" t="s">
        <v>109</v>
      </c>
      <c r="C77" s="260"/>
      <c r="D77" s="242" t="s">
        <v>23</v>
      </c>
      <c r="E77" s="241"/>
      <c r="F77" s="241"/>
      <c r="G77" s="395" t="s">
        <v>266</v>
      </c>
      <c r="H77" s="290" t="s">
        <v>117</v>
      </c>
      <c r="I77" s="141"/>
    </row>
    <row r="78" spans="1:9" ht="17" customHeight="1" thickBot="1">
      <c r="A78" s="125"/>
      <c r="B78" s="240"/>
      <c r="C78" s="240"/>
      <c r="D78" s="233"/>
      <c r="E78" s="233"/>
      <c r="F78" s="233"/>
      <c r="G78" s="396" t="s">
        <v>267</v>
      </c>
      <c r="H78" s="292"/>
      <c r="I78" s="41"/>
    </row>
    <row r="79" spans="1:9" s="21" customFormat="1" ht="17" customHeight="1" thickBot="1">
      <c r="A79" s="167">
        <v>2100</v>
      </c>
      <c r="B79" s="233"/>
      <c r="C79" s="222"/>
      <c r="D79" s="293" t="s">
        <v>110</v>
      </c>
      <c r="E79" s="233"/>
      <c r="F79" s="233"/>
      <c r="G79" s="394" t="s">
        <v>268</v>
      </c>
      <c r="H79" s="295"/>
      <c r="I79" s="143">
        <v>2100</v>
      </c>
    </row>
    <row r="80" spans="1:9" s="21" customFormat="1" ht="17" customHeight="1">
      <c r="A80" s="132"/>
      <c r="B80" s="233" t="s">
        <v>135</v>
      </c>
      <c r="C80" s="233" t="str">
        <f>"# " &amp; VALUE(RIGHT(B80,2)+1)</f>
        <v># 17</v>
      </c>
      <c r="D80" s="233" t="str">
        <f>"# " &amp; VALUE(RIGHT(C80,2)+1)</f>
        <v># 18</v>
      </c>
      <c r="E80" s="233" t="str">
        <f>"# " &amp; VALUE(RIGHT(D80,2)+1)</f>
        <v># 19</v>
      </c>
      <c r="F80" s="233" t="str">
        <f>"# " &amp; VALUE(RIGHT(E80,2)+1)</f>
        <v># 20</v>
      </c>
      <c r="G80" s="250" t="s">
        <v>177</v>
      </c>
      <c r="H80" s="296" t="s">
        <v>172</v>
      </c>
      <c r="I80" s="134"/>
    </row>
    <row r="81" spans="1:9" s="21" customFormat="1" ht="17" customHeight="1">
      <c r="A81" s="169"/>
      <c r="B81" s="244"/>
      <c r="C81" s="233"/>
      <c r="D81" s="262"/>
      <c r="E81" s="233"/>
      <c r="F81" s="233"/>
      <c r="G81" s="297"/>
      <c r="H81" s="298" t="s">
        <v>93</v>
      </c>
      <c r="I81" s="131"/>
    </row>
    <row r="82" spans="1:9" ht="17" customHeight="1">
      <c r="A82" s="135">
        <v>30</v>
      </c>
      <c r="B82" s="248"/>
      <c r="C82" s="237"/>
      <c r="D82" s="237"/>
      <c r="E82" s="237"/>
      <c r="F82" s="237"/>
      <c r="G82" s="299" t="s">
        <v>163</v>
      </c>
      <c r="H82" s="300"/>
      <c r="I82" s="36">
        <v>30</v>
      </c>
    </row>
    <row r="83" spans="1:9" ht="17" customHeight="1">
      <c r="A83" s="125"/>
      <c r="B83" s="260" t="s">
        <v>95</v>
      </c>
      <c r="C83" s="260"/>
      <c r="D83" s="242" t="s">
        <v>23</v>
      </c>
      <c r="E83" s="241"/>
      <c r="F83" s="241"/>
      <c r="G83" s="301" t="s">
        <v>115</v>
      </c>
      <c r="H83" s="235"/>
      <c r="I83" s="41"/>
    </row>
    <row r="84" spans="1:9" ht="17" customHeight="1">
      <c r="A84" s="125"/>
      <c r="B84" s="240"/>
      <c r="C84" s="240"/>
      <c r="D84" s="233"/>
      <c r="E84" s="233"/>
      <c r="F84" s="233"/>
      <c r="G84" s="291"/>
      <c r="H84" s="302"/>
      <c r="I84" s="41"/>
    </row>
    <row r="85" spans="1:9" s="21" customFormat="1" ht="17" customHeight="1" thickBot="1">
      <c r="A85" s="127">
        <v>2200</v>
      </c>
      <c r="B85" s="233"/>
      <c r="C85" s="222"/>
      <c r="D85" s="303" t="s">
        <v>96</v>
      </c>
      <c r="E85" s="233"/>
      <c r="F85" s="233"/>
      <c r="G85" s="294"/>
      <c r="H85" s="304"/>
      <c r="I85" s="143">
        <v>2200</v>
      </c>
    </row>
    <row r="86" spans="1:9" s="21" customFormat="1" ht="17" customHeight="1">
      <c r="A86" s="169"/>
      <c r="B86" s="233" t="s">
        <v>151</v>
      </c>
      <c r="C86" s="233" t="str">
        <f>"# " &amp; VALUE(RIGHT(B86,2)+1)</f>
        <v># 14</v>
      </c>
      <c r="D86" s="233" t="str">
        <f>"# " &amp; VALUE(RIGHT(C86,2)+1)</f>
        <v># 15</v>
      </c>
      <c r="E86" s="233" t="str">
        <f>"# " &amp; VALUE(RIGHT(D86,2)+1)</f>
        <v># 16</v>
      </c>
      <c r="F86" s="233" t="str">
        <f>"# " &amp; VALUE(RIGHT(E86,2)+1)</f>
        <v># 17</v>
      </c>
      <c r="G86" s="305" t="s">
        <v>125</v>
      </c>
      <c r="H86" s="306" t="s">
        <v>173</v>
      </c>
      <c r="I86" s="134"/>
    </row>
    <row r="87" spans="1:9" s="21" customFormat="1" ht="17" customHeight="1">
      <c r="A87" s="169"/>
      <c r="B87" s="244"/>
      <c r="C87" s="233"/>
      <c r="D87" s="262"/>
      <c r="E87" s="233"/>
      <c r="F87" s="233"/>
      <c r="G87" s="299" t="s">
        <v>164</v>
      </c>
      <c r="H87" s="307" t="s">
        <v>176</v>
      </c>
      <c r="I87" s="131"/>
    </row>
    <row r="88" spans="1:9" ht="17" customHeight="1">
      <c r="A88" s="135">
        <v>30</v>
      </c>
      <c r="B88" s="248"/>
      <c r="C88" s="237"/>
      <c r="D88" s="237"/>
      <c r="E88" s="237"/>
      <c r="F88" s="308">
        <v>2230</v>
      </c>
      <c r="G88" s="309" t="s">
        <v>83</v>
      </c>
      <c r="H88" s="310" t="s">
        <v>119</v>
      </c>
      <c r="I88" s="36">
        <v>30</v>
      </c>
    </row>
    <row r="89" spans="1:9" ht="17" customHeight="1">
      <c r="A89" s="140"/>
      <c r="B89" s="240" t="s">
        <v>152</v>
      </c>
      <c r="C89" s="234"/>
      <c r="D89" s="234"/>
      <c r="E89" s="234"/>
      <c r="F89" s="234"/>
      <c r="G89" s="305" t="s">
        <v>114</v>
      </c>
      <c r="H89" s="311" t="s">
        <v>68</v>
      </c>
      <c r="I89" s="41"/>
    </row>
    <row r="90" spans="1:9" ht="17" customHeight="1">
      <c r="A90" s="125"/>
      <c r="B90" s="312"/>
      <c r="C90" s="245"/>
      <c r="D90" s="245" t="s">
        <v>97</v>
      </c>
      <c r="E90" s="312"/>
      <c r="F90" s="312"/>
      <c r="G90" s="313" t="s">
        <v>165</v>
      </c>
      <c r="H90" s="314"/>
      <c r="I90" s="41"/>
    </row>
    <row r="91" spans="1:9" ht="17" customHeight="1">
      <c r="A91" s="125"/>
      <c r="B91" s="233" t="s">
        <v>108</v>
      </c>
      <c r="C91" s="233" t="str">
        <f>"# " &amp; VALUE(RIGHT(B91,2)+1)</f>
        <v># 12</v>
      </c>
      <c r="D91" s="233" t="str">
        <f>"# " &amp; VALUE(RIGHT(C91,2)+1)</f>
        <v># 13</v>
      </c>
      <c r="E91" s="233" t="str">
        <f>"# " &amp; VALUE(RIGHT(D91,2)+1)</f>
        <v># 14</v>
      </c>
      <c r="F91" s="233" t="str">
        <f>"# " &amp; VALUE(RIGHT(E91,2)+1)</f>
        <v># 15</v>
      </c>
      <c r="G91" s="315" t="s">
        <v>113</v>
      </c>
      <c r="H91" s="314"/>
      <c r="I91" s="41"/>
    </row>
    <row r="92" spans="1:9" ht="17" customHeight="1" thickBot="1">
      <c r="A92" s="127">
        <v>2300</v>
      </c>
      <c r="B92" s="237"/>
      <c r="C92" s="237"/>
      <c r="D92" s="316"/>
      <c r="E92" s="316"/>
      <c r="F92" s="316">
        <v>2305</v>
      </c>
      <c r="G92" s="317"/>
      <c r="H92" s="314" t="s">
        <v>174</v>
      </c>
      <c r="I92" s="143">
        <v>2300</v>
      </c>
    </row>
    <row r="93" spans="1:9" s="21" customFormat="1" ht="17" customHeight="1">
      <c r="A93" s="173"/>
      <c r="B93" s="239" t="s">
        <v>58</v>
      </c>
      <c r="C93" s="222"/>
      <c r="D93" s="233"/>
      <c r="E93" s="318"/>
      <c r="F93" s="259">
        <v>800632426</v>
      </c>
      <c r="G93" s="319" t="s">
        <v>75</v>
      </c>
      <c r="H93" s="314" t="s">
        <v>69</v>
      </c>
      <c r="I93" s="134"/>
    </row>
    <row r="94" spans="1:9" s="21" customFormat="1" ht="17" customHeight="1">
      <c r="A94" s="173"/>
      <c r="B94" s="244"/>
      <c r="C94" s="245" t="s">
        <v>59</v>
      </c>
      <c r="D94" s="320"/>
      <c r="E94" s="321" t="s">
        <v>179</v>
      </c>
      <c r="F94" s="245" t="s">
        <v>59</v>
      </c>
      <c r="G94" s="251" t="s">
        <v>166</v>
      </c>
      <c r="H94" s="322"/>
      <c r="I94" s="131"/>
    </row>
    <row r="95" spans="1:9" s="21" customFormat="1" ht="17" customHeight="1" thickBot="1">
      <c r="A95" s="174">
        <v>2315</v>
      </c>
      <c r="B95" s="244" t="s">
        <v>153</v>
      </c>
      <c r="C95" s="233" t="str">
        <f>"# " &amp; VALUE(RIGHT(B95,4)+1)</f>
        <v># 3648</v>
      </c>
      <c r="D95" s="233" t="str">
        <f>"# " &amp; VALUE(RIGHT(C95,4)+1)</f>
        <v># 3649</v>
      </c>
      <c r="E95" s="323"/>
      <c r="F95" s="324" t="s">
        <v>154</v>
      </c>
      <c r="G95" s="325" t="s">
        <v>74</v>
      </c>
      <c r="H95" s="326">
        <v>2315</v>
      </c>
      <c r="I95" s="175">
        <v>2315</v>
      </c>
    </row>
    <row r="96" spans="1:9" ht="17" customHeight="1" thickBot="1">
      <c r="A96" s="30">
        <v>30</v>
      </c>
      <c r="B96" s="327"/>
      <c r="C96" s="328"/>
      <c r="D96" s="328"/>
      <c r="E96" s="331" t="s">
        <v>180</v>
      </c>
      <c r="F96" s="328"/>
      <c r="G96" s="362" t="s">
        <v>67</v>
      </c>
      <c r="H96" s="363"/>
      <c r="I96" s="177">
        <v>30</v>
      </c>
    </row>
    <row r="97" spans="1:9" ht="17" customHeight="1">
      <c r="A97" s="37"/>
      <c r="B97" s="244"/>
      <c r="C97" s="223"/>
      <c r="D97" s="223" t="s">
        <v>34</v>
      </c>
      <c r="E97" s="119" t="s">
        <v>17</v>
      </c>
      <c r="F97" s="332"/>
      <c r="G97" s="250" t="s">
        <v>76</v>
      </c>
      <c r="H97" s="178" t="s">
        <v>20</v>
      </c>
      <c r="I97" s="41"/>
    </row>
    <row r="98" spans="1:9" ht="17" customHeight="1">
      <c r="A98" s="45"/>
      <c r="B98" s="244"/>
      <c r="C98" s="234"/>
      <c r="D98" s="234"/>
      <c r="E98" s="114" t="str">
        <f>E71</f>
        <v>他和她的喵店長 2 # 4</v>
      </c>
      <c r="F98" s="235"/>
      <c r="G98" s="334" t="s">
        <v>167</v>
      </c>
      <c r="H98" s="180" t="s">
        <v>175</v>
      </c>
      <c r="I98" s="41"/>
    </row>
    <row r="99" spans="1:9" ht="17" customHeight="1" thickBot="1">
      <c r="A99" s="45"/>
      <c r="B99" s="244"/>
      <c r="C99" s="234"/>
      <c r="D99" s="234"/>
      <c r="E99" s="105"/>
      <c r="F99" s="222">
        <v>2350</v>
      </c>
      <c r="G99" s="325" t="s">
        <v>77</v>
      </c>
      <c r="H99" s="58"/>
      <c r="I99" s="41"/>
    </row>
    <row r="100" spans="1:9" s="21" customFormat="1" ht="17" customHeight="1" thickBot="1">
      <c r="A100" s="11" t="s">
        <v>9</v>
      </c>
      <c r="B100" s="329"/>
      <c r="C100" s="330"/>
      <c r="D100" s="330" t="s">
        <v>60</v>
      </c>
      <c r="E100" s="32"/>
      <c r="F100" s="333"/>
      <c r="G100" s="252"/>
      <c r="H100" s="81"/>
      <c r="I100" s="44" t="s">
        <v>9</v>
      </c>
    </row>
    <row r="101" spans="1:9" ht="17" customHeight="1">
      <c r="A101" s="22"/>
      <c r="B101" s="181" t="s">
        <v>17</v>
      </c>
      <c r="C101" s="160" t="s">
        <v>17</v>
      </c>
      <c r="D101" s="160" t="s">
        <v>17</v>
      </c>
      <c r="E101" s="24" t="s">
        <v>17</v>
      </c>
      <c r="F101" s="49" t="s">
        <v>17</v>
      </c>
      <c r="G101" s="161" t="s">
        <v>35</v>
      </c>
      <c r="H101" s="178" t="s">
        <v>20</v>
      </c>
      <c r="I101" s="29"/>
    </row>
    <row r="102" spans="1:9" ht="17" customHeight="1">
      <c r="A102" s="45"/>
      <c r="B102" s="42" t="str">
        <f>$B$27</f>
        <v>新聞掏寶  # 218</v>
      </c>
      <c r="C102" s="105" t="str">
        <f>C61</f>
        <v>約埋班Friend去旅行 # 3</v>
      </c>
      <c r="D102" s="24" t="str">
        <f>D61</f>
        <v>這㇐站阿拉伯 Arabian Days &amp; Nights (20 EPI)</v>
      </c>
      <c r="E102" s="360" t="str">
        <f>E61</f>
        <v xml:space="preserve">關注關注組 Eyes On Concern Groups </v>
      </c>
      <c r="F102" s="361"/>
      <c r="G102" s="114" t="str">
        <f>G42</f>
        <v>周六聊Teen谷 # 40</v>
      </c>
      <c r="H102" s="168" t="str">
        <f>H71</f>
        <v>星期日檔案 # 32</v>
      </c>
      <c r="I102" s="41"/>
    </row>
    <row r="103" spans="1:9" ht="17" customHeight="1">
      <c r="A103" s="30">
        <v>30</v>
      </c>
      <c r="B103" s="182"/>
      <c r="C103" s="111"/>
      <c r="D103" s="105" t="str">
        <f>D62</f>
        <v># 16</v>
      </c>
      <c r="E103" s="105" t="str">
        <f>E62</f>
        <v># 31</v>
      </c>
      <c r="F103" s="61" t="str">
        <f>F62</f>
        <v># 32</v>
      </c>
      <c r="G103" s="111"/>
      <c r="H103" s="168"/>
      <c r="I103" s="36">
        <v>30</v>
      </c>
    </row>
    <row r="104" spans="1:9" ht="17" customHeight="1">
      <c r="A104" s="45"/>
      <c r="B104" s="38" t="s">
        <v>17</v>
      </c>
      <c r="C104" s="39"/>
      <c r="D104" s="122"/>
      <c r="E104" s="122"/>
      <c r="F104" s="122"/>
      <c r="G104" s="183" t="s">
        <v>35</v>
      </c>
      <c r="H104" s="149"/>
      <c r="I104" s="96"/>
    </row>
    <row r="105" spans="1:9" s="21" customFormat="1" ht="17" customHeight="1" thickBot="1">
      <c r="A105" s="11" t="s">
        <v>10</v>
      </c>
      <c r="B105" s="61"/>
      <c r="C105" s="5"/>
      <c r="D105" s="171" t="s">
        <v>96</v>
      </c>
      <c r="E105" s="61"/>
      <c r="F105" s="61"/>
      <c r="G105" s="364" t="s">
        <v>81</v>
      </c>
      <c r="H105" s="365"/>
      <c r="I105" s="108" t="s">
        <v>10</v>
      </c>
    </row>
    <row r="106" spans="1:9" ht="17" customHeight="1">
      <c r="A106" s="109"/>
      <c r="B106" s="61" t="s">
        <v>151</v>
      </c>
      <c r="C106" s="61" t="str">
        <f>"# " &amp; VALUE(RIGHT(B106,2)+1)</f>
        <v># 14</v>
      </c>
      <c r="D106" s="61" t="str">
        <f>"# " &amp; VALUE(RIGHT(C106,2)+1)</f>
        <v># 15</v>
      </c>
      <c r="E106" s="61" t="str">
        <f>"# " &amp; VALUE(RIGHT(D106,2)+1)</f>
        <v># 16</v>
      </c>
      <c r="F106" s="61" t="str">
        <f>"# " &amp; VALUE(RIGHT(E106,2)+1)</f>
        <v># 17</v>
      </c>
      <c r="G106" s="62" t="str">
        <f>G16</f>
        <v># 8</v>
      </c>
      <c r="H106" s="184" t="str">
        <f>H16</f>
        <v># 9</v>
      </c>
      <c r="I106" s="97"/>
    </row>
    <row r="107" spans="1:9" ht="17" customHeight="1">
      <c r="A107" s="185">
        <v>30</v>
      </c>
      <c r="B107" s="31"/>
      <c r="C107" s="43"/>
      <c r="D107" s="43"/>
      <c r="E107" s="43"/>
      <c r="F107" s="43"/>
      <c r="G107" s="33"/>
      <c r="H107" s="81"/>
      <c r="I107" s="98">
        <v>30</v>
      </c>
    </row>
    <row r="108" spans="1:9" ht="17" customHeight="1">
      <c r="A108" s="117"/>
      <c r="B108" s="38" t="s">
        <v>17</v>
      </c>
      <c r="C108" s="6"/>
      <c r="D108" s="61"/>
      <c r="E108" s="61"/>
      <c r="F108" s="61"/>
      <c r="G108" s="397" t="s">
        <v>35</v>
      </c>
      <c r="H108" s="186" t="s">
        <v>35</v>
      </c>
      <c r="I108" s="187"/>
    </row>
    <row r="109" spans="1:9" s="21" customFormat="1" ht="17" customHeight="1" thickBot="1">
      <c r="A109" s="11" t="s">
        <v>11</v>
      </c>
      <c r="B109" s="42"/>
      <c r="C109" s="5"/>
      <c r="D109" s="61" t="str">
        <f>$D$79</f>
        <v>企業強人 Big Biz Duel (25 EPI)</v>
      </c>
      <c r="E109" s="61"/>
      <c r="F109" s="61"/>
      <c r="G109" s="398" t="str">
        <f>G78</f>
        <v>玩轉澳門更多Fun # 2</v>
      </c>
      <c r="H109" s="189"/>
      <c r="I109" s="44" t="s">
        <v>11</v>
      </c>
    </row>
    <row r="110" spans="1:9" ht="17" customHeight="1">
      <c r="A110" s="109"/>
      <c r="B110" s="42" t="str">
        <f>$B$80</f>
        <v># 16</v>
      </c>
      <c r="C110" s="61" t="str">
        <f>"# " &amp; VALUE(RIGHT(B110,2)+1)</f>
        <v># 17</v>
      </c>
      <c r="D110" s="61" t="str">
        <f>"# " &amp; VALUE(RIGHT(C110,2)+1)</f>
        <v># 18</v>
      </c>
      <c r="E110" s="61" t="str">
        <f>"# " &amp; VALUE(RIGHT(D110,2)+1)</f>
        <v># 19</v>
      </c>
      <c r="F110" s="61" t="str">
        <f>"# " &amp; VALUE(RIGHT(E110,2)+1)</f>
        <v># 20</v>
      </c>
      <c r="G110" s="397" t="s">
        <v>35</v>
      </c>
      <c r="H110" s="366" t="str">
        <f>H80</f>
        <v>中年好聲音3之大灣區新馬PK戰 # 6</v>
      </c>
      <c r="I110" s="97"/>
    </row>
    <row r="111" spans="1:9" ht="17" customHeight="1">
      <c r="A111" s="113">
        <v>30</v>
      </c>
      <c r="B111" s="64"/>
      <c r="C111" s="43"/>
      <c r="D111" s="43"/>
      <c r="E111" s="43"/>
      <c r="F111" s="43"/>
      <c r="G111" s="383"/>
      <c r="H111" s="366"/>
      <c r="I111" s="98">
        <v>30</v>
      </c>
    </row>
    <row r="112" spans="1:9" ht="17" customHeight="1">
      <c r="A112" s="117"/>
      <c r="B112" s="154" t="s">
        <v>17</v>
      </c>
      <c r="C112" s="39"/>
      <c r="D112" s="39" t="str">
        <f>$E$75</f>
        <v xml:space="preserve">愛．回家之開心速遞  Lo And Behold </v>
      </c>
      <c r="E112" s="39"/>
      <c r="F112" s="39"/>
      <c r="G112" s="399" t="str">
        <f>G82</f>
        <v>一條麻甩在東莞 # 12</v>
      </c>
      <c r="H112" s="190"/>
      <c r="I112" s="187"/>
    </row>
    <row r="113" spans="1:9" s="21" customFormat="1" ht="17" customHeight="1" thickBot="1">
      <c r="A113" s="11" t="s">
        <v>12</v>
      </c>
      <c r="B113" s="61" t="str">
        <f>B76</f>
        <v># 2393</v>
      </c>
      <c r="C113" s="61" t="str">
        <f t="shared" ref="C113:D113" si="18">C76</f>
        <v># 2394</v>
      </c>
      <c r="D113" s="43" t="str">
        <f t="shared" si="18"/>
        <v># 2395</v>
      </c>
      <c r="E113" s="61" t="str">
        <f t="shared" ref="E113:F113" si="19">E76</f>
        <v># 2396</v>
      </c>
      <c r="F113" s="61" t="str">
        <f t="shared" si="19"/>
        <v># 2397</v>
      </c>
      <c r="G113" s="400"/>
      <c r="H113" s="192"/>
      <c r="I113" s="44" t="s">
        <v>12</v>
      </c>
    </row>
    <row r="114" spans="1:9" ht="17" customHeight="1">
      <c r="A114" s="109"/>
      <c r="B114" s="154" t="s">
        <v>17</v>
      </c>
      <c r="C114" s="122"/>
      <c r="D114" s="56" t="s">
        <v>37</v>
      </c>
      <c r="E114" s="39"/>
      <c r="F114" s="39"/>
      <c r="G114" s="397" t="s">
        <v>35</v>
      </c>
      <c r="H114" s="193" t="s">
        <v>92</v>
      </c>
      <c r="I114" s="97"/>
    </row>
    <row r="115" spans="1:9" ht="17" customHeight="1">
      <c r="A115" s="185">
        <v>30</v>
      </c>
      <c r="B115" s="43" t="str">
        <f>B74</f>
        <v># 272</v>
      </c>
      <c r="C115" s="43" t="str">
        <f t="shared" ref="C115:F115" si="20">C74</f>
        <v># 273</v>
      </c>
      <c r="D115" s="43" t="str">
        <f t="shared" ref="D115" si="21">D74</f>
        <v># 274</v>
      </c>
      <c r="E115" s="43" t="str">
        <f t="shared" si="20"/>
        <v># 275</v>
      </c>
      <c r="F115" s="43" t="str">
        <f t="shared" si="20"/>
        <v># 276</v>
      </c>
      <c r="G115" s="383" t="s">
        <v>261</v>
      </c>
      <c r="H115" s="163" t="s">
        <v>150</v>
      </c>
      <c r="I115" s="98">
        <v>30</v>
      </c>
    </row>
    <row r="116" spans="1:9" ht="17" customHeight="1">
      <c r="A116" s="113"/>
      <c r="B116" s="194" t="s">
        <v>17</v>
      </c>
      <c r="C116" s="122" t="s">
        <v>17</v>
      </c>
      <c r="D116" s="119" t="s">
        <v>17</v>
      </c>
      <c r="E116" s="69" t="s">
        <v>17</v>
      </c>
      <c r="F116" s="69" t="s">
        <v>17</v>
      </c>
      <c r="G116" s="195" t="s">
        <v>37</v>
      </c>
      <c r="H116" s="166" t="s">
        <v>33</v>
      </c>
      <c r="I116" s="99"/>
    </row>
    <row r="117" spans="1:9" s="21" customFormat="1" ht="17" customHeight="1" thickBot="1">
      <c r="A117" s="11" t="s">
        <v>15</v>
      </c>
      <c r="B117" s="92" t="str">
        <f>B71</f>
        <v>玲玲友情報 # 25</v>
      </c>
      <c r="C117" s="61" t="str">
        <f>$C$71</f>
        <v>他和她的喵店長 2 # 3</v>
      </c>
      <c r="D117" s="32" t="str">
        <f>D71</f>
        <v>玲玲友情報 # 26</v>
      </c>
      <c r="E117" s="32" t="str">
        <f>$E$71</f>
        <v>他和她的喵店長 2 # 4</v>
      </c>
      <c r="F117" s="33" t="str">
        <f>F71</f>
        <v>最強生命線 # 366</v>
      </c>
      <c r="G117" s="43" t="str">
        <f>G74</f>
        <v># 277</v>
      </c>
      <c r="H117" s="196" t="str">
        <f>H76</f>
        <v># 2398</v>
      </c>
      <c r="I117" s="44" t="s">
        <v>15</v>
      </c>
    </row>
    <row r="118" spans="1:9" ht="17" customHeight="1">
      <c r="A118" s="109"/>
      <c r="B118" s="38" t="s">
        <v>17</v>
      </c>
      <c r="C118" s="39"/>
      <c r="D118" s="61"/>
      <c r="E118" s="61"/>
      <c r="F118" s="40"/>
      <c r="G118" s="161" t="s">
        <v>35</v>
      </c>
      <c r="H118" s="178" t="s">
        <v>20</v>
      </c>
      <c r="I118" s="97"/>
    </row>
    <row r="119" spans="1:9" ht="17" customHeight="1">
      <c r="A119" s="185">
        <v>30</v>
      </c>
      <c r="B119" s="197"/>
      <c r="C119" s="61"/>
      <c r="D119" s="61" t="str">
        <f>D64</f>
        <v>天龍八部 Demi-Gods and Semi-Devils (50 EPI)</v>
      </c>
      <c r="E119" s="61"/>
      <c r="F119" s="61"/>
      <c r="G119" s="32" t="str">
        <f>G90</f>
        <v>尋醉蘇格蘭 #2</v>
      </c>
      <c r="H119" s="198" t="str">
        <f>H87</f>
        <v>無窮之路IV - 一帶一路 #2</v>
      </c>
      <c r="I119" s="98">
        <v>30</v>
      </c>
    </row>
    <row r="120" spans="1:9" ht="17" customHeight="1">
      <c r="A120" s="113"/>
      <c r="B120" s="42" t="str">
        <f>B65</f>
        <v># 41</v>
      </c>
      <c r="C120" s="61" t="str">
        <f>C65</f>
        <v># 42</v>
      </c>
      <c r="D120" s="61" t="str">
        <f>D65</f>
        <v># 43</v>
      </c>
      <c r="E120" s="61" t="str">
        <f>E65</f>
        <v># 44</v>
      </c>
      <c r="F120" s="61" t="str">
        <f>F65</f>
        <v># 45</v>
      </c>
      <c r="G120" s="161" t="s">
        <v>35</v>
      </c>
      <c r="H120" s="178" t="s">
        <v>20</v>
      </c>
      <c r="I120" s="187"/>
    </row>
    <row r="121" spans="1:9" s="21" customFormat="1" ht="17" customHeight="1" thickBot="1">
      <c r="A121" s="11" t="s">
        <v>13</v>
      </c>
      <c r="B121" s="64"/>
      <c r="C121" s="43"/>
      <c r="D121" s="43"/>
      <c r="E121" s="43"/>
      <c r="F121" s="43"/>
      <c r="G121" s="172" t="str">
        <f>G87</f>
        <v>醫度講 #5</v>
      </c>
      <c r="H121" s="62" t="str">
        <f>H92</f>
        <v>J Music #57</v>
      </c>
      <c r="I121" s="44" t="s">
        <v>13</v>
      </c>
    </row>
    <row r="122" spans="1:9" ht="17" customHeight="1">
      <c r="A122" s="45"/>
      <c r="B122" s="118" t="s">
        <v>17</v>
      </c>
      <c r="C122" s="50"/>
      <c r="D122" s="6"/>
      <c r="E122" s="6"/>
      <c r="F122" s="6"/>
      <c r="G122" s="161" t="s">
        <v>35</v>
      </c>
      <c r="H122" s="178" t="s">
        <v>20</v>
      </c>
      <c r="I122" s="41"/>
    </row>
    <row r="123" spans="1:9" ht="17" customHeight="1">
      <c r="A123" s="185" t="s">
        <v>2</v>
      </c>
      <c r="B123" s="199"/>
      <c r="C123" s="5"/>
      <c r="D123" s="61" t="str">
        <f>D39</f>
        <v>流行都市  Big City Shop 2024</v>
      </c>
      <c r="E123" s="6"/>
      <c r="F123" s="61"/>
      <c r="G123" s="114" t="str">
        <f>G71</f>
        <v>新聞透視 # 40</v>
      </c>
      <c r="H123" s="62" t="str">
        <f>H40</f>
        <v>開心無敵獎門人 # 12</v>
      </c>
      <c r="I123" s="98" t="s">
        <v>2</v>
      </c>
    </row>
    <row r="124" spans="1:9" ht="17" customHeight="1">
      <c r="A124" s="113"/>
      <c r="B124" s="61" t="str">
        <f>B40</f>
        <v># 200</v>
      </c>
      <c r="C124" s="61" t="str">
        <f>C40</f>
        <v># 201</v>
      </c>
      <c r="D124" s="61" t="str">
        <f>D40</f>
        <v># 202</v>
      </c>
      <c r="E124" s="61" t="str">
        <f>E40</f>
        <v># 203</v>
      </c>
      <c r="F124" s="61" t="str">
        <f>F40</f>
        <v># 204</v>
      </c>
      <c r="G124" s="161" t="s">
        <v>35</v>
      </c>
      <c r="H124" s="61"/>
      <c r="I124" s="99"/>
    </row>
    <row r="125" spans="1:9" ht="17" customHeight="1" thickBot="1">
      <c r="A125" s="200" t="s">
        <v>14</v>
      </c>
      <c r="B125" s="201"/>
      <c r="C125" s="202"/>
      <c r="D125" s="202"/>
      <c r="E125" s="202"/>
      <c r="F125" s="203"/>
      <c r="G125" s="204" t="str">
        <f>G42</f>
        <v>周六聊Teen谷 # 40</v>
      </c>
      <c r="H125" s="205"/>
      <c r="I125" s="44" t="s">
        <v>14</v>
      </c>
    </row>
    <row r="126" spans="1:9" ht="17" customHeight="1" thickTop="1">
      <c r="A126" s="206"/>
      <c r="B126" s="5"/>
      <c r="C126" s="6"/>
      <c r="D126" s="6"/>
      <c r="E126" s="6"/>
      <c r="F126" s="6"/>
      <c r="G126" s="6"/>
      <c r="H126" s="354">
        <f ca="1">TODAY()</f>
        <v>45565</v>
      </c>
      <c r="I126" s="355"/>
    </row>
    <row r="127" spans="1:9" ht="17" customHeight="1"/>
    <row r="128" spans="1:9" ht="17" customHeight="1"/>
    <row r="129" ht="17" customHeight="1"/>
  </sheetData>
  <mergeCells count="18">
    <mergeCell ref="C56:D56"/>
    <mergeCell ref="E61:F61"/>
    <mergeCell ref="C1:G1"/>
    <mergeCell ref="H2:I2"/>
    <mergeCell ref="B11:F11"/>
    <mergeCell ref="G11:H11"/>
    <mergeCell ref="D6:E6"/>
    <mergeCell ref="G15:H15"/>
    <mergeCell ref="G26:H26"/>
    <mergeCell ref="G27:H27"/>
    <mergeCell ref="G50:G51"/>
    <mergeCell ref="H126:I126"/>
    <mergeCell ref="B68:F68"/>
    <mergeCell ref="G68:H68"/>
    <mergeCell ref="E102:F102"/>
    <mergeCell ref="G96:H96"/>
    <mergeCell ref="G105:H105"/>
    <mergeCell ref="H110:H111"/>
  </mergeCells>
  <phoneticPr fontId="0" type="noConversion"/>
  <printOptions horizontalCentered="1"/>
  <pageMargins left="0" right="0" top="0.27559055118110237" bottom="0" header="0.11811023622047245" footer="0"/>
  <pageSetup paperSize="9" scale="40" orientation="portrait" r:id="rId1"/>
  <headerFooter alignWithMargins="0"/>
  <rowBreaks count="1" manualBreakCount="1">
    <brk id="126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ECF41D-5B58-4C72-81F9-0B669C11661D}">
  <dimension ref="A1:I129"/>
  <sheetViews>
    <sheetView zoomScale="70" zoomScaleNormal="70" workbookViewId="0">
      <pane ySplit="5" topLeftCell="A58" activePane="bottomLeft" state="frozen"/>
      <selection pane="bottomLeft" activeCell="E100" sqref="E100:F100"/>
    </sheetView>
  </sheetViews>
  <sheetFormatPr defaultColWidth="9.453125" defaultRowHeight="15.5"/>
  <cols>
    <col min="1" max="1" width="7.6328125" style="207" customWidth="1"/>
    <col min="2" max="8" width="32.6328125" style="4" customWidth="1"/>
    <col min="9" max="9" width="7.6328125" style="208" customWidth="1"/>
    <col min="10" max="16384" width="9.453125" style="4"/>
  </cols>
  <sheetData>
    <row r="1" spans="1:9" ht="36" customHeight="1">
      <c r="A1" s="214"/>
      <c r="B1" s="3"/>
      <c r="C1" s="371" t="s">
        <v>181</v>
      </c>
      <c r="D1" s="371"/>
      <c r="E1" s="371"/>
      <c r="F1" s="371"/>
      <c r="G1" s="371"/>
      <c r="H1" s="3"/>
      <c r="I1" s="3"/>
    </row>
    <row r="2" spans="1:9" ht="17" customHeight="1" thickBot="1">
      <c r="A2" s="209" t="s">
        <v>182</v>
      </c>
      <c r="B2" s="6"/>
      <c r="C2" s="6"/>
      <c r="D2" s="1" t="s">
        <v>18</v>
      </c>
      <c r="E2" s="1"/>
      <c r="F2" s="7"/>
      <c r="G2" s="7"/>
      <c r="H2" s="372" t="s">
        <v>183</v>
      </c>
      <c r="I2" s="372"/>
    </row>
    <row r="3" spans="1:9" ht="17" customHeight="1" thickTop="1">
      <c r="A3" s="8" t="s">
        <v>19</v>
      </c>
      <c r="B3" s="9" t="s">
        <v>24</v>
      </c>
      <c r="C3" s="9" t="s">
        <v>25</v>
      </c>
      <c r="D3" s="9" t="s">
        <v>26</v>
      </c>
      <c r="E3" s="9" t="s">
        <v>184</v>
      </c>
      <c r="F3" s="9" t="s">
        <v>28</v>
      </c>
      <c r="G3" s="9" t="s">
        <v>29</v>
      </c>
      <c r="H3" s="9" t="s">
        <v>30</v>
      </c>
      <c r="I3" s="10" t="s">
        <v>19</v>
      </c>
    </row>
    <row r="4" spans="1:9" ht="17" customHeight="1" thickBot="1">
      <c r="A4" s="11"/>
      <c r="B4" s="12">
        <v>45579</v>
      </c>
      <c r="C4" s="12">
        <f t="shared" ref="C4:H4" si="0">SUM(B4+1)</f>
        <v>45580</v>
      </c>
      <c r="D4" s="13">
        <f t="shared" si="0"/>
        <v>45581</v>
      </c>
      <c r="E4" s="13">
        <f t="shared" si="0"/>
        <v>45582</v>
      </c>
      <c r="F4" s="13">
        <f t="shared" si="0"/>
        <v>45583</v>
      </c>
      <c r="G4" s="13">
        <f t="shared" si="0"/>
        <v>45584</v>
      </c>
      <c r="H4" s="13">
        <f t="shared" si="0"/>
        <v>45585</v>
      </c>
      <c r="I4" s="14"/>
    </row>
    <row r="5" spans="1:9" s="21" customFormat="1" ht="17" customHeight="1" thickBot="1">
      <c r="A5" s="15" t="s">
        <v>14</v>
      </c>
      <c r="B5" s="16"/>
      <c r="C5" s="17"/>
      <c r="D5" s="18"/>
      <c r="E5" s="18"/>
      <c r="F5" s="18"/>
      <c r="G5" s="18"/>
      <c r="H5" s="19"/>
      <c r="I5" s="20" t="s">
        <v>14</v>
      </c>
    </row>
    <row r="6" spans="1:9" ht="17" customHeight="1">
      <c r="A6" s="22"/>
      <c r="B6" s="23" t="s">
        <v>17</v>
      </c>
      <c r="C6" s="24" t="s">
        <v>17</v>
      </c>
      <c r="D6" s="367" t="s">
        <v>185</v>
      </c>
      <c r="E6" s="368"/>
      <c r="F6" s="26" t="s">
        <v>85</v>
      </c>
      <c r="G6" s="27" t="s">
        <v>101</v>
      </c>
      <c r="H6" s="28" t="s">
        <v>17</v>
      </c>
      <c r="I6" s="29"/>
    </row>
    <row r="7" spans="1:9" ht="17" customHeight="1">
      <c r="A7" s="30">
        <v>30</v>
      </c>
      <c r="B7" s="31" t="str">
        <f>LEFT($H$64,5) &amp; " # " &amp; VALUE(RIGHT($H$64,2)-1)</f>
        <v>財經透視  # 41</v>
      </c>
      <c r="C7" s="32" t="str">
        <f>B27</f>
        <v>新聞掏寶  # 219</v>
      </c>
      <c r="D7" s="33" t="str">
        <f>C57</f>
        <v># 5</v>
      </c>
      <c r="E7" s="34" t="str">
        <f>"# " &amp; VALUE(RIGHT(D7,2)+1)</f>
        <v># 6</v>
      </c>
      <c r="F7" s="33" t="str">
        <f>E57</f>
        <v># 4</v>
      </c>
      <c r="G7" s="32" t="str">
        <f>F57</f>
        <v># 5</v>
      </c>
      <c r="H7" s="35" t="str">
        <f>D71</f>
        <v>玲玲友情報 # 28</v>
      </c>
      <c r="I7" s="36">
        <v>30</v>
      </c>
    </row>
    <row r="8" spans="1:9" ht="17" customHeight="1">
      <c r="A8" s="37"/>
      <c r="B8" s="38" t="s">
        <v>17</v>
      </c>
      <c r="C8" s="39"/>
      <c r="D8" s="39"/>
      <c r="E8" s="40" t="str">
        <f>$E$73</f>
        <v>東張西望  Scoop 2024</v>
      </c>
      <c r="F8" s="39"/>
      <c r="G8" s="39"/>
      <c r="H8" s="39"/>
      <c r="I8" s="41"/>
    </row>
    <row r="9" spans="1:9" s="21" customFormat="1" ht="17" customHeight="1" thickBot="1">
      <c r="A9" s="11" t="s">
        <v>0</v>
      </c>
      <c r="B9" s="42" t="s">
        <v>150</v>
      </c>
      <c r="C9" s="43" t="str">
        <f t="shared" ref="C9:H9" si="1">"# " &amp; VALUE(RIGHT(B9,4)+1)</f>
        <v># 279</v>
      </c>
      <c r="D9" s="43" t="str">
        <f t="shared" si="1"/>
        <v># 280</v>
      </c>
      <c r="E9" s="43" t="str">
        <f t="shared" si="1"/>
        <v># 281</v>
      </c>
      <c r="F9" s="43" t="str">
        <f t="shared" si="1"/>
        <v># 282</v>
      </c>
      <c r="G9" s="43" t="str">
        <f t="shared" si="1"/>
        <v># 283</v>
      </c>
      <c r="H9" s="43" t="str">
        <f t="shared" si="1"/>
        <v># 284</v>
      </c>
      <c r="I9" s="44" t="s">
        <v>0</v>
      </c>
    </row>
    <row r="10" spans="1:9" ht="17" customHeight="1">
      <c r="A10" s="45"/>
      <c r="B10" s="217"/>
      <c r="C10" s="218"/>
      <c r="D10" s="218"/>
      <c r="E10" s="218"/>
      <c r="F10" s="219"/>
      <c r="G10" s="217"/>
      <c r="H10" s="220"/>
      <c r="I10" s="29"/>
    </row>
    <row r="11" spans="1:9" ht="17" customHeight="1">
      <c r="A11" s="30">
        <v>30</v>
      </c>
      <c r="B11" s="373" t="s">
        <v>186</v>
      </c>
      <c r="C11" s="357"/>
      <c r="D11" s="357"/>
      <c r="E11" s="357"/>
      <c r="F11" s="358"/>
      <c r="G11" s="373" t="s">
        <v>31</v>
      </c>
      <c r="H11" s="374"/>
      <c r="I11" s="36">
        <v>30</v>
      </c>
    </row>
    <row r="12" spans="1:9" ht="17" customHeight="1">
      <c r="A12" s="46"/>
      <c r="B12" s="221"/>
      <c r="C12" s="222"/>
      <c r="D12" s="223"/>
      <c r="E12" s="222"/>
      <c r="F12" s="224"/>
      <c r="G12" s="221"/>
      <c r="H12" s="225"/>
      <c r="I12" s="41"/>
    </row>
    <row r="13" spans="1:9" s="21" customFormat="1" ht="17" customHeight="1" thickBot="1">
      <c r="A13" s="47" t="s">
        <v>1</v>
      </c>
      <c r="B13" s="226"/>
      <c r="C13" s="227"/>
      <c r="D13" s="228"/>
      <c r="E13" s="228"/>
      <c r="F13" s="229"/>
      <c r="G13" s="230"/>
      <c r="H13" s="231"/>
      <c r="I13" s="44" t="s">
        <v>1</v>
      </c>
    </row>
    <row r="14" spans="1:9" ht="17" customHeight="1">
      <c r="A14" s="48"/>
      <c r="B14" s="49">
        <v>800574522</v>
      </c>
      <c r="C14" s="49"/>
      <c r="D14" s="49"/>
      <c r="E14" s="50"/>
      <c r="F14" s="50"/>
      <c r="G14" s="51" t="s">
        <v>82</v>
      </c>
      <c r="H14" s="51"/>
      <c r="I14" s="52"/>
    </row>
    <row r="15" spans="1:9" ht="17" customHeight="1">
      <c r="A15" s="53" t="s">
        <v>2</v>
      </c>
      <c r="B15" s="54"/>
      <c r="C15" s="55"/>
      <c r="D15" s="56" t="s">
        <v>187</v>
      </c>
      <c r="E15" s="57"/>
      <c r="F15" s="57"/>
      <c r="G15" s="335" t="s">
        <v>188</v>
      </c>
      <c r="H15" s="121" t="s">
        <v>73</v>
      </c>
      <c r="I15" s="59" t="s">
        <v>2</v>
      </c>
    </row>
    <row r="16" spans="1:9" ht="17" customHeight="1">
      <c r="A16" s="60"/>
      <c r="B16" s="42" t="s">
        <v>133</v>
      </c>
      <c r="C16" s="61" t="str">
        <f t="shared" ref="C16:F16" si="2">"# " &amp; VALUE(RIGHT(B16,2)+1)</f>
        <v># 18</v>
      </c>
      <c r="D16" s="61" t="str">
        <f t="shared" si="2"/>
        <v># 19</v>
      </c>
      <c r="E16" s="61" t="str">
        <f t="shared" si="2"/>
        <v># 20</v>
      </c>
      <c r="F16" s="61" t="str">
        <f t="shared" si="2"/>
        <v># 21</v>
      </c>
      <c r="G16" s="210" t="s">
        <v>108</v>
      </c>
      <c r="H16" s="210" t="s">
        <v>189</v>
      </c>
      <c r="I16" s="63"/>
    </row>
    <row r="17" spans="1:9" s="21" customFormat="1" ht="17" customHeight="1" thickBot="1">
      <c r="A17" s="47" t="s">
        <v>3</v>
      </c>
      <c r="B17" s="64" t="s">
        <v>40</v>
      </c>
      <c r="C17" s="43"/>
      <c r="D17" s="65"/>
      <c r="E17" s="65"/>
      <c r="F17" s="65"/>
      <c r="G17" s="66"/>
      <c r="H17" s="336"/>
      <c r="I17" s="14" t="s">
        <v>16</v>
      </c>
    </row>
    <row r="18" spans="1:9" s="21" customFormat="1" ht="17" customHeight="1">
      <c r="A18" s="68"/>
      <c r="B18" s="69" t="s">
        <v>61</v>
      </c>
      <c r="C18" s="39"/>
      <c r="D18" s="70" t="s">
        <v>62</v>
      </c>
      <c r="E18" s="39"/>
      <c r="F18" s="6"/>
      <c r="G18" s="6"/>
      <c r="H18" s="71"/>
      <c r="I18" s="20"/>
    </row>
    <row r="19" spans="1:9" s="21" customFormat="1" ht="17" customHeight="1">
      <c r="A19" s="72"/>
      <c r="B19" s="43" t="s">
        <v>190</v>
      </c>
      <c r="C19" s="43" t="str">
        <f t="shared" ref="C19:H19" si="3">"# " &amp; VALUE(RIGHT(B19,3)+1)</f>
        <v># 209</v>
      </c>
      <c r="D19" s="43" t="str">
        <f t="shared" si="3"/>
        <v># 210</v>
      </c>
      <c r="E19" s="43" t="str">
        <f t="shared" si="3"/>
        <v># 211</v>
      </c>
      <c r="F19" s="43" t="str">
        <f t="shared" si="3"/>
        <v># 212</v>
      </c>
      <c r="G19" s="43" t="str">
        <f t="shared" si="3"/>
        <v># 213</v>
      </c>
      <c r="H19" s="43" t="str">
        <f t="shared" si="3"/>
        <v># 214</v>
      </c>
      <c r="I19" s="20" t="s">
        <v>70</v>
      </c>
    </row>
    <row r="20" spans="1:9" s="21" customFormat="1" ht="17" customHeight="1">
      <c r="A20" s="72"/>
      <c r="B20" s="38" t="s">
        <v>17</v>
      </c>
      <c r="C20" s="73"/>
      <c r="D20" s="73"/>
      <c r="E20" s="73" t="s">
        <v>123</v>
      </c>
      <c r="F20" s="73"/>
      <c r="G20" s="73"/>
      <c r="H20" s="28" t="s">
        <v>17</v>
      </c>
      <c r="I20" s="20"/>
    </row>
    <row r="21" spans="1:9" ht="17" customHeight="1">
      <c r="A21" s="74" t="s">
        <v>2</v>
      </c>
      <c r="B21" s="31" t="str">
        <f>"# " &amp; VALUE(RIGHT(B76,4)-1)</f>
        <v># 2372</v>
      </c>
      <c r="C21" s="43" t="str">
        <f t="shared" ref="C21:G21" si="4">B76</f>
        <v># 2373</v>
      </c>
      <c r="D21" s="43" t="str">
        <f t="shared" si="4"/>
        <v># 2400</v>
      </c>
      <c r="E21" s="43" t="str">
        <f t="shared" si="4"/>
        <v># 2401</v>
      </c>
      <c r="F21" s="43" t="str">
        <f t="shared" si="4"/>
        <v># 2402</v>
      </c>
      <c r="G21" s="43" t="str">
        <f t="shared" si="4"/>
        <v># 2403</v>
      </c>
      <c r="H21" s="75" t="s">
        <v>191</v>
      </c>
      <c r="I21" s="59" t="s">
        <v>2</v>
      </c>
    </row>
    <row r="22" spans="1:9" ht="17" customHeight="1">
      <c r="A22" s="76"/>
      <c r="B22" s="232" t="s">
        <v>63</v>
      </c>
      <c r="C22" s="233"/>
      <c r="D22" s="233"/>
      <c r="E22" s="233" t="s">
        <v>64</v>
      </c>
      <c r="F22" s="233"/>
      <c r="G22" s="234"/>
      <c r="H22" s="235"/>
      <c r="I22" s="79"/>
    </row>
    <row r="23" spans="1:9" s="21" customFormat="1" ht="17" customHeight="1" thickBot="1">
      <c r="A23" s="80" t="s">
        <v>4</v>
      </c>
      <c r="B23" s="236" t="s">
        <v>192</v>
      </c>
      <c r="C23" s="237" t="str">
        <f t="shared" ref="C23:H23" si="5">"# " &amp; VALUE(RIGHT(B23,4)+1)</f>
        <v># 1128</v>
      </c>
      <c r="D23" s="237" t="str">
        <f t="shared" si="5"/>
        <v># 1129</v>
      </c>
      <c r="E23" s="237" t="str">
        <f t="shared" si="5"/>
        <v># 1130</v>
      </c>
      <c r="F23" s="233" t="str">
        <f t="shared" si="5"/>
        <v># 1131</v>
      </c>
      <c r="G23" s="233" t="str">
        <f t="shared" si="5"/>
        <v># 1132</v>
      </c>
      <c r="H23" s="238" t="str">
        <f t="shared" si="5"/>
        <v># 1133</v>
      </c>
      <c r="I23" s="20" t="s">
        <v>4</v>
      </c>
    </row>
    <row r="24" spans="1:9" ht="17" customHeight="1">
      <c r="A24" s="82"/>
      <c r="B24" s="337" t="s">
        <v>193</v>
      </c>
      <c r="C24" s="69" t="s">
        <v>17</v>
      </c>
      <c r="D24" s="83" t="str">
        <f>D90</f>
        <v>瑞士潮什麼 Hipster Tour - Switzerland (5 EPI)</v>
      </c>
      <c r="E24" s="39"/>
      <c r="F24" s="39"/>
      <c r="G24" s="69">
        <v>800395976</v>
      </c>
      <c r="H24" s="84"/>
      <c r="I24" s="85"/>
    </row>
    <row r="25" spans="1:9" ht="17" customHeight="1">
      <c r="A25" s="86" t="s">
        <v>2</v>
      </c>
      <c r="B25" s="31" t="s">
        <v>194</v>
      </c>
      <c r="C25" s="33" t="str">
        <f>B91</f>
        <v># 1</v>
      </c>
      <c r="D25" s="43" t="str">
        <f>"# " &amp; VALUE(RIGHT(C25,2)+1)</f>
        <v># 2</v>
      </c>
      <c r="E25" s="43" t="str">
        <f>"# " &amp; VALUE(RIGHT(D25,2)+1)</f>
        <v># 3</v>
      </c>
      <c r="F25" s="43" t="str">
        <f>"# " &amp; VALUE(RIGHT(E25,2)+1)</f>
        <v># 4</v>
      </c>
      <c r="G25" s="210"/>
      <c r="H25" s="87"/>
      <c r="I25" s="59" t="s">
        <v>2</v>
      </c>
    </row>
    <row r="26" spans="1:9" ht="17" customHeight="1">
      <c r="A26" s="88"/>
      <c r="B26" s="89" t="s">
        <v>17</v>
      </c>
      <c r="C26" s="50" t="s">
        <v>17</v>
      </c>
      <c r="D26" s="77" t="s">
        <v>17</v>
      </c>
      <c r="E26" s="77" t="s">
        <v>17</v>
      </c>
      <c r="F26" s="77" t="s">
        <v>17</v>
      </c>
      <c r="G26" s="364" t="s">
        <v>87</v>
      </c>
      <c r="H26" s="375"/>
      <c r="I26" s="79"/>
    </row>
    <row r="27" spans="1:9" ht="17" customHeight="1" thickBot="1">
      <c r="A27" s="90"/>
      <c r="B27" s="211" t="str">
        <f>LEFT($H$36,5) &amp; " # " &amp; VALUE(RIGHT($H$36,3)-1)</f>
        <v>新聞掏寶  # 219</v>
      </c>
      <c r="C27" s="213" t="str">
        <f>B71</f>
        <v>玲玲友情報 # 27</v>
      </c>
      <c r="D27" s="210" t="str">
        <f>C71</f>
        <v>我們家的料理 #2</v>
      </c>
      <c r="E27" s="210" t="str">
        <f>D71</f>
        <v>玲玲友情報 # 28</v>
      </c>
      <c r="F27" s="210" t="str">
        <f>E71</f>
        <v>他和她的喵店長 2 # 4</v>
      </c>
      <c r="G27" s="376" t="s">
        <v>88</v>
      </c>
      <c r="H27" s="377"/>
      <c r="I27" s="79"/>
    </row>
    <row r="28" spans="1:9" s="21" customFormat="1" ht="17" customHeight="1" thickBot="1">
      <c r="A28" s="80" t="s">
        <v>5</v>
      </c>
      <c r="B28" s="92"/>
      <c r="C28" s="211"/>
      <c r="D28" s="33"/>
      <c r="E28" s="33"/>
      <c r="F28" s="33"/>
      <c r="G28" s="210" t="s">
        <v>195</v>
      </c>
      <c r="H28" s="216" t="s">
        <v>196</v>
      </c>
      <c r="I28" s="20" t="s">
        <v>5</v>
      </c>
    </row>
    <row r="29" spans="1:9" ht="17" customHeight="1">
      <c r="A29" s="93"/>
      <c r="B29" s="50" t="s">
        <v>17</v>
      </c>
      <c r="C29" s="40"/>
      <c r="D29" s="40"/>
      <c r="E29" s="40"/>
      <c r="F29" s="94"/>
      <c r="G29" s="95"/>
      <c r="H29" s="96"/>
      <c r="I29" s="97"/>
    </row>
    <row r="30" spans="1:9" ht="17" customHeight="1">
      <c r="A30" s="86" t="s">
        <v>2</v>
      </c>
      <c r="B30" s="210"/>
      <c r="C30" s="61"/>
      <c r="D30" s="61" t="str">
        <f>D79</f>
        <v>企業強人 Big Biz Duel (25 EPI)</v>
      </c>
      <c r="E30" s="61"/>
      <c r="F30" s="211"/>
      <c r="G30" s="210"/>
      <c r="H30" s="216"/>
      <c r="I30" s="98" t="s">
        <v>2</v>
      </c>
    </row>
    <row r="31" spans="1:9" ht="17" customHeight="1">
      <c r="A31" s="76"/>
      <c r="B31" s="210" t="str">
        <f>"# " &amp; VALUE(RIGHT(B80,2)-1)</f>
        <v># 20</v>
      </c>
      <c r="C31" s="61" t="str">
        <f>"# " &amp; VALUE(RIGHT(C80,2)-1)</f>
        <v># 21</v>
      </c>
      <c r="D31" s="61" t="str">
        <f>"# " &amp; VALUE(RIGHT(D80,2)-1)</f>
        <v># 22</v>
      </c>
      <c r="E31" s="61" t="str">
        <f>"# " &amp; VALUE(RIGHT(E80,2)-1)</f>
        <v># 23</v>
      </c>
      <c r="F31" s="211" t="str">
        <f>E80</f>
        <v># 24</v>
      </c>
      <c r="G31" s="210"/>
      <c r="H31" s="216"/>
      <c r="I31" s="99"/>
    </row>
    <row r="32" spans="1:9" s="21" customFormat="1" ht="17" customHeight="1" thickBot="1">
      <c r="A32" s="80" t="s">
        <v>6</v>
      </c>
      <c r="B32" s="33"/>
      <c r="C32" s="43"/>
      <c r="D32" s="43"/>
      <c r="E32" s="43"/>
      <c r="F32" s="34"/>
      <c r="G32" s="100" t="s">
        <v>40</v>
      </c>
      <c r="H32" s="67"/>
      <c r="I32" s="44" t="s">
        <v>6</v>
      </c>
    </row>
    <row r="33" spans="1:9" ht="17" customHeight="1">
      <c r="A33" s="93"/>
      <c r="B33" s="50" t="s">
        <v>17</v>
      </c>
      <c r="C33" s="6"/>
      <c r="D33" s="6"/>
      <c r="E33" s="61" t="str">
        <f>$E$73</f>
        <v>東張西望  Scoop 2024</v>
      </c>
      <c r="F33" s="6"/>
      <c r="G33" s="39"/>
      <c r="H33" s="39"/>
      <c r="I33" s="99"/>
    </row>
    <row r="34" spans="1:9" ht="17" customHeight="1">
      <c r="A34" s="86" t="s">
        <v>2</v>
      </c>
      <c r="B34" s="43" t="str">
        <f t="shared" ref="B34:H34" si="6">B9</f>
        <v># 278</v>
      </c>
      <c r="C34" s="43" t="str">
        <f t="shared" si="6"/>
        <v># 279</v>
      </c>
      <c r="D34" s="43" t="str">
        <f t="shared" si="6"/>
        <v># 280</v>
      </c>
      <c r="E34" s="43" t="str">
        <f t="shared" si="6"/>
        <v># 281</v>
      </c>
      <c r="F34" s="43" t="str">
        <f t="shared" si="6"/>
        <v># 282</v>
      </c>
      <c r="G34" s="61" t="str">
        <f t="shared" si="6"/>
        <v># 283</v>
      </c>
      <c r="H34" s="43" t="str">
        <f t="shared" si="6"/>
        <v># 284</v>
      </c>
      <c r="I34" s="98" t="s">
        <v>2</v>
      </c>
    </row>
    <row r="35" spans="1:9" ht="17" customHeight="1">
      <c r="A35" s="76"/>
      <c r="B35" s="89" t="s">
        <v>17</v>
      </c>
      <c r="C35" s="50" t="s">
        <v>17</v>
      </c>
      <c r="D35" s="24" t="s">
        <v>17</v>
      </c>
      <c r="E35" s="77" t="s">
        <v>17</v>
      </c>
      <c r="F35" s="77" t="s">
        <v>17</v>
      </c>
      <c r="G35" s="101" t="s">
        <v>20</v>
      </c>
      <c r="H35" s="102" t="s">
        <v>45</v>
      </c>
      <c r="I35" s="103"/>
    </row>
    <row r="36" spans="1:9" ht="17" customHeight="1">
      <c r="A36" s="76"/>
      <c r="B36" s="104" t="str">
        <f>E61</f>
        <v xml:space="preserve">關注關注組 Eyes On Concern Groups </v>
      </c>
      <c r="C36" s="61" t="str">
        <f>B61</f>
        <v>藝遊巷弄 Art Lane (7 EPI)</v>
      </c>
      <c r="D36" s="105" t="str">
        <f>C61</f>
        <v>約埋班Friend去旅行 # 4</v>
      </c>
      <c r="E36" s="95" t="str">
        <f>D61</f>
        <v>這㇐站阿拉伯 Arabian Days &amp; Nights (20 EPI)</v>
      </c>
      <c r="F36" s="95" t="str">
        <f>E61</f>
        <v xml:space="preserve">關注關注組 Eyes On Concern Groups </v>
      </c>
      <c r="G36" s="106" t="s">
        <v>197</v>
      </c>
      <c r="H36" s="107" t="s">
        <v>198</v>
      </c>
      <c r="I36" s="103"/>
    </row>
    <row r="37" spans="1:9" s="21" customFormat="1" ht="17" customHeight="1" thickBot="1">
      <c r="A37" s="80" t="s">
        <v>7</v>
      </c>
      <c r="B37" s="34" t="str">
        <f>"# " &amp; VALUE(RIGHT(E62,2)-1)</f>
        <v># 32</v>
      </c>
      <c r="C37" s="43" t="str">
        <f>B62</f>
        <v># 4</v>
      </c>
      <c r="D37" s="32"/>
      <c r="E37" s="33" t="str">
        <f>D62</f>
        <v># 17</v>
      </c>
      <c r="F37" s="33" t="str">
        <f>E62</f>
        <v># 33</v>
      </c>
      <c r="G37" s="32"/>
      <c r="H37" s="81" t="s">
        <v>46</v>
      </c>
      <c r="I37" s="108" t="s">
        <v>7</v>
      </c>
    </row>
    <row r="38" spans="1:9" ht="17" customHeight="1">
      <c r="A38" s="109"/>
      <c r="B38" s="239" t="s">
        <v>43</v>
      </c>
      <c r="C38" s="240"/>
      <c r="D38" s="241"/>
      <c r="E38" s="242"/>
      <c r="F38" s="243"/>
      <c r="G38" s="111" t="s">
        <v>91</v>
      </c>
      <c r="H38" s="112" t="s">
        <v>55</v>
      </c>
      <c r="I38" s="52"/>
    </row>
    <row r="39" spans="1:9" ht="17" customHeight="1">
      <c r="A39" s="113"/>
      <c r="B39" s="244"/>
      <c r="C39" s="233"/>
      <c r="D39" s="245" t="s">
        <v>199</v>
      </c>
      <c r="E39" s="233"/>
      <c r="F39" s="246"/>
      <c r="G39" s="114" t="s">
        <v>200</v>
      </c>
      <c r="H39" s="115"/>
      <c r="I39" s="79"/>
    </row>
    <row r="40" spans="1:9" ht="17" customHeight="1">
      <c r="A40" s="53" t="s">
        <v>2</v>
      </c>
      <c r="B40" s="244" t="s">
        <v>201</v>
      </c>
      <c r="C40" s="233" t="str">
        <f>"# " &amp; VALUE(RIGHT(B40,3)+1)</f>
        <v># 206</v>
      </c>
      <c r="D40" s="233" t="str">
        <f>"# " &amp; VALUE(RIGHT(C40,3)+1)</f>
        <v># 207</v>
      </c>
      <c r="E40" s="233" t="str">
        <f>"# " &amp; VALUE(RIGHT(D40,3)+1)</f>
        <v># 208</v>
      </c>
      <c r="F40" s="233" t="str">
        <f>"# " &amp; VALUE(RIGHT(E40,3)+1)</f>
        <v># 209</v>
      </c>
      <c r="G40" s="32" t="s">
        <v>90</v>
      </c>
      <c r="H40" s="116" t="s">
        <v>202</v>
      </c>
      <c r="I40" s="59" t="s">
        <v>2</v>
      </c>
    </row>
    <row r="41" spans="1:9" ht="17" customHeight="1">
      <c r="A41" s="117"/>
      <c r="B41" s="247"/>
      <c r="C41" s="234"/>
      <c r="D41" s="234"/>
      <c r="E41" s="234"/>
      <c r="F41" s="234"/>
      <c r="G41" s="250" t="s">
        <v>44</v>
      </c>
      <c r="H41" s="115" t="s">
        <v>54</v>
      </c>
      <c r="I41" s="79"/>
    </row>
    <row r="42" spans="1:9" ht="17" customHeight="1" thickBot="1">
      <c r="A42" s="113"/>
      <c r="B42" s="247"/>
      <c r="C42" s="234"/>
      <c r="D42" s="234"/>
      <c r="E42" s="234"/>
      <c r="F42" s="234"/>
      <c r="G42" s="251" t="s">
        <v>203</v>
      </c>
      <c r="H42" s="115"/>
      <c r="I42" s="79"/>
    </row>
    <row r="43" spans="1:9" s="21" customFormat="1" ht="17" customHeight="1" thickBot="1">
      <c r="A43" s="120" t="s">
        <v>8</v>
      </c>
      <c r="B43" s="248"/>
      <c r="C43" s="233"/>
      <c r="D43" s="233"/>
      <c r="E43" s="237"/>
      <c r="F43" s="249">
        <v>1405</v>
      </c>
      <c r="G43" s="252" t="s">
        <v>22</v>
      </c>
      <c r="H43" s="121"/>
      <c r="I43" s="14" t="s">
        <v>8</v>
      </c>
    </row>
    <row r="44" spans="1:9" ht="17" customHeight="1">
      <c r="A44" s="93"/>
      <c r="B44" s="50" t="s">
        <v>17</v>
      </c>
      <c r="C44" s="40"/>
      <c r="D44" s="122"/>
      <c r="E44" s="122"/>
      <c r="F44" s="122"/>
      <c r="G44" s="122"/>
      <c r="H44" s="28" t="s">
        <v>17</v>
      </c>
      <c r="I44" s="97"/>
    </row>
    <row r="45" spans="1:9" ht="17" customHeight="1">
      <c r="A45" s="123" t="s">
        <v>2</v>
      </c>
      <c r="B45" s="210"/>
      <c r="C45" s="61"/>
      <c r="D45" s="124" t="str">
        <f>D85</f>
        <v>珠玉在側 Treasures Around (24 EPI)</v>
      </c>
      <c r="E45" s="124"/>
      <c r="F45" s="124"/>
      <c r="G45" s="124"/>
      <c r="H45" s="121" t="str">
        <f>$E$71</f>
        <v>他和她的喵店長 2 # 4</v>
      </c>
      <c r="I45" s="98" t="s">
        <v>2</v>
      </c>
    </row>
    <row r="46" spans="1:9" ht="17" customHeight="1">
      <c r="A46" s="125"/>
      <c r="B46" s="210" t="str">
        <f>"# " &amp; VALUE(RIGHT(B86,2)-1)</f>
        <v># 17</v>
      </c>
      <c r="C46" s="61" t="str">
        <f>"# " &amp; VALUE(RIGHT(C86,2)-1)</f>
        <v># 18</v>
      </c>
      <c r="D46" s="61" t="str">
        <f>C86</f>
        <v># 19</v>
      </c>
      <c r="E46" s="61" t="str">
        <f>D86</f>
        <v># 20</v>
      </c>
      <c r="F46" s="61" t="str">
        <f>E86</f>
        <v># 21</v>
      </c>
      <c r="G46" s="61" t="str">
        <f>F86</f>
        <v># 22</v>
      </c>
      <c r="H46" s="28" t="s">
        <v>17</v>
      </c>
      <c r="I46" s="41"/>
    </row>
    <row r="47" spans="1:9" ht="17" customHeight="1">
      <c r="A47" s="125"/>
      <c r="B47" s="61"/>
      <c r="H47" s="121" t="str">
        <f>G75</f>
        <v>中年好聲音3香港海選</v>
      </c>
      <c r="I47" s="41"/>
    </row>
    <row r="48" spans="1:9" s="21" customFormat="1" ht="17" customHeight="1" thickBot="1">
      <c r="A48" s="127">
        <v>1500</v>
      </c>
      <c r="B48" s="4"/>
      <c r="C48" s="61"/>
      <c r="D48" s="43"/>
      <c r="E48" s="43"/>
      <c r="F48" s="128">
        <v>1505</v>
      </c>
      <c r="G48" s="128"/>
      <c r="H48" s="130"/>
      <c r="I48" s="131">
        <v>1500</v>
      </c>
    </row>
    <row r="49" spans="1:9" ht="17" customHeight="1">
      <c r="A49" s="132"/>
      <c r="B49" s="338" t="str">
        <f>B24</f>
        <v>吃貨橫掃港深珠</v>
      </c>
      <c r="C49" s="39"/>
      <c r="D49" s="50" t="str">
        <f>D24</f>
        <v>瑞士潮什麼 Hipster Tour - Switzerland (5 EPI)</v>
      </c>
      <c r="E49" s="122"/>
      <c r="F49" s="133"/>
      <c r="G49" s="101" t="s">
        <v>20</v>
      </c>
      <c r="H49" s="28" t="s">
        <v>17</v>
      </c>
      <c r="I49" s="134"/>
    </row>
    <row r="50" spans="1:9" ht="17" customHeight="1">
      <c r="A50" s="135">
        <v>30</v>
      </c>
      <c r="B50" s="92" t="str">
        <f>B25</f>
        <v># 15</v>
      </c>
      <c r="C50" s="43" t="str">
        <f>"# " &amp; VALUE(RIGHT(B91,2))</f>
        <v># 1</v>
      </c>
      <c r="D50" s="43" t="str">
        <f>"# " &amp; VALUE(RIGHT(C50,2)+1)</f>
        <v># 2</v>
      </c>
      <c r="E50" s="43" t="str">
        <f>"# " &amp; VALUE(RIGHT(D50,2)+1)</f>
        <v># 3</v>
      </c>
      <c r="F50" s="34" t="str">
        <f>F25</f>
        <v># 4</v>
      </c>
      <c r="G50" s="378"/>
      <c r="H50" s="114" t="s">
        <v>204</v>
      </c>
      <c r="I50" s="98" t="s">
        <v>2</v>
      </c>
    </row>
    <row r="51" spans="1:9" ht="17" customHeight="1">
      <c r="A51" s="125"/>
      <c r="B51" s="38" t="s">
        <v>17</v>
      </c>
      <c r="C51" s="6"/>
      <c r="D51" s="136" t="s">
        <v>205</v>
      </c>
      <c r="E51" s="137"/>
      <c r="F51" s="24" t="s">
        <v>17</v>
      </c>
      <c r="G51" s="379"/>
      <c r="H51" s="28" t="s">
        <v>17</v>
      </c>
      <c r="I51" s="99"/>
    </row>
    <row r="52" spans="1:9" ht="17" customHeight="1">
      <c r="A52" s="125"/>
      <c r="B52" s="33" t="str">
        <f>"# " &amp; VALUE(RIGHT(B95,4)-1)</f>
        <v># 3650</v>
      </c>
      <c r="C52" s="61" t="str">
        <f>B95</f>
        <v># 3651</v>
      </c>
      <c r="D52" s="43" t="str">
        <f>C95</f>
        <v># 3652</v>
      </c>
      <c r="E52" s="43" t="str">
        <f>D95</f>
        <v># 3653</v>
      </c>
      <c r="F52" s="138" t="s">
        <v>206</v>
      </c>
      <c r="G52" s="129"/>
      <c r="H52" s="139"/>
      <c r="I52" s="99"/>
    </row>
    <row r="53" spans="1:9" ht="17" customHeight="1">
      <c r="A53" s="140"/>
      <c r="B53" s="38" t="s">
        <v>17</v>
      </c>
      <c r="C53" s="40"/>
      <c r="D53" s="40" t="str">
        <f>E22</f>
        <v>Hands Up   Hands Up 2024</v>
      </c>
      <c r="E53" s="40"/>
      <c r="F53" s="39"/>
      <c r="G53" s="378" t="s">
        <v>172</v>
      </c>
      <c r="H53" s="339" t="s">
        <v>207</v>
      </c>
      <c r="I53" s="141"/>
    </row>
    <row r="54" spans="1:9" s="21" customFormat="1" ht="17" customHeight="1" thickBot="1">
      <c r="A54" s="127">
        <v>1600</v>
      </c>
      <c r="B54" s="33" t="str">
        <f>B23</f>
        <v># 1127</v>
      </c>
      <c r="C54" s="43" t="str">
        <f>C23</f>
        <v># 1128</v>
      </c>
      <c r="D54" s="43" t="str">
        <f>"# " &amp; VALUE(RIGHT(C54,4)+1)</f>
        <v># 1129</v>
      </c>
      <c r="E54" s="61" t="str">
        <f>"# " &amp; VALUE(RIGHT(D54,4)+1)</f>
        <v># 1130</v>
      </c>
      <c r="F54" s="43" t="str">
        <f>"# " &amp; VALUE(RIGHT(E54,5)+1)</f>
        <v># 1131</v>
      </c>
      <c r="G54" s="379"/>
      <c r="H54" s="340"/>
      <c r="I54" s="143">
        <v>1600</v>
      </c>
    </row>
    <row r="55" spans="1:9" ht="17" customHeight="1">
      <c r="A55" s="82"/>
      <c r="B55" s="144" t="s">
        <v>208</v>
      </c>
      <c r="C55" s="77" t="s">
        <v>112</v>
      </c>
      <c r="D55" s="122"/>
      <c r="E55" s="69" t="s">
        <v>86</v>
      </c>
      <c r="F55" s="119" t="s">
        <v>100</v>
      </c>
      <c r="G55" s="341"/>
      <c r="H55" s="116"/>
      <c r="I55" s="29"/>
    </row>
    <row r="56" spans="1:9" ht="17" customHeight="1">
      <c r="A56" s="125"/>
      <c r="B56" s="145" t="s">
        <v>209</v>
      </c>
      <c r="C56" s="367" t="s">
        <v>185</v>
      </c>
      <c r="D56" s="368"/>
      <c r="E56" s="26" t="s">
        <v>85</v>
      </c>
      <c r="F56" s="27" t="s">
        <v>101</v>
      </c>
      <c r="G56" s="129"/>
      <c r="H56" s="146"/>
      <c r="I56" s="41"/>
    </row>
    <row r="57" spans="1:9" ht="17" customHeight="1">
      <c r="A57" s="135">
        <v>30</v>
      </c>
      <c r="B57" s="31" t="s">
        <v>189</v>
      </c>
      <c r="C57" s="33" t="s">
        <v>210</v>
      </c>
      <c r="D57" s="34" t="str">
        <f>"# " &amp; VALUE(RIGHT(C57,2)+1)</f>
        <v># 6</v>
      </c>
      <c r="E57" s="33" t="s">
        <v>211</v>
      </c>
      <c r="F57" s="32" t="str">
        <f>"# " &amp; VALUE(RIGHT(E57,2)+1)</f>
        <v># 5</v>
      </c>
      <c r="G57" s="32"/>
      <c r="H57" s="147"/>
      <c r="I57" s="36">
        <v>30</v>
      </c>
    </row>
    <row r="58" spans="1:9" ht="17" customHeight="1">
      <c r="A58" s="125"/>
      <c r="B58" s="148" t="s">
        <v>20</v>
      </c>
      <c r="C58" s="6" t="s">
        <v>212</v>
      </c>
      <c r="D58" s="83"/>
      <c r="E58" s="24" t="s">
        <v>17</v>
      </c>
      <c r="F58" s="77" t="s">
        <v>17</v>
      </c>
      <c r="G58" s="101" t="s">
        <v>20</v>
      </c>
      <c r="H58" s="149" t="s">
        <v>20</v>
      </c>
      <c r="I58" s="41"/>
    </row>
    <row r="59" spans="1:9" s="21" customFormat="1" ht="17" customHeight="1" thickBot="1">
      <c r="A59" s="127">
        <v>1700</v>
      </c>
      <c r="B59" s="150" t="s">
        <v>197</v>
      </c>
      <c r="C59" s="151" t="s">
        <v>213</v>
      </c>
      <c r="D59" s="43" t="str">
        <f>"# " &amp; VALUE(RIGHT(C59,2)+1)</f>
        <v># 20</v>
      </c>
      <c r="E59" s="152" t="str">
        <f>C71</f>
        <v>我們家的料理 #2</v>
      </c>
      <c r="F59" s="33" t="str">
        <f>E71</f>
        <v>他和她的喵店長 2 # 4</v>
      </c>
      <c r="G59" s="105" t="s">
        <v>174</v>
      </c>
      <c r="H59" s="179" t="s">
        <v>214</v>
      </c>
      <c r="I59" s="143">
        <v>1700</v>
      </c>
    </row>
    <row r="60" spans="1:9" ht="17" customHeight="1">
      <c r="A60" s="22"/>
      <c r="B60" s="253" t="s">
        <v>99</v>
      </c>
      <c r="C60" s="254" t="s">
        <v>103</v>
      </c>
      <c r="D60" s="255" t="s">
        <v>48</v>
      </c>
      <c r="E60" s="255" t="s">
        <v>49</v>
      </c>
      <c r="F60" s="240"/>
      <c r="G60" s="101" t="s">
        <v>20</v>
      </c>
      <c r="H60" s="155" t="s">
        <v>20</v>
      </c>
      <c r="I60" s="29"/>
    </row>
    <row r="61" spans="1:9" ht="17" customHeight="1">
      <c r="A61" s="45"/>
      <c r="B61" s="256" t="s">
        <v>215</v>
      </c>
      <c r="C61" s="251" t="s">
        <v>216</v>
      </c>
      <c r="D61" s="257" t="s">
        <v>217</v>
      </c>
      <c r="E61" s="369" t="s">
        <v>218</v>
      </c>
      <c r="F61" s="370"/>
      <c r="G61" s="114" t="str">
        <f>G39</f>
        <v>思家大戰 # 46</v>
      </c>
      <c r="H61" s="107" t="s">
        <v>198</v>
      </c>
      <c r="I61" s="41"/>
    </row>
    <row r="62" spans="1:9" ht="17" customHeight="1">
      <c r="A62" s="30">
        <v>30</v>
      </c>
      <c r="B62" s="248" t="s">
        <v>211</v>
      </c>
      <c r="C62" s="252" t="s">
        <v>102</v>
      </c>
      <c r="D62" s="252" t="s">
        <v>133</v>
      </c>
      <c r="E62" s="236" t="s">
        <v>219</v>
      </c>
      <c r="F62" s="258" t="str">
        <f>"# " &amp; VALUE(RIGHT(E62,2)+1)</f>
        <v># 34</v>
      </c>
      <c r="G62" s="156"/>
      <c r="H62" s="81"/>
      <c r="I62" s="36">
        <v>30</v>
      </c>
    </row>
    <row r="63" spans="1:9" ht="17" customHeight="1">
      <c r="A63" s="37"/>
      <c r="B63" s="259" t="s">
        <v>72</v>
      </c>
      <c r="C63" s="259"/>
      <c r="D63" s="260"/>
      <c r="E63" s="260"/>
      <c r="F63" s="260"/>
      <c r="G63" s="101" t="s">
        <v>20</v>
      </c>
      <c r="H63" s="261" t="s">
        <v>50</v>
      </c>
      <c r="I63" s="41"/>
    </row>
    <row r="64" spans="1:9" ht="17" customHeight="1">
      <c r="A64" s="45"/>
      <c r="B64" s="240"/>
      <c r="C64" s="240"/>
      <c r="D64" s="233" t="s">
        <v>220</v>
      </c>
      <c r="E64" s="262"/>
      <c r="F64" s="240"/>
      <c r="G64" s="157" t="str">
        <f>G42</f>
        <v>周六聊Teen谷 # 41</v>
      </c>
      <c r="H64" s="264" t="s">
        <v>221</v>
      </c>
      <c r="I64" s="41"/>
    </row>
    <row r="65" spans="1:9" s="21" customFormat="1" ht="17" customHeight="1" thickBot="1">
      <c r="A65" s="158">
        <v>1800</v>
      </c>
      <c r="B65" s="233" t="s">
        <v>222</v>
      </c>
      <c r="C65" s="233" t="str">
        <f>"# " &amp; VALUE(RIGHT(B65,2)+1)</f>
        <v># 47</v>
      </c>
      <c r="D65" s="233" t="str">
        <f>"# " &amp; VALUE(RIGHT(C65,2)+1)</f>
        <v># 48</v>
      </c>
      <c r="E65" s="233" t="str">
        <f>"# " &amp; VALUE(RIGHT(D65,2)+1)</f>
        <v># 49</v>
      </c>
      <c r="F65" s="233" t="str">
        <f>"# " &amp; VALUE(RIGHT(E65,2)+1)</f>
        <v># 50</v>
      </c>
      <c r="G65" s="32"/>
      <c r="H65" s="265" t="s">
        <v>39</v>
      </c>
      <c r="I65" s="143">
        <v>1800</v>
      </c>
    </row>
    <row r="66" spans="1:9" ht="17" customHeight="1">
      <c r="A66" s="45"/>
      <c r="B66" s="244"/>
      <c r="C66" s="233"/>
      <c r="D66" s="233"/>
      <c r="E66" s="233"/>
      <c r="F66" s="233"/>
      <c r="G66" s="259" t="s">
        <v>223</v>
      </c>
      <c r="H66" s="266"/>
      <c r="I66" s="41"/>
    </row>
    <row r="67" spans="1:9" ht="17" customHeight="1" thickBot="1">
      <c r="A67" s="30">
        <v>30</v>
      </c>
      <c r="B67" s="267"/>
      <c r="C67" s="268"/>
      <c r="D67" s="268"/>
      <c r="E67" s="268"/>
      <c r="F67" s="268"/>
      <c r="G67" s="269" t="s">
        <v>224</v>
      </c>
      <c r="H67" s="270" t="s">
        <v>225</v>
      </c>
      <c r="I67" s="36">
        <v>30</v>
      </c>
    </row>
    <row r="68" spans="1:9" ht="17" customHeight="1">
      <c r="A68" s="45"/>
      <c r="B68" s="356" t="s">
        <v>226</v>
      </c>
      <c r="C68" s="357"/>
      <c r="D68" s="357"/>
      <c r="E68" s="357"/>
      <c r="F68" s="358"/>
      <c r="G68" s="356" t="s">
        <v>227</v>
      </c>
      <c r="H68" s="359"/>
      <c r="I68" s="41"/>
    </row>
    <row r="69" spans="1:9" s="21" customFormat="1" ht="12.65" customHeight="1" thickBot="1">
      <c r="A69" s="158">
        <v>1900</v>
      </c>
      <c r="B69" s="271"/>
      <c r="C69" s="272"/>
      <c r="D69" s="272"/>
      <c r="E69" s="272"/>
      <c r="F69" s="229">
        <v>1905</v>
      </c>
      <c r="G69" s="271"/>
      <c r="H69" s="272"/>
      <c r="I69" s="143">
        <v>1900</v>
      </c>
    </row>
    <row r="70" spans="1:9" s="21" customFormat="1" ht="17" customHeight="1">
      <c r="A70" s="159"/>
      <c r="B70" s="273" t="s">
        <v>53</v>
      </c>
      <c r="C70" s="274" t="s">
        <v>156</v>
      </c>
      <c r="D70" s="273" t="s">
        <v>53</v>
      </c>
      <c r="E70" s="275" t="s">
        <v>106</v>
      </c>
      <c r="F70" s="276" t="s">
        <v>41</v>
      </c>
      <c r="G70" s="273" t="s">
        <v>51</v>
      </c>
      <c r="H70" s="277" t="s">
        <v>168</v>
      </c>
      <c r="I70" s="134"/>
    </row>
    <row r="71" spans="1:9" s="21" customFormat="1" ht="17" customHeight="1">
      <c r="A71" s="162"/>
      <c r="B71" s="251" t="s">
        <v>228</v>
      </c>
      <c r="C71" s="278" t="s">
        <v>229</v>
      </c>
      <c r="D71" s="251" t="s">
        <v>230</v>
      </c>
      <c r="E71" s="279" t="s">
        <v>231</v>
      </c>
      <c r="F71" s="263" t="s">
        <v>232</v>
      </c>
      <c r="G71" s="251" t="s">
        <v>204</v>
      </c>
      <c r="H71" s="264" t="s">
        <v>233</v>
      </c>
      <c r="I71" s="131"/>
    </row>
    <row r="72" spans="1:9" s="21" customFormat="1" ht="17" customHeight="1">
      <c r="A72" s="45">
        <v>30</v>
      </c>
      <c r="B72" s="252" t="s">
        <v>52</v>
      </c>
      <c r="C72" s="280" t="s">
        <v>155</v>
      </c>
      <c r="D72" s="252" t="s">
        <v>52</v>
      </c>
      <c r="E72" s="281" t="s">
        <v>105</v>
      </c>
      <c r="F72" s="252" t="s">
        <v>21</v>
      </c>
      <c r="G72" s="282" t="s">
        <v>38</v>
      </c>
      <c r="H72" s="283" t="s">
        <v>169</v>
      </c>
      <c r="I72" s="41">
        <v>30</v>
      </c>
    </row>
    <row r="73" spans="1:9" ht="17" customHeight="1">
      <c r="A73" s="164"/>
      <c r="B73" s="260" t="s">
        <v>42</v>
      </c>
      <c r="C73" s="234"/>
      <c r="D73" s="234"/>
      <c r="E73" s="245" t="s">
        <v>234</v>
      </c>
      <c r="F73" s="234"/>
      <c r="G73" s="234"/>
      <c r="H73" s="284" t="s">
        <v>235</v>
      </c>
      <c r="I73" s="165"/>
    </row>
    <row r="74" spans="1:9" s="21" customFormat="1" ht="17" customHeight="1" thickBot="1">
      <c r="A74" s="162">
        <v>2000</v>
      </c>
      <c r="B74" s="233" t="s">
        <v>236</v>
      </c>
      <c r="C74" s="233" t="str">
        <f t="shared" ref="C74:G76" si="7">"# " &amp; VALUE(RIGHT(B74,4)+1)</f>
        <v># 280</v>
      </c>
      <c r="D74" s="237" t="str">
        <f t="shared" si="7"/>
        <v># 281</v>
      </c>
      <c r="E74" s="237" t="str">
        <f t="shared" si="7"/>
        <v># 282</v>
      </c>
      <c r="F74" s="237" t="str">
        <f t="shared" si="7"/>
        <v># 283</v>
      </c>
      <c r="G74" s="237" t="str">
        <f t="shared" si="7"/>
        <v># 284</v>
      </c>
      <c r="H74" s="285" t="s">
        <v>89</v>
      </c>
      <c r="I74" s="143">
        <v>2000</v>
      </c>
    </row>
    <row r="75" spans="1:9" s="21" customFormat="1" ht="17" customHeight="1">
      <c r="A75" s="132"/>
      <c r="B75" s="260" t="s">
        <v>66</v>
      </c>
      <c r="C75" s="286" t="s">
        <v>23</v>
      </c>
      <c r="D75" s="260"/>
      <c r="E75" s="287" t="s">
        <v>237</v>
      </c>
      <c r="F75" s="242"/>
      <c r="G75" s="288" t="s">
        <v>238</v>
      </c>
      <c r="H75" s="287" t="s">
        <v>237</v>
      </c>
      <c r="I75" s="134"/>
    </row>
    <row r="76" spans="1:9" ht="17" customHeight="1">
      <c r="A76" s="125">
        <v>30</v>
      </c>
      <c r="B76" s="233" t="s">
        <v>239</v>
      </c>
      <c r="C76" s="237" t="s">
        <v>240</v>
      </c>
      <c r="D76" s="237" t="str">
        <f t="shared" si="7"/>
        <v># 2401</v>
      </c>
      <c r="E76" s="237" t="str">
        <f t="shared" si="7"/>
        <v># 2402</v>
      </c>
      <c r="F76" s="237" t="str">
        <f t="shared" si="7"/>
        <v># 2403</v>
      </c>
      <c r="G76" s="289" t="s">
        <v>73</v>
      </c>
      <c r="H76" s="237" t="str">
        <f>"# " &amp; VALUE(RIGHT(F76,4)+1)</f>
        <v># 2404</v>
      </c>
      <c r="I76" s="36">
        <v>30</v>
      </c>
    </row>
    <row r="77" spans="1:9" ht="17" customHeight="1">
      <c r="A77" s="140"/>
      <c r="B77" s="260" t="s">
        <v>109</v>
      </c>
      <c r="C77" s="260"/>
      <c r="D77" s="242" t="s">
        <v>23</v>
      </c>
      <c r="E77" s="241"/>
      <c r="F77" s="241"/>
      <c r="G77" s="250"/>
      <c r="H77" s="290" t="s">
        <v>241</v>
      </c>
      <c r="I77" s="141"/>
    </row>
    <row r="78" spans="1:9" ht="17" customHeight="1" thickBot="1">
      <c r="A78" s="125"/>
      <c r="B78" s="240"/>
      <c r="C78" s="240"/>
      <c r="D78" s="233"/>
      <c r="E78" s="233"/>
      <c r="F78" s="233"/>
      <c r="G78" s="291"/>
      <c r="H78" s="292"/>
      <c r="I78" s="41"/>
    </row>
    <row r="79" spans="1:9" s="21" customFormat="1" ht="17" customHeight="1" thickBot="1">
      <c r="A79" s="167">
        <v>2100</v>
      </c>
      <c r="B79" s="233"/>
      <c r="C79" s="222"/>
      <c r="D79" s="293" t="s">
        <v>242</v>
      </c>
      <c r="E79" s="233"/>
      <c r="F79" s="233"/>
      <c r="G79" s="301"/>
      <c r="H79" s="295"/>
      <c r="I79" s="143">
        <v>2100</v>
      </c>
    </row>
    <row r="80" spans="1:9" s="21" customFormat="1" ht="17" customHeight="1">
      <c r="A80" s="132"/>
      <c r="B80" s="233" t="s">
        <v>243</v>
      </c>
      <c r="C80" s="233" t="str">
        <f>"# " &amp; VALUE(RIGHT(B80,2)+1)</f>
        <v># 22</v>
      </c>
      <c r="D80" s="233" t="str">
        <f>"# " &amp; VALUE(RIGHT(C80,2)+1)</f>
        <v># 23</v>
      </c>
      <c r="E80" s="233" t="str">
        <f>"# " &amp; VALUE(RIGHT(D80,2)+1)</f>
        <v># 24</v>
      </c>
      <c r="F80" s="233" t="str">
        <f>"# " &amp; VALUE(RIGHT(E80,2)+1)</f>
        <v># 25</v>
      </c>
      <c r="G80" s="291"/>
      <c r="H80" s="296" t="s">
        <v>244</v>
      </c>
      <c r="I80" s="134"/>
    </row>
    <row r="81" spans="1:9" s="21" customFormat="1" ht="17" customHeight="1">
      <c r="A81" s="169"/>
      <c r="B81" s="244"/>
      <c r="C81" s="233"/>
      <c r="D81" s="262"/>
      <c r="E81" s="233"/>
      <c r="F81" s="233"/>
      <c r="G81" s="352" t="s">
        <v>96</v>
      </c>
      <c r="H81" s="298" t="s">
        <v>245</v>
      </c>
      <c r="I81" s="131"/>
    </row>
    <row r="82" spans="1:9" ht="17" customHeight="1">
      <c r="A82" s="135">
        <v>30</v>
      </c>
      <c r="B82" s="248"/>
      <c r="C82" s="237"/>
      <c r="D82" s="237"/>
      <c r="E82" s="237"/>
      <c r="F82" s="237"/>
      <c r="G82" s="299" t="s">
        <v>246</v>
      </c>
      <c r="H82" s="300"/>
      <c r="I82" s="36">
        <v>30</v>
      </c>
    </row>
    <row r="83" spans="1:9" ht="17" customHeight="1">
      <c r="A83" s="125"/>
      <c r="B83" s="260" t="s">
        <v>95</v>
      </c>
      <c r="C83" s="260"/>
      <c r="D83" s="242" t="s">
        <v>23</v>
      </c>
      <c r="E83" s="241"/>
      <c r="F83" s="241"/>
      <c r="G83" s="301"/>
      <c r="H83" s="235"/>
      <c r="I83" s="41"/>
    </row>
    <row r="84" spans="1:9" ht="17" customHeight="1">
      <c r="A84" s="125"/>
      <c r="B84" s="240"/>
      <c r="C84" s="240"/>
      <c r="D84" s="233"/>
      <c r="E84" s="233"/>
      <c r="F84" s="233"/>
      <c r="G84" s="291"/>
      <c r="H84" s="302"/>
      <c r="I84" s="41"/>
    </row>
    <row r="85" spans="1:9" s="21" customFormat="1" ht="17" customHeight="1" thickBot="1">
      <c r="A85" s="127">
        <v>2200</v>
      </c>
      <c r="B85" s="233"/>
      <c r="C85" s="222"/>
      <c r="D85" s="303" t="s">
        <v>96</v>
      </c>
      <c r="E85" s="233"/>
      <c r="F85" s="233"/>
      <c r="G85" s="301"/>
      <c r="H85" s="304"/>
      <c r="I85" s="143">
        <v>2200</v>
      </c>
    </row>
    <row r="86" spans="1:9" s="21" customFormat="1" ht="17" customHeight="1">
      <c r="A86" s="169"/>
      <c r="B86" s="233" t="s">
        <v>247</v>
      </c>
      <c r="C86" s="233" t="str">
        <f>"# " &amp; VALUE(RIGHT(B86,2)+1)</f>
        <v># 19</v>
      </c>
      <c r="D86" s="233" t="str">
        <f>"# " &amp; VALUE(RIGHT(C86,2)+1)</f>
        <v># 20</v>
      </c>
      <c r="E86" s="233" t="str">
        <f>"# " &amp; VALUE(RIGHT(D86,2)+1)</f>
        <v># 21</v>
      </c>
      <c r="F86" s="233" t="str">
        <f>"# " &amp; VALUE(RIGHT(E86,2)+1)</f>
        <v># 22</v>
      </c>
      <c r="G86" s="291"/>
      <c r="H86" s="306" t="s">
        <v>173</v>
      </c>
      <c r="I86" s="134"/>
    </row>
    <row r="87" spans="1:9" s="21" customFormat="1" ht="17" customHeight="1">
      <c r="A87" s="169"/>
      <c r="B87" s="244"/>
      <c r="C87" s="233"/>
      <c r="D87" s="262"/>
      <c r="E87" s="233"/>
      <c r="F87" s="233"/>
      <c r="G87" s="299"/>
      <c r="H87" s="307" t="s">
        <v>248</v>
      </c>
      <c r="I87" s="131"/>
    </row>
    <row r="88" spans="1:9" ht="17" customHeight="1">
      <c r="A88" s="135">
        <v>30</v>
      </c>
      <c r="B88" s="248"/>
      <c r="C88" s="237"/>
      <c r="D88" s="237"/>
      <c r="E88" s="237"/>
      <c r="F88" s="308">
        <v>2230</v>
      </c>
      <c r="G88" s="309"/>
      <c r="H88" s="310" t="s">
        <v>119</v>
      </c>
      <c r="I88" s="36">
        <v>30</v>
      </c>
    </row>
    <row r="89" spans="1:9" ht="17" customHeight="1">
      <c r="A89" s="140"/>
      <c r="B89" s="240" t="s">
        <v>249</v>
      </c>
      <c r="C89" s="234"/>
      <c r="D89" s="234"/>
      <c r="E89" s="234"/>
      <c r="F89" s="234"/>
      <c r="G89" s="250" t="s">
        <v>250</v>
      </c>
      <c r="H89" s="305" t="s">
        <v>125</v>
      </c>
      <c r="I89" s="41"/>
    </row>
    <row r="90" spans="1:9" ht="17" customHeight="1">
      <c r="A90" s="125"/>
      <c r="B90" s="312"/>
      <c r="C90" s="245"/>
      <c r="D90" s="245" t="s">
        <v>251</v>
      </c>
      <c r="E90" s="312"/>
      <c r="F90" s="312"/>
      <c r="G90" s="297"/>
      <c r="H90" s="299" t="s">
        <v>252</v>
      </c>
      <c r="I90" s="41"/>
    </row>
    <row r="91" spans="1:9" ht="17" customHeight="1">
      <c r="A91" s="125"/>
      <c r="B91" s="233" t="s">
        <v>189</v>
      </c>
      <c r="C91" s="233" t="str">
        <f>"# " &amp; VALUE(RIGHT(B91,2)+1)</f>
        <v># 2</v>
      </c>
      <c r="D91" s="233" t="str">
        <f>"# " &amp; VALUE(RIGHT(C91,2)+1)</f>
        <v># 3</v>
      </c>
      <c r="E91" s="233" t="str">
        <f>"# " &amp; VALUE(RIGHT(D91,2)+1)</f>
        <v># 4</v>
      </c>
      <c r="F91" s="233" t="str">
        <f>"# " &amp; VALUE(RIGHT(E91,2)+1)</f>
        <v># 5</v>
      </c>
      <c r="G91" s="299" t="s">
        <v>207</v>
      </c>
      <c r="H91" s="309" t="s">
        <v>83</v>
      </c>
      <c r="I91" s="41"/>
    </row>
    <row r="92" spans="1:9" ht="17" customHeight="1" thickBot="1">
      <c r="A92" s="127">
        <v>2300</v>
      </c>
      <c r="B92" s="237"/>
      <c r="C92" s="237"/>
      <c r="D92" s="316"/>
      <c r="E92" s="316"/>
      <c r="F92" s="316">
        <v>2305</v>
      </c>
      <c r="G92" s="301" t="s">
        <v>253</v>
      </c>
      <c r="H92" s="314"/>
      <c r="I92" s="143">
        <v>2300</v>
      </c>
    </row>
    <row r="93" spans="1:9" s="21" customFormat="1" ht="17" customHeight="1">
      <c r="A93" s="173"/>
      <c r="B93" s="239" t="s">
        <v>58</v>
      </c>
      <c r="C93" s="222"/>
      <c r="D93" s="233"/>
      <c r="E93" s="318"/>
      <c r="F93" s="259">
        <v>800632426</v>
      </c>
      <c r="G93" s="291"/>
      <c r="H93" s="319" t="s">
        <v>75</v>
      </c>
      <c r="I93" s="134"/>
    </row>
    <row r="94" spans="1:9" s="21" customFormat="1" ht="17" customHeight="1">
      <c r="A94" s="173"/>
      <c r="B94" s="244"/>
      <c r="C94" s="245" t="s">
        <v>205</v>
      </c>
      <c r="D94" s="320"/>
      <c r="E94" s="321" t="s">
        <v>179</v>
      </c>
      <c r="F94" s="245" t="s">
        <v>205</v>
      </c>
      <c r="G94" s="251"/>
      <c r="H94" s="251" t="s">
        <v>254</v>
      </c>
      <c r="I94" s="131"/>
    </row>
    <row r="95" spans="1:9" s="21" customFormat="1" ht="17" customHeight="1" thickBot="1">
      <c r="A95" s="174">
        <v>2315</v>
      </c>
      <c r="B95" s="244" t="s">
        <v>255</v>
      </c>
      <c r="C95" s="233" t="str">
        <f>"# " &amp; VALUE(RIGHT(B95,4)+1)</f>
        <v># 3652</v>
      </c>
      <c r="D95" s="233" t="str">
        <f>"# " &amp; VALUE(RIGHT(C95,4)+1)</f>
        <v># 3653</v>
      </c>
      <c r="E95" s="323"/>
      <c r="F95" s="324" t="s">
        <v>256</v>
      </c>
      <c r="G95" s="325"/>
      <c r="H95" s="325" t="s">
        <v>74</v>
      </c>
      <c r="I95" s="175">
        <v>2315</v>
      </c>
    </row>
    <row r="96" spans="1:9" ht="17" customHeight="1" thickBot="1">
      <c r="A96" s="30">
        <v>30</v>
      </c>
      <c r="B96" s="327"/>
      <c r="C96" s="328"/>
      <c r="D96" s="328"/>
      <c r="E96" s="331" t="s">
        <v>180</v>
      </c>
      <c r="F96" s="176"/>
      <c r="G96" s="362" t="s">
        <v>34</v>
      </c>
      <c r="H96" s="363"/>
      <c r="I96" s="177">
        <v>30</v>
      </c>
    </row>
    <row r="97" spans="1:9" ht="17" customHeight="1">
      <c r="A97" s="37"/>
      <c r="B97" s="244"/>
      <c r="C97" s="223"/>
      <c r="D97" s="223" t="s">
        <v>34</v>
      </c>
      <c r="E97" s="119" t="s">
        <v>17</v>
      </c>
      <c r="F97" s="215"/>
      <c r="G97" s="250" t="s">
        <v>76</v>
      </c>
      <c r="H97" s="311" t="s">
        <v>68</v>
      </c>
      <c r="I97" s="41"/>
    </row>
    <row r="98" spans="1:9" ht="17" customHeight="1">
      <c r="A98" s="45"/>
      <c r="B98" s="244"/>
      <c r="C98" s="234"/>
      <c r="D98" s="234"/>
      <c r="E98" s="114" t="str">
        <f>E71</f>
        <v>他和她的喵店長 2 # 4</v>
      </c>
      <c r="F98" s="78"/>
      <c r="G98" s="334" t="s">
        <v>214</v>
      </c>
      <c r="H98" s="314" t="s">
        <v>257</v>
      </c>
      <c r="I98" s="41"/>
    </row>
    <row r="99" spans="1:9" ht="17" customHeight="1" thickBot="1">
      <c r="A99" s="45"/>
      <c r="B99" s="244"/>
      <c r="C99" s="234"/>
      <c r="D99" s="234"/>
      <c r="E99" s="105"/>
      <c r="F99" s="209">
        <v>2350</v>
      </c>
      <c r="G99" s="325" t="s">
        <v>77</v>
      </c>
      <c r="H99" s="314" t="s">
        <v>69</v>
      </c>
      <c r="I99" s="41"/>
    </row>
    <row r="100" spans="1:9" s="21" customFormat="1" ht="17" customHeight="1" thickBot="1">
      <c r="A100" s="11" t="s">
        <v>9</v>
      </c>
      <c r="B100" s="329"/>
      <c r="C100" s="330"/>
      <c r="D100" s="330" t="s">
        <v>60</v>
      </c>
      <c r="E100" s="353"/>
      <c r="F100" s="333"/>
      <c r="G100" s="252"/>
      <c r="H100" s="238"/>
      <c r="I100" s="44" t="s">
        <v>9</v>
      </c>
    </row>
    <row r="101" spans="1:9" ht="17" customHeight="1">
      <c r="A101" s="22"/>
      <c r="B101" s="181" t="s">
        <v>17</v>
      </c>
      <c r="C101" s="160" t="s">
        <v>17</v>
      </c>
      <c r="D101" s="160" t="s">
        <v>17</v>
      </c>
      <c r="E101" s="24" t="s">
        <v>17</v>
      </c>
      <c r="F101" s="49" t="s">
        <v>17</v>
      </c>
      <c r="G101" s="161" t="s">
        <v>35</v>
      </c>
      <c r="H101" s="178" t="s">
        <v>20</v>
      </c>
      <c r="I101" s="29"/>
    </row>
    <row r="102" spans="1:9" ht="17" customHeight="1">
      <c r="A102" s="45"/>
      <c r="B102" s="42" t="str">
        <f>$B$27</f>
        <v>新聞掏寶  # 219</v>
      </c>
      <c r="C102" s="105" t="str">
        <f>C61</f>
        <v>約埋班Friend去旅行 # 4</v>
      </c>
      <c r="D102" s="24" t="str">
        <f>D61</f>
        <v>這㇐站阿拉伯 Arabian Days &amp; Nights (20 EPI)</v>
      </c>
      <c r="E102" s="360" t="str">
        <f>E61</f>
        <v xml:space="preserve">關注關注組 Eyes On Concern Groups </v>
      </c>
      <c r="F102" s="361"/>
      <c r="G102" s="114" t="str">
        <f>G42</f>
        <v>周六聊Teen谷 # 41</v>
      </c>
      <c r="H102" s="168" t="str">
        <f>H71</f>
        <v>星期日檔案 # 33</v>
      </c>
      <c r="I102" s="41"/>
    </row>
    <row r="103" spans="1:9" ht="17" customHeight="1">
      <c r="A103" s="30">
        <v>30</v>
      </c>
      <c r="B103" s="182"/>
      <c r="C103" s="111"/>
      <c r="D103" s="105" t="str">
        <f>D62</f>
        <v># 17</v>
      </c>
      <c r="E103" s="105" t="str">
        <f>E62</f>
        <v># 33</v>
      </c>
      <c r="F103" s="61" t="str">
        <f>F62</f>
        <v># 34</v>
      </c>
      <c r="G103" s="111"/>
      <c r="H103" s="168"/>
      <c r="I103" s="36">
        <v>30</v>
      </c>
    </row>
    <row r="104" spans="1:9" ht="17" customHeight="1">
      <c r="A104" s="45"/>
      <c r="B104" s="38" t="s">
        <v>17</v>
      </c>
      <c r="C104" s="39"/>
      <c r="D104" s="122"/>
      <c r="E104" s="122"/>
      <c r="F104" s="122"/>
      <c r="G104" s="161" t="s">
        <v>35</v>
      </c>
      <c r="H104" s="149"/>
      <c r="I104" s="96"/>
    </row>
    <row r="105" spans="1:9" s="21" customFormat="1" ht="17" customHeight="1" thickBot="1">
      <c r="A105" s="11" t="s">
        <v>10</v>
      </c>
      <c r="B105" s="61"/>
      <c r="C105" s="209"/>
      <c r="D105" s="171" t="s">
        <v>96</v>
      </c>
      <c r="E105" s="61"/>
      <c r="F105" s="61"/>
      <c r="G105" s="106" t="s">
        <v>81</v>
      </c>
      <c r="H105" s="212" t="s">
        <v>73</v>
      </c>
      <c r="I105" s="108" t="s">
        <v>10</v>
      </c>
    </row>
    <row r="106" spans="1:9" ht="17" customHeight="1">
      <c r="A106" s="109"/>
      <c r="B106" s="61" t="s">
        <v>247</v>
      </c>
      <c r="C106" s="61" t="str">
        <f>"# " &amp; VALUE(RIGHT(B106,2)+1)</f>
        <v># 19</v>
      </c>
      <c r="D106" s="61" t="str">
        <f>"# " &amp; VALUE(RIGHT(C106,2)+1)</f>
        <v># 20</v>
      </c>
      <c r="E106" s="61" t="str">
        <f>"# " &amp; VALUE(RIGHT(D106,2)+1)</f>
        <v># 21</v>
      </c>
      <c r="F106" s="61" t="str">
        <f>"# " &amp; VALUE(RIGHT(E106,2)+1)</f>
        <v># 22</v>
      </c>
      <c r="G106" s="105" t="str">
        <f>G16</f>
        <v># 11</v>
      </c>
      <c r="H106" s="184" t="str">
        <f>H16</f>
        <v># 1</v>
      </c>
      <c r="I106" s="97"/>
    </row>
    <row r="107" spans="1:9" ht="17" customHeight="1">
      <c r="A107" s="185">
        <v>30</v>
      </c>
      <c r="B107" s="31"/>
      <c r="C107" s="43"/>
      <c r="D107" s="43"/>
      <c r="E107" s="43"/>
      <c r="F107" s="43"/>
      <c r="G107" s="32"/>
      <c r="H107" s="81"/>
      <c r="I107" s="98">
        <v>30</v>
      </c>
    </row>
    <row r="108" spans="1:9" ht="17" customHeight="1">
      <c r="A108" s="117"/>
      <c r="B108" s="38" t="s">
        <v>17</v>
      </c>
      <c r="C108" s="6"/>
      <c r="D108" s="61"/>
      <c r="E108" s="61"/>
      <c r="F108" s="61"/>
      <c r="G108" s="161" t="s">
        <v>35</v>
      </c>
      <c r="H108" s="186" t="s">
        <v>35</v>
      </c>
      <c r="I108" s="187"/>
    </row>
    <row r="109" spans="1:9" s="21" customFormat="1" ht="17" customHeight="1" thickBot="1">
      <c r="A109" s="11" t="s">
        <v>11</v>
      </c>
      <c r="B109" s="42"/>
      <c r="C109" s="209"/>
      <c r="D109" s="61" t="str">
        <f>$D$79</f>
        <v>企業強人 Big Biz Duel (25 EPI)</v>
      </c>
      <c r="E109" s="61"/>
      <c r="F109" s="61"/>
      <c r="G109" s="342" t="str">
        <f>G75</f>
        <v>中年好聲音3香港海選</v>
      </c>
      <c r="H109" s="189"/>
      <c r="I109" s="44" t="s">
        <v>11</v>
      </c>
    </row>
    <row r="110" spans="1:9" ht="17" customHeight="1">
      <c r="A110" s="109"/>
      <c r="B110" s="42" t="str">
        <f>$B$80</f>
        <v># 21</v>
      </c>
      <c r="C110" s="61" t="str">
        <f>"# " &amp; VALUE(RIGHT(B110,2)+1)</f>
        <v># 22</v>
      </c>
      <c r="D110" s="61" t="str">
        <f>"# " &amp; VALUE(RIGHT(C110,2)+1)</f>
        <v># 23</v>
      </c>
      <c r="E110" s="61" t="str">
        <f>"# " &amp; VALUE(RIGHT(D110,2)+1)</f>
        <v># 24</v>
      </c>
      <c r="F110" s="61" t="str">
        <f>"# " &amp; VALUE(RIGHT(E110,2)+1)</f>
        <v># 25</v>
      </c>
      <c r="G110" s="161" t="s">
        <v>35</v>
      </c>
      <c r="H110" s="366" t="str">
        <f>H80</f>
        <v>大師兄開心嘩鬼感謝祭</v>
      </c>
      <c r="I110" s="97"/>
    </row>
    <row r="111" spans="1:9" ht="17" customHeight="1">
      <c r="A111" s="113">
        <v>30</v>
      </c>
      <c r="B111" s="64"/>
      <c r="C111" s="43"/>
      <c r="D111" s="43"/>
      <c r="E111" s="43"/>
      <c r="F111" s="43"/>
      <c r="G111" s="188"/>
      <c r="H111" s="366"/>
      <c r="I111" s="98">
        <v>30</v>
      </c>
    </row>
    <row r="112" spans="1:9" ht="17" customHeight="1">
      <c r="A112" s="117"/>
      <c r="B112" s="154" t="s">
        <v>17</v>
      </c>
      <c r="C112" s="39"/>
      <c r="D112" s="39" t="str">
        <f>$E$75</f>
        <v xml:space="preserve">愛．回家之開心速遞  Lo And Behold </v>
      </c>
      <c r="E112" s="39"/>
      <c r="F112" s="39"/>
      <c r="G112" s="157"/>
      <c r="H112" s="190"/>
      <c r="I112" s="187"/>
    </row>
    <row r="113" spans="1:9" s="21" customFormat="1" ht="17" customHeight="1" thickBot="1">
      <c r="A113" s="11" t="s">
        <v>12</v>
      </c>
      <c r="B113" s="61" t="str">
        <f>B76</f>
        <v># 2373</v>
      </c>
      <c r="C113" s="61" t="str">
        <f t="shared" ref="C113:F113" si="8">C76</f>
        <v># 2400</v>
      </c>
      <c r="D113" s="43" t="str">
        <f t="shared" si="8"/>
        <v># 2401</v>
      </c>
      <c r="E113" s="61" t="str">
        <f t="shared" si="8"/>
        <v># 2402</v>
      </c>
      <c r="F113" s="61" t="str">
        <f t="shared" si="8"/>
        <v># 2403</v>
      </c>
      <c r="G113" s="343" t="s">
        <v>258</v>
      </c>
      <c r="H113" s="192"/>
      <c r="I113" s="44" t="s">
        <v>12</v>
      </c>
    </row>
    <row r="114" spans="1:9" ht="17" customHeight="1">
      <c r="A114" s="109"/>
      <c r="B114" s="154" t="s">
        <v>17</v>
      </c>
      <c r="C114" s="122"/>
      <c r="D114" s="56" t="s">
        <v>234</v>
      </c>
      <c r="E114" s="39"/>
      <c r="F114" s="39"/>
      <c r="G114" s="170" t="s">
        <v>246</v>
      </c>
      <c r="H114" s="193" t="s">
        <v>259</v>
      </c>
      <c r="I114" s="97"/>
    </row>
    <row r="115" spans="1:9" ht="17" customHeight="1">
      <c r="A115" s="185">
        <v>30</v>
      </c>
      <c r="B115" s="43" t="str">
        <f>B74</f>
        <v># 279</v>
      </c>
      <c r="C115" s="43" t="str">
        <f t="shared" ref="C115:F115" si="9">C74</f>
        <v># 280</v>
      </c>
      <c r="D115" s="43" t="str">
        <f t="shared" si="9"/>
        <v># 281</v>
      </c>
      <c r="E115" s="43" t="str">
        <f t="shared" si="9"/>
        <v># 282</v>
      </c>
      <c r="F115" s="43" t="str">
        <f t="shared" si="9"/>
        <v># 283</v>
      </c>
      <c r="G115" s="188"/>
      <c r="H115" s="163" t="s">
        <v>260</v>
      </c>
      <c r="I115" s="98">
        <v>30</v>
      </c>
    </row>
    <row r="116" spans="1:9" ht="17" customHeight="1">
      <c r="A116" s="113"/>
      <c r="B116" s="194" t="s">
        <v>17</v>
      </c>
      <c r="C116" s="122" t="s">
        <v>17</v>
      </c>
      <c r="D116" s="119" t="s">
        <v>17</v>
      </c>
      <c r="E116" s="69" t="s">
        <v>17</v>
      </c>
      <c r="F116" s="69" t="s">
        <v>17</v>
      </c>
      <c r="G116" s="157"/>
      <c r="H116" s="166" t="s">
        <v>237</v>
      </c>
      <c r="I116" s="99"/>
    </row>
    <row r="117" spans="1:9" s="21" customFormat="1" ht="17" customHeight="1" thickBot="1">
      <c r="A117" s="11" t="s">
        <v>15</v>
      </c>
      <c r="B117" s="92" t="str">
        <f>B71</f>
        <v>玲玲友情報 # 27</v>
      </c>
      <c r="C117" s="61" t="str">
        <f>$C$71</f>
        <v>我們家的料理 #2</v>
      </c>
      <c r="D117" s="32" t="str">
        <f>D71</f>
        <v>玲玲友情報 # 28</v>
      </c>
      <c r="E117" s="32" t="str">
        <f>$E$71</f>
        <v>他和她的喵店長 2 # 4</v>
      </c>
      <c r="F117" s="33" t="str">
        <f>F71</f>
        <v>最強生命線 # 367</v>
      </c>
      <c r="G117" s="32"/>
      <c r="H117" s="196" t="str">
        <f>H76</f>
        <v># 2404</v>
      </c>
      <c r="I117" s="44" t="s">
        <v>15</v>
      </c>
    </row>
    <row r="118" spans="1:9" ht="17" customHeight="1">
      <c r="A118" s="109"/>
      <c r="B118" s="38" t="s">
        <v>17</v>
      </c>
      <c r="C118" s="39"/>
      <c r="D118" s="61"/>
      <c r="E118" s="61"/>
      <c r="F118" s="40"/>
      <c r="G118" s="161" t="s">
        <v>35</v>
      </c>
      <c r="H118" s="178" t="s">
        <v>20</v>
      </c>
      <c r="I118" s="97"/>
    </row>
    <row r="119" spans="1:9" ht="17" customHeight="1">
      <c r="A119" s="185">
        <v>30</v>
      </c>
      <c r="B119" s="197"/>
      <c r="C119" s="61"/>
      <c r="D119" s="61" t="str">
        <f>D64</f>
        <v>天龍八部 Demi-Gods and Semi-Devils (50 EPI)</v>
      </c>
      <c r="E119" s="61"/>
      <c r="F119" s="61"/>
      <c r="G119" s="188"/>
      <c r="H119" s="198" t="str">
        <f>H87</f>
        <v>無窮之路IV - 一帶一路 #3</v>
      </c>
      <c r="I119" s="98">
        <v>30</v>
      </c>
    </row>
    <row r="120" spans="1:9" ht="17" customHeight="1">
      <c r="A120" s="113"/>
      <c r="B120" s="42" t="str">
        <f>B65</f>
        <v># 46</v>
      </c>
      <c r="C120" s="61" t="str">
        <f>C65</f>
        <v># 47</v>
      </c>
      <c r="D120" s="61" t="str">
        <f>D65</f>
        <v># 48</v>
      </c>
      <c r="E120" s="61" t="str">
        <f>E65</f>
        <v># 49</v>
      </c>
      <c r="F120" s="61" t="str">
        <f>F65</f>
        <v># 50</v>
      </c>
      <c r="G120" s="170" t="s">
        <v>207</v>
      </c>
      <c r="H120" s="178" t="s">
        <v>20</v>
      </c>
      <c r="I120" s="187"/>
    </row>
    <row r="121" spans="1:9" s="21" customFormat="1" ht="17" customHeight="1" thickBot="1">
      <c r="A121" s="11" t="s">
        <v>13</v>
      </c>
      <c r="B121" s="64"/>
      <c r="C121" s="43"/>
      <c r="D121" s="43"/>
      <c r="E121" s="43"/>
      <c r="F121" s="43"/>
      <c r="G121" s="191"/>
      <c r="H121" s="210" t="str">
        <f>H98</f>
        <v>J Music #58</v>
      </c>
      <c r="I121" s="44" t="s">
        <v>13</v>
      </c>
    </row>
    <row r="122" spans="1:9" ht="17" customHeight="1">
      <c r="A122" s="45"/>
      <c r="B122" s="118" t="s">
        <v>17</v>
      </c>
      <c r="C122" s="50"/>
      <c r="D122" s="6"/>
      <c r="E122" s="6"/>
      <c r="F122" s="6"/>
      <c r="G122" s="161" t="s">
        <v>35</v>
      </c>
      <c r="H122" s="178" t="s">
        <v>20</v>
      </c>
      <c r="I122" s="41"/>
    </row>
    <row r="123" spans="1:9" ht="17" customHeight="1">
      <c r="A123" s="185" t="s">
        <v>2</v>
      </c>
      <c r="B123" s="199"/>
      <c r="C123" s="209"/>
      <c r="D123" s="61" t="str">
        <f>D39</f>
        <v>流行都市  Big City Shop 2024</v>
      </c>
      <c r="E123" s="6"/>
      <c r="F123" s="61"/>
      <c r="G123" s="114" t="str">
        <f>G71</f>
        <v>新聞透視 # 41</v>
      </c>
      <c r="H123" s="210" t="str">
        <f>H40</f>
        <v>開心無敵獎門人 # 13</v>
      </c>
      <c r="I123" s="98" t="s">
        <v>2</v>
      </c>
    </row>
    <row r="124" spans="1:9" ht="17" customHeight="1">
      <c r="A124" s="113"/>
      <c r="B124" s="61" t="str">
        <f>B40</f>
        <v># 205</v>
      </c>
      <c r="C124" s="61" t="str">
        <f>C40</f>
        <v># 206</v>
      </c>
      <c r="D124" s="61" t="str">
        <f>D40</f>
        <v># 207</v>
      </c>
      <c r="E124" s="61" t="str">
        <f>E40</f>
        <v># 208</v>
      </c>
      <c r="F124" s="61" t="str">
        <f>F40</f>
        <v># 209</v>
      </c>
      <c r="G124" s="161" t="s">
        <v>35</v>
      </c>
      <c r="H124" s="61"/>
      <c r="I124" s="99"/>
    </row>
    <row r="125" spans="1:9" ht="17" customHeight="1" thickBot="1">
      <c r="A125" s="200" t="s">
        <v>14</v>
      </c>
      <c r="B125" s="201"/>
      <c r="C125" s="202"/>
      <c r="D125" s="202"/>
      <c r="E125" s="202"/>
      <c r="F125" s="203"/>
      <c r="G125" s="204" t="str">
        <f>G42</f>
        <v>周六聊Teen谷 # 41</v>
      </c>
      <c r="H125" s="205"/>
      <c r="I125" s="44" t="s">
        <v>14</v>
      </c>
    </row>
    <row r="126" spans="1:9" ht="17" customHeight="1" thickTop="1">
      <c r="A126" s="206"/>
      <c r="B126" s="209"/>
      <c r="C126" s="6"/>
      <c r="D126" s="6"/>
      <c r="E126" s="6"/>
      <c r="F126" s="6"/>
      <c r="G126" s="6"/>
      <c r="H126" s="354">
        <f ca="1">TODAY()</f>
        <v>45565</v>
      </c>
      <c r="I126" s="355"/>
    </row>
    <row r="127" spans="1:9" ht="17" customHeight="1"/>
    <row r="128" spans="1:9" ht="17" customHeight="1"/>
    <row r="129" ht="17" customHeight="1"/>
  </sheetData>
  <mergeCells count="17">
    <mergeCell ref="C56:D56"/>
    <mergeCell ref="E61:F61"/>
    <mergeCell ref="B68:F68"/>
    <mergeCell ref="G68:H68"/>
    <mergeCell ref="C1:G1"/>
    <mergeCell ref="H2:I2"/>
    <mergeCell ref="D6:E6"/>
    <mergeCell ref="B11:F11"/>
    <mergeCell ref="G11:H11"/>
    <mergeCell ref="G26:H26"/>
    <mergeCell ref="G96:H96"/>
    <mergeCell ref="E102:F102"/>
    <mergeCell ref="H110:H111"/>
    <mergeCell ref="H126:I126"/>
    <mergeCell ref="G27:H27"/>
    <mergeCell ref="G50:G51"/>
    <mergeCell ref="G53:G5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wk1</vt:lpstr>
      <vt:lpstr>wk2</vt:lpstr>
      <vt:lpstr>'wk1'!Print_Area</vt:lpstr>
    </vt:vector>
  </TitlesOfParts>
  <Company>Measat Broadcast Network Systems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PCKPUA</dc:creator>
  <cp:lastModifiedBy>TANG, Chin Yee</cp:lastModifiedBy>
  <cp:lastPrinted>2024-08-21T03:58:00Z</cp:lastPrinted>
  <dcterms:created xsi:type="dcterms:W3CDTF">2009-06-03T02:40:18Z</dcterms:created>
  <dcterms:modified xsi:type="dcterms:W3CDTF">2024-09-30T10:47:22Z</dcterms:modified>
</cp:coreProperties>
</file>