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efscmg.file.core.windows.net\efscmg\CC\CHINESE\Programming\TVB Jade HD\Schedule\2026\"/>
    </mc:Choice>
  </mc:AlternateContent>
  <xr:revisionPtr revIDLastSave="0" documentId="13_ncr:1_{49813D00-70C5-4A5D-B150-4920BA245799}" xr6:coauthVersionLast="47" xr6:coauthVersionMax="47" xr10:uidLastSave="{00000000-0000-0000-0000-000000000000}"/>
  <bookViews>
    <workbookView xWindow="-110" yWindow="-110" windowWidth="19420" windowHeight="10300" tabRatio="602" activeTab="3" xr2:uid="{00000000-000D-0000-FFFF-FFFF00000000}"/>
  </bookViews>
  <sheets>
    <sheet name="wk1" sheetId="3" r:id="rId1"/>
    <sheet name="wk2" sheetId="4" r:id="rId2"/>
    <sheet name="wk3" sheetId="5" r:id="rId3"/>
    <sheet name="wk4" sheetId="6" r:id="rId4"/>
  </sheets>
  <definedNames>
    <definedName name="_xlnm.Print_Area" localSheetId="0">'wk1'!$A$1:$I$130</definedName>
    <definedName name="_xlnm.Print_Area" localSheetId="1">'wk2'!$A$1:$I$130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29" i="5" l="1"/>
  <c r="G128" i="5"/>
  <c r="C128" i="5"/>
  <c r="D128" i="5"/>
  <c r="E128" i="5"/>
  <c r="F128" i="5"/>
  <c r="H126" i="5"/>
  <c r="G125" i="5"/>
  <c r="C42" i="5"/>
  <c r="D42" i="5"/>
  <c r="E42" i="5"/>
  <c r="F42" i="5"/>
  <c r="F125" i="5"/>
  <c r="E125" i="5"/>
  <c r="D125" i="5"/>
  <c r="C125" i="5"/>
  <c r="B125" i="5"/>
  <c r="C64" i="5"/>
  <c r="D64" i="5"/>
  <c r="E64" i="5"/>
  <c r="F64" i="5"/>
  <c r="F122" i="5"/>
  <c r="E122" i="5"/>
  <c r="D122" i="5"/>
  <c r="C122" i="5"/>
  <c r="B122" i="5"/>
  <c r="G121" i="5"/>
  <c r="D121" i="5"/>
  <c r="G119" i="5"/>
  <c r="B119" i="5"/>
  <c r="C119" i="5"/>
  <c r="D119" i="5"/>
  <c r="E119" i="5"/>
  <c r="F119" i="5"/>
  <c r="D118" i="5"/>
  <c r="C74" i="5"/>
  <c r="D74" i="5"/>
  <c r="E74" i="5"/>
  <c r="F74" i="5"/>
  <c r="G74" i="5"/>
  <c r="H74" i="5"/>
  <c r="H117" i="5"/>
  <c r="G117" i="5"/>
  <c r="F117" i="5"/>
  <c r="E117" i="5"/>
  <c r="D117" i="5"/>
  <c r="C117" i="5"/>
  <c r="B117" i="5"/>
  <c r="C78" i="5"/>
  <c r="D78" i="5"/>
  <c r="E78" i="5"/>
  <c r="F78" i="5"/>
  <c r="F115" i="5"/>
  <c r="E115" i="5"/>
  <c r="D115" i="5"/>
  <c r="C115" i="5"/>
  <c r="B115" i="5"/>
  <c r="H114" i="5"/>
  <c r="D114" i="5"/>
  <c r="C114" i="5"/>
  <c r="B111" i="5"/>
  <c r="C111" i="5"/>
  <c r="D111" i="5"/>
  <c r="E111" i="5"/>
  <c r="F111" i="5"/>
  <c r="H110" i="5"/>
  <c r="G110" i="5"/>
  <c r="D110" i="5"/>
  <c r="H107" i="5"/>
  <c r="G107" i="5"/>
  <c r="C107" i="5"/>
  <c r="D107" i="5"/>
  <c r="E107" i="5"/>
  <c r="F107" i="5"/>
  <c r="H106" i="5"/>
  <c r="G106" i="5"/>
  <c r="C61" i="5"/>
  <c r="D61" i="5"/>
  <c r="E61" i="5"/>
  <c r="F61" i="5"/>
  <c r="F104" i="5"/>
  <c r="E104" i="5"/>
  <c r="D104" i="5"/>
  <c r="C104" i="5"/>
  <c r="B104" i="5"/>
  <c r="H103" i="5"/>
  <c r="G103" i="5"/>
  <c r="G99" i="5"/>
  <c r="C95" i="5"/>
  <c r="D95" i="5"/>
  <c r="E95" i="5"/>
  <c r="F95" i="5"/>
  <c r="C92" i="5"/>
  <c r="D92" i="5"/>
  <c r="E92" i="5"/>
  <c r="F92" i="5"/>
  <c r="C88" i="5"/>
  <c r="D88" i="5"/>
  <c r="E88" i="5"/>
  <c r="F88" i="5"/>
  <c r="C82" i="5"/>
  <c r="D82" i="5"/>
  <c r="E82" i="5"/>
  <c r="F82" i="5"/>
  <c r="E55" i="5"/>
  <c r="H66" i="5"/>
  <c r="G66" i="5"/>
  <c r="H63" i="5"/>
  <c r="H60" i="5"/>
  <c r="H57" i="5"/>
  <c r="H54" i="5"/>
  <c r="C23" i="5"/>
  <c r="C52" i="5"/>
  <c r="D52" i="5"/>
  <c r="E52" i="5"/>
  <c r="F52" i="5"/>
  <c r="B52" i="5"/>
  <c r="H51" i="5"/>
  <c r="D22" i="5"/>
  <c r="D51" i="5"/>
  <c r="H49" i="5"/>
  <c r="F48" i="5"/>
  <c r="E48" i="5"/>
  <c r="D48" i="5"/>
  <c r="C48" i="5"/>
  <c r="H47" i="5"/>
  <c r="F45" i="5"/>
  <c r="E45" i="5"/>
  <c r="D45" i="5"/>
  <c r="C19" i="5"/>
  <c r="C45" i="5"/>
  <c r="B45" i="5"/>
  <c r="H44" i="5"/>
  <c r="D44" i="5"/>
  <c r="G39" i="5"/>
  <c r="G38" i="5"/>
  <c r="D21" i="5"/>
  <c r="E21" i="5"/>
  <c r="F21" i="5"/>
  <c r="F38" i="5"/>
  <c r="E38" i="5"/>
  <c r="C38" i="5"/>
  <c r="D38" i="5"/>
  <c r="F35" i="5"/>
  <c r="E35" i="5"/>
  <c r="D35" i="5"/>
  <c r="C35" i="5"/>
  <c r="C9" i="5"/>
  <c r="D9" i="5"/>
  <c r="E9" i="5"/>
  <c r="F9" i="5"/>
  <c r="G9" i="5"/>
  <c r="H9" i="5"/>
  <c r="H33" i="5"/>
  <c r="G33" i="5"/>
  <c r="F33" i="5"/>
  <c r="E33" i="5"/>
  <c r="D33" i="5"/>
  <c r="C33" i="5"/>
  <c r="B33" i="5"/>
  <c r="F30" i="5"/>
  <c r="E30" i="5"/>
  <c r="D30" i="5"/>
  <c r="C30" i="5"/>
  <c r="D29" i="5"/>
  <c r="F27" i="5"/>
  <c r="D27" i="5"/>
  <c r="E26" i="5"/>
  <c r="C26" i="5"/>
  <c r="B26" i="5"/>
  <c r="D23" i="5"/>
  <c r="E23" i="5"/>
  <c r="F23" i="5"/>
  <c r="G21" i="5"/>
  <c r="H21" i="5"/>
  <c r="G19" i="5"/>
  <c r="H19" i="5"/>
  <c r="F19" i="5"/>
  <c r="E19" i="5"/>
  <c r="D19" i="5"/>
  <c r="G18" i="5"/>
  <c r="D18" i="5"/>
  <c r="C16" i="5"/>
  <c r="D16" i="5"/>
  <c r="E16" i="5"/>
  <c r="F16" i="5"/>
  <c r="H7" i="5"/>
  <c r="G7" i="5"/>
  <c r="F7" i="5"/>
  <c r="E7" i="5"/>
  <c r="D7" i="5"/>
  <c r="C7" i="5"/>
  <c r="B7" i="5"/>
  <c r="G6" i="5"/>
  <c r="E6" i="5"/>
  <c r="D6" i="5"/>
  <c r="C4" i="5"/>
  <c r="D4" i="5"/>
  <c r="E4" i="5"/>
  <c r="F4" i="5"/>
  <c r="G4" i="5"/>
  <c r="H4" i="5"/>
  <c r="H129" i="6"/>
  <c r="G128" i="6"/>
  <c r="C128" i="6"/>
  <c r="D128" i="6"/>
  <c r="E128" i="6"/>
  <c r="F128" i="6"/>
  <c r="H126" i="6"/>
  <c r="G125" i="6"/>
  <c r="C42" i="6"/>
  <c r="D42" i="6"/>
  <c r="E42" i="6"/>
  <c r="F42" i="6"/>
  <c r="F125" i="6"/>
  <c r="E125" i="6"/>
  <c r="D125" i="6"/>
  <c r="C125" i="6"/>
  <c r="B125" i="6"/>
  <c r="H122" i="6"/>
  <c r="C64" i="6"/>
  <c r="D64" i="6"/>
  <c r="E64" i="6"/>
  <c r="F64" i="6"/>
  <c r="F122" i="6"/>
  <c r="E122" i="6"/>
  <c r="D122" i="6"/>
  <c r="C122" i="6"/>
  <c r="B122" i="6"/>
  <c r="G121" i="6"/>
  <c r="D121" i="6"/>
  <c r="H119" i="6"/>
  <c r="G119" i="6"/>
  <c r="B119" i="6"/>
  <c r="C119" i="6"/>
  <c r="D119" i="6"/>
  <c r="E119" i="6"/>
  <c r="F119" i="6"/>
  <c r="D118" i="6"/>
  <c r="C74" i="6"/>
  <c r="D74" i="6"/>
  <c r="E74" i="6"/>
  <c r="F74" i="6"/>
  <c r="G74" i="6"/>
  <c r="H74" i="6"/>
  <c r="H117" i="6"/>
  <c r="G117" i="6"/>
  <c r="F117" i="6"/>
  <c r="E117" i="6"/>
  <c r="D117" i="6"/>
  <c r="C117" i="6"/>
  <c r="B117" i="6"/>
  <c r="C78" i="6"/>
  <c r="D78" i="6"/>
  <c r="E78" i="6"/>
  <c r="F78" i="6"/>
  <c r="F115" i="6"/>
  <c r="E115" i="6"/>
  <c r="D115" i="6"/>
  <c r="C115" i="6"/>
  <c r="B115" i="6"/>
  <c r="H114" i="6"/>
  <c r="G114" i="6"/>
  <c r="D114" i="6"/>
  <c r="C114" i="6"/>
  <c r="G112" i="6"/>
  <c r="B111" i="6"/>
  <c r="C111" i="6"/>
  <c r="D111" i="6"/>
  <c r="E111" i="6"/>
  <c r="F111" i="6"/>
  <c r="H110" i="6"/>
  <c r="G110" i="6"/>
  <c r="D110" i="6"/>
  <c r="H107" i="6"/>
  <c r="G107" i="6"/>
  <c r="C107" i="6"/>
  <c r="D107" i="6"/>
  <c r="E107" i="6"/>
  <c r="F107" i="6"/>
  <c r="H106" i="6"/>
  <c r="G106" i="6"/>
  <c r="C61" i="6"/>
  <c r="D61" i="6"/>
  <c r="E61" i="6"/>
  <c r="F61" i="6"/>
  <c r="F104" i="6"/>
  <c r="E104" i="6"/>
  <c r="D104" i="6"/>
  <c r="C104" i="6"/>
  <c r="B104" i="6"/>
  <c r="H103" i="6"/>
  <c r="G103" i="6"/>
  <c r="G99" i="6"/>
  <c r="C95" i="6"/>
  <c r="D95" i="6"/>
  <c r="E95" i="6"/>
  <c r="F95" i="6"/>
  <c r="C92" i="6"/>
  <c r="D92" i="6"/>
  <c r="E92" i="6"/>
  <c r="F92" i="6"/>
  <c r="C88" i="6"/>
  <c r="D88" i="6"/>
  <c r="E88" i="6"/>
  <c r="F88" i="6"/>
  <c r="C82" i="6"/>
  <c r="D82" i="6"/>
  <c r="E82" i="6"/>
  <c r="F82" i="6"/>
  <c r="E55" i="6"/>
  <c r="H66" i="6"/>
  <c r="G66" i="6"/>
  <c r="H63" i="6"/>
  <c r="H60" i="6"/>
  <c r="H57" i="6"/>
  <c r="H54" i="6"/>
  <c r="C23" i="6"/>
  <c r="C52" i="6"/>
  <c r="D52" i="6"/>
  <c r="E52" i="6"/>
  <c r="F52" i="6"/>
  <c r="B52" i="6"/>
  <c r="H51" i="6"/>
  <c r="D22" i="6"/>
  <c r="D51" i="6"/>
  <c r="H49" i="6"/>
  <c r="F48" i="6"/>
  <c r="E48" i="6"/>
  <c r="D48" i="6"/>
  <c r="C48" i="6"/>
  <c r="H47" i="6"/>
  <c r="F45" i="6"/>
  <c r="E45" i="6"/>
  <c r="D45" i="6"/>
  <c r="C19" i="6"/>
  <c r="C45" i="6"/>
  <c r="B45" i="6"/>
  <c r="H44" i="6"/>
  <c r="D44" i="6"/>
  <c r="G39" i="6"/>
  <c r="G38" i="6"/>
  <c r="C21" i="6"/>
  <c r="D21" i="6"/>
  <c r="E21" i="6"/>
  <c r="F21" i="6"/>
  <c r="F38" i="6"/>
  <c r="E38" i="6"/>
  <c r="C38" i="6"/>
  <c r="D38" i="6"/>
  <c r="B38" i="6"/>
  <c r="F35" i="6"/>
  <c r="E35" i="6"/>
  <c r="D35" i="6"/>
  <c r="C35" i="6"/>
  <c r="C9" i="6"/>
  <c r="D9" i="6"/>
  <c r="E9" i="6"/>
  <c r="F9" i="6"/>
  <c r="G9" i="6"/>
  <c r="H9" i="6"/>
  <c r="H33" i="6"/>
  <c r="G33" i="6"/>
  <c r="F33" i="6"/>
  <c r="E33" i="6"/>
  <c r="D33" i="6"/>
  <c r="C33" i="6"/>
  <c r="B33" i="6"/>
  <c r="F30" i="6"/>
  <c r="E30" i="6"/>
  <c r="D30" i="6"/>
  <c r="C30" i="6"/>
  <c r="D29" i="6"/>
  <c r="F27" i="6"/>
  <c r="D27" i="6"/>
  <c r="E26" i="6"/>
  <c r="C26" i="6"/>
  <c r="B26" i="6"/>
  <c r="D23" i="6"/>
  <c r="E23" i="6"/>
  <c r="F23" i="6"/>
  <c r="G21" i="6"/>
  <c r="H21" i="6"/>
  <c r="G19" i="6"/>
  <c r="H19" i="6"/>
  <c r="F19" i="6"/>
  <c r="E19" i="6"/>
  <c r="D19" i="6"/>
  <c r="G18" i="6"/>
  <c r="D18" i="6"/>
  <c r="C16" i="6"/>
  <c r="D16" i="6"/>
  <c r="E16" i="6"/>
  <c r="F16" i="6"/>
  <c r="H7" i="6"/>
  <c r="G7" i="6"/>
  <c r="F7" i="6"/>
  <c r="E7" i="6"/>
  <c r="D7" i="6"/>
  <c r="C7" i="6"/>
  <c r="B7" i="6"/>
  <c r="G6" i="6"/>
  <c r="E6" i="6"/>
  <c r="D6" i="6"/>
  <c r="C4" i="6"/>
  <c r="D4" i="6"/>
  <c r="E4" i="6"/>
  <c r="F4" i="6"/>
  <c r="G4" i="6"/>
  <c r="H4" i="6"/>
  <c r="H121" i="3"/>
  <c r="H119" i="3"/>
  <c r="E107" i="3"/>
  <c r="F107" i="3"/>
  <c r="C107" i="3"/>
  <c r="F19" i="3"/>
  <c r="F45" i="3"/>
  <c r="E115" i="3"/>
  <c r="F78" i="3"/>
  <c r="E78" i="3"/>
  <c r="H55" i="3"/>
  <c r="H51" i="3"/>
  <c r="H49" i="3"/>
  <c r="H47" i="3"/>
  <c r="H44" i="3"/>
  <c r="G121" i="3"/>
  <c r="G119" i="3"/>
  <c r="G113" i="3"/>
  <c r="G110" i="3"/>
  <c r="H110" i="3"/>
  <c r="H114" i="3"/>
  <c r="G66" i="3"/>
  <c r="C128" i="3"/>
  <c r="D128" i="3"/>
  <c r="E128" i="3"/>
  <c r="F128" i="3"/>
  <c r="C88" i="3"/>
  <c r="C78" i="3"/>
  <c r="D78" i="3"/>
  <c r="F27" i="3"/>
  <c r="G18" i="3"/>
  <c r="E55" i="3"/>
  <c r="H66" i="3"/>
  <c r="B52" i="3"/>
  <c r="C23" i="3"/>
  <c r="C52" i="3"/>
  <c r="H60" i="3"/>
  <c r="G38" i="3"/>
  <c r="D27" i="3"/>
  <c r="D121" i="3"/>
  <c r="H63" i="3"/>
  <c r="B7" i="3"/>
  <c r="H123" i="3"/>
  <c r="G39" i="3"/>
  <c r="C74" i="3"/>
  <c r="D74" i="3"/>
  <c r="D118" i="3"/>
  <c r="C9" i="3"/>
  <c r="D9" i="3"/>
  <c r="B119" i="3"/>
  <c r="C119" i="3"/>
  <c r="D119" i="3"/>
  <c r="E119" i="3"/>
  <c r="F119" i="3"/>
  <c r="H107" i="3"/>
  <c r="G107" i="3"/>
  <c r="H106" i="3"/>
  <c r="G106" i="3"/>
  <c r="H7" i="3"/>
  <c r="C26" i="3"/>
  <c r="E26" i="3"/>
  <c r="C64" i="3"/>
  <c r="D64" i="3"/>
  <c r="E64" i="3"/>
  <c r="G19" i="3"/>
  <c r="H19" i="3"/>
  <c r="C48" i="3"/>
  <c r="C35" i="3"/>
  <c r="B33" i="3"/>
  <c r="F7" i="3"/>
  <c r="D22" i="3"/>
  <c r="D51" i="3"/>
  <c r="B117" i="3"/>
  <c r="B115" i="3"/>
  <c r="C114" i="3"/>
  <c r="B111" i="3"/>
  <c r="C111" i="3"/>
  <c r="D111" i="3"/>
  <c r="E111" i="3"/>
  <c r="F111" i="3"/>
  <c r="C82" i="3"/>
  <c r="C30" i="3"/>
  <c r="D29" i="3"/>
  <c r="G99" i="3"/>
  <c r="G103" i="3"/>
  <c r="B45" i="3"/>
  <c r="C19" i="3"/>
  <c r="C45" i="3"/>
  <c r="D18" i="3"/>
  <c r="G125" i="3"/>
  <c r="D44" i="3"/>
  <c r="D114" i="3"/>
  <c r="C115" i="3"/>
  <c r="C95" i="3"/>
  <c r="D95" i="3"/>
  <c r="E95" i="3"/>
  <c r="F95" i="3"/>
  <c r="C92" i="3"/>
  <c r="D92" i="3"/>
  <c r="E92" i="3"/>
  <c r="F92" i="3"/>
  <c r="D110" i="3"/>
  <c r="B125" i="3"/>
  <c r="H103" i="3"/>
  <c r="B26" i="3"/>
  <c r="C7" i="3"/>
  <c r="E6" i="3"/>
  <c r="D6" i="3"/>
  <c r="C61" i="3"/>
  <c r="C104" i="3"/>
  <c r="B104" i="3"/>
  <c r="E7" i="3"/>
  <c r="C42" i="3"/>
  <c r="C125" i="3"/>
  <c r="G7" i="3"/>
  <c r="G6" i="3"/>
  <c r="D7" i="3"/>
  <c r="B122" i="3"/>
  <c r="G128" i="3"/>
  <c r="H126" i="3"/>
  <c r="H129" i="3"/>
  <c r="C4" i="3"/>
  <c r="D4" i="3"/>
  <c r="E4" i="3"/>
  <c r="F4" i="3"/>
  <c r="G4" i="3"/>
  <c r="H4" i="3"/>
  <c r="E88" i="3"/>
  <c r="F88" i="3"/>
  <c r="F64" i="3"/>
  <c r="F122" i="3"/>
  <c r="D23" i="3"/>
  <c r="E23" i="3"/>
  <c r="F23" i="3"/>
  <c r="D52" i="3"/>
  <c r="E52" i="3"/>
  <c r="F52" i="3"/>
  <c r="D33" i="3"/>
  <c r="E9" i="3"/>
  <c r="C33" i="3"/>
  <c r="D48" i="3"/>
  <c r="F48" i="3"/>
  <c r="D82" i="3"/>
  <c r="E82" i="3"/>
  <c r="D19" i="3"/>
  <c r="D45" i="3"/>
  <c r="E74" i="3"/>
  <c r="D117" i="3"/>
  <c r="C117" i="3"/>
  <c r="C122" i="3"/>
  <c r="E122" i="3"/>
  <c r="D122" i="3"/>
  <c r="D35" i="3"/>
  <c r="D61" i="3"/>
  <c r="D42" i="3"/>
  <c r="E38" i="3"/>
  <c r="C38" i="3"/>
  <c r="D38" i="3"/>
  <c r="D30" i="3"/>
  <c r="E33" i="3"/>
  <c r="F9" i="3"/>
  <c r="E45" i="3"/>
  <c r="E19" i="3"/>
  <c r="D115" i="3"/>
  <c r="E117" i="3"/>
  <c r="F74" i="3"/>
  <c r="D104" i="3"/>
  <c r="E61" i="3"/>
  <c r="E35" i="3"/>
  <c r="D125" i="3"/>
  <c r="E42" i="3"/>
  <c r="F38" i="3"/>
  <c r="E30" i="3"/>
  <c r="F82" i="3"/>
  <c r="F30" i="3"/>
  <c r="F33" i="3"/>
  <c r="G9" i="3"/>
  <c r="F115" i="3"/>
  <c r="G74" i="3"/>
  <c r="G117" i="3"/>
  <c r="F117" i="3"/>
  <c r="E104" i="3"/>
  <c r="F35" i="3"/>
  <c r="F61" i="3"/>
  <c r="F104" i="3"/>
  <c r="E125" i="3"/>
  <c r="F42" i="3"/>
  <c r="F125" i="3"/>
  <c r="G33" i="3"/>
  <c r="H9" i="3"/>
  <c r="H33" i="3"/>
  <c r="H74" i="3"/>
</calcChain>
</file>

<file path=xl/sharedStrings.xml><?xml version="1.0" encoding="utf-8"?>
<sst xmlns="http://schemas.openxmlformats.org/spreadsheetml/2006/main" count="1328" uniqueCount="478">
  <si>
    <t>0700</t>
  </si>
  <si>
    <t>0800</t>
  </si>
  <si>
    <t>30</t>
  </si>
  <si>
    <t>0900</t>
  </si>
  <si>
    <t>1000</t>
  </si>
  <si>
    <t>1100</t>
  </si>
  <si>
    <t>1200</t>
  </si>
  <si>
    <t>1300</t>
  </si>
  <si>
    <t>1400</t>
  </si>
  <si>
    <t>2400</t>
    <phoneticPr fontId="0" type="noConversion"/>
  </si>
  <si>
    <t>0100</t>
    <phoneticPr fontId="0" type="noConversion"/>
  </si>
  <si>
    <t>0200</t>
    <phoneticPr fontId="0" type="noConversion"/>
  </si>
  <si>
    <t>0300</t>
    <phoneticPr fontId="0" type="noConversion"/>
  </si>
  <si>
    <t>0500</t>
    <phoneticPr fontId="0" type="noConversion"/>
  </si>
  <si>
    <t>0600</t>
    <phoneticPr fontId="0" type="noConversion"/>
  </si>
  <si>
    <t>0400</t>
    <phoneticPr fontId="0" type="noConversion"/>
  </si>
  <si>
    <t>0900</t>
    <phoneticPr fontId="0" type="noConversion"/>
  </si>
  <si>
    <t>(R)</t>
  </si>
  <si>
    <t xml:space="preserve"> </t>
    <phoneticPr fontId="0" type="noConversion"/>
  </si>
  <si>
    <t>HK</t>
    <phoneticPr fontId="0" type="noConversion"/>
  </si>
  <si>
    <t xml:space="preserve">(R)          </t>
    <phoneticPr fontId="0" type="noConversion"/>
  </si>
  <si>
    <t>ChatSAT</t>
  </si>
  <si>
    <t xml:space="preserve"> </t>
    <phoneticPr fontId="45" type="noConversion"/>
  </si>
  <si>
    <t xml:space="preserve">(R)        </t>
    <phoneticPr fontId="0" type="noConversion"/>
  </si>
  <si>
    <t>(CA/MA) (Sub: Chi/Eng)  (CC)</t>
    <phoneticPr fontId="0" type="noConversion"/>
  </si>
  <si>
    <r>
      <rPr>
        <b/>
        <sz val="14"/>
        <rFont val="新細明體"/>
        <family val="1"/>
        <charset val="136"/>
      </rPr>
      <t>星期一</t>
    </r>
  </si>
  <si>
    <r>
      <rPr>
        <b/>
        <sz val="14"/>
        <rFont val="新細明體"/>
        <family val="1"/>
        <charset val="136"/>
      </rPr>
      <t>星期二</t>
    </r>
  </si>
  <si>
    <r>
      <rPr>
        <b/>
        <sz val="14"/>
        <rFont val="新細明體"/>
        <family val="1"/>
        <charset val="136"/>
      </rPr>
      <t>星期三</t>
    </r>
  </si>
  <si>
    <r>
      <rPr>
        <b/>
        <sz val="14"/>
        <rFont val="新細明體"/>
        <family val="1"/>
        <charset val="136"/>
      </rPr>
      <t>星期四</t>
    </r>
    <phoneticPr fontId="0" type="noConversion"/>
  </si>
  <si>
    <r>
      <rPr>
        <b/>
        <sz val="14"/>
        <rFont val="新細明體"/>
        <family val="1"/>
        <charset val="136"/>
      </rPr>
      <t>星期五</t>
    </r>
  </si>
  <si>
    <r>
      <rPr>
        <b/>
        <sz val="14"/>
        <rFont val="新細明體"/>
        <family val="1"/>
        <charset val="136"/>
      </rPr>
      <t>星期六</t>
    </r>
  </si>
  <si>
    <r>
      <rPr>
        <b/>
        <sz val="14"/>
        <rFont val="新細明體"/>
        <family val="1"/>
        <charset val="136"/>
      </rPr>
      <t>星期日</t>
    </r>
  </si>
  <si>
    <r>
      <rPr>
        <b/>
        <sz val="14"/>
        <rFont val="新細明體"/>
        <family val="1"/>
        <charset val="136"/>
      </rPr>
      <t>香港早晨</t>
    </r>
    <r>
      <rPr>
        <b/>
        <sz val="14"/>
        <rFont val="Times New Roman"/>
        <family val="1"/>
      </rPr>
      <t xml:space="preserve">  Good Morning Hong Kong</t>
    </r>
  </si>
  <si>
    <r>
      <rPr>
        <b/>
        <sz val="14"/>
        <rFont val="新細明體"/>
        <family val="1"/>
        <charset val="136"/>
      </rPr>
      <t>六點半新聞報道</t>
    </r>
    <r>
      <rPr>
        <b/>
        <sz val="14"/>
        <rFont val="Times New Roman"/>
        <family val="1"/>
      </rPr>
      <t xml:space="preserve">  News At 18:30</t>
    </r>
    <phoneticPr fontId="0" type="noConversion"/>
  </si>
  <si>
    <r>
      <rPr>
        <b/>
        <sz val="14"/>
        <rFont val="細明體"/>
        <family val="3"/>
        <charset val="136"/>
      </rPr>
      <t>世界觀</t>
    </r>
  </si>
  <si>
    <r>
      <rPr>
        <b/>
        <sz val="14"/>
        <rFont val="細明體"/>
        <family val="3"/>
        <charset val="136"/>
      </rPr>
      <t>晚間新聞</t>
    </r>
    <r>
      <rPr>
        <b/>
        <sz val="14"/>
        <rFont val="Times New Roman"/>
        <family val="1"/>
      </rPr>
      <t xml:space="preserve">   News Roundup</t>
    </r>
  </si>
  <si>
    <t>800577845 (CC)</t>
    <phoneticPr fontId="0" type="noConversion"/>
  </si>
  <si>
    <t>兄弟幫 Big Boys Club (2505 EPI)</t>
    <phoneticPr fontId="0" type="noConversion"/>
  </si>
  <si>
    <t>800428175 (Sub: Chi) (CC)</t>
    <phoneticPr fontId="0" type="noConversion"/>
  </si>
  <si>
    <t>兄弟幫 Big Boys Club (2505 EPI)</t>
  </si>
  <si>
    <t>0545</t>
    <phoneticPr fontId="0" type="noConversion"/>
  </si>
  <si>
    <r>
      <rPr>
        <sz val="13"/>
        <rFont val="細明體"/>
        <family val="3"/>
        <charset val="136"/>
      </rPr>
      <t>今日知多</t>
    </r>
    <r>
      <rPr>
        <sz val="13"/>
        <rFont val="Times New Roman"/>
        <family val="1"/>
      </rPr>
      <t>D   What's On Today</t>
    </r>
    <phoneticPr fontId="0" type="noConversion"/>
  </si>
  <si>
    <r>
      <rPr>
        <b/>
        <sz val="14"/>
        <rFont val="新細明體"/>
        <family val="1"/>
        <charset val="136"/>
      </rPr>
      <t>六點半新聞報道</t>
    </r>
    <r>
      <rPr>
        <b/>
        <sz val="14"/>
        <rFont val="Times New Roman"/>
        <family val="1"/>
      </rPr>
      <t xml:space="preserve">  News At 18:30 </t>
    </r>
    <phoneticPr fontId="0" type="noConversion"/>
  </si>
  <si>
    <r>
      <rPr>
        <b/>
        <sz val="14"/>
        <rFont val="新細明體"/>
        <family val="1"/>
        <charset val="136"/>
      </rPr>
      <t>香港早晨</t>
    </r>
    <r>
      <rPr>
        <b/>
        <sz val="14"/>
        <rFont val="Times New Roman"/>
        <family val="1"/>
      </rPr>
      <t xml:space="preserve">  Good Morning Hong Kong </t>
    </r>
    <phoneticPr fontId="0" type="noConversion"/>
  </si>
  <si>
    <t>Cantopop At 50 (160 EPI)</t>
  </si>
  <si>
    <t>800503983 (Sub: Chi)  (CC)</t>
    <phoneticPr fontId="0" type="noConversion"/>
  </si>
  <si>
    <r>
      <rPr>
        <sz val="14"/>
        <rFont val="新細明體"/>
        <family val="1"/>
        <charset val="136"/>
      </rPr>
      <t>東張西望</t>
    </r>
    <r>
      <rPr>
        <sz val="14"/>
        <rFont val="Times New Roman"/>
        <family val="1"/>
      </rPr>
      <t xml:space="preserve">  Scoop 2026</t>
    </r>
    <phoneticPr fontId="0" type="noConversion"/>
  </si>
  <si>
    <t>Hands Up   Hands Up 2026</t>
    <phoneticPr fontId="0" type="noConversion"/>
  </si>
  <si>
    <r>
      <rPr>
        <sz val="14"/>
        <rFont val="Times New Roman"/>
        <family val="1"/>
      </rPr>
      <t>*</t>
    </r>
    <r>
      <rPr>
        <sz val="14"/>
        <rFont val="新細明體"/>
        <family val="1"/>
        <charset val="136"/>
      </rPr>
      <t>流行都市</t>
    </r>
    <r>
      <rPr>
        <sz val="14"/>
        <rFont val="Times New Roman"/>
        <family val="1"/>
      </rPr>
      <t xml:space="preserve">  Big City Shop 2026</t>
    </r>
    <phoneticPr fontId="0" type="noConversion"/>
  </si>
  <si>
    <t>News Magazine 2026</t>
    <phoneticPr fontId="0" type="noConversion"/>
  </si>
  <si>
    <t>Sunday Report 2026</t>
    <phoneticPr fontId="0" type="noConversion"/>
  </si>
  <si>
    <t>800663421 (NA)</t>
    <phoneticPr fontId="0" type="noConversion"/>
  </si>
  <si>
    <t>800663413 (OP)</t>
    <phoneticPr fontId="0" type="noConversion"/>
  </si>
  <si>
    <t>800663510 (Sub: *Chi) (OP) (CA/MA)</t>
    <phoneticPr fontId="0" type="noConversion"/>
  </si>
  <si>
    <t>800663491 (Sub: *Chi) (OP) (CA/MA)</t>
    <phoneticPr fontId="0" type="noConversion"/>
  </si>
  <si>
    <r>
      <rPr>
        <sz val="14"/>
        <rFont val="細明體"/>
        <family val="3"/>
        <charset val="136"/>
      </rPr>
      <t>娛樂頭條</t>
    </r>
    <r>
      <rPr>
        <sz val="14"/>
        <rFont val="Times New Roman"/>
        <family val="1"/>
      </rPr>
      <t xml:space="preserve">  EXTRA 2026</t>
    </r>
    <phoneticPr fontId="0" type="noConversion"/>
  </si>
  <si>
    <t>800663483 (OP)</t>
    <phoneticPr fontId="0" type="noConversion"/>
  </si>
  <si>
    <t>800663622 (NA)</t>
    <phoneticPr fontId="0" type="noConversion"/>
  </si>
  <si>
    <t>800663630 (Sub: Chi) (CC)</t>
    <phoneticPr fontId="0" type="noConversion"/>
  </si>
  <si>
    <r>
      <rPr>
        <sz val="14"/>
        <rFont val="新細明體"/>
        <family val="1"/>
        <charset val="136"/>
      </rPr>
      <t>快樂長門人</t>
    </r>
    <r>
      <rPr>
        <sz val="14"/>
        <rFont val="Times New Roman"/>
        <family val="1"/>
      </rPr>
      <t>Happy Old Buddies</t>
    </r>
    <phoneticPr fontId="0" type="noConversion"/>
  </si>
  <si>
    <t>Star Weekly</t>
  </si>
  <si>
    <t>Vital Lifeline 2026</t>
    <phoneticPr fontId="0" type="noConversion"/>
  </si>
  <si>
    <r>
      <rPr>
        <sz val="14"/>
        <rFont val="新細明體"/>
        <family val="1"/>
        <charset val="136"/>
      </rPr>
      <t xml:space="preserve">美食新聞報道 </t>
    </r>
    <r>
      <rPr>
        <sz val="14"/>
        <rFont val="Times New Roman"/>
        <family val="1"/>
        <charset val="136"/>
      </rPr>
      <t xml:space="preserve">Gourmet Express </t>
    </r>
    <phoneticPr fontId="0" type="noConversion"/>
  </si>
  <si>
    <t>800641576 (Sub: Chi) (CC)</t>
    <phoneticPr fontId="0" type="noConversion"/>
  </si>
  <si>
    <t>800663645 (Sub: Chi) (CC)</t>
    <phoneticPr fontId="0" type="noConversion"/>
  </si>
  <si>
    <t>News Treasury 2026</t>
    <phoneticPr fontId="0" type="noConversion"/>
  </si>
  <si>
    <t>800663502 (Sub: Chi) (CA/MA) (OP)</t>
  </si>
  <si>
    <t>Finance Magazine 2026</t>
  </si>
  <si>
    <t>美食新聞報道</t>
  </si>
  <si>
    <t xml:space="preserve">The Ahistoric Grandpa Cooking Show (Sr.5) (30 EPI) </t>
    <phoneticPr fontId="0" type="noConversion"/>
  </si>
  <si>
    <r>
      <t xml:space="preserve">800575823 (Sub: Chi)(CC) </t>
    </r>
    <r>
      <rPr>
        <sz val="12"/>
        <rFont val="微軟正黑體"/>
        <family val="1"/>
        <charset val="136"/>
      </rPr>
      <t>阿爺廚房</t>
    </r>
    <phoneticPr fontId="0" type="noConversion"/>
  </si>
  <si>
    <t>阿爺廚房</t>
  </si>
  <si>
    <t>800595352 (Sub: Chi) (CC)</t>
    <phoneticPr fontId="0" type="noConversion"/>
  </si>
  <si>
    <t>港生活．港享受 Dolce Vita 2022 (50 EPI)</t>
    <phoneticPr fontId="0" type="noConversion"/>
  </si>
  <si>
    <t xml:space="preserve">(R)         </t>
    <phoneticPr fontId="0" type="noConversion"/>
  </si>
  <si>
    <r>
      <rPr>
        <sz val="14"/>
        <rFont val="新細明體"/>
        <family val="1"/>
        <charset val="136"/>
      </rPr>
      <t>愛．回家之三代同糖</t>
    </r>
    <r>
      <rPr>
        <sz val="14"/>
        <rFont val="Times New Roman"/>
        <family val="1"/>
      </rPr>
      <t xml:space="preserve"> Like Mother, Like Daughter</t>
    </r>
    <phoneticPr fontId="0" type="noConversion"/>
  </si>
  <si>
    <t>800669062 (CA/MA) (Sub: Chi)   (CC)</t>
    <phoneticPr fontId="0" type="noConversion"/>
  </si>
  <si>
    <t>娛樂大家 Liza's On Line (Sr.2) (19 EPI)</t>
    <phoneticPr fontId="0" type="noConversion"/>
  </si>
  <si>
    <t>Chill. Hike. Camping (20 EPI)</t>
    <phoneticPr fontId="0" type="noConversion"/>
  </si>
  <si>
    <t xml:space="preserve">800609346 (Sub: Chi) (CC)  </t>
    <phoneticPr fontId="0" type="noConversion"/>
  </si>
  <si>
    <t>港生活．港享受</t>
  </si>
  <si>
    <t>Try It? Really? (Sr.2) (10 EPI)</t>
    <phoneticPr fontId="0" type="noConversion"/>
  </si>
  <si>
    <t>A Date with Goddess (Sr.2) (16 EPI)</t>
    <phoneticPr fontId="0" type="noConversion"/>
  </si>
  <si>
    <t>I Go To Taiwan On Foot (15 EPI)</t>
    <phoneticPr fontId="0" type="noConversion"/>
  </si>
  <si>
    <t xml:space="preserve">800622776(Sub: Chi)(CC)         </t>
    <phoneticPr fontId="0" type="noConversion"/>
  </si>
  <si>
    <t>死有對証 Cause Of Death (25 EPI)</t>
    <phoneticPr fontId="0" type="noConversion"/>
  </si>
  <si>
    <t>800640395 (CA/MA) (Sub: Chi/Eng)</t>
    <phoneticPr fontId="0" type="noConversion"/>
  </si>
  <si>
    <t xml:space="preserve">800663003 (Sub: Chi) (CC)  </t>
    <phoneticPr fontId="0" type="noConversion"/>
  </si>
  <si>
    <t>Thai Rogered (Sr.11) (12 EPI)</t>
    <phoneticPr fontId="0" type="noConversion"/>
  </si>
  <si>
    <t>800670541 (Sub: *Chi) (OP)</t>
    <phoneticPr fontId="0" type="noConversion"/>
  </si>
  <si>
    <r>
      <rPr>
        <b/>
        <sz val="14"/>
        <rFont val="細明體"/>
        <family val="1"/>
        <charset val="136"/>
      </rPr>
      <t>晚間新聞</t>
    </r>
    <r>
      <rPr>
        <b/>
        <sz val="14"/>
        <rFont val="Times New Roman"/>
        <family val="1"/>
        <charset val="136"/>
      </rPr>
      <t xml:space="preserve">   News Roundup</t>
    </r>
    <phoneticPr fontId="0" type="noConversion"/>
  </si>
  <si>
    <t>剝繭 The Truth Within (21 EPI)</t>
    <phoneticPr fontId="0" type="noConversion"/>
  </si>
  <si>
    <t>800500861 (Sub: Chi) (CC)</t>
    <phoneticPr fontId="0" type="noConversion"/>
  </si>
  <si>
    <t>Neighborhood Treasures (Sr.7) (20 EPI)</t>
    <phoneticPr fontId="0" type="noConversion"/>
  </si>
  <si>
    <t>800670711 (Sub: *Chi) (OP)</t>
    <phoneticPr fontId="0" type="noConversion"/>
  </si>
  <si>
    <t># 11</t>
    <phoneticPr fontId="0" type="noConversion"/>
  </si>
  <si>
    <t># 21</t>
    <phoneticPr fontId="0" type="noConversion"/>
  </si>
  <si>
    <r>
      <rPr>
        <sz val="14"/>
        <rFont val="微軟正黑體"/>
        <family val="1"/>
        <charset val="136"/>
      </rPr>
      <t>粵講粵㜺鬼</t>
    </r>
    <r>
      <rPr>
        <sz val="14"/>
        <rFont val="Times New Roman"/>
        <family val="1"/>
      </rPr>
      <t>IV</t>
    </r>
    <r>
      <rPr>
        <sz val="14"/>
        <rFont val="微軟正黑體"/>
        <family val="1"/>
        <charset val="136"/>
      </rPr>
      <t xml:space="preserve"> </t>
    </r>
    <r>
      <rPr>
        <sz val="14"/>
        <rFont val="Times New Roman"/>
        <family val="1"/>
      </rPr>
      <t>Cantoxicating! (Sr.4) (14 EPI)</t>
    </r>
    <phoneticPr fontId="0" type="noConversion"/>
  </si>
  <si>
    <t>800549072 (Sub: Chi) (CC)</t>
    <phoneticPr fontId="0" type="noConversion"/>
  </si>
  <si>
    <t># 1</t>
    <phoneticPr fontId="0" type="noConversion"/>
  </si>
  <si>
    <t>天龍八部 Demi-Gods and Semi-Devils (50 EPI)</t>
    <phoneticPr fontId="0" type="noConversion"/>
  </si>
  <si>
    <t>(CA/MA) (Sub: Chi) (CC)</t>
    <phoneticPr fontId="0" type="noConversion"/>
  </si>
  <si>
    <t># 15</t>
    <phoneticPr fontId="0" type="noConversion"/>
  </si>
  <si>
    <t>破毒強人</t>
    <phoneticPr fontId="0" type="noConversion"/>
  </si>
  <si>
    <t>Narcotics Heroes (30 EPI)</t>
    <phoneticPr fontId="0" type="noConversion"/>
  </si>
  <si>
    <t>800665451 (Sub: *Chi) (OP)</t>
    <phoneticPr fontId="0" type="noConversion"/>
  </si>
  <si>
    <t>Hong Kong: Never Too Small (13 EPI)</t>
  </si>
  <si>
    <t>800654252 (Sub: Chi)  (CC)</t>
    <phoneticPr fontId="0" type="noConversion"/>
  </si>
  <si>
    <t>Mystery Files (40 EPI)</t>
  </si>
  <si>
    <t>You Are Not Alone Again (33 EPI)</t>
    <phoneticPr fontId="0" type="noConversion"/>
  </si>
  <si>
    <t>試真D唷 #5</t>
    <phoneticPr fontId="0" type="noConversion"/>
  </si>
  <si>
    <r>
      <rPr>
        <sz val="14"/>
        <rFont val="細明體"/>
        <family val="1"/>
        <charset val="136"/>
      </rPr>
      <t>女神配對計劃</t>
    </r>
    <r>
      <rPr>
        <sz val="14"/>
        <rFont val="Times New Roman"/>
        <family val="1"/>
      </rPr>
      <t>2 #5</t>
    </r>
    <phoneticPr fontId="0" type="noConversion"/>
  </si>
  <si>
    <t># 39</t>
    <phoneticPr fontId="0" type="noConversion"/>
  </si>
  <si>
    <t>Mean Talk   Mean Talk (6 EPI)</t>
    <phoneticPr fontId="0" type="noConversion"/>
  </si>
  <si>
    <r>
      <rPr>
        <sz val="14"/>
        <rFont val="細明體"/>
        <family val="1"/>
        <charset val="136"/>
      </rPr>
      <t>玩轉澳門勁滿</t>
    </r>
    <r>
      <rPr>
        <sz val="14"/>
        <rFont val="Times New Roman"/>
        <family val="1"/>
      </rPr>
      <t>Fun</t>
    </r>
    <r>
      <rPr>
        <sz val="14"/>
        <rFont val="Times New Roman"/>
        <family val="1"/>
        <charset val="136"/>
      </rPr>
      <t xml:space="preserve"> #2</t>
    </r>
    <phoneticPr fontId="0" type="noConversion"/>
  </si>
  <si>
    <t>WK 40</t>
    <phoneticPr fontId="0" type="noConversion"/>
  </si>
  <si>
    <t>PERIOD: 5 - 11 Oct 2026</t>
    <phoneticPr fontId="0" type="noConversion"/>
  </si>
  <si>
    <t># 2</t>
    <phoneticPr fontId="0" type="noConversion"/>
  </si>
  <si>
    <t># 9</t>
    <phoneticPr fontId="0" type="noConversion"/>
  </si>
  <si>
    <t># 3 - 4</t>
    <phoneticPr fontId="0" type="noConversion"/>
  </si>
  <si>
    <t># 5 - 6</t>
    <phoneticPr fontId="0" type="noConversion"/>
  </si>
  <si>
    <t># 2080</t>
    <phoneticPr fontId="0" type="noConversion"/>
  </si>
  <si>
    <r>
      <rPr>
        <b/>
        <sz val="14"/>
        <rFont val="Times New Roman"/>
        <family val="1"/>
      </rPr>
      <t>*</t>
    </r>
    <r>
      <rPr>
        <b/>
        <sz val="14"/>
        <rFont val="微軟正黑體"/>
        <family val="1"/>
        <charset val="136"/>
      </rPr>
      <t>流行都市</t>
    </r>
    <r>
      <rPr>
        <b/>
        <sz val="14"/>
        <rFont val="Times New Roman"/>
        <family val="1"/>
      </rPr>
      <t xml:space="preserve"> TVBI #197-201</t>
    </r>
    <phoneticPr fontId="0" type="noConversion"/>
  </si>
  <si>
    <t># 6</t>
    <phoneticPr fontId="0" type="noConversion"/>
  </si>
  <si>
    <t># 220</t>
    <phoneticPr fontId="0" type="noConversion"/>
  </si>
  <si>
    <t># 221</t>
    <phoneticPr fontId="0" type="noConversion"/>
  </si>
  <si>
    <t># 23</t>
    <phoneticPr fontId="0" type="noConversion"/>
  </si>
  <si>
    <r>
      <rPr>
        <sz val="14"/>
        <rFont val="Noto Sans TC"/>
        <family val="2"/>
        <charset val="136"/>
      </rPr>
      <t>見步行步</t>
    </r>
    <r>
      <rPr>
        <sz val="14"/>
        <rFont val="Times New Roman"/>
        <family val="2"/>
      </rPr>
      <t xml:space="preserve"> </t>
    </r>
    <r>
      <rPr>
        <sz val="14"/>
        <rFont val="微軟正黑體"/>
        <family val="2"/>
        <charset val="136"/>
      </rPr>
      <t>台灣篇</t>
    </r>
    <r>
      <rPr>
        <sz val="14"/>
        <rFont val="Times New Roman"/>
        <family val="1"/>
      </rPr>
      <t xml:space="preserve"> # 5</t>
    </r>
    <phoneticPr fontId="0" type="noConversion"/>
  </si>
  <si>
    <r>
      <t xml:space="preserve">港女野人 </t>
    </r>
    <r>
      <rPr>
        <sz val="14"/>
        <rFont val="Times New Roman"/>
        <family val="1"/>
        <charset val="136"/>
      </rPr>
      <t>#8</t>
    </r>
    <phoneticPr fontId="0" type="noConversion"/>
  </si>
  <si>
    <t>千奇百趣特工隊 # 5</t>
    <phoneticPr fontId="0" type="noConversion"/>
  </si>
  <si>
    <r>
      <rPr>
        <sz val="14"/>
        <rFont val="新細明體"/>
        <family val="1"/>
        <charset val="136"/>
      </rPr>
      <t>最強生命線</t>
    </r>
    <r>
      <rPr>
        <sz val="14"/>
        <rFont val="Times New Roman"/>
        <family val="1"/>
      </rPr>
      <t xml:space="preserve"> # 470</t>
    </r>
    <phoneticPr fontId="0" type="noConversion"/>
  </si>
  <si>
    <t># 2236</t>
    <phoneticPr fontId="0" type="noConversion"/>
  </si>
  <si>
    <t># 277</t>
    <phoneticPr fontId="0" type="noConversion"/>
  </si>
  <si>
    <t># 40</t>
    <phoneticPr fontId="0" type="noConversion"/>
  </si>
  <si>
    <t># 20</t>
    <phoneticPr fontId="0" type="noConversion"/>
  </si>
  <si>
    <t># 1</t>
    <phoneticPr fontId="0" type="noConversion"/>
  </si>
  <si>
    <t>九門 Mystic Nine (30 EPI)</t>
    <phoneticPr fontId="0" type="noConversion"/>
  </si>
  <si>
    <t># 4119</t>
    <phoneticPr fontId="0" type="noConversion"/>
  </si>
  <si>
    <t># 283             0325</t>
    <phoneticPr fontId="0" type="noConversion"/>
  </si>
  <si>
    <t># 135</t>
    <phoneticPr fontId="0" type="noConversion"/>
  </si>
  <si>
    <t># 276</t>
    <phoneticPr fontId="0" type="noConversion"/>
  </si>
  <si>
    <t># 2235</t>
    <phoneticPr fontId="0" type="noConversion"/>
  </si>
  <si>
    <r>
      <t xml:space="preserve">(R)   </t>
    </r>
    <r>
      <rPr>
        <sz val="14"/>
        <rFont val="細明體"/>
        <family val="1"/>
        <charset val="136"/>
      </rPr>
      <t>藍朋友．旅朋友</t>
    </r>
    <r>
      <rPr>
        <sz val="14"/>
        <rFont val="Times New Roman"/>
        <family val="1"/>
      </rPr>
      <t xml:space="preserve"> </t>
    </r>
    <r>
      <rPr>
        <sz val="14"/>
        <rFont val="細明體"/>
        <family val="1"/>
        <charset val="136"/>
      </rPr>
      <t>溫哥華篇</t>
    </r>
    <phoneticPr fontId="0" type="noConversion"/>
  </si>
  <si>
    <t># 19</t>
    <phoneticPr fontId="0" type="noConversion"/>
  </si>
  <si>
    <t>美食新聞報道 #221</t>
    <phoneticPr fontId="0" type="noConversion"/>
  </si>
  <si>
    <r>
      <rPr>
        <sz val="14"/>
        <rFont val="新細明體"/>
        <family val="1"/>
        <charset val="136"/>
      </rPr>
      <t>周六聊</t>
    </r>
    <r>
      <rPr>
        <sz val="14"/>
        <rFont val="Times New Roman"/>
        <family val="1"/>
      </rPr>
      <t>Teen</t>
    </r>
    <r>
      <rPr>
        <sz val="14"/>
        <rFont val="新細明體"/>
        <family val="1"/>
        <charset val="136"/>
      </rPr>
      <t>谷</t>
    </r>
    <r>
      <rPr>
        <sz val="14"/>
        <rFont val="Times New Roman"/>
        <family val="1"/>
      </rPr>
      <t xml:space="preserve"> # 40</t>
    </r>
    <phoneticPr fontId="0" type="noConversion"/>
  </si>
  <si>
    <t>嚦咕嚦咕新年財</t>
    <phoneticPr fontId="0" type="noConversion"/>
  </si>
  <si>
    <t>Fat Choi Spirit</t>
    <phoneticPr fontId="0" type="noConversion"/>
  </si>
  <si>
    <r>
      <rPr>
        <sz val="14"/>
        <rFont val="新細明體"/>
        <family val="1"/>
        <charset val="136"/>
      </rPr>
      <t>新聞透視</t>
    </r>
    <r>
      <rPr>
        <sz val="14"/>
        <rFont val="Times New Roman"/>
        <family val="1"/>
      </rPr>
      <t xml:space="preserve"> # 41</t>
    </r>
    <phoneticPr fontId="0" type="noConversion"/>
  </si>
  <si>
    <r>
      <rPr>
        <sz val="14"/>
        <rFont val="新細明體"/>
        <family val="1"/>
        <charset val="136"/>
      </rPr>
      <t>星期日檔案</t>
    </r>
    <r>
      <rPr>
        <sz val="14"/>
        <rFont val="Times New Roman"/>
        <family val="1"/>
      </rPr>
      <t xml:space="preserve"> # 40</t>
    </r>
    <phoneticPr fontId="0" type="noConversion"/>
  </si>
  <si>
    <t>香港系列之細間始終你好 #13</t>
    <phoneticPr fontId="0" type="noConversion"/>
  </si>
  <si>
    <r>
      <rPr>
        <sz val="14"/>
        <rFont val="細明體"/>
        <family val="1"/>
        <charset val="136"/>
      </rPr>
      <t>冲遊泰國</t>
    </r>
    <r>
      <rPr>
        <sz val="14"/>
        <rFont val="Times New Roman"/>
        <family val="1"/>
      </rPr>
      <t>11 # 9</t>
    </r>
    <phoneticPr fontId="0" type="noConversion"/>
  </si>
  <si>
    <t>奇情谷 #25</t>
    <phoneticPr fontId="0" type="noConversion"/>
  </si>
  <si>
    <t>直播靈接觸 #21</t>
    <phoneticPr fontId="0" type="noConversion"/>
  </si>
  <si>
    <r>
      <t>晚間新聞</t>
    </r>
    <r>
      <rPr>
        <b/>
        <sz val="14"/>
        <rFont val="Times New Roman"/>
        <family val="1"/>
        <charset val="136"/>
      </rPr>
      <t xml:space="preserve">   News Roundup</t>
    </r>
  </si>
  <si>
    <r>
      <rPr>
        <sz val="14"/>
        <rFont val="新細明體"/>
        <family val="1"/>
        <charset val="136"/>
      </rPr>
      <t>新聞掏寶</t>
    </r>
    <r>
      <rPr>
        <sz val="14"/>
        <rFont val="Times New Roman"/>
        <family val="1"/>
      </rPr>
      <t xml:space="preserve"> # 323</t>
    </r>
    <phoneticPr fontId="0" type="noConversion"/>
  </si>
  <si>
    <r>
      <rPr>
        <sz val="14"/>
        <rFont val="細明體"/>
        <family val="1"/>
        <charset val="136"/>
      </rPr>
      <t>流行經典</t>
    </r>
    <r>
      <rPr>
        <sz val="14"/>
        <rFont val="Times New Roman"/>
        <family val="1"/>
        <charset val="136"/>
      </rPr>
      <t>50</t>
    </r>
    <r>
      <rPr>
        <sz val="14"/>
        <rFont val="細明體"/>
        <family val="1"/>
        <charset val="136"/>
      </rPr>
      <t>年</t>
    </r>
    <r>
      <rPr>
        <sz val="14"/>
        <rFont val="Times New Roman"/>
        <family val="1"/>
      </rPr>
      <t xml:space="preserve"> # 112</t>
    </r>
    <phoneticPr fontId="0" type="noConversion"/>
  </si>
  <si>
    <r>
      <rPr>
        <sz val="14"/>
        <rFont val="細明體"/>
        <family val="1"/>
        <charset val="136"/>
      </rPr>
      <t>女神配對計劃</t>
    </r>
    <r>
      <rPr>
        <sz val="14"/>
        <rFont val="Times New Roman"/>
        <family val="1"/>
      </rPr>
      <t>2 #6</t>
    </r>
    <phoneticPr fontId="0" type="noConversion"/>
  </si>
  <si>
    <r>
      <rPr>
        <sz val="14"/>
        <rFont val="新細明體"/>
        <family val="1"/>
        <charset val="136"/>
      </rPr>
      <t>財經透視</t>
    </r>
    <r>
      <rPr>
        <sz val="14"/>
        <rFont val="Times New Roman"/>
        <family val="1"/>
      </rPr>
      <t xml:space="preserve"> # 41</t>
    </r>
    <phoneticPr fontId="0" type="noConversion"/>
  </si>
  <si>
    <r>
      <t>2026</t>
    </r>
    <r>
      <rPr>
        <b/>
        <u/>
        <sz val="28"/>
        <rFont val="新細明體"/>
        <family val="1"/>
        <charset val="136"/>
      </rPr>
      <t>年</t>
    </r>
    <r>
      <rPr>
        <b/>
        <u/>
        <sz val="28"/>
        <rFont val="Times New Roman"/>
        <family val="1"/>
      </rPr>
      <t>10</t>
    </r>
    <r>
      <rPr>
        <b/>
        <u/>
        <sz val="28"/>
        <rFont val="新細明體"/>
        <family val="1"/>
        <charset val="136"/>
      </rPr>
      <t>月第1週</t>
    </r>
    <r>
      <rPr>
        <b/>
        <u/>
        <sz val="28"/>
        <rFont val="Times New Roman"/>
        <family val="1"/>
      </rPr>
      <t xml:space="preserve"> TVB JADE MALAYSIA</t>
    </r>
    <r>
      <rPr>
        <b/>
        <u/>
        <sz val="28"/>
        <rFont val="新細明體"/>
        <family val="1"/>
        <charset val="136"/>
      </rPr>
      <t>節目表</t>
    </r>
    <phoneticPr fontId="0" type="noConversion"/>
  </si>
  <si>
    <r>
      <t>2026</t>
    </r>
    <r>
      <rPr>
        <b/>
        <u/>
        <sz val="28"/>
        <rFont val="新細明體"/>
        <family val="1"/>
        <charset val="136"/>
      </rPr>
      <t>年</t>
    </r>
    <r>
      <rPr>
        <b/>
        <u/>
        <sz val="28"/>
        <rFont val="Times New Roman"/>
        <family val="1"/>
      </rPr>
      <t>10</t>
    </r>
    <r>
      <rPr>
        <b/>
        <u/>
        <sz val="28"/>
        <rFont val="新細明體"/>
        <family val="1"/>
        <charset val="136"/>
      </rPr>
      <t>月第2週</t>
    </r>
    <r>
      <rPr>
        <b/>
        <u/>
        <sz val="28"/>
        <rFont val="Times New Roman"/>
        <family val="1"/>
      </rPr>
      <t xml:space="preserve"> TVB JADE MALAYSIA </t>
    </r>
    <r>
      <rPr>
        <b/>
        <u/>
        <sz val="28"/>
        <rFont val="新細明體"/>
        <family val="1"/>
        <charset val="136"/>
      </rPr>
      <t>節目表</t>
    </r>
  </si>
  <si>
    <t>WK 41</t>
  </si>
  <si>
    <t xml:space="preserve"> </t>
  </si>
  <si>
    <t>PERIOD: 12 - 18 Oct 2026</t>
  </si>
  <si>
    <t>HK</t>
  </si>
  <si>
    <r>
      <rPr>
        <b/>
        <sz val="14"/>
        <rFont val="新細明體"/>
        <family val="1"/>
        <charset val="136"/>
      </rPr>
      <t>星期四</t>
    </r>
  </si>
  <si>
    <t>0600</t>
  </si>
  <si>
    <t>粵講粵㜺鬼IV Cantoxicating! (Sr.4) (14 EPI)</t>
  </si>
  <si>
    <t>港生活．港享受 Dolce Vita 2022 (50 EPI)</t>
  </si>
  <si>
    <t xml:space="preserve">美食新聞報道 Gourmet Express </t>
  </si>
  <si>
    <t>財經透視  # 41</t>
  </si>
  <si>
    <t>新聞掏寶  # 323</t>
  </si>
  <si>
    <t># 3</t>
  </si>
  <si>
    <t># 25</t>
  </si>
  <si>
    <t># 26</t>
  </si>
  <si>
    <t># 223</t>
  </si>
  <si>
    <t>港女野人 #9</t>
  </si>
  <si>
    <r>
      <rPr>
        <sz val="14"/>
        <rFont val="新細明體"/>
        <family val="1"/>
        <charset val="136"/>
      </rPr>
      <t>東張西望</t>
    </r>
    <r>
      <rPr>
        <sz val="14"/>
        <rFont val="Times New Roman"/>
        <family val="1"/>
      </rPr>
      <t xml:space="preserve">  Scoop 2026</t>
    </r>
  </si>
  <si>
    <t># 283</t>
  </si>
  <si>
    <t># 284</t>
  </si>
  <si>
    <t># 285</t>
  </si>
  <si>
    <t># 286</t>
  </si>
  <si>
    <t># 287</t>
  </si>
  <si>
    <t># 288</t>
  </si>
  <si>
    <t># 289</t>
  </si>
  <si>
    <r>
      <rPr>
        <b/>
        <sz val="14"/>
        <rFont val="新細明體"/>
        <family val="1"/>
        <charset val="136"/>
      </rPr>
      <t>香港早晨</t>
    </r>
    <r>
      <rPr>
        <b/>
        <sz val="14"/>
        <rFont val="Times New Roman"/>
        <family val="1"/>
      </rPr>
      <t xml:space="preserve">  Good Morning Hong Kong </t>
    </r>
  </si>
  <si>
    <t>Mean Talk   Mean Talk (6 EPI)</t>
  </si>
  <si>
    <t>娛樂大家 Liza's On Line (Sr.2) (19 EPI)</t>
  </si>
  <si>
    <t># 6</t>
  </si>
  <si>
    <t># 7</t>
  </si>
  <si>
    <t># 8</t>
  </si>
  <si>
    <t># 9</t>
  </si>
  <si>
    <t># 10</t>
  </si>
  <si>
    <t>(CA/MA) (Sub: Chi/Eng)  (CC)</t>
  </si>
  <si>
    <t xml:space="preserve">(R)         </t>
  </si>
  <si>
    <t>愛．回家之三代同糖 Like Mother, Like Daughter</t>
  </si>
  <si>
    <t># 44</t>
  </si>
  <si>
    <t># 45</t>
  </si>
  <si>
    <t># 46</t>
  </si>
  <si>
    <t># 47</t>
  </si>
  <si>
    <t># 48</t>
  </si>
  <si>
    <t>800663436 (Sub: *Chi) (OP)</t>
  </si>
  <si>
    <t>Hands Up   Hands Up 2026</t>
  </si>
  <si>
    <t># 1824</t>
  </si>
  <si>
    <t># 1825</t>
  </si>
  <si>
    <t># 1826</t>
  </si>
  <si>
    <t># 1808</t>
  </si>
  <si>
    <t># 1827</t>
  </si>
  <si>
    <t># 1828</t>
  </si>
  <si>
    <t xml:space="preserve">(R)   </t>
  </si>
  <si>
    <t>醫生，你有病？ Doctor is sick (10 EPI)</t>
  </si>
  <si>
    <t># 5</t>
  </si>
  <si>
    <r>
      <rPr>
        <sz val="13"/>
        <rFont val="細明體"/>
        <family val="3"/>
        <charset val="136"/>
      </rPr>
      <t>今日知多</t>
    </r>
    <r>
      <rPr>
        <sz val="13"/>
        <rFont val="Times New Roman"/>
        <family val="1"/>
      </rPr>
      <t>D   What's On Today</t>
    </r>
  </si>
  <si>
    <t>破毒強人</t>
  </si>
  <si>
    <t>見步行步 台灣篇 # 6</t>
  </si>
  <si>
    <t>Narcotics Heroes (30 EPI)</t>
  </si>
  <si>
    <t># 222</t>
  </si>
  <si>
    <t># 12</t>
  </si>
  <si>
    <t># 7 - 8</t>
  </si>
  <si>
    <t># 9 - 10</t>
  </si>
  <si>
    <t>死有對証</t>
  </si>
  <si>
    <t>璀璨之城 This City Never Sleeps (20 EPI)</t>
  </si>
  <si>
    <t># 1</t>
  </si>
  <si>
    <t># 2</t>
  </si>
  <si>
    <t># 4</t>
  </si>
  <si>
    <t xml:space="preserve">(R)          </t>
  </si>
  <si>
    <t>800663645 (Sub: Chi) (CC)</t>
  </si>
  <si>
    <t># 2240</t>
  </si>
  <si>
    <t># 2241</t>
  </si>
  <si>
    <t># 2242</t>
  </si>
  <si>
    <t># 2243</t>
  </si>
  <si>
    <t># 2244</t>
  </si>
  <si>
    <t>美食新聞報道 #223</t>
  </si>
  <si>
    <r>
      <rPr>
        <sz val="14"/>
        <rFont val="新細明體"/>
        <family val="1"/>
        <charset val="136"/>
      </rPr>
      <t>新聞掏寶</t>
    </r>
    <r>
      <rPr>
        <sz val="14"/>
        <rFont val="Times New Roman"/>
        <family val="1"/>
      </rPr>
      <t xml:space="preserve"> # 324</t>
    </r>
  </si>
  <si>
    <t>News Treasury 2026</t>
  </si>
  <si>
    <t>800503983 (Sub: Chi)  (CC)</t>
  </si>
  <si>
    <r>
      <rPr>
        <sz val="14"/>
        <rFont val="細明體"/>
        <family val="1"/>
        <charset val="136"/>
      </rPr>
      <t>流行經典</t>
    </r>
    <r>
      <rPr>
        <sz val="14"/>
        <rFont val="Times New Roman"/>
        <family val="1"/>
        <charset val="136"/>
      </rPr>
      <t>50</t>
    </r>
    <r>
      <rPr>
        <sz val="14"/>
        <rFont val="細明體"/>
        <family val="1"/>
        <charset val="136"/>
      </rPr>
      <t>年</t>
    </r>
    <r>
      <rPr>
        <sz val="14"/>
        <rFont val="Times New Roman"/>
        <family val="1"/>
      </rPr>
      <t xml:space="preserve"> # 113</t>
    </r>
  </si>
  <si>
    <t>800663421 (NA)</t>
  </si>
  <si>
    <t>800663622 (NA)</t>
  </si>
  <si>
    <r>
      <rPr>
        <sz val="14"/>
        <rFont val="Times New Roman"/>
        <family val="1"/>
      </rPr>
      <t>*</t>
    </r>
    <r>
      <rPr>
        <sz val="14"/>
        <rFont val="新細明體"/>
        <family val="1"/>
        <charset val="136"/>
      </rPr>
      <t>流行都市</t>
    </r>
    <r>
      <rPr>
        <sz val="14"/>
        <rFont val="Times New Roman"/>
        <family val="1"/>
      </rPr>
      <t xml:space="preserve">  Big City Shop 2026</t>
    </r>
  </si>
  <si>
    <r>
      <rPr>
        <sz val="14"/>
        <rFont val="新細明體"/>
        <family val="1"/>
        <charset val="136"/>
      </rPr>
      <t>周六聊</t>
    </r>
    <r>
      <rPr>
        <sz val="14"/>
        <rFont val="Times New Roman"/>
        <family val="1"/>
      </rPr>
      <t>Teen</t>
    </r>
    <r>
      <rPr>
        <sz val="14"/>
        <rFont val="新細明體"/>
        <family val="1"/>
        <charset val="136"/>
      </rPr>
      <t>谷</t>
    </r>
    <r>
      <rPr>
        <sz val="14"/>
        <rFont val="Times New Roman"/>
        <family val="1"/>
      </rPr>
      <t xml:space="preserve"> # 41</t>
    </r>
  </si>
  <si>
    <t># 2085</t>
  </si>
  <si>
    <t># 2086</t>
  </si>
  <si>
    <t># 2087</t>
  </si>
  <si>
    <t># 2088</t>
  </si>
  <si>
    <t># 2089</t>
  </si>
  <si>
    <t xml:space="preserve">(R)        </t>
  </si>
  <si>
    <t>試真D唷 #6</t>
  </si>
  <si>
    <r>
      <rPr>
        <sz val="14"/>
        <rFont val="細明體"/>
        <family val="3"/>
        <charset val="136"/>
      </rPr>
      <t>美食新聞周報</t>
    </r>
    <r>
      <rPr>
        <sz val="14"/>
        <rFont val="Times New Roman"/>
        <family val="1"/>
      </rPr>
      <t xml:space="preserve"> # 79</t>
    </r>
  </si>
  <si>
    <t>九門 Mystic Nine (30 EPI)</t>
  </si>
  <si>
    <r>
      <rPr>
        <sz val="14"/>
        <rFont val="細明體"/>
        <family val="1"/>
        <charset val="136"/>
      </rPr>
      <t>女神配對計劃</t>
    </r>
    <r>
      <rPr>
        <sz val="14"/>
        <rFont val="Times New Roman"/>
        <family val="1"/>
      </rPr>
      <t>2 #6</t>
    </r>
  </si>
  <si>
    <t>新聞透視 # 42</t>
  </si>
  <si>
    <r>
      <rPr>
        <sz val="14"/>
        <rFont val="細明體"/>
        <family val="1"/>
        <charset val="136"/>
      </rPr>
      <t>無窮之路</t>
    </r>
    <r>
      <rPr>
        <sz val="14"/>
        <rFont val="Times New Roman"/>
        <family val="1"/>
      </rPr>
      <t>VI</t>
    </r>
    <r>
      <rPr>
        <sz val="14"/>
        <rFont val="Times New Roman"/>
        <family val="1"/>
        <charset val="136"/>
      </rPr>
      <t xml:space="preserve"> #1</t>
    </r>
  </si>
  <si>
    <t>香港系列之細間始終你好 #14</t>
  </si>
  <si>
    <t>800641576 (Sub: Chi) (CC)</t>
  </si>
  <si>
    <t>800549072 (Sub: Chi) (CC)</t>
  </si>
  <si>
    <t>800595352 (Sub: Chi) (CC)</t>
  </si>
  <si>
    <r>
      <rPr>
        <sz val="14"/>
        <rFont val="新細明體"/>
        <family val="1"/>
        <charset val="136"/>
      </rPr>
      <t xml:space="preserve">美食新聞報道 </t>
    </r>
    <r>
      <rPr>
        <sz val="14"/>
        <rFont val="Times New Roman"/>
        <family val="1"/>
        <charset val="136"/>
      </rPr>
      <t xml:space="preserve">Gourmet Express </t>
    </r>
  </si>
  <si>
    <r>
      <rPr>
        <sz val="14"/>
        <rFont val="微軟正黑體"/>
        <family val="1"/>
        <charset val="136"/>
      </rPr>
      <t>粵講粵㜺鬼</t>
    </r>
    <r>
      <rPr>
        <sz val="14"/>
        <rFont val="Times New Roman"/>
        <family val="1"/>
      </rPr>
      <t>IV</t>
    </r>
    <r>
      <rPr>
        <sz val="14"/>
        <rFont val="微軟正黑體"/>
        <family val="1"/>
        <charset val="136"/>
      </rPr>
      <t xml:space="preserve"> </t>
    </r>
    <r>
      <rPr>
        <sz val="14"/>
        <rFont val="Times New Roman"/>
        <family val="1"/>
      </rPr>
      <t>Cantoxicating! (Sr.4) (14 EPI)</t>
    </r>
  </si>
  <si>
    <t xml:space="preserve">800622776(Sub: Chi)(CC)         </t>
  </si>
  <si>
    <r>
      <t xml:space="preserve">800575823 (Sub: Chi)(CC) </t>
    </r>
    <r>
      <rPr>
        <sz val="12"/>
        <rFont val="微軟正黑體"/>
        <family val="1"/>
        <charset val="136"/>
      </rPr>
      <t>阿爺廚房</t>
    </r>
  </si>
  <si>
    <t xml:space="preserve">800609346 (Sub: Chi) (CC)  </t>
  </si>
  <si>
    <t>800500861 (Sub: Chi) (CC)</t>
  </si>
  <si>
    <t>800663630 (Sub: Chi) (CC)</t>
  </si>
  <si>
    <t>呆佬拜壽</t>
  </si>
  <si>
    <r>
      <rPr>
        <sz val="14"/>
        <rFont val="Noto Sans TC"/>
        <family val="2"/>
        <charset val="136"/>
      </rPr>
      <t>見步行步</t>
    </r>
    <r>
      <rPr>
        <sz val="14"/>
        <rFont val="Times New Roman"/>
        <family val="2"/>
      </rPr>
      <t xml:space="preserve"> </t>
    </r>
    <r>
      <rPr>
        <sz val="14"/>
        <rFont val="微軟正黑體"/>
        <family val="2"/>
        <charset val="136"/>
      </rPr>
      <t>台灣篇</t>
    </r>
    <r>
      <rPr>
        <sz val="14"/>
        <rFont val="Times New Roman"/>
        <family val="1"/>
      </rPr>
      <t xml:space="preserve"> # 6</t>
    </r>
  </si>
  <si>
    <t xml:space="preserve">The Ahistoric Grandpa Cooking Show (Sr.5) (30 EPI) </t>
  </si>
  <si>
    <r>
      <t xml:space="preserve">港女野人 </t>
    </r>
    <r>
      <rPr>
        <sz val="14"/>
        <rFont val="Times New Roman"/>
        <family val="1"/>
        <charset val="136"/>
      </rPr>
      <t>#9</t>
    </r>
  </si>
  <si>
    <t>千奇百趣特工隊 # 6</t>
  </si>
  <si>
    <r>
      <rPr>
        <sz val="14"/>
        <rFont val="新細明體"/>
        <family val="1"/>
        <charset val="136"/>
      </rPr>
      <t>最強生命線</t>
    </r>
    <r>
      <rPr>
        <sz val="14"/>
        <rFont val="Times New Roman"/>
        <family val="1"/>
      </rPr>
      <t xml:space="preserve"> # 471</t>
    </r>
  </si>
  <si>
    <t>Only Fools Fall In Love</t>
  </si>
  <si>
    <t>善心滿載仁愛堂</t>
  </si>
  <si>
    <t>I Go To Taiwan On Foot (15 EPI)</t>
  </si>
  <si>
    <t>Chill. Hike. Camping (20 EPI)</t>
  </si>
  <si>
    <t>Neighborhood Treasures (Sr.7) (20 EPI)</t>
  </si>
  <si>
    <t>Vital Lifeline 2026</t>
  </si>
  <si>
    <t>800428175 (Sub: Chi) (CC)</t>
  </si>
  <si>
    <t># 2245</t>
  </si>
  <si>
    <t>(CA/MA) (Sub: Chi) (CC)</t>
  </si>
  <si>
    <t>天龍八部 Demi-Gods and Semi-Devils (50 EPI)</t>
  </si>
  <si>
    <t># 11</t>
  </si>
  <si>
    <t># 13</t>
  </si>
  <si>
    <t># 14</t>
  </si>
  <si>
    <t># 15</t>
  </si>
  <si>
    <r>
      <rPr>
        <b/>
        <sz val="14"/>
        <rFont val="新細明體"/>
        <family val="1"/>
        <charset val="136"/>
      </rPr>
      <t>六點半新聞報道</t>
    </r>
    <r>
      <rPr>
        <b/>
        <sz val="14"/>
        <rFont val="Times New Roman"/>
        <family val="1"/>
      </rPr>
      <t xml:space="preserve">  News At 18:30 </t>
    </r>
  </si>
  <si>
    <r>
      <rPr>
        <b/>
        <sz val="14"/>
        <rFont val="新細明體"/>
        <family val="1"/>
        <charset val="136"/>
      </rPr>
      <t>六點半新聞報道</t>
    </r>
    <r>
      <rPr>
        <b/>
        <sz val="14"/>
        <rFont val="Times New Roman"/>
        <family val="1"/>
      </rPr>
      <t xml:space="preserve">  News At 18:30</t>
    </r>
  </si>
  <si>
    <t>800663510 (Sub: *Chi) (OP) (CA/MA)</t>
  </si>
  <si>
    <t>800663491 (Sub: *Chi) (OP) (CA/MA)</t>
  </si>
  <si>
    <r>
      <rPr>
        <sz val="14"/>
        <rFont val="新細明體"/>
        <family val="1"/>
        <charset val="136"/>
      </rPr>
      <t>新聞透視</t>
    </r>
    <r>
      <rPr>
        <sz val="14"/>
        <rFont val="Times New Roman"/>
        <family val="1"/>
      </rPr>
      <t xml:space="preserve"> # 42</t>
    </r>
  </si>
  <si>
    <r>
      <rPr>
        <sz val="14"/>
        <rFont val="新細明體"/>
        <family val="1"/>
        <charset val="136"/>
      </rPr>
      <t>星期日檔案</t>
    </r>
    <r>
      <rPr>
        <sz val="14"/>
        <rFont val="Times New Roman"/>
        <family val="1"/>
      </rPr>
      <t xml:space="preserve"> # 41</t>
    </r>
  </si>
  <si>
    <t>News Magazine 2026</t>
  </si>
  <si>
    <t>Sunday Report 2026</t>
  </si>
  <si>
    <t>800663413 (OP)</t>
  </si>
  <si>
    <t># 290</t>
  </si>
  <si>
    <t>800669062 (CA/MA) (Sub: Chi)   (CC)</t>
  </si>
  <si>
    <r>
      <rPr>
        <sz val="14"/>
        <rFont val="新細明體"/>
        <family val="1"/>
        <charset val="136"/>
      </rPr>
      <t>愛．回家之三代同糖</t>
    </r>
    <r>
      <rPr>
        <sz val="14"/>
        <rFont val="Times New Roman"/>
        <family val="1"/>
      </rPr>
      <t xml:space="preserve"> Like Mother, Like Daughter</t>
    </r>
  </si>
  <si>
    <t>800665451 (Sub: *Chi) (OP)</t>
  </si>
  <si>
    <t>800670541 (Sub: *Chi) (OP)</t>
  </si>
  <si>
    <t>試真D唷 #7</t>
  </si>
  <si>
    <t># 49</t>
  </si>
  <si>
    <t>Try It? Really? (Sr.2) (10 EPI)</t>
  </si>
  <si>
    <t>800665926 (CA/MA) (Sub: Chi/Eng)</t>
  </si>
  <si>
    <t>800670711 (Sub: *Chi) (OP)</t>
  </si>
  <si>
    <r>
      <rPr>
        <sz val="14"/>
        <rFont val="細明體"/>
        <family val="1"/>
        <charset val="136"/>
      </rPr>
      <t>女神配對計劃</t>
    </r>
    <r>
      <rPr>
        <sz val="14"/>
        <rFont val="Times New Roman"/>
        <family val="1"/>
      </rPr>
      <t>2 #7</t>
    </r>
  </si>
  <si>
    <t>A Date with Goddess (Sr.2) (16 EPI)</t>
  </si>
  <si>
    <t>善心滿載仁愛堂 (直播)</t>
  </si>
  <si>
    <t>Yan Oi Tong Charity Show 2026 (Live)</t>
  </si>
  <si>
    <t>800662584  (Sub: *Chi) (OP)</t>
  </si>
  <si>
    <t>800663475 (Sub: *Chi) (OP)</t>
  </si>
  <si>
    <r>
      <rPr>
        <sz val="14"/>
        <rFont val="新細明體"/>
        <family val="1"/>
        <charset val="136"/>
      </rPr>
      <t>一周星星</t>
    </r>
    <r>
      <rPr>
        <sz val="14"/>
        <rFont val="Times New Roman"/>
        <family val="1"/>
      </rPr>
      <t xml:space="preserve"> #45</t>
    </r>
  </si>
  <si>
    <t>J Music # 129</t>
  </si>
  <si>
    <t>800652253 (Sub: *Chi) (OP)</t>
  </si>
  <si>
    <t>800663483 (OP)</t>
  </si>
  <si>
    <r>
      <rPr>
        <sz val="14"/>
        <rFont val="細明體"/>
        <family val="3"/>
        <charset val="136"/>
      </rPr>
      <t>娛樂頭條</t>
    </r>
    <r>
      <rPr>
        <sz val="14"/>
        <rFont val="Times New Roman"/>
        <family val="1"/>
      </rPr>
      <t xml:space="preserve">  EXTRA 2026</t>
    </r>
  </si>
  <si>
    <r>
      <rPr>
        <sz val="14"/>
        <rFont val="細明體"/>
        <family val="3"/>
        <charset val="136"/>
      </rPr>
      <t>美食新聞周報</t>
    </r>
    <r>
      <rPr>
        <sz val="14"/>
        <rFont val="Times New Roman"/>
        <family val="1"/>
      </rPr>
      <t xml:space="preserve"> # 91</t>
    </r>
  </si>
  <si>
    <t># 4124</t>
  </si>
  <si>
    <t># 4125</t>
  </si>
  <si>
    <t># 4126</t>
  </si>
  <si>
    <t># 4127</t>
  </si>
  <si>
    <t># 4128</t>
  </si>
  <si>
    <t>Gourmet Express Weekly</t>
  </si>
  <si>
    <r>
      <rPr>
        <b/>
        <sz val="14"/>
        <rFont val="細明體"/>
        <family val="1"/>
        <charset val="136"/>
      </rPr>
      <t>晚間新聞</t>
    </r>
    <r>
      <rPr>
        <b/>
        <sz val="14"/>
        <rFont val="Times New Roman"/>
        <family val="1"/>
        <charset val="136"/>
      </rPr>
      <t xml:space="preserve">   News Roundup</t>
    </r>
  </si>
  <si>
    <t>周六聊Teen谷 # 41</t>
  </si>
  <si>
    <r>
      <rPr>
        <sz val="14"/>
        <rFont val="新細明體"/>
        <family val="1"/>
        <charset val="136"/>
      </rPr>
      <t>財經透視</t>
    </r>
    <r>
      <rPr>
        <sz val="14"/>
        <rFont val="Times New Roman"/>
        <family val="1"/>
      </rPr>
      <t xml:space="preserve"> # 42</t>
    </r>
  </si>
  <si>
    <t>2400</t>
  </si>
  <si>
    <t>新聞掏寶 # 324</t>
  </si>
  <si>
    <t>0100</t>
  </si>
  <si>
    <t>0200</t>
  </si>
  <si>
    <t>女神配對計劃2 #7</t>
  </si>
  <si>
    <t>0300</t>
  </si>
  <si>
    <t># 290             0325</t>
  </si>
  <si>
    <t>0400</t>
  </si>
  <si>
    <t>無窮之路VI #2</t>
  </si>
  <si>
    <t>0500</t>
  </si>
  <si>
    <t>美食新聞周報 # 79</t>
  </si>
  <si>
    <t>美食新聞周報 # 91</t>
  </si>
  <si>
    <t>0545</t>
  </si>
  <si>
    <t>流行經典50年 # 113</t>
  </si>
  <si>
    <t>800577845 (CC)</t>
  </si>
  <si>
    <r>
      <rPr>
        <sz val="14"/>
        <rFont val="新細明體"/>
        <family val="1"/>
        <charset val="136"/>
      </rPr>
      <t>快樂長門人</t>
    </r>
    <r>
      <rPr>
        <sz val="14"/>
        <rFont val="Times New Roman"/>
        <family val="1"/>
      </rPr>
      <t>Happy Old Buddies</t>
    </r>
  </si>
  <si>
    <t># 140</t>
  </si>
  <si>
    <t># 141</t>
  </si>
  <si>
    <t># 142</t>
  </si>
  <si>
    <t># 143</t>
  </si>
  <si>
    <t># 144</t>
  </si>
  <si>
    <r>
      <rPr>
        <b/>
        <sz val="14"/>
        <rFont val="Times New Roman"/>
        <family val="1"/>
      </rPr>
      <t>*</t>
    </r>
    <r>
      <rPr>
        <b/>
        <sz val="14"/>
        <rFont val="微軟正黑體"/>
        <family val="1"/>
        <charset val="136"/>
      </rPr>
      <t>流行都市</t>
    </r>
    <r>
      <rPr>
        <b/>
        <sz val="14"/>
        <rFont val="Times New Roman"/>
        <family val="1"/>
      </rPr>
      <t xml:space="preserve"> TVBI #202-206</t>
    </r>
  </si>
  <si>
    <r>
      <rPr>
        <sz val="14"/>
        <rFont val="細明體"/>
        <family val="1"/>
        <charset val="136"/>
      </rPr>
      <t>老婆大人</t>
    </r>
    <r>
      <rPr>
        <sz val="14"/>
        <rFont val="Times New Roman"/>
        <family val="1"/>
      </rPr>
      <t xml:space="preserve">  Just Love (20 EPI) </t>
    </r>
  </si>
  <si>
    <r>
      <rPr>
        <sz val="14"/>
        <rFont val="細明體"/>
        <family val="1"/>
        <charset val="136"/>
      </rPr>
      <t xml:space="preserve">醫生，你有病？ </t>
    </r>
    <r>
      <rPr>
        <sz val="14"/>
        <rFont val="Times New Roman"/>
        <family val="1"/>
      </rPr>
      <t>Who Heals the Healers? (10 EPI)</t>
    </r>
  </si>
  <si>
    <t>一周星星 #45</t>
  </si>
  <si>
    <t>試真D唷 #5</t>
  </si>
  <si>
    <t># 1819</t>
  </si>
  <si>
    <t># 1820</t>
  </si>
  <si>
    <t># 1801</t>
  </si>
  <si>
    <t># 1821</t>
  </si>
  <si>
    <t># 1822</t>
  </si>
  <si>
    <t># 1823</t>
  </si>
  <si>
    <t>玩轉澳門勁滿Fun #2</t>
  </si>
  <si>
    <r>
      <rPr>
        <sz val="14"/>
        <rFont val="細明體"/>
        <family val="1"/>
        <charset val="136"/>
      </rPr>
      <t>社畜求生</t>
    </r>
    <r>
      <rPr>
        <sz val="14"/>
        <rFont val="Times New Roman"/>
        <family val="1"/>
        <charset val="136"/>
      </rPr>
      <t>101 #37</t>
    </r>
  </si>
  <si>
    <r>
      <rPr>
        <sz val="14"/>
        <rFont val="細明體"/>
        <family val="1"/>
        <charset val="136"/>
      </rPr>
      <t>社畜求生101</t>
    </r>
    <r>
      <rPr>
        <sz val="14"/>
        <rFont val="Times New Roman"/>
        <family val="1"/>
        <charset val="136"/>
      </rPr>
      <t xml:space="preserve"> #38      #1935</t>
    </r>
  </si>
  <si>
    <r>
      <rPr>
        <sz val="14"/>
        <rFont val="細明體"/>
        <family val="1"/>
        <charset val="136"/>
      </rPr>
      <t>社畜求生</t>
    </r>
    <r>
      <rPr>
        <sz val="14"/>
        <rFont val="Times New Roman"/>
        <family val="1"/>
        <charset val="136"/>
      </rPr>
      <t>101 #39</t>
    </r>
  </si>
  <si>
    <r>
      <rPr>
        <sz val="14"/>
        <rFont val="細明體"/>
        <family val="1"/>
        <charset val="136"/>
      </rPr>
      <t>社畜求生101</t>
    </r>
    <r>
      <rPr>
        <sz val="14"/>
        <rFont val="Times New Roman"/>
        <family val="1"/>
        <charset val="136"/>
      </rPr>
      <t xml:space="preserve"> #40      #1935</t>
    </r>
  </si>
  <si>
    <t xml:space="preserve">Star Weekly    </t>
  </si>
  <si>
    <t>TBC</t>
  </si>
  <si>
    <t>J Music 2026     2245</t>
  </si>
  <si>
    <r>
      <rPr>
        <sz val="14"/>
        <rFont val="新細明體"/>
        <family val="1"/>
        <charset val="136"/>
      </rPr>
      <t>一周星星</t>
    </r>
    <r>
      <rPr>
        <sz val="14"/>
        <rFont val="Times New Roman"/>
        <family val="1"/>
      </rPr>
      <t xml:space="preserve"> #44</t>
    </r>
  </si>
  <si>
    <r>
      <rPr>
        <sz val="14"/>
        <rFont val="細明體"/>
        <family val="3"/>
        <charset val="136"/>
      </rPr>
      <t>美食新聞周報</t>
    </r>
    <r>
      <rPr>
        <sz val="14"/>
        <rFont val="Times New Roman"/>
        <family val="1"/>
      </rPr>
      <t xml:space="preserve"> # 90</t>
    </r>
  </si>
  <si>
    <r>
      <t>2026</t>
    </r>
    <r>
      <rPr>
        <b/>
        <u/>
        <sz val="28"/>
        <rFont val="新細明體"/>
        <family val="1"/>
        <charset val="136"/>
      </rPr>
      <t>年</t>
    </r>
    <r>
      <rPr>
        <b/>
        <u/>
        <sz val="28"/>
        <rFont val="Times New Roman"/>
        <family val="1"/>
      </rPr>
      <t>10</t>
    </r>
    <r>
      <rPr>
        <b/>
        <u/>
        <sz val="28"/>
        <rFont val="新細明體"/>
        <family val="1"/>
        <charset val="136"/>
      </rPr>
      <t>月第4週</t>
    </r>
    <r>
      <rPr>
        <b/>
        <u/>
        <sz val="28"/>
        <rFont val="Times New Roman"/>
        <family val="1"/>
      </rPr>
      <t xml:space="preserve"> TVB JADE MALAYSIA </t>
    </r>
    <r>
      <rPr>
        <b/>
        <u/>
        <sz val="28"/>
        <rFont val="新細明體"/>
        <family val="1"/>
        <charset val="136"/>
      </rPr>
      <t>節目表</t>
    </r>
  </si>
  <si>
    <t>WK 43</t>
    <phoneticPr fontId="0" type="noConversion"/>
  </si>
  <si>
    <t>PERIOD: 26 - 1 Nov 2026</t>
    <phoneticPr fontId="0" type="noConversion"/>
  </si>
  <si>
    <t># 297</t>
    <phoneticPr fontId="0" type="noConversion"/>
  </si>
  <si>
    <t># 16</t>
    <phoneticPr fontId="0" type="noConversion"/>
  </si>
  <si>
    <t># 5</t>
    <phoneticPr fontId="0" type="noConversion"/>
  </si>
  <si>
    <t># 12</t>
    <phoneticPr fontId="0" type="noConversion"/>
  </si>
  <si>
    <t># 54</t>
    <phoneticPr fontId="0" type="noConversion"/>
  </si>
  <si>
    <t>800663436 (Sub: *Chi) (OP)</t>
    <phoneticPr fontId="0" type="noConversion"/>
  </si>
  <si>
    <t># 1837</t>
    <phoneticPr fontId="0" type="noConversion"/>
  </si>
  <si>
    <t xml:space="preserve">(R)   </t>
    <phoneticPr fontId="0" type="noConversion"/>
  </si>
  <si>
    <t># 15 - 16</t>
    <phoneticPr fontId="0" type="noConversion"/>
  </si>
  <si>
    <t># 17 - 18</t>
    <phoneticPr fontId="0" type="noConversion"/>
  </si>
  <si>
    <t># 10</t>
    <phoneticPr fontId="0" type="noConversion"/>
  </si>
  <si>
    <t># 2250</t>
    <phoneticPr fontId="0" type="noConversion"/>
  </si>
  <si>
    <t>美食新聞報道 #226</t>
    <phoneticPr fontId="0" type="noConversion"/>
  </si>
  <si>
    <r>
      <rPr>
        <sz val="14"/>
        <rFont val="新細明體"/>
        <family val="1"/>
        <charset val="136"/>
      </rPr>
      <t>新聞掏寶</t>
    </r>
    <r>
      <rPr>
        <sz val="14"/>
        <rFont val="Times New Roman"/>
        <family val="1"/>
      </rPr>
      <t xml:space="preserve"> # 326</t>
    </r>
  </si>
  <si>
    <r>
      <rPr>
        <sz val="14"/>
        <rFont val="細明體"/>
        <family val="1"/>
        <charset val="136"/>
      </rPr>
      <t>流行經典</t>
    </r>
    <r>
      <rPr>
        <sz val="14"/>
        <rFont val="Times New Roman"/>
        <family val="1"/>
        <charset val="136"/>
      </rPr>
      <t>50</t>
    </r>
    <r>
      <rPr>
        <sz val="14"/>
        <rFont val="細明體"/>
        <family val="1"/>
        <charset val="136"/>
      </rPr>
      <t>年</t>
    </r>
    <r>
      <rPr>
        <sz val="14"/>
        <rFont val="Times New Roman"/>
        <family val="1"/>
      </rPr>
      <t xml:space="preserve"> # 114</t>
    </r>
  </si>
  <si>
    <r>
      <rPr>
        <sz val="14"/>
        <rFont val="新細明體"/>
        <family val="1"/>
        <charset val="136"/>
      </rPr>
      <t>周六聊</t>
    </r>
    <r>
      <rPr>
        <sz val="14"/>
        <rFont val="Times New Roman"/>
        <family val="1"/>
      </rPr>
      <t>Teen</t>
    </r>
    <r>
      <rPr>
        <sz val="14"/>
        <rFont val="新細明體"/>
        <family val="1"/>
        <charset val="136"/>
      </rPr>
      <t>谷</t>
    </r>
    <r>
      <rPr>
        <sz val="14"/>
        <rFont val="Times New Roman"/>
        <family val="1"/>
      </rPr>
      <t xml:space="preserve"> # 43</t>
    </r>
  </si>
  <si>
    <t># 2095</t>
    <phoneticPr fontId="0" type="noConversion"/>
  </si>
  <si>
    <t>試真D唷 #8</t>
    <phoneticPr fontId="0" type="noConversion"/>
  </si>
  <si>
    <r>
      <rPr>
        <sz val="14"/>
        <rFont val="細明體"/>
        <family val="1"/>
        <charset val="136"/>
      </rPr>
      <t>女神配對計劃</t>
    </r>
    <r>
      <rPr>
        <sz val="14"/>
        <rFont val="Times New Roman"/>
        <family val="1"/>
      </rPr>
      <t>2 #8</t>
    </r>
  </si>
  <si>
    <t># 13</t>
    <phoneticPr fontId="0" type="noConversion"/>
  </si>
  <si>
    <t># 226</t>
    <phoneticPr fontId="0" type="noConversion"/>
  </si>
  <si>
    <t># 29</t>
    <phoneticPr fontId="0" type="noConversion"/>
  </si>
  <si>
    <t>我左眼見到鬼</t>
    <phoneticPr fontId="0" type="noConversion"/>
  </si>
  <si>
    <r>
      <rPr>
        <sz val="14"/>
        <rFont val="Noto Sans TC"/>
        <family val="2"/>
        <charset val="136"/>
      </rPr>
      <t>見步行步</t>
    </r>
    <r>
      <rPr>
        <sz val="14"/>
        <rFont val="Times New Roman"/>
        <family val="2"/>
      </rPr>
      <t xml:space="preserve"> </t>
    </r>
    <r>
      <rPr>
        <sz val="14"/>
        <rFont val="微軟正黑體"/>
        <family val="2"/>
        <charset val="136"/>
      </rPr>
      <t>台灣篇</t>
    </r>
    <r>
      <rPr>
        <sz val="14"/>
        <rFont val="Times New Roman"/>
        <family val="1"/>
      </rPr>
      <t xml:space="preserve"> # 8</t>
    </r>
  </si>
  <si>
    <r>
      <t xml:space="preserve">港女野人 </t>
    </r>
    <r>
      <rPr>
        <sz val="14"/>
        <rFont val="Times New Roman"/>
        <family val="1"/>
        <charset val="136"/>
      </rPr>
      <t># 11</t>
    </r>
  </si>
  <si>
    <t>千奇百趣特工隊 # 8</t>
    <phoneticPr fontId="0" type="noConversion"/>
  </si>
  <si>
    <r>
      <rPr>
        <sz val="14"/>
        <rFont val="新細明體"/>
        <family val="1"/>
        <charset val="136"/>
      </rPr>
      <t>最強生命線</t>
    </r>
    <r>
      <rPr>
        <sz val="14"/>
        <rFont val="Times New Roman"/>
        <family val="1"/>
      </rPr>
      <t xml:space="preserve"> # 473</t>
    </r>
  </si>
  <si>
    <t>My Left Eye Sees Ghosts</t>
  </si>
  <si>
    <t># 14</t>
    <phoneticPr fontId="0" type="noConversion"/>
  </si>
  <si>
    <t># 2251</t>
    <phoneticPr fontId="0" type="noConversion"/>
  </si>
  <si>
    <r>
      <rPr>
        <sz val="14"/>
        <rFont val="新細明體"/>
        <family val="1"/>
        <charset val="136"/>
      </rPr>
      <t>新聞透視</t>
    </r>
    <r>
      <rPr>
        <sz val="14"/>
        <rFont val="Times New Roman"/>
        <family val="1"/>
      </rPr>
      <t xml:space="preserve"> # 44</t>
    </r>
  </si>
  <si>
    <r>
      <rPr>
        <sz val="14"/>
        <rFont val="新細明體"/>
        <family val="1"/>
        <charset val="136"/>
      </rPr>
      <t>星期日檔案</t>
    </r>
    <r>
      <rPr>
        <sz val="14"/>
        <rFont val="Times New Roman"/>
        <family val="1"/>
      </rPr>
      <t xml:space="preserve"> # 43</t>
    </r>
  </si>
  <si>
    <r>
      <rPr>
        <sz val="14"/>
        <rFont val="細明體"/>
        <family val="1"/>
        <charset val="136"/>
      </rPr>
      <t>社畜求生</t>
    </r>
    <r>
      <rPr>
        <sz val="14"/>
        <rFont val="Times New Roman"/>
        <family val="1"/>
        <charset val="136"/>
      </rPr>
      <t>101 #43</t>
    </r>
  </si>
  <si>
    <r>
      <rPr>
        <sz val="14"/>
        <rFont val="細明體"/>
        <family val="1"/>
        <charset val="136"/>
      </rPr>
      <t>社畜求生101</t>
    </r>
    <r>
      <rPr>
        <sz val="14"/>
        <rFont val="Times New Roman"/>
        <family val="1"/>
        <charset val="136"/>
      </rPr>
      <t xml:space="preserve"> #44      #1935</t>
    </r>
  </si>
  <si>
    <t># 298</t>
    <phoneticPr fontId="0" type="noConversion"/>
  </si>
  <si>
    <t>TBC (Sub: *Chi) (OP)</t>
    <phoneticPr fontId="0" type="noConversion"/>
  </si>
  <si>
    <r>
      <t>Grand</t>
    </r>
    <r>
      <rPr>
        <sz val="14"/>
        <rFont val="細明體"/>
        <family val="1"/>
        <charset val="136"/>
      </rPr>
      <t>住去首爾</t>
    </r>
    <r>
      <rPr>
        <sz val="14"/>
        <rFont val="Times New Roman"/>
        <family val="1"/>
      </rPr>
      <t xml:space="preserve">  #1 (3 EPI)</t>
    </r>
  </si>
  <si>
    <t>試真D唷 #9</t>
    <phoneticPr fontId="0" type="noConversion"/>
  </si>
  <si>
    <t># 55</t>
    <phoneticPr fontId="0" type="noConversion"/>
  </si>
  <si>
    <t>Le Grand Tour de Seoul (3 EPI)</t>
    <phoneticPr fontId="0" type="noConversion"/>
  </si>
  <si>
    <t>800665926 (CA/MA) (Sub: Chi/Eng)</t>
    <phoneticPr fontId="0" type="noConversion"/>
  </si>
  <si>
    <t>TBC</t>
    <phoneticPr fontId="0" type="noConversion"/>
  </si>
  <si>
    <t>香港連場好戲 #2 (5 EPI)</t>
    <phoneticPr fontId="0" type="noConversion"/>
  </si>
  <si>
    <t>璀璨之城 This City Never Sleeps (20 EPI)</t>
    <phoneticPr fontId="0" type="noConversion"/>
  </si>
  <si>
    <r>
      <rPr>
        <sz val="14"/>
        <rFont val="細明體"/>
        <family val="1"/>
        <charset val="136"/>
      </rPr>
      <t>女神配對計劃</t>
    </r>
    <r>
      <rPr>
        <sz val="14"/>
        <rFont val="Times New Roman"/>
        <family val="1"/>
      </rPr>
      <t>2 #9</t>
    </r>
  </si>
  <si>
    <t>雄才論英雄 #2</t>
    <phoneticPr fontId="0" type="noConversion"/>
  </si>
  <si>
    <t>800663475 (Sub: *Chi) (OP)</t>
    <phoneticPr fontId="0" type="noConversion"/>
  </si>
  <si>
    <t>J Music # 131</t>
    <phoneticPr fontId="0" type="noConversion"/>
  </si>
  <si>
    <t>J Music 2026     2215</t>
    <phoneticPr fontId="0" type="noConversion"/>
  </si>
  <si>
    <t xml:space="preserve">TBC </t>
    <phoneticPr fontId="0" type="noConversion"/>
  </si>
  <si>
    <t>800662584  (Sub: *Chi) (OP)</t>
    <phoneticPr fontId="0" type="noConversion"/>
  </si>
  <si>
    <r>
      <rPr>
        <sz val="14"/>
        <rFont val="新細明體"/>
        <family val="1"/>
        <charset val="136"/>
      </rPr>
      <t>一周星星</t>
    </r>
    <r>
      <rPr>
        <sz val="14"/>
        <rFont val="Times New Roman"/>
        <family val="1"/>
      </rPr>
      <t xml:space="preserve"> #47</t>
    </r>
  </si>
  <si>
    <r>
      <rPr>
        <sz val="14"/>
        <rFont val="細明體"/>
        <family val="1"/>
        <charset val="136"/>
      </rPr>
      <t xml:space="preserve">美食強人 </t>
    </r>
    <r>
      <rPr>
        <sz val="14"/>
        <rFont val="Times New Roman"/>
        <family val="1"/>
      </rPr>
      <t>Big Feast Duel (20 EPI)</t>
    </r>
  </si>
  <si>
    <t xml:space="preserve">Star Weekly     </t>
  </si>
  <si>
    <t>直播靈接觸 #23</t>
    <phoneticPr fontId="0" type="noConversion"/>
  </si>
  <si>
    <t>800652253 (Sub: *Chi) (OP)</t>
    <phoneticPr fontId="0" type="noConversion"/>
  </si>
  <si>
    <r>
      <rPr>
        <sz val="14"/>
        <rFont val="細明體"/>
        <family val="3"/>
        <charset val="136"/>
      </rPr>
      <t>美食新聞周報</t>
    </r>
    <r>
      <rPr>
        <sz val="14"/>
        <rFont val="Times New Roman"/>
        <family val="1"/>
      </rPr>
      <t xml:space="preserve"> # 93</t>
    </r>
  </si>
  <si>
    <t># 4134</t>
    <phoneticPr fontId="0" type="noConversion"/>
  </si>
  <si>
    <t>Gourmet Express Weekly</t>
    <phoneticPr fontId="0" type="noConversion"/>
  </si>
  <si>
    <r>
      <rPr>
        <sz val="14"/>
        <rFont val="新細明體"/>
        <family val="1"/>
        <charset val="136"/>
      </rPr>
      <t>財經透視</t>
    </r>
    <r>
      <rPr>
        <sz val="14"/>
        <rFont val="Times New Roman"/>
        <family val="1"/>
      </rPr>
      <t xml:space="preserve"> # 44</t>
    </r>
  </si>
  <si>
    <t>0415</t>
    <phoneticPr fontId="0" type="noConversion"/>
  </si>
  <si>
    <t># 150</t>
    <phoneticPr fontId="0" type="noConversion"/>
  </si>
  <si>
    <r>
      <rPr>
        <b/>
        <sz val="14"/>
        <rFont val="Times New Roman"/>
        <family val="1"/>
      </rPr>
      <t>*</t>
    </r>
    <r>
      <rPr>
        <b/>
        <sz val="14"/>
        <rFont val="微軟正黑體"/>
        <family val="1"/>
        <charset val="136"/>
      </rPr>
      <t>流行都市</t>
    </r>
    <r>
      <rPr>
        <b/>
        <sz val="14"/>
        <rFont val="Times New Roman"/>
        <family val="1"/>
      </rPr>
      <t xml:space="preserve"> TVBI #212-216</t>
    </r>
  </si>
  <si>
    <r>
      <t>2026</t>
    </r>
    <r>
      <rPr>
        <b/>
        <u/>
        <sz val="28"/>
        <rFont val="新細明體"/>
        <family val="1"/>
        <charset val="136"/>
      </rPr>
      <t>年</t>
    </r>
    <r>
      <rPr>
        <b/>
        <u/>
        <sz val="28"/>
        <rFont val="Times New Roman"/>
        <family val="1"/>
      </rPr>
      <t>10</t>
    </r>
    <r>
      <rPr>
        <b/>
        <u/>
        <sz val="28"/>
        <rFont val="新細明體"/>
        <family val="1"/>
        <charset val="136"/>
      </rPr>
      <t>月第3週</t>
    </r>
    <r>
      <rPr>
        <b/>
        <u/>
        <sz val="28"/>
        <rFont val="Times New Roman"/>
        <family val="1"/>
      </rPr>
      <t xml:space="preserve"> TVB JADE MALAYSIA </t>
    </r>
    <r>
      <rPr>
        <b/>
        <u/>
        <sz val="28"/>
        <rFont val="新細明體"/>
        <family val="1"/>
        <charset val="136"/>
      </rPr>
      <t>節目表</t>
    </r>
  </si>
  <si>
    <t>WK 42</t>
    <phoneticPr fontId="0" type="noConversion"/>
  </si>
  <si>
    <t>PERIOD: 19 - 25 Oct 2026</t>
    <phoneticPr fontId="0" type="noConversion"/>
  </si>
  <si>
    <t># 290</t>
    <phoneticPr fontId="0" type="noConversion"/>
  </si>
  <si>
    <t># 4</t>
    <phoneticPr fontId="0" type="noConversion"/>
  </si>
  <si>
    <t># 49</t>
    <phoneticPr fontId="0" type="noConversion"/>
  </si>
  <si>
    <t>試真D唷 #7</t>
    <phoneticPr fontId="0" type="noConversion"/>
  </si>
  <si>
    <t># 1831</t>
    <phoneticPr fontId="0" type="noConversion"/>
  </si>
  <si>
    <r>
      <t xml:space="preserve">(R)   </t>
    </r>
    <r>
      <rPr>
        <sz val="14"/>
        <rFont val="細明體"/>
        <family val="1"/>
        <charset val="136"/>
      </rPr>
      <t>醫生，你有病？</t>
    </r>
  </si>
  <si>
    <t># 11 - 12</t>
    <phoneticPr fontId="0" type="noConversion"/>
  </si>
  <si>
    <t># 13 - 14</t>
    <phoneticPr fontId="0" type="noConversion"/>
  </si>
  <si>
    <t># 2245</t>
    <phoneticPr fontId="0" type="noConversion"/>
  </si>
  <si>
    <t>美食新聞報道 #225</t>
    <phoneticPr fontId="0" type="noConversion"/>
  </si>
  <si>
    <r>
      <rPr>
        <sz val="14"/>
        <rFont val="新細明體"/>
        <family val="1"/>
        <charset val="136"/>
      </rPr>
      <t>新聞掏寶</t>
    </r>
    <r>
      <rPr>
        <sz val="14"/>
        <rFont val="Times New Roman"/>
        <family val="1"/>
      </rPr>
      <t xml:space="preserve"> # 325</t>
    </r>
  </si>
  <si>
    <r>
      <rPr>
        <sz val="14"/>
        <rFont val="新細明體"/>
        <family val="1"/>
        <charset val="136"/>
      </rPr>
      <t>周六聊</t>
    </r>
    <r>
      <rPr>
        <sz val="14"/>
        <rFont val="Times New Roman"/>
        <family val="1"/>
      </rPr>
      <t>Teen</t>
    </r>
    <r>
      <rPr>
        <sz val="14"/>
        <rFont val="新細明體"/>
        <family val="1"/>
        <charset val="136"/>
      </rPr>
      <t>谷</t>
    </r>
    <r>
      <rPr>
        <sz val="14"/>
        <rFont val="Times New Roman"/>
        <family val="1"/>
      </rPr>
      <t xml:space="preserve"> # 42</t>
    </r>
  </si>
  <si>
    <t># 2090</t>
    <phoneticPr fontId="0" type="noConversion"/>
  </si>
  <si>
    <t># 8</t>
    <phoneticPr fontId="0" type="noConversion"/>
  </si>
  <si>
    <t># 224</t>
    <phoneticPr fontId="0" type="noConversion"/>
  </si>
  <si>
    <t># 27</t>
    <phoneticPr fontId="0" type="noConversion"/>
  </si>
  <si>
    <t># 225</t>
    <phoneticPr fontId="0" type="noConversion"/>
  </si>
  <si>
    <t>絕世好B</t>
    <phoneticPr fontId="0" type="noConversion"/>
  </si>
  <si>
    <r>
      <rPr>
        <sz val="14"/>
        <rFont val="Noto Sans TC"/>
        <family val="2"/>
        <charset val="136"/>
      </rPr>
      <t>見步行步</t>
    </r>
    <r>
      <rPr>
        <sz val="14"/>
        <rFont val="Times New Roman"/>
        <family val="2"/>
      </rPr>
      <t xml:space="preserve"> </t>
    </r>
    <r>
      <rPr>
        <sz val="14"/>
        <rFont val="微軟正黑體"/>
        <family val="2"/>
        <charset val="136"/>
      </rPr>
      <t>台灣篇</t>
    </r>
    <r>
      <rPr>
        <sz val="14"/>
        <rFont val="Times New Roman"/>
        <family val="1"/>
      </rPr>
      <t xml:space="preserve"> # 7</t>
    </r>
  </si>
  <si>
    <r>
      <t xml:space="preserve">港女野人 </t>
    </r>
    <r>
      <rPr>
        <sz val="14"/>
        <rFont val="Times New Roman"/>
        <family val="1"/>
        <charset val="136"/>
      </rPr>
      <t># 10</t>
    </r>
  </si>
  <si>
    <t>千奇百趣特工隊 # 7</t>
    <phoneticPr fontId="0" type="noConversion"/>
  </si>
  <si>
    <r>
      <rPr>
        <sz val="14"/>
        <rFont val="新細明體"/>
        <family val="1"/>
        <charset val="136"/>
      </rPr>
      <t>最強生命線</t>
    </r>
    <r>
      <rPr>
        <sz val="14"/>
        <rFont val="Times New Roman"/>
        <family val="1"/>
      </rPr>
      <t xml:space="preserve"> # 472</t>
    </r>
  </si>
  <si>
    <t>Mighty Baby</t>
    <phoneticPr fontId="0" type="noConversion"/>
  </si>
  <si>
    <t># 2246</t>
    <phoneticPr fontId="0" type="noConversion"/>
  </si>
  <si>
    <r>
      <rPr>
        <sz val="14"/>
        <rFont val="新細明體"/>
        <family val="1"/>
        <charset val="136"/>
      </rPr>
      <t>新聞透視</t>
    </r>
    <r>
      <rPr>
        <sz val="14"/>
        <rFont val="Times New Roman"/>
        <family val="1"/>
      </rPr>
      <t xml:space="preserve"> # 43</t>
    </r>
  </si>
  <si>
    <r>
      <rPr>
        <sz val="14"/>
        <rFont val="新細明體"/>
        <family val="1"/>
        <charset val="136"/>
      </rPr>
      <t>星期日檔案</t>
    </r>
    <r>
      <rPr>
        <sz val="14"/>
        <rFont val="Times New Roman"/>
        <family val="1"/>
      </rPr>
      <t xml:space="preserve"> # 42</t>
    </r>
  </si>
  <si>
    <r>
      <rPr>
        <sz val="14"/>
        <rFont val="細明體"/>
        <family val="1"/>
        <charset val="136"/>
      </rPr>
      <t>社畜求生</t>
    </r>
    <r>
      <rPr>
        <sz val="14"/>
        <rFont val="Times New Roman"/>
        <family val="1"/>
        <charset val="136"/>
      </rPr>
      <t>101 #41</t>
    </r>
  </si>
  <si>
    <r>
      <rPr>
        <sz val="14"/>
        <rFont val="細明體"/>
        <family val="1"/>
        <charset val="136"/>
      </rPr>
      <t>社畜求生101</t>
    </r>
    <r>
      <rPr>
        <sz val="14"/>
        <rFont val="Times New Roman"/>
        <family val="1"/>
        <charset val="136"/>
      </rPr>
      <t xml:space="preserve"> #42      #1935</t>
    </r>
  </si>
  <si>
    <t># 291</t>
    <phoneticPr fontId="0" type="noConversion"/>
  </si>
  <si>
    <t>香港系列之細間始終你好 #15</t>
    <phoneticPr fontId="0" type="noConversion"/>
  </si>
  <si>
    <t># 50</t>
    <phoneticPr fontId="0" type="noConversion"/>
  </si>
  <si>
    <t>香港連場好戲 #1 (5 EPI)</t>
    <phoneticPr fontId="0" type="noConversion"/>
  </si>
  <si>
    <t>雄才論英雄 #1</t>
    <phoneticPr fontId="0" type="noConversion"/>
  </si>
  <si>
    <t>J Music # 130</t>
    <phoneticPr fontId="0" type="noConversion"/>
  </si>
  <si>
    <r>
      <rPr>
        <sz val="14"/>
        <rFont val="新細明體"/>
        <family val="1"/>
        <charset val="136"/>
      </rPr>
      <t>一周星星</t>
    </r>
    <r>
      <rPr>
        <sz val="14"/>
        <rFont val="Times New Roman"/>
        <family val="1"/>
      </rPr>
      <t xml:space="preserve"> #46</t>
    </r>
  </si>
  <si>
    <t xml:space="preserve">Star Weekly    </t>
    <phoneticPr fontId="0" type="noConversion"/>
  </si>
  <si>
    <t>直播靈接觸 #22</t>
    <phoneticPr fontId="0" type="noConversion"/>
  </si>
  <si>
    <r>
      <rPr>
        <sz val="14"/>
        <rFont val="細明體"/>
        <family val="3"/>
        <charset val="136"/>
      </rPr>
      <t>美食新聞周報</t>
    </r>
    <r>
      <rPr>
        <sz val="14"/>
        <rFont val="Times New Roman"/>
        <family val="1"/>
      </rPr>
      <t xml:space="preserve"> # 92</t>
    </r>
  </si>
  <si>
    <t># 4129</t>
    <phoneticPr fontId="0" type="noConversion"/>
  </si>
  <si>
    <r>
      <rPr>
        <sz val="14"/>
        <rFont val="新細明體"/>
        <family val="1"/>
        <charset val="136"/>
      </rPr>
      <t>財經透視</t>
    </r>
    <r>
      <rPr>
        <sz val="14"/>
        <rFont val="Times New Roman"/>
        <family val="1"/>
      </rPr>
      <t xml:space="preserve"> # 43</t>
    </r>
  </si>
  <si>
    <r>
      <t>美食新聞周報</t>
    </r>
    <r>
      <rPr>
        <sz val="14"/>
        <rFont val="Times New Roman"/>
        <family val="1"/>
      </rPr>
      <t xml:space="preserve"> # 92</t>
    </r>
  </si>
  <si>
    <t># 145</t>
    <phoneticPr fontId="0" type="noConversion"/>
  </si>
  <si>
    <r>
      <rPr>
        <b/>
        <sz val="14"/>
        <rFont val="Times New Roman"/>
        <family val="1"/>
      </rPr>
      <t>*</t>
    </r>
    <r>
      <rPr>
        <b/>
        <sz val="14"/>
        <rFont val="微軟正黑體"/>
        <family val="1"/>
        <charset val="136"/>
      </rPr>
      <t>流行都市</t>
    </r>
    <r>
      <rPr>
        <b/>
        <sz val="14"/>
        <rFont val="Times New Roman"/>
        <family val="1"/>
      </rPr>
      <t xml:space="preserve"> TVBI #207-211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</si>
</sst>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_-&quot;$&quot;* #,##0.00_-;\-&quot;$&quot;* #,##0.00_-;_-&quot;$&quot;* &quot;-&quot;??_-;_-@_-"/>
    <numFmt numFmtId="166" formatCode="#,##0.00;\(#,##0.00\)"/>
    <numFmt numFmtId="167" formatCode="d/m;@"/>
    <numFmt numFmtId="168" formatCode="yyyy/mm/dd;@"/>
  </numFmts>
  <fonts count="71"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8"/>
      <name val="宋体"/>
      <family val="3"/>
      <charset val="136"/>
    </font>
    <font>
      <sz val="11"/>
      <color indexed="9"/>
      <name val="宋体"/>
      <charset val="134"/>
    </font>
    <font>
      <sz val="11"/>
      <color indexed="20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7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b/>
      <sz val="18"/>
      <color indexed="56"/>
      <name val="宋体"/>
      <charset val="134"/>
    </font>
    <font>
      <b/>
      <sz val="11"/>
      <color indexed="8"/>
      <name val="宋体"/>
      <charset val="134"/>
    </font>
    <font>
      <sz val="11"/>
      <color indexed="10"/>
      <name val="宋体"/>
      <charset val="134"/>
    </font>
    <font>
      <sz val="12"/>
      <name val="新細明體"/>
      <family val="1"/>
      <charset val="136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19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1"/>
    </font>
    <font>
      <b/>
      <sz val="11"/>
      <color indexed="8"/>
      <name val="Calibri"/>
      <family val="2"/>
    </font>
    <font>
      <sz val="10"/>
      <name val="MS Sans Serif"/>
      <family val="2"/>
    </font>
    <font>
      <sz val="24"/>
      <name val="細明體"/>
      <family val="3"/>
      <charset val="136"/>
    </font>
    <font>
      <sz val="10"/>
      <name val="Geneva"/>
      <family val="2"/>
    </font>
    <font>
      <sz val="12"/>
      <color theme="1"/>
      <name val="Calibri"/>
      <family val="1"/>
      <charset val="136"/>
      <scheme val="minor"/>
    </font>
    <font>
      <b/>
      <u/>
      <sz val="28"/>
      <name val="Times New Roman"/>
      <family val="1"/>
    </font>
    <font>
      <sz val="28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b/>
      <sz val="14"/>
      <name val="Times New Roman"/>
      <family val="1"/>
    </font>
    <font>
      <sz val="14"/>
      <name val="Times New Roman"/>
      <family val="1"/>
    </font>
    <font>
      <sz val="13"/>
      <name val="Times New Roman"/>
      <family val="1"/>
    </font>
    <font>
      <sz val="14"/>
      <name val="新細明體"/>
      <family val="1"/>
      <charset val="136"/>
    </font>
    <font>
      <b/>
      <sz val="14"/>
      <name val="新細明體"/>
      <family val="1"/>
      <charset val="136"/>
    </font>
    <font>
      <b/>
      <u/>
      <sz val="28"/>
      <name val="新細明體"/>
      <family val="1"/>
      <charset val="136"/>
    </font>
    <font>
      <sz val="14"/>
      <name val="Times New Roman"/>
      <family val="1"/>
      <charset val="136"/>
    </font>
    <font>
      <sz val="14"/>
      <name val="Times New Roman"/>
      <family val="3"/>
      <charset val="136"/>
    </font>
    <font>
      <sz val="14"/>
      <name val="細明體"/>
      <family val="3"/>
      <charset val="136"/>
    </font>
    <font>
      <b/>
      <sz val="14"/>
      <name val="細明體"/>
      <family val="3"/>
      <charset val="136"/>
    </font>
    <font>
      <sz val="14"/>
      <name val="微軟正黑體"/>
      <family val="1"/>
      <charset val="136"/>
    </font>
    <font>
      <b/>
      <sz val="14"/>
      <name val="Times New Roman"/>
      <family val="1"/>
      <charset val="136"/>
    </font>
    <font>
      <b/>
      <sz val="14"/>
      <name val="微軟正黑體"/>
      <family val="1"/>
      <charset val="136"/>
    </font>
    <font>
      <sz val="14"/>
      <name val="細明體"/>
      <family val="1"/>
      <charset val="136"/>
    </font>
    <font>
      <sz val="12"/>
      <name val="微軟正黑體"/>
      <family val="1"/>
      <charset val="136"/>
    </font>
    <font>
      <sz val="13"/>
      <name val="細明體"/>
      <family val="3"/>
      <charset val="136"/>
    </font>
    <font>
      <b/>
      <sz val="13"/>
      <name val="Times New Roman"/>
      <family val="1"/>
    </font>
    <font>
      <sz val="14"/>
      <name val="Times New Roman"/>
      <family val="2"/>
      <charset val="136"/>
    </font>
    <font>
      <sz val="14"/>
      <name val="Noto Sans TC"/>
      <family val="2"/>
      <charset val="136"/>
    </font>
    <font>
      <sz val="14"/>
      <name val="Times New Roman"/>
      <family val="2"/>
    </font>
    <font>
      <sz val="14"/>
      <name val="微軟正黑體"/>
      <family val="2"/>
      <charset val="136"/>
    </font>
    <font>
      <b/>
      <sz val="14"/>
      <name val="細明體"/>
      <family val="1"/>
      <charset val="136"/>
    </font>
    <font>
      <sz val="12"/>
      <name val="細明體"/>
      <family val="1"/>
      <charset val="136"/>
    </font>
    <font>
      <sz val="12"/>
      <name val="Times New Roman"/>
      <family val="1"/>
      <charset val="136"/>
    </font>
    <font>
      <sz val="12"/>
      <name val="Times New Roman"/>
      <family val="3"/>
      <charset val="136"/>
    </font>
  </fonts>
  <fills count="31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00B050"/>
        <bgColor indexed="64"/>
      </patternFill>
    </fill>
  </fills>
  <borders count="9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 style="hair">
        <color indexed="64"/>
      </bottom>
      <diagonal/>
    </border>
    <border>
      <left/>
      <right style="thick">
        <color indexed="64"/>
      </right>
      <top/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hair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dashed">
        <color indexed="64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</borders>
  <cellStyleXfs count="389">
    <xf numFmtId="0" fontId="0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3" fillId="1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3" fillId="24" borderId="1" applyNumberFormat="0" applyAlignment="0" applyProtection="0"/>
    <xf numFmtId="0" fontId="23" fillId="24" borderId="1" applyNumberFormat="0" applyAlignment="0" applyProtection="0"/>
    <xf numFmtId="0" fontId="23" fillId="24" borderId="1" applyNumberFormat="0" applyAlignment="0" applyProtection="0"/>
    <xf numFmtId="0" fontId="23" fillId="24" borderId="1" applyNumberFormat="0" applyAlignment="0" applyProtection="0"/>
    <xf numFmtId="0" fontId="23" fillId="24" borderId="1" applyNumberFormat="0" applyAlignment="0" applyProtection="0"/>
    <xf numFmtId="0" fontId="23" fillId="24" borderId="1" applyNumberFormat="0" applyAlignment="0" applyProtection="0"/>
    <xf numFmtId="0" fontId="6" fillId="25" borderId="1" applyNumberFormat="0" applyAlignment="0" applyProtection="0">
      <alignment vertical="center"/>
    </xf>
    <xf numFmtId="0" fontId="6" fillId="25" borderId="1" applyNumberFormat="0" applyAlignment="0" applyProtection="0">
      <alignment vertical="center"/>
    </xf>
    <xf numFmtId="0" fontId="24" fillId="26" borderId="2" applyNumberFormat="0" applyAlignment="0" applyProtection="0"/>
    <xf numFmtId="0" fontId="24" fillId="26" borderId="2" applyNumberFormat="0" applyAlignment="0" applyProtection="0"/>
    <xf numFmtId="0" fontId="24" fillId="26" borderId="2" applyNumberFormat="0" applyAlignment="0" applyProtection="0"/>
    <xf numFmtId="0" fontId="24" fillId="26" borderId="2" applyNumberFormat="0" applyAlignment="0" applyProtection="0"/>
    <xf numFmtId="0" fontId="24" fillId="26" borderId="2" applyNumberFormat="0" applyAlignment="0" applyProtection="0"/>
    <xf numFmtId="0" fontId="24" fillId="26" borderId="2" applyNumberFormat="0" applyAlignment="0" applyProtection="0"/>
    <xf numFmtId="0" fontId="7" fillId="26" borderId="2" applyNumberFormat="0" applyAlignment="0" applyProtection="0">
      <alignment vertical="center"/>
    </xf>
    <xf numFmtId="0" fontId="7" fillId="26" borderId="2" applyNumberFormat="0" applyAlignment="0" applyProtection="0">
      <alignment vertical="center"/>
    </xf>
    <xf numFmtId="16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7" fillId="0" borderId="3" applyNumberFormat="0" applyFill="0" applyAlignment="0" applyProtection="0"/>
    <xf numFmtId="0" fontId="27" fillId="0" borderId="3" applyNumberFormat="0" applyFill="0" applyAlignment="0" applyProtection="0"/>
    <xf numFmtId="0" fontId="27" fillId="0" borderId="3" applyNumberFormat="0" applyFill="0" applyAlignment="0" applyProtection="0"/>
    <xf numFmtId="0" fontId="27" fillId="0" borderId="3" applyNumberFormat="0" applyFill="0" applyAlignment="0" applyProtection="0"/>
    <xf numFmtId="0" fontId="27" fillId="0" borderId="3" applyNumberFormat="0" applyFill="0" applyAlignment="0" applyProtection="0"/>
    <xf numFmtId="0" fontId="27" fillId="0" borderId="3" applyNumberFormat="0" applyFill="0" applyAlignment="0" applyProtection="0"/>
    <xf numFmtId="0" fontId="10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12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top"/>
      <protection locked="0"/>
    </xf>
    <xf numFmtId="0" fontId="30" fillId="11" borderId="1" applyNumberFormat="0" applyAlignment="0" applyProtection="0"/>
    <xf numFmtId="0" fontId="30" fillId="11" borderId="1" applyNumberFormat="0" applyAlignment="0" applyProtection="0"/>
    <xf numFmtId="0" fontId="30" fillId="11" borderId="1" applyNumberFormat="0" applyAlignment="0" applyProtection="0"/>
    <xf numFmtId="0" fontId="30" fillId="11" borderId="1" applyNumberFormat="0" applyAlignment="0" applyProtection="0"/>
    <xf numFmtId="0" fontId="30" fillId="11" borderId="1" applyNumberFormat="0" applyAlignment="0" applyProtection="0"/>
    <xf numFmtId="0" fontId="30" fillId="11" borderId="1" applyNumberFormat="0" applyAlignment="0" applyProtection="0"/>
    <xf numFmtId="0" fontId="13" fillId="8" borderId="1" applyNumberFormat="0" applyAlignment="0" applyProtection="0">
      <alignment vertical="center"/>
    </xf>
    <xf numFmtId="0" fontId="13" fillId="8" borderId="1" applyNumberFormat="0" applyAlignment="0" applyProtection="0">
      <alignment vertical="center"/>
    </xf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14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32" fillId="11" borderId="0" applyNumberFormat="0" applyBorder="0" applyAlignment="0" applyProtection="0"/>
    <xf numFmtId="0" fontId="32" fillId="11" borderId="0" applyNumberFormat="0" applyBorder="0" applyAlignment="0" applyProtection="0"/>
    <xf numFmtId="0" fontId="32" fillId="11" borderId="0" applyNumberFormat="0" applyBorder="0" applyAlignment="0" applyProtection="0"/>
    <xf numFmtId="0" fontId="32" fillId="11" borderId="0" applyNumberFormat="0" applyBorder="0" applyAlignment="0" applyProtection="0"/>
    <xf numFmtId="0" fontId="32" fillId="11" borderId="0" applyNumberFormat="0" applyBorder="0" applyAlignment="0" applyProtection="0"/>
    <xf numFmtId="0" fontId="32" fillId="11" borderId="0" applyNumberFormat="0" applyBorder="0" applyAlignment="0" applyProtection="0"/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39" fillId="0" borderId="0">
      <alignment vertical="center"/>
    </xf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" fillId="0" borderId="0"/>
    <xf numFmtId="0" fontId="2" fillId="0" borderId="0"/>
    <xf numFmtId="0" fontId="2" fillId="6" borderId="11" applyNumberFormat="0" applyFont="0" applyAlignment="0" applyProtection="0">
      <alignment vertical="center"/>
    </xf>
    <xf numFmtId="0" fontId="2" fillId="6" borderId="11" applyNumberFormat="0" applyFont="0" applyAlignment="0" applyProtection="0"/>
    <xf numFmtId="0" fontId="2" fillId="6" borderId="11" applyNumberFormat="0" applyFont="0" applyAlignment="0" applyProtection="0"/>
    <xf numFmtId="0" fontId="2" fillId="6" borderId="11" applyNumberFormat="0" applyFont="0" applyAlignment="0" applyProtection="0"/>
    <xf numFmtId="0" fontId="2" fillId="6" borderId="11" applyNumberFormat="0" applyFont="0" applyAlignment="0" applyProtection="0"/>
    <xf numFmtId="0" fontId="2" fillId="6" borderId="11" applyNumberFormat="0" applyFont="0" applyAlignment="0" applyProtection="0"/>
    <xf numFmtId="0" fontId="2" fillId="6" borderId="11" applyNumberFormat="0" applyFont="0" applyAlignment="0" applyProtection="0"/>
    <xf numFmtId="0" fontId="2" fillId="6" borderId="11" applyNumberFormat="0" applyFont="0" applyAlignment="0" applyProtection="0">
      <alignment vertical="center"/>
    </xf>
    <xf numFmtId="0" fontId="2" fillId="6" borderId="11" applyNumberFormat="0" applyFont="0" applyAlignment="0" applyProtection="0">
      <alignment vertical="center"/>
    </xf>
    <xf numFmtId="0" fontId="2" fillId="6" borderId="11" applyNumberFormat="0" applyFont="0" applyAlignment="0" applyProtection="0">
      <alignment vertical="center"/>
    </xf>
    <xf numFmtId="0" fontId="2" fillId="6" borderId="11" applyNumberFormat="0" applyFont="0" applyAlignment="0" applyProtection="0">
      <alignment vertical="center"/>
    </xf>
    <xf numFmtId="0" fontId="2" fillId="6" borderId="11" applyNumberFormat="0" applyFont="0" applyAlignment="0" applyProtection="0">
      <alignment vertical="center"/>
    </xf>
    <xf numFmtId="0" fontId="2" fillId="6" borderId="11" applyNumberFormat="0" applyFont="0" applyAlignment="0" applyProtection="0">
      <alignment vertical="center"/>
    </xf>
    <xf numFmtId="0" fontId="2" fillId="6" borderId="11" applyNumberFormat="0" applyFont="0" applyAlignment="0" applyProtection="0">
      <alignment vertical="center"/>
    </xf>
    <xf numFmtId="0" fontId="2" fillId="6" borderId="11" applyNumberFormat="0" applyFont="0" applyAlignment="0" applyProtection="0">
      <alignment vertical="center"/>
    </xf>
    <xf numFmtId="0" fontId="2" fillId="6" borderId="11" applyNumberFormat="0" applyFont="0" applyAlignment="0" applyProtection="0">
      <alignment vertical="center"/>
    </xf>
    <xf numFmtId="0" fontId="2" fillId="6" borderId="11" applyNumberFormat="0" applyFont="0" applyAlignment="0" applyProtection="0">
      <alignment vertical="center"/>
    </xf>
    <xf numFmtId="0" fontId="2" fillId="6" borderId="11" applyNumberFormat="0" applyFont="0" applyAlignment="0" applyProtection="0">
      <alignment vertical="center"/>
    </xf>
    <xf numFmtId="0" fontId="2" fillId="6" borderId="11" applyNumberFormat="0" applyFont="0" applyAlignment="0" applyProtection="0">
      <alignment vertical="center"/>
    </xf>
    <xf numFmtId="0" fontId="2" fillId="6" borderId="11" applyNumberFormat="0" applyFont="0" applyAlignment="0" applyProtection="0">
      <alignment vertical="center"/>
    </xf>
    <xf numFmtId="0" fontId="2" fillId="6" borderId="11" applyNumberFormat="0" applyFont="0" applyAlignment="0" applyProtection="0">
      <alignment vertical="center"/>
    </xf>
    <xf numFmtId="0" fontId="2" fillId="6" borderId="11" applyNumberFormat="0" applyFont="0" applyAlignment="0" applyProtection="0">
      <alignment vertical="center"/>
    </xf>
    <xf numFmtId="0" fontId="33" fillId="24" borderId="12" applyNumberFormat="0" applyAlignment="0" applyProtection="0"/>
    <xf numFmtId="0" fontId="33" fillId="24" borderId="12" applyNumberFormat="0" applyAlignment="0" applyProtection="0"/>
    <xf numFmtId="0" fontId="33" fillId="24" borderId="12" applyNumberFormat="0" applyAlignment="0" applyProtection="0"/>
    <xf numFmtId="0" fontId="33" fillId="24" borderId="12" applyNumberFormat="0" applyAlignment="0" applyProtection="0"/>
    <xf numFmtId="0" fontId="33" fillId="24" borderId="12" applyNumberFormat="0" applyAlignment="0" applyProtection="0"/>
    <xf numFmtId="0" fontId="33" fillId="24" borderId="12" applyNumberFormat="0" applyAlignment="0" applyProtection="0"/>
    <xf numFmtId="0" fontId="16" fillId="25" borderId="12" applyNumberFormat="0" applyAlignment="0" applyProtection="0">
      <alignment vertical="center"/>
    </xf>
    <xf numFmtId="0" fontId="16" fillId="25" borderId="12" applyNumberFormat="0" applyAlignment="0" applyProtection="0">
      <alignment vertical="center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37" fontId="2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9" fillId="0" borderId="0">
      <alignment vertical="center"/>
    </xf>
    <xf numFmtId="0" fontId="38" fillId="0" borderId="0"/>
    <xf numFmtId="9" fontId="2" fillId="0" borderId="0" applyFont="0" applyFill="0" applyBorder="0" applyAlignment="0" applyProtection="0"/>
    <xf numFmtId="0" fontId="2" fillId="0" borderId="0"/>
    <xf numFmtId="0" fontId="36" fillId="0" borderId="0"/>
    <xf numFmtId="0" fontId="20" fillId="0" borderId="0"/>
    <xf numFmtId="0" fontId="44" fillId="0" borderId="0"/>
  </cellStyleXfs>
  <cellXfs count="466">
    <xf numFmtId="0" fontId="0" fillId="0" borderId="0" xfId="0"/>
    <xf numFmtId="9" fontId="47" fillId="0" borderId="0" xfId="384" applyFont="1" applyFill="1" applyBorder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0" fontId="41" fillId="0" borderId="0" xfId="0" applyFont="1" applyAlignment="1">
      <alignment vertical="center"/>
    </xf>
    <xf numFmtId="0" fontId="42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47" fillId="0" borderId="0" xfId="0" applyFont="1" applyAlignment="1">
      <alignment vertical="center"/>
    </xf>
    <xf numFmtId="0" fontId="47" fillId="0" borderId="0" xfId="0" applyFont="1" applyAlignment="1">
      <alignment horizontal="center" vertical="center" wrapText="1"/>
    </xf>
    <xf numFmtId="49" fontId="46" fillId="0" borderId="48" xfId="0" applyNumberFormat="1" applyFont="1" applyBorder="1" applyAlignment="1">
      <alignment horizontal="right" vertical="center"/>
    </xf>
    <xf numFmtId="49" fontId="46" fillId="0" borderId="15" xfId="0" applyNumberFormat="1" applyFont="1" applyBorder="1" applyAlignment="1">
      <alignment horizontal="center" vertical="center"/>
    </xf>
    <xf numFmtId="49" fontId="46" fillId="0" borderId="16" xfId="0" applyNumberFormat="1" applyFont="1" applyBorder="1" applyAlignment="1">
      <alignment horizontal="left" vertical="center"/>
    </xf>
    <xf numFmtId="49" fontId="46" fillId="0" borderId="17" xfId="0" applyNumberFormat="1" applyFont="1" applyBorder="1" applyAlignment="1">
      <alignment horizontal="right" vertical="center"/>
    </xf>
    <xf numFmtId="167" fontId="46" fillId="0" borderId="18" xfId="0" applyNumberFormat="1" applyFont="1" applyBorder="1" applyAlignment="1">
      <alignment horizontal="center" vertical="center"/>
    </xf>
    <xf numFmtId="167" fontId="46" fillId="0" borderId="19" xfId="0" applyNumberFormat="1" applyFont="1" applyBorder="1" applyAlignment="1">
      <alignment horizontal="center" vertical="center"/>
    </xf>
    <xf numFmtId="49" fontId="46" fillId="0" borderId="20" xfId="0" applyNumberFormat="1" applyFont="1" applyBorder="1" applyAlignment="1">
      <alignment horizontal="left" vertical="center"/>
    </xf>
    <xf numFmtId="49" fontId="46" fillId="0" borderId="21" xfId="0" applyNumberFormat="1" applyFont="1" applyBorder="1" applyAlignment="1">
      <alignment horizontal="right" vertical="center"/>
    </xf>
    <xf numFmtId="0" fontId="47" fillId="0" borderId="64" xfId="0" applyFont="1" applyBorder="1" applyAlignment="1">
      <alignment vertical="center"/>
    </xf>
    <xf numFmtId="0" fontId="47" fillId="0" borderId="63" xfId="0" applyFont="1" applyBorder="1" applyAlignment="1">
      <alignment vertical="center"/>
    </xf>
    <xf numFmtId="0" fontId="47" fillId="0" borderId="62" xfId="0" applyFont="1" applyBorder="1" applyAlignment="1">
      <alignment vertical="center"/>
    </xf>
    <xf numFmtId="49" fontId="46" fillId="0" borderId="27" xfId="0" applyNumberFormat="1" applyFont="1" applyBorder="1" applyAlignment="1">
      <alignment horizontal="left" vertical="center"/>
    </xf>
    <xf numFmtId="0" fontId="43" fillId="0" borderId="0" xfId="0" applyFont="1" applyAlignment="1">
      <alignment vertical="center"/>
    </xf>
    <xf numFmtId="0" fontId="47" fillId="0" borderId="22" xfId="0" applyFont="1" applyBorder="1" applyAlignment="1">
      <alignment horizontal="right" vertical="center"/>
    </xf>
    <xf numFmtId="0" fontId="47" fillId="0" borderId="31" xfId="0" applyFont="1" applyBorder="1" applyAlignment="1">
      <alignment horizontal="left" vertical="center"/>
    </xf>
    <xf numFmtId="0" fontId="47" fillId="0" borderId="40" xfId="0" applyFont="1" applyBorder="1" applyAlignment="1">
      <alignment horizontal="left" vertical="center"/>
    </xf>
    <xf numFmtId="0" fontId="54" fillId="0" borderId="42" xfId="0" applyFont="1" applyBorder="1" applyAlignment="1">
      <alignment vertical="center"/>
    </xf>
    <xf numFmtId="0" fontId="47" fillId="0" borderId="40" xfId="0" applyFont="1" applyBorder="1" applyAlignment="1">
      <alignment vertical="center"/>
    </xf>
    <xf numFmtId="0" fontId="47" fillId="0" borderId="53" xfId="0" applyFont="1" applyBorder="1" applyAlignment="1">
      <alignment horizontal="left" vertical="center"/>
    </xf>
    <xf numFmtId="0" fontId="47" fillId="0" borderId="66" xfId="0" applyFont="1" applyBorder="1" applyAlignment="1">
      <alignment horizontal="left" vertical="center"/>
    </xf>
    <xf numFmtId="0" fontId="47" fillId="0" borderId="24" xfId="0" applyFont="1" applyBorder="1" applyAlignment="1">
      <alignment horizontal="right" vertical="center"/>
    </xf>
    <xf numFmtId="0" fontId="47" fillId="0" borderId="51" xfId="0" applyFont="1" applyBorder="1" applyAlignment="1">
      <alignment horizontal="center" vertical="center"/>
    </xf>
    <xf numFmtId="0" fontId="47" fillId="0" borderId="36" xfId="0" applyFont="1" applyBorder="1" applyAlignment="1">
      <alignment horizontal="center" vertical="center"/>
    </xf>
    <xf numFmtId="0" fontId="47" fillId="0" borderId="43" xfId="0" applyFont="1" applyBorder="1" applyAlignment="1">
      <alignment horizontal="center" vertical="center"/>
    </xf>
    <xf numFmtId="0" fontId="47" fillId="0" borderId="52" xfId="0" applyFont="1" applyBorder="1" applyAlignment="1">
      <alignment horizontal="center" vertical="center"/>
    </xf>
    <xf numFmtId="0" fontId="47" fillId="0" borderId="67" xfId="0" applyFont="1" applyBorder="1" applyAlignment="1">
      <alignment horizontal="left" vertical="center"/>
    </xf>
    <xf numFmtId="0" fontId="47" fillId="0" borderId="26" xfId="0" applyFont="1" applyBorder="1" applyAlignment="1">
      <alignment horizontal="right" vertical="center"/>
    </xf>
    <xf numFmtId="0" fontId="52" fillId="0" borderId="37" xfId="0" applyFont="1" applyBorder="1" applyAlignment="1">
      <alignment horizontal="center" vertical="center"/>
    </xf>
    <xf numFmtId="0" fontId="47" fillId="0" borderId="37" xfId="0" applyFont="1" applyBorder="1" applyAlignment="1">
      <alignment horizontal="center" vertical="center"/>
    </xf>
    <xf numFmtId="0" fontId="47" fillId="0" borderId="37" xfId="0" applyFont="1" applyBorder="1" applyAlignment="1">
      <alignment vertical="center"/>
    </xf>
    <xf numFmtId="0" fontId="47" fillId="0" borderId="56" xfId="0" applyFont="1" applyBorder="1" applyAlignment="1">
      <alignment vertical="center"/>
    </xf>
    <xf numFmtId="0" fontId="47" fillId="0" borderId="68" xfId="0" applyFont="1" applyBorder="1" applyAlignment="1">
      <alignment horizontal="left" vertical="center"/>
    </xf>
    <xf numFmtId="0" fontId="47" fillId="0" borderId="75" xfId="0" applyFont="1" applyBorder="1" applyAlignment="1">
      <alignment horizontal="center" vertical="center"/>
    </xf>
    <xf numFmtId="0" fontId="47" fillId="0" borderId="30" xfId="0" applyFont="1" applyBorder="1" applyAlignment="1">
      <alignment horizontal="center" vertical="center"/>
    </xf>
    <xf numFmtId="49" fontId="46" fillId="0" borderId="69" xfId="0" applyNumberFormat="1" applyFont="1" applyBorder="1" applyAlignment="1">
      <alignment horizontal="left" vertical="center"/>
    </xf>
    <xf numFmtId="0" fontId="47" fillId="0" borderId="21" xfId="0" applyFont="1" applyBorder="1" applyAlignment="1">
      <alignment horizontal="right" vertical="center"/>
    </xf>
    <xf numFmtId="0" fontId="47" fillId="0" borderId="26" xfId="0" applyFont="1" applyBorder="1" applyAlignment="1">
      <alignment horizontal="right" vertical="center" wrapText="1"/>
    </xf>
    <xf numFmtId="49" fontId="46" fillId="0" borderId="21" xfId="0" applyNumberFormat="1" applyFont="1" applyBorder="1" applyAlignment="1">
      <alignment horizontal="right" vertical="center" wrapText="1"/>
    </xf>
    <xf numFmtId="49" fontId="47" fillId="0" borderId="22" xfId="0" applyNumberFormat="1" applyFont="1" applyBorder="1" applyAlignment="1">
      <alignment horizontal="right" vertical="center" wrapText="1"/>
    </xf>
    <xf numFmtId="0" fontId="47" fillId="0" borderId="0" xfId="0" applyFont="1" applyAlignment="1">
      <alignment horizontal="left" vertical="center"/>
    </xf>
    <xf numFmtId="0" fontId="47" fillId="0" borderId="34" xfId="0" applyFont="1" applyBorder="1" applyAlignment="1">
      <alignment horizontal="left" vertical="center"/>
    </xf>
    <xf numFmtId="0" fontId="47" fillId="0" borderId="88" xfId="0" applyFont="1" applyBorder="1" applyAlignment="1">
      <alignment horizontal="left" vertical="center"/>
    </xf>
    <xf numFmtId="49" fontId="47" fillId="0" borderId="60" xfId="0" applyNumberFormat="1" applyFont="1" applyBorder="1" applyAlignment="1">
      <alignment horizontal="left" vertical="center"/>
    </xf>
    <xf numFmtId="49" fontId="47" fillId="0" borderId="24" xfId="0" applyNumberFormat="1" applyFont="1" applyBorder="1" applyAlignment="1">
      <alignment horizontal="right" vertical="center" wrapText="1"/>
    </xf>
    <xf numFmtId="0" fontId="47" fillId="0" borderId="31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47" fillId="0" borderId="41" xfId="0" applyFont="1" applyBorder="1" applyAlignment="1">
      <alignment horizontal="center" vertical="center"/>
    </xf>
    <xf numFmtId="0" fontId="54" fillId="0" borderId="40" xfId="0" applyFont="1" applyBorder="1" applyAlignment="1">
      <alignment horizontal="left" vertical="center"/>
    </xf>
    <xf numFmtId="0" fontId="44" fillId="0" borderId="0" xfId="0" applyFont="1" applyAlignment="1">
      <alignment vertical="center"/>
    </xf>
    <xf numFmtId="49" fontId="47" fillId="0" borderId="74" xfId="0" applyNumberFormat="1" applyFont="1" applyBorder="1" applyAlignment="1">
      <alignment horizontal="left" vertical="center"/>
    </xf>
    <xf numFmtId="49" fontId="47" fillId="0" borderId="26" xfId="0" applyNumberFormat="1" applyFont="1" applyBorder="1" applyAlignment="1">
      <alignment horizontal="right" vertical="center" wrapText="1"/>
    </xf>
    <xf numFmtId="0" fontId="47" fillId="0" borderId="40" xfId="0" applyFont="1" applyBorder="1" applyAlignment="1">
      <alignment horizontal="center" vertical="center"/>
    </xf>
    <xf numFmtId="49" fontId="47" fillId="0" borderId="76" xfId="0" applyNumberFormat="1" applyFont="1" applyBorder="1" applyAlignment="1">
      <alignment horizontal="left" vertical="center"/>
    </xf>
    <xf numFmtId="0" fontId="47" fillId="0" borderId="51" xfId="0" applyFont="1" applyBorder="1" applyAlignment="1">
      <alignment horizontal="left" vertical="center"/>
    </xf>
    <xf numFmtId="0" fontId="47" fillId="0" borderId="35" xfId="0" applyFont="1" applyBorder="1" applyAlignment="1">
      <alignment horizontal="left" vertical="center"/>
    </xf>
    <xf numFmtId="0" fontId="47" fillId="0" borderId="36" xfId="0" applyFont="1" applyBorder="1" applyAlignment="1">
      <alignment horizontal="left" vertical="center"/>
    </xf>
    <xf numFmtId="49" fontId="46" fillId="0" borderId="18" xfId="0" applyNumberFormat="1" applyFont="1" applyBorder="1" applyAlignment="1">
      <alignment horizontal="left" vertical="center"/>
    </xf>
    <xf numFmtId="0" fontId="47" fillId="0" borderId="55" xfId="0" quotePrefix="1" applyFont="1" applyBorder="1" applyAlignment="1">
      <alignment horizontal="left" vertical="center"/>
    </xf>
    <xf numFmtId="0" fontId="54" fillId="0" borderId="39" xfId="0" applyFont="1" applyBorder="1" applyAlignment="1">
      <alignment horizontal="center" vertical="center"/>
    </xf>
    <xf numFmtId="0" fontId="54" fillId="0" borderId="0" xfId="0" applyFont="1" applyAlignment="1">
      <alignment horizontal="center" vertical="center"/>
    </xf>
    <xf numFmtId="49" fontId="46" fillId="0" borderId="61" xfId="0" applyNumberFormat="1" applyFont="1" applyBorder="1" applyAlignment="1">
      <alignment horizontal="left" vertical="center"/>
    </xf>
    <xf numFmtId="49" fontId="47" fillId="0" borderId="21" xfId="0" applyNumberFormat="1" applyFont="1" applyBorder="1" applyAlignment="1">
      <alignment horizontal="right" vertical="center" wrapText="1"/>
    </xf>
    <xf numFmtId="0" fontId="47" fillId="0" borderId="35" xfId="0" applyFont="1" applyBorder="1" applyAlignment="1">
      <alignment horizontal="center" vertical="center"/>
    </xf>
    <xf numFmtId="49" fontId="47" fillId="0" borderId="21" xfId="0" applyNumberFormat="1" applyFont="1" applyBorder="1" applyAlignment="1">
      <alignment horizontal="right" vertical="center"/>
    </xf>
    <xf numFmtId="0" fontId="47" fillId="0" borderId="42" xfId="0" applyFont="1" applyBorder="1" applyAlignment="1">
      <alignment horizontal="left" vertical="center"/>
    </xf>
    <xf numFmtId="49" fontId="47" fillId="0" borderId="61" xfId="0" applyNumberFormat="1" applyFont="1" applyBorder="1" applyAlignment="1">
      <alignment horizontal="left" vertical="center"/>
    </xf>
    <xf numFmtId="0" fontId="47" fillId="0" borderId="60" xfId="0" applyFont="1" applyBorder="1" applyAlignment="1">
      <alignment horizontal="right" vertical="center"/>
    </xf>
    <xf numFmtId="0" fontId="47" fillId="0" borderId="58" xfId="0" quotePrefix="1" applyFont="1" applyBorder="1" applyAlignment="1">
      <alignment horizontal="left" vertical="center"/>
    </xf>
    <xf numFmtId="0" fontId="47" fillId="0" borderId="56" xfId="0" applyFont="1" applyBorder="1" applyAlignment="1">
      <alignment horizontal="left" vertical="center"/>
    </xf>
    <xf numFmtId="0" fontId="47" fillId="0" borderId="32" xfId="0" applyFont="1" applyBorder="1" applyAlignment="1">
      <alignment horizontal="left" vertical="center"/>
    </xf>
    <xf numFmtId="49" fontId="47" fillId="0" borderId="77" xfId="0" applyNumberFormat="1" applyFont="1" applyBorder="1" applyAlignment="1">
      <alignment horizontal="right" vertical="center"/>
    </xf>
    <xf numFmtId="0" fontId="47" fillId="0" borderId="50" xfId="0" applyFont="1" applyBorder="1" applyAlignment="1">
      <alignment horizontal="center" vertical="center"/>
    </xf>
    <xf numFmtId="0" fontId="47" fillId="0" borderId="39" xfId="0" applyFont="1" applyBorder="1" applyAlignment="1">
      <alignment horizontal="center" vertical="center"/>
    </xf>
    <xf numFmtId="0" fontId="47" fillId="0" borderId="33" xfId="0" quotePrefix="1" applyFont="1" applyBorder="1" applyAlignment="1">
      <alignment vertical="center"/>
    </xf>
    <xf numFmtId="49" fontId="47" fillId="0" borderId="92" xfId="0" applyNumberFormat="1" applyFont="1" applyBorder="1" applyAlignment="1">
      <alignment horizontal="left" vertical="center"/>
    </xf>
    <xf numFmtId="49" fontId="47" fillId="0" borderId="61" xfId="0" applyNumberFormat="1" applyFont="1" applyBorder="1" applyAlignment="1">
      <alignment horizontal="right" vertical="center"/>
    </xf>
    <xf numFmtId="0" fontId="47" fillId="0" borderId="43" xfId="0" applyFont="1" applyBorder="1" applyAlignment="1">
      <alignment horizontal="left" vertical="center"/>
    </xf>
    <xf numFmtId="0" fontId="62" fillId="0" borderId="35" xfId="0" applyFont="1" applyBorder="1" applyAlignment="1">
      <alignment vertical="center"/>
    </xf>
    <xf numFmtId="0" fontId="48" fillId="0" borderId="35" xfId="0" applyFont="1" applyBorder="1" applyAlignment="1">
      <alignment horizontal="center" vertical="center"/>
    </xf>
    <xf numFmtId="49" fontId="47" fillId="0" borderId="33" xfId="0" applyNumberFormat="1" applyFont="1" applyBorder="1" applyAlignment="1">
      <alignment horizontal="left" vertical="center"/>
    </xf>
    <xf numFmtId="0" fontId="47" fillId="0" borderId="38" xfId="0" applyFont="1" applyBorder="1" applyAlignment="1">
      <alignment horizontal="left" vertical="center"/>
    </xf>
    <xf numFmtId="0" fontId="47" fillId="0" borderId="39" xfId="0" applyFont="1" applyBorder="1" applyAlignment="1">
      <alignment horizontal="left" vertical="center"/>
    </xf>
    <xf numFmtId="0" fontId="54" fillId="0" borderId="40" xfId="0" applyFont="1" applyBorder="1" applyAlignment="1">
      <alignment horizontal="center" vertical="center"/>
    </xf>
    <xf numFmtId="49" fontId="46" fillId="0" borderId="18" xfId="0" applyNumberFormat="1" applyFont="1" applyBorder="1" applyAlignment="1">
      <alignment horizontal="right" vertical="center"/>
    </xf>
    <xf numFmtId="0" fontId="47" fillId="0" borderId="33" xfId="0" applyFont="1" applyBorder="1" applyAlignment="1">
      <alignment horizontal="center" vertical="center"/>
    </xf>
    <xf numFmtId="49" fontId="46" fillId="0" borderId="33" xfId="0" applyNumberFormat="1" applyFont="1" applyBorder="1" applyAlignment="1">
      <alignment horizontal="left" vertical="center"/>
    </xf>
    <xf numFmtId="49" fontId="47" fillId="0" borderId="31" xfId="0" applyNumberFormat="1" applyFont="1" applyBorder="1" applyAlignment="1">
      <alignment horizontal="right" vertical="center"/>
    </xf>
    <xf numFmtId="0" fontId="47" fillId="0" borderId="37" xfId="0" applyFont="1" applyBorder="1" applyAlignment="1">
      <alignment horizontal="left" vertical="center"/>
    </xf>
    <xf numFmtId="0" fontId="47" fillId="0" borderId="39" xfId="0" applyFont="1" applyBorder="1" applyAlignment="1">
      <alignment horizontal="center" vertical="center" wrapText="1"/>
    </xf>
    <xf numFmtId="49" fontId="47" fillId="0" borderId="32" xfId="0" applyNumberFormat="1" applyFont="1" applyBorder="1" applyAlignment="1">
      <alignment horizontal="left" vertical="center"/>
    </xf>
    <xf numFmtId="49" fontId="47" fillId="0" borderId="83" xfId="0" applyNumberFormat="1" applyFont="1" applyBorder="1" applyAlignment="1">
      <alignment horizontal="right" vertical="center"/>
    </xf>
    <xf numFmtId="0" fontId="52" fillId="0" borderId="0" xfId="0" applyFont="1" applyAlignment="1">
      <alignment horizontal="left" vertical="center"/>
    </xf>
    <xf numFmtId="0" fontId="63" fillId="0" borderId="0" xfId="0" applyFont="1" applyAlignment="1">
      <alignment horizontal="left" vertical="center"/>
    </xf>
    <xf numFmtId="0" fontId="52" fillId="0" borderId="39" xfId="0" applyFont="1" applyBorder="1" applyAlignment="1">
      <alignment horizontal="center" vertical="center"/>
    </xf>
    <xf numFmtId="49" fontId="61" fillId="0" borderId="33" xfId="0" applyNumberFormat="1" applyFont="1" applyBorder="1" applyAlignment="1">
      <alignment horizontal="center" vertical="center" shrinkToFit="1"/>
    </xf>
    <xf numFmtId="49" fontId="46" fillId="0" borderId="29" xfId="0" applyNumberFormat="1" applyFont="1" applyBorder="1" applyAlignment="1">
      <alignment horizontal="right" vertical="center"/>
    </xf>
    <xf numFmtId="49" fontId="54" fillId="0" borderId="57" xfId="0" applyNumberFormat="1" applyFont="1" applyBorder="1" applyAlignment="1">
      <alignment horizontal="center" vertical="center" shrinkToFit="1"/>
    </xf>
    <xf numFmtId="49" fontId="46" fillId="0" borderId="19" xfId="0" applyNumberFormat="1" applyFont="1" applyBorder="1" applyAlignment="1">
      <alignment horizontal="left" vertical="center"/>
    </xf>
    <xf numFmtId="49" fontId="47" fillId="0" borderId="60" xfId="0" applyNumberFormat="1" applyFont="1" applyBorder="1" applyAlignment="1">
      <alignment horizontal="right" vertical="center"/>
    </xf>
    <xf numFmtId="0" fontId="52" fillId="0" borderId="33" xfId="0" applyFont="1" applyBorder="1" applyAlignment="1">
      <alignment vertical="center"/>
    </xf>
    <xf numFmtId="49" fontId="47" fillId="0" borderId="68" xfId="0" applyNumberFormat="1" applyFont="1" applyBorder="1" applyAlignment="1">
      <alignment horizontal="left" vertical="center"/>
    </xf>
    <xf numFmtId="49" fontId="47" fillId="0" borderId="74" xfId="0" applyNumberFormat="1" applyFont="1" applyBorder="1" applyAlignment="1">
      <alignment horizontal="right" vertical="center"/>
    </xf>
    <xf numFmtId="49" fontId="47" fillId="0" borderId="67" xfId="0" applyNumberFormat="1" applyFont="1" applyBorder="1" applyAlignment="1">
      <alignment horizontal="left" vertical="center"/>
    </xf>
    <xf numFmtId="0" fontId="47" fillId="0" borderId="45" xfId="0" quotePrefix="1" applyFont="1" applyBorder="1" applyAlignment="1">
      <alignment horizontal="left" vertical="center"/>
    </xf>
    <xf numFmtId="49" fontId="47" fillId="0" borderId="27" xfId="0" applyNumberFormat="1" applyFont="1" applyBorder="1" applyAlignment="1">
      <alignment horizontal="left" vertical="center"/>
    </xf>
    <xf numFmtId="0" fontId="54" fillId="0" borderId="40" xfId="0" quotePrefix="1" applyFont="1" applyBorder="1" applyAlignment="1">
      <alignment horizontal="center" vertical="center"/>
    </xf>
    <xf numFmtId="0" fontId="47" fillId="0" borderId="35" xfId="0" applyFont="1" applyBorder="1" applyAlignment="1">
      <alignment horizontal="right" vertical="center"/>
    </xf>
    <xf numFmtId="0" fontId="52" fillId="0" borderId="36" xfId="0" applyFont="1" applyBorder="1" applyAlignment="1">
      <alignment horizontal="center" vertical="center"/>
    </xf>
    <xf numFmtId="0" fontId="47" fillId="0" borderId="57" xfId="0" applyFont="1" applyBorder="1" applyAlignment="1">
      <alignment horizontal="center" vertical="center"/>
    </xf>
    <xf numFmtId="49" fontId="47" fillId="0" borderId="22" xfId="0" applyNumberFormat="1" applyFont="1" applyBorder="1" applyAlignment="1">
      <alignment horizontal="right" vertical="center"/>
    </xf>
    <xf numFmtId="0" fontId="47" fillId="0" borderId="55" xfId="0" applyFont="1" applyBorder="1" applyAlignment="1">
      <alignment horizontal="left" vertical="center"/>
    </xf>
    <xf numFmtId="0" fontId="42" fillId="0" borderId="37" xfId="0" applyFont="1" applyBorder="1" applyAlignment="1">
      <alignment vertical="center"/>
    </xf>
    <xf numFmtId="0" fontId="47" fillId="0" borderId="38" xfId="0" applyFont="1" applyBorder="1" applyAlignment="1">
      <alignment horizontal="center" vertical="center"/>
    </xf>
    <xf numFmtId="0" fontId="47" fillId="0" borderId="56" xfId="0" quotePrefix="1" applyFont="1" applyBorder="1" applyAlignment="1">
      <alignment horizontal="left" vertical="center"/>
    </xf>
    <xf numFmtId="49" fontId="47" fillId="0" borderId="23" xfId="0" applyNumberFormat="1" applyFont="1" applyBorder="1" applyAlignment="1">
      <alignment horizontal="left" vertical="center"/>
    </xf>
    <xf numFmtId="0" fontId="46" fillId="0" borderId="44" xfId="0" applyFont="1" applyBorder="1" applyAlignment="1">
      <alignment horizontal="right" vertical="center"/>
    </xf>
    <xf numFmtId="0" fontId="42" fillId="0" borderId="36" xfId="0" applyFont="1" applyBorder="1" applyAlignment="1">
      <alignment horizontal="center" vertical="center"/>
    </xf>
    <xf numFmtId="0" fontId="52" fillId="0" borderId="33" xfId="0" quotePrefix="1" applyFont="1" applyBorder="1" applyAlignment="1">
      <alignment horizontal="center" vertical="center"/>
    </xf>
    <xf numFmtId="49" fontId="47" fillId="0" borderId="25" xfId="0" applyNumberFormat="1" applyFont="1" applyBorder="1" applyAlignment="1">
      <alignment horizontal="left" vertical="center"/>
    </xf>
    <xf numFmtId="49" fontId="47" fillId="0" borderId="26" xfId="0" applyNumberFormat="1" applyFont="1" applyBorder="1" applyAlignment="1">
      <alignment horizontal="right" vertical="center"/>
    </xf>
    <xf numFmtId="0" fontId="47" fillId="0" borderId="33" xfId="0" quotePrefix="1" applyFont="1" applyBorder="1" applyAlignment="1">
      <alignment horizontal="center" vertical="center"/>
    </xf>
    <xf numFmtId="0" fontId="52" fillId="0" borderId="40" xfId="0" applyFont="1" applyBorder="1" applyAlignment="1">
      <alignment horizontal="center" vertical="center"/>
    </xf>
    <xf numFmtId="49" fontId="46" fillId="0" borderId="72" xfId="0" applyNumberFormat="1" applyFont="1" applyBorder="1" applyAlignment="1">
      <alignment horizontal="right" vertical="center"/>
    </xf>
    <xf numFmtId="0" fontId="47" fillId="0" borderId="33" xfId="0" applyFont="1" applyBorder="1" applyAlignment="1">
      <alignment horizontal="right" vertical="center"/>
    </xf>
    <xf numFmtId="0" fontId="47" fillId="0" borderId="56" xfId="0" quotePrefix="1" applyFont="1" applyBorder="1" applyAlignment="1">
      <alignment vertical="center"/>
    </xf>
    <xf numFmtId="49" fontId="47" fillId="0" borderId="74" xfId="0" applyNumberFormat="1" applyFont="1" applyBorder="1" applyAlignment="1">
      <alignment horizontal="right" vertical="center" wrapText="1"/>
    </xf>
    <xf numFmtId="0" fontId="47" fillId="0" borderId="61" xfId="0" applyFont="1" applyBorder="1" applyAlignment="1">
      <alignment horizontal="right" vertical="center"/>
    </xf>
    <xf numFmtId="0" fontId="47" fillId="0" borderId="42" xfId="0" applyFont="1" applyBorder="1" applyAlignment="1">
      <alignment horizontal="center" vertical="center"/>
    </xf>
    <xf numFmtId="0" fontId="47" fillId="0" borderId="61" xfId="0" applyFont="1" applyBorder="1" applyAlignment="1">
      <alignment horizontal="left" vertical="center"/>
    </xf>
    <xf numFmtId="0" fontId="46" fillId="0" borderId="18" xfId="0" applyFont="1" applyBorder="1" applyAlignment="1">
      <alignment horizontal="right" vertical="center"/>
    </xf>
    <xf numFmtId="0" fontId="52" fillId="0" borderId="0" xfId="0" applyFont="1" applyAlignment="1">
      <alignment horizontal="right" vertical="center"/>
    </xf>
    <xf numFmtId="0" fontId="54" fillId="0" borderId="0" xfId="0" applyFont="1" applyAlignment="1">
      <alignment horizontal="right" vertical="center"/>
    </xf>
    <xf numFmtId="0" fontId="54" fillId="0" borderId="41" xfId="0" applyFont="1" applyBorder="1" applyAlignment="1">
      <alignment horizontal="center" vertical="center"/>
    </xf>
    <xf numFmtId="0" fontId="46" fillId="0" borderId="18" xfId="0" applyFont="1" applyBorder="1" applyAlignment="1">
      <alignment horizontal="left" vertical="center"/>
    </xf>
    <xf numFmtId="0" fontId="46" fillId="0" borderId="60" xfId="0" applyFont="1" applyBorder="1" applyAlignment="1">
      <alignment horizontal="right" vertical="center"/>
    </xf>
    <xf numFmtId="0" fontId="53" fillId="0" borderId="40" xfId="0" applyFont="1" applyBorder="1" applyAlignment="1">
      <alignment horizontal="center" vertical="center"/>
    </xf>
    <xf numFmtId="0" fontId="46" fillId="0" borderId="60" xfId="0" applyFont="1" applyBorder="1" applyAlignment="1">
      <alignment horizontal="left" vertical="center"/>
    </xf>
    <xf numFmtId="0" fontId="47" fillId="0" borderId="74" xfId="0" applyFont="1" applyBorder="1" applyAlignment="1">
      <alignment horizontal="right" vertical="center"/>
    </xf>
    <xf numFmtId="0" fontId="54" fillId="0" borderId="51" xfId="0" applyFont="1" applyBorder="1" applyAlignment="1">
      <alignment horizontal="left" vertical="center"/>
    </xf>
    <xf numFmtId="0" fontId="47" fillId="0" borderId="79" xfId="0" applyFont="1" applyBorder="1" applyAlignment="1">
      <alignment horizontal="left" vertical="center"/>
    </xf>
    <xf numFmtId="0" fontId="62" fillId="0" borderId="0" xfId="0" applyFont="1" applyAlignment="1">
      <alignment vertical="center"/>
    </xf>
    <xf numFmtId="0" fontId="52" fillId="0" borderId="37" xfId="0" applyFont="1" applyBorder="1" applyAlignment="1">
      <alignment horizontal="left" vertical="center"/>
    </xf>
    <xf numFmtId="0" fontId="42" fillId="0" borderId="36" xfId="0" applyFont="1" applyBorder="1" applyAlignment="1">
      <alignment vertical="center"/>
    </xf>
    <xf numFmtId="0" fontId="47" fillId="0" borderId="41" xfId="0" applyFont="1" applyBorder="1" applyAlignment="1">
      <alignment horizontal="left" vertical="center"/>
    </xf>
    <xf numFmtId="0" fontId="47" fillId="0" borderId="60" xfId="0" applyFont="1" applyBorder="1" applyAlignment="1">
      <alignment horizontal="left" vertical="center"/>
    </xf>
    <xf numFmtId="0" fontId="52" fillId="0" borderId="41" xfId="0" applyFont="1" applyBorder="1" applyAlignment="1">
      <alignment vertical="center"/>
    </xf>
    <xf numFmtId="0" fontId="52" fillId="0" borderId="0" xfId="0" applyFont="1" applyAlignment="1">
      <alignment vertical="center"/>
    </xf>
    <xf numFmtId="0" fontId="42" fillId="0" borderId="33" xfId="0" applyFont="1" applyBorder="1" applyAlignment="1">
      <alignment horizontal="center" vertical="center"/>
    </xf>
    <xf numFmtId="0" fontId="47" fillId="0" borderId="33" xfId="0" applyFont="1" applyBorder="1" applyAlignment="1">
      <alignment horizontal="left" vertical="center"/>
    </xf>
    <xf numFmtId="0" fontId="47" fillId="0" borderId="44" xfId="0" applyFont="1" applyBorder="1" applyAlignment="1">
      <alignment horizontal="center" vertical="center"/>
    </xf>
    <xf numFmtId="0" fontId="47" fillId="0" borderId="74" xfId="0" applyFont="1" applyBorder="1" applyAlignment="1">
      <alignment horizontal="left" vertical="center"/>
    </xf>
    <xf numFmtId="0" fontId="42" fillId="0" borderId="38" xfId="0" applyFont="1" applyBorder="1" applyAlignment="1">
      <alignment horizontal="right" vertical="center"/>
    </xf>
    <xf numFmtId="0" fontId="42" fillId="0" borderId="41" xfId="0" applyFont="1" applyBorder="1" applyAlignment="1">
      <alignment horizontal="left" vertical="center"/>
    </xf>
    <xf numFmtId="0" fontId="47" fillId="0" borderId="42" xfId="0" quotePrefix="1" applyFont="1" applyBorder="1" applyAlignment="1">
      <alignment vertical="center"/>
    </xf>
    <xf numFmtId="0" fontId="63" fillId="0" borderId="84" xfId="0" applyFont="1" applyBorder="1" applyAlignment="1">
      <alignment horizontal="center" vertical="center"/>
    </xf>
    <xf numFmtId="0" fontId="59" fillId="0" borderId="41" xfId="0" applyFont="1" applyBorder="1" applyAlignment="1">
      <alignment horizontal="center" vertical="center"/>
    </xf>
    <xf numFmtId="0" fontId="47" fillId="0" borderId="39" xfId="0" quotePrefix="1" applyFont="1" applyBorder="1" applyAlignment="1">
      <alignment horizontal="center" vertical="center"/>
    </xf>
    <xf numFmtId="0" fontId="47" fillId="0" borderId="40" xfId="0" quotePrefix="1" applyFont="1" applyBorder="1" applyAlignment="1">
      <alignment horizontal="center" vertical="center"/>
    </xf>
    <xf numFmtId="0" fontId="47" fillId="0" borderId="50" xfId="388" applyFont="1" applyBorder="1" applyAlignment="1">
      <alignment horizontal="center" vertical="center" wrapText="1"/>
    </xf>
    <xf numFmtId="0" fontId="42" fillId="0" borderId="44" xfId="0" quotePrefix="1" applyFont="1" applyBorder="1" applyAlignment="1">
      <alignment horizontal="center" vertical="center"/>
    </xf>
    <xf numFmtId="0" fontId="53" fillId="0" borderId="40" xfId="0" applyFont="1" applyBorder="1" applyAlignment="1">
      <alignment horizontal="right" vertical="center"/>
    </xf>
    <xf numFmtId="0" fontId="47" fillId="0" borderId="37" xfId="0" quotePrefix="1" applyFont="1" applyBorder="1" applyAlignment="1">
      <alignment horizontal="left" vertical="center"/>
    </xf>
    <xf numFmtId="0" fontId="47" fillId="0" borderId="40" xfId="0" quotePrefix="1" applyFont="1" applyBorder="1" applyAlignment="1">
      <alignment horizontal="left" vertical="center"/>
    </xf>
    <xf numFmtId="0" fontId="54" fillId="0" borderId="0" xfId="0" applyFont="1" applyAlignment="1">
      <alignment vertical="center"/>
    </xf>
    <xf numFmtId="0" fontId="49" fillId="0" borderId="40" xfId="0" applyFont="1" applyBorder="1" applyAlignment="1">
      <alignment horizontal="center" vertical="center"/>
    </xf>
    <xf numFmtId="0" fontId="54" fillId="0" borderId="44" xfId="0" applyFont="1" applyBorder="1" applyAlignment="1">
      <alignment horizontal="center" vertical="center"/>
    </xf>
    <xf numFmtId="0" fontId="47" fillId="0" borderId="76" xfId="0" applyFont="1" applyBorder="1" applyAlignment="1">
      <alignment horizontal="right" vertical="center"/>
    </xf>
    <xf numFmtId="0" fontId="54" fillId="0" borderId="31" xfId="0" applyFont="1" applyBorder="1" applyAlignment="1">
      <alignment vertical="center"/>
    </xf>
    <xf numFmtId="0" fontId="54" fillId="0" borderId="36" xfId="0" applyFont="1" applyBorder="1" applyAlignment="1">
      <alignment horizontal="center" vertical="center"/>
    </xf>
    <xf numFmtId="0" fontId="47" fillId="0" borderId="41" xfId="0" applyFont="1" applyBorder="1" applyAlignment="1">
      <alignment vertical="center"/>
    </xf>
    <xf numFmtId="0" fontId="54" fillId="0" borderId="56" xfId="0" applyFont="1" applyBorder="1" applyAlignment="1">
      <alignment horizontal="center" vertical="center"/>
    </xf>
    <xf numFmtId="0" fontId="47" fillId="0" borderId="29" xfId="0" applyFont="1" applyBorder="1" applyAlignment="1">
      <alignment horizontal="left" vertical="center"/>
    </xf>
    <xf numFmtId="0" fontId="47" fillId="0" borderId="87" xfId="0" applyFont="1" applyBorder="1" applyAlignment="1">
      <alignment horizontal="center" vertical="center"/>
    </xf>
    <xf numFmtId="0" fontId="47" fillId="0" borderId="90" xfId="0" applyFont="1" applyBorder="1" applyAlignment="1">
      <alignment horizontal="center" vertical="center"/>
    </xf>
    <xf numFmtId="0" fontId="47" fillId="0" borderId="19" xfId="0" applyFont="1" applyBorder="1" applyAlignment="1">
      <alignment horizontal="center" vertical="center"/>
    </xf>
    <xf numFmtId="0" fontId="47" fillId="0" borderId="31" xfId="0" applyFont="1" applyBorder="1" applyAlignment="1">
      <alignment horizontal="right" vertical="center"/>
    </xf>
    <xf numFmtId="0" fontId="46" fillId="0" borderId="29" xfId="0" applyFont="1" applyBorder="1" applyAlignment="1">
      <alignment horizontal="right" vertical="center"/>
    </xf>
    <xf numFmtId="0" fontId="46" fillId="0" borderId="69" xfId="0" applyFont="1" applyBorder="1" applyAlignment="1">
      <alignment horizontal="left" vertical="center"/>
    </xf>
    <xf numFmtId="0" fontId="46" fillId="0" borderId="21" xfId="0" applyFont="1" applyBorder="1" applyAlignment="1">
      <alignment horizontal="right" vertical="center"/>
    </xf>
    <xf numFmtId="0" fontId="46" fillId="0" borderId="61" xfId="0" applyFont="1" applyBorder="1" applyAlignment="1">
      <alignment horizontal="left" vertical="center"/>
    </xf>
    <xf numFmtId="0" fontId="62" fillId="0" borderId="80" xfId="0" applyFont="1" applyBorder="1" applyAlignment="1">
      <alignment vertical="center"/>
    </xf>
    <xf numFmtId="0" fontId="48" fillId="0" borderId="80" xfId="0" applyFont="1" applyBorder="1" applyAlignment="1">
      <alignment horizontal="center" vertical="center"/>
    </xf>
    <xf numFmtId="0" fontId="46" fillId="0" borderId="26" xfId="0" applyFont="1" applyBorder="1" applyAlignment="1">
      <alignment horizontal="right" vertical="center"/>
    </xf>
    <xf numFmtId="0" fontId="46" fillId="0" borderId="76" xfId="0" applyFont="1" applyBorder="1" applyAlignment="1">
      <alignment horizontal="left" vertical="center"/>
    </xf>
    <xf numFmtId="0" fontId="47" fillId="0" borderId="42" xfId="0" applyFont="1" applyBorder="1" applyAlignment="1">
      <alignment vertical="center"/>
    </xf>
    <xf numFmtId="0" fontId="42" fillId="0" borderId="60" xfId="0" applyFont="1" applyBorder="1" applyAlignment="1">
      <alignment vertical="center"/>
    </xf>
    <xf numFmtId="0" fontId="46" fillId="0" borderId="61" xfId="0" applyFont="1" applyBorder="1" applyAlignment="1">
      <alignment horizontal="right" vertical="center"/>
    </xf>
    <xf numFmtId="0" fontId="42" fillId="0" borderId="61" xfId="0" applyFont="1" applyBorder="1" applyAlignment="1">
      <alignment vertical="center"/>
    </xf>
    <xf numFmtId="0" fontId="47" fillId="0" borderId="76" xfId="0" applyFont="1" applyBorder="1" applyAlignment="1">
      <alignment horizontal="left" vertical="center"/>
    </xf>
    <xf numFmtId="0" fontId="47" fillId="0" borderId="54" xfId="0" applyFont="1" applyBorder="1" applyAlignment="1">
      <alignment horizontal="center" vertical="center"/>
    </xf>
    <xf numFmtId="0" fontId="52" fillId="0" borderId="31" xfId="0" applyFont="1" applyBorder="1" applyAlignment="1">
      <alignment horizontal="left" vertical="center"/>
    </xf>
    <xf numFmtId="0" fontId="54" fillId="0" borderId="41" xfId="0" applyFont="1" applyBorder="1" applyAlignment="1">
      <alignment vertical="center"/>
    </xf>
    <xf numFmtId="0" fontId="70" fillId="0" borderId="40" xfId="0" applyFont="1" applyBorder="1" applyAlignment="1">
      <alignment horizontal="center" vertical="center"/>
    </xf>
    <xf numFmtId="0" fontId="46" fillId="0" borderId="21" xfId="0" applyFont="1" applyBorder="1" applyAlignment="1">
      <alignment vertical="center"/>
    </xf>
    <xf numFmtId="0" fontId="53" fillId="0" borderId="41" xfId="0" applyFont="1" applyBorder="1" applyAlignment="1">
      <alignment horizontal="center" vertical="center"/>
    </xf>
    <xf numFmtId="0" fontId="46" fillId="0" borderId="66" xfId="0" applyFont="1" applyBorder="1" applyAlignment="1">
      <alignment horizontal="left" vertical="center"/>
    </xf>
    <xf numFmtId="0" fontId="46" fillId="0" borderId="68" xfId="0" applyFont="1" applyBorder="1" applyAlignment="1">
      <alignment horizontal="left" vertical="center"/>
    </xf>
    <xf numFmtId="0" fontId="47" fillId="0" borderId="49" xfId="0" applyFont="1" applyBorder="1" applyAlignment="1">
      <alignment horizontal="right" vertical="center"/>
    </xf>
    <xf numFmtId="0" fontId="47" fillId="0" borderId="70" xfId="0" applyFont="1" applyBorder="1" applyAlignment="1">
      <alignment horizontal="left" vertical="center"/>
    </xf>
    <xf numFmtId="0" fontId="47" fillId="0" borderId="34" xfId="0" applyFont="1" applyBorder="1" applyAlignment="1">
      <alignment horizontal="center" vertical="center"/>
    </xf>
    <xf numFmtId="0" fontId="47" fillId="0" borderId="20" xfId="0" applyFont="1" applyBorder="1" applyAlignment="1">
      <alignment horizontal="left" vertical="center"/>
    </xf>
    <xf numFmtId="0" fontId="47" fillId="0" borderId="88" xfId="0" quotePrefix="1" applyFont="1" applyBorder="1" applyAlignment="1">
      <alignment vertical="center"/>
    </xf>
    <xf numFmtId="0" fontId="47" fillId="0" borderId="0" xfId="0" quotePrefix="1" applyFont="1" applyAlignment="1">
      <alignment horizontal="left" vertical="center"/>
    </xf>
    <xf numFmtId="0" fontId="47" fillId="0" borderId="46" xfId="0" applyFont="1" applyBorder="1" applyAlignment="1">
      <alignment horizontal="left" vertical="center"/>
    </xf>
    <xf numFmtId="0" fontId="47" fillId="0" borderId="40" xfId="0" quotePrefix="1" applyFont="1" applyBorder="1" applyAlignment="1">
      <alignment vertical="center"/>
    </xf>
    <xf numFmtId="0" fontId="47" fillId="0" borderId="40" xfId="0" applyFont="1" applyBorder="1" applyAlignment="1">
      <alignment horizontal="center" vertical="center" wrapText="1" shrinkToFit="1"/>
    </xf>
    <xf numFmtId="0" fontId="47" fillId="0" borderId="36" xfId="388" applyFont="1" applyBorder="1" applyAlignment="1">
      <alignment horizontal="center" vertical="center"/>
    </xf>
    <xf numFmtId="0" fontId="52" fillId="0" borderId="57" xfId="0" applyFont="1" applyBorder="1" applyAlignment="1">
      <alignment horizontal="center" vertical="center"/>
    </xf>
    <xf numFmtId="0" fontId="47" fillId="0" borderId="38" xfId="0" applyFont="1" applyBorder="1" applyAlignment="1">
      <alignment vertical="center"/>
    </xf>
    <xf numFmtId="0" fontId="44" fillId="0" borderId="39" xfId="0" applyFont="1" applyBorder="1" applyAlignment="1">
      <alignment vertical="center"/>
    </xf>
    <xf numFmtId="0" fontId="44" fillId="0" borderId="54" xfId="0" applyFont="1" applyBorder="1" applyAlignment="1">
      <alignment vertical="center"/>
    </xf>
    <xf numFmtId="0" fontId="42" fillId="0" borderId="39" xfId="0" applyFont="1" applyBorder="1" applyAlignment="1">
      <alignment horizontal="center" vertical="center"/>
    </xf>
    <xf numFmtId="49" fontId="47" fillId="0" borderId="24" xfId="0" applyNumberFormat="1" applyFont="1" applyBorder="1" applyAlignment="1">
      <alignment horizontal="right" vertical="center"/>
    </xf>
    <xf numFmtId="0" fontId="47" fillId="0" borderId="45" xfId="0" quotePrefix="1" applyFont="1" applyBorder="1" applyAlignment="1">
      <alignment vertical="center"/>
    </xf>
    <xf numFmtId="0" fontId="54" fillId="0" borderId="36" xfId="0" applyFont="1" applyBorder="1" applyAlignment="1">
      <alignment horizontal="center" vertical="center" shrinkToFit="1"/>
    </xf>
    <xf numFmtId="49" fontId="47" fillId="0" borderId="0" xfId="0" applyNumberFormat="1" applyFont="1" applyAlignment="1">
      <alignment horizontal="center" vertical="center" wrapText="1"/>
    </xf>
    <xf numFmtId="0" fontId="47" fillId="0" borderId="37" xfId="0" applyFont="1" applyBorder="1" applyAlignment="1">
      <alignment horizontal="right" vertical="center"/>
    </xf>
    <xf numFmtId="0" fontId="47" fillId="0" borderId="0" xfId="0" quotePrefix="1" applyFont="1" applyAlignment="1">
      <alignment vertical="center"/>
    </xf>
    <xf numFmtId="0" fontId="47" fillId="0" borderId="38" xfId="0" quotePrefix="1" applyFont="1" applyBorder="1" applyAlignment="1">
      <alignment vertical="center"/>
    </xf>
    <xf numFmtId="0" fontId="54" fillId="0" borderId="0" xfId="0" applyFont="1" applyAlignment="1">
      <alignment horizontal="left" vertical="center"/>
    </xf>
    <xf numFmtId="0" fontId="47" fillId="0" borderId="55" xfId="0" applyFont="1" applyBorder="1" applyAlignment="1">
      <alignment vertical="center"/>
    </xf>
    <xf numFmtId="0" fontId="47" fillId="0" borderId="53" xfId="0" quotePrefix="1" applyFont="1" applyBorder="1" applyAlignment="1">
      <alignment horizontal="left" vertical="top"/>
    </xf>
    <xf numFmtId="0" fontId="47" fillId="0" borderId="54" xfId="0" quotePrefix="1" applyFont="1" applyBorder="1" applyAlignment="1">
      <alignment horizontal="left" vertical="center"/>
    </xf>
    <xf numFmtId="49" fontId="47" fillId="0" borderId="44" xfId="0" applyNumberFormat="1" applyFont="1" applyBorder="1" applyAlignment="1">
      <alignment horizontal="right" vertical="center"/>
    </xf>
    <xf numFmtId="0" fontId="47" fillId="0" borderId="31" xfId="0" applyFont="1" applyBorder="1" applyAlignment="1">
      <alignment vertical="center"/>
    </xf>
    <xf numFmtId="49" fontId="46" fillId="0" borderId="28" xfId="0" applyNumberFormat="1" applyFont="1" applyBorder="1" applyAlignment="1">
      <alignment horizontal="right" vertical="center"/>
    </xf>
    <xf numFmtId="0" fontId="47" fillId="0" borderId="59" xfId="0" applyFont="1" applyBorder="1" applyAlignment="1">
      <alignment horizontal="center" vertical="center"/>
    </xf>
    <xf numFmtId="0" fontId="47" fillId="0" borderId="47" xfId="0" applyFont="1" applyBorder="1" applyAlignment="1">
      <alignment horizontal="center" vertical="center"/>
    </xf>
    <xf numFmtId="0" fontId="47" fillId="0" borderId="78" xfId="0" applyFont="1" applyBorder="1" applyAlignment="1">
      <alignment horizontal="center" vertical="center"/>
    </xf>
    <xf numFmtId="0" fontId="47" fillId="0" borderId="73" xfId="0" applyFont="1" applyBorder="1" applyAlignment="1">
      <alignment horizontal="center" vertical="center"/>
    </xf>
    <xf numFmtId="49" fontId="46" fillId="0" borderId="71" xfId="0" applyNumberFormat="1" applyFont="1" applyBorder="1" applyAlignment="1">
      <alignment horizontal="left" vertical="center"/>
    </xf>
    <xf numFmtId="0" fontId="46" fillId="0" borderId="0" xfId="0" applyFont="1" applyAlignment="1">
      <alignment horizontal="left" vertical="center"/>
    </xf>
    <xf numFmtId="0" fontId="57" fillId="0" borderId="0" xfId="0" applyFont="1" applyAlignment="1">
      <alignment vertical="center"/>
    </xf>
    <xf numFmtId="0" fontId="42" fillId="0" borderId="0" xfId="0" applyFont="1" applyAlignment="1">
      <alignment horizontal="right" vertical="center"/>
    </xf>
    <xf numFmtId="0" fontId="42" fillId="0" borderId="0" xfId="0" applyFont="1" applyAlignment="1">
      <alignment horizontal="left" vertical="center"/>
    </xf>
    <xf numFmtId="0" fontId="47" fillId="27" borderId="33" xfId="0" applyFont="1" applyFill="1" applyBorder="1" applyAlignment="1">
      <alignment horizontal="left" vertical="center" wrapText="1"/>
    </xf>
    <xf numFmtId="0" fontId="47" fillId="27" borderId="57" xfId="0" quotePrefix="1" applyFont="1" applyFill="1" applyBorder="1" applyAlignment="1">
      <alignment horizontal="center" vertical="center"/>
    </xf>
    <xf numFmtId="0" fontId="47" fillId="27" borderId="33" xfId="0" quotePrefix="1" applyFont="1" applyFill="1" applyBorder="1" applyAlignment="1">
      <alignment horizontal="center" vertical="center"/>
    </xf>
    <xf numFmtId="0" fontId="47" fillId="27" borderId="41" xfId="0" quotePrefix="1" applyFont="1" applyFill="1" applyBorder="1" applyAlignment="1">
      <alignment horizontal="center" vertical="center"/>
    </xf>
    <xf numFmtId="0" fontId="47" fillId="27" borderId="0" xfId="0" quotePrefix="1" applyFont="1" applyFill="1" applyAlignment="1">
      <alignment horizontal="left" vertical="center"/>
    </xf>
    <xf numFmtId="0" fontId="57" fillId="27" borderId="65" xfId="0" applyFont="1" applyFill="1" applyBorder="1" applyAlignment="1">
      <alignment vertical="center"/>
    </xf>
    <xf numFmtId="0" fontId="70" fillId="27" borderId="40" xfId="0" applyFont="1" applyFill="1" applyBorder="1" applyAlignment="1">
      <alignment horizontal="center" vertical="center"/>
    </xf>
    <xf numFmtId="0" fontId="42" fillId="27" borderId="43" xfId="0" applyFont="1" applyFill="1" applyBorder="1" applyAlignment="1">
      <alignment vertical="center"/>
    </xf>
    <xf numFmtId="0" fontId="47" fillId="27" borderId="39" xfId="0" applyFont="1" applyFill="1" applyBorder="1" applyAlignment="1">
      <alignment horizontal="center" vertical="center"/>
    </xf>
    <xf numFmtId="0" fontId="47" fillId="27" borderId="36" xfId="0" applyFont="1" applyFill="1" applyBorder="1" applyAlignment="1">
      <alignment horizontal="right" vertical="center"/>
    </xf>
    <xf numFmtId="0" fontId="54" fillId="27" borderId="41" xfId="0" applyFont="1" applyFill="1" applyBorder="1" applyAlignment="1">
      <alignment vertical="center"/>
    </xf>
    <xf numFmtId="0" fontId="54" fillId="27" borderId="39" xfId="0" applyFont="1" applyFill="1" applyBorder="1" applyAlignment="1">
      <alignment horizontal="center" vertical="center"/>
    </xf>
    <xf numFmtId="0" fontId="42" fillId="27" borderId="41" xfId="0" applyFont="1" applyFill="1" applyBorder="1" applyAlignment="1">
      <alignment vertical="center"/>
    </xf>
    <xf numFmtId="0" fontId="42" fillId="27" borderId="39" xfId="0" applyFont="1" applyFill="1" applyBorder="1" applyAlignment="1">
      <alignment vertical="center"/>
    </xf>
    <xf numFmtId="0" fontId="42" fillId="27" borderId="38" xfId="0" applyFont="1" applyFill="1" applyBorder="1" applyAlignment="1">
      <alignment vertical="center"/>
    </xf>
    <xf numFmtId="0" fontId="47" fillId="27" borderId="52" xfId="0" applyFont="1" applyFill="1" applyBorder="1" applyAlignment="1">
      <alignment horizontal="center" vertical="center"/>
    </xf>
    <xf numFmtId="0" fontId="42" fillId="27" borderId="44" xfId="0" applyFont="1" applyFill="1" applyBorder="1" applyAlignment="1">
      <alignment vertical="center"/>
    </xf>
    <xf numFmtId="0" fontId="47" fillId="27" borderId="54" xfId="0" applyFont="1" applyFill="1" applyBorder="1" applyAlignment="1">
      <alignment horizontal="center" vertical="center"/>
    </xf>
    <xf numFmtId="0" fontId="52" fillId="27" borderId="54" xfId="0" applyFont="1" applyFill="1" applyBorder="1" applyAlignment="1">
      <alignment horizontal="center" vertical="center"/>
    </xf>
    <xf numFmtId="0" fontId="44" fillId="27" borderId="54" xfId="0" applyFont="1" applyFill="1" applyBorder="1" applyAlignment="1">
      <alignment horizontal="center" vertical="center"/>
    </xf>
    <xf numFmtId="0" fontId="53" fillId="27" borderId="45" xfId="0" applyFont="1" applyFill="1" applyBorder="1" applyAlignment="1">
      <alignment horizontal="left" vertical="center"/>
    </xf>
    <xf numFmtId="0" fontId="47" fillId="27" borderId="38" xfId="0" applyFont="1" applyFill="1" applyBorder="1" applyAlignment="1">
      <alignment horizontal="center" vertical="center"/>
    </xf>
    <xf numFmtId="0" fontId="53" fillId="27" borderId="52" xfId="0" applyFont="1" applyFill="1" applyBorder="1" applyAlignment="1">
      <alignment horizontal="center" vertical="center"/>
    </xf>
    <xf numFmtId="0" fontId="54" fillId="27" borderId="54" xfId="0" applyFont="1" applyFill="1" applyBorder="1" applyAlignment="1">
      <alignment horizontal="center" vertical="center"/>
    </xf>
    <xf numFmtId="49" fontId="47" fillId="27" borderId="53" xfId="0" applyNumberFormat="1" applyFont="1" applyFill="1" applyBorder="1" applyAlignment="1">
      <alignment horizontal="left" vertical="center"/>
    </xf>
    <xf numFmtId="0" fontId="42" fillId="27" borderId="0" xfId="0" applyFont="1" applyFill="1" applyAlignment="1">
      <alignment vertical="center"/>
    </xf>
    <xf numFmtId="0" fontId="46" fillId="27" borderId="0" xfId="0" applyFont="1" applyFill="1" applyAlignment="1">
      <alignment horizontal="center" vertical="center"/>
    </xf>
    <xf numFmtId="0" fontId="47" fillId="27" borderId="34" xfId="0" applyFont="1" applyFill="1" applyBorder="1" applyAlignment="1">
      <alignment horizontal="center" vertical="center"/>
    </xf>
    <xf numFmtId="0" fontId="47" fillId="27" borderId="46" xfId="0" applyFont="1" applyFill="1" applyBorder="1" applyAlignment="1">
      <alignment horizontal="center" vertical="center"/>
    </xf>
    <xf numFmtId="0" fontId="47" fillId="27" borderId="0" xfId="0" applyFont="1" applyFill="1" applyAlignment="1">
      <alignment horizontal="right" vertical="center"/>
    </xf>
    <xf numFmtId="0" fontId="47" fillId="27" borderId="41" xfId="0" applyFont="1" applyFill="1" applyBorder="1" applyAlignment="1">
      <alignment horizontal="center" vertical="center"/>
    </xf>
    <xf numFmtId="0" fontId="53" fillId="27" borderId="0" xfId="0" applyFont="1" applyFill="1" applyAlignment="1">
      <alignment horizontal="center" vertical="center"/>
    </xf>
    <xf numFmtId="0" fontId="46" fillId="27" borderId="0" xfId="0" applyFont="1" applyFill="1" applyAlignment="1">
      <alignment vertical="center"/>
    </xf>
    <xf numFmtId="0" fontId="46" fillId="27" borderId="35" xfId="0" applyFont="1" applyFill="1" applyBorder="1" applyAlignment="1">
      <alignment horizontal="right" vertical="center"/>
    </xf>
    <xf numFmtId="0" fontId="47" fillId="27" borderId="40" xfId="0" applyFont="1" applyFill="1" applyBorder="1" applyAlignment="1">
      <alignment horizontal="center" vertical="center"/>
    </xf>
    <xf numFmtId="0" fontId="52" fillId="27" borderId="0" xfId="0" applyFont="1" applyFill="1" applyAlignment="1">
      <alignment horizontal="left" vertical="center"/>
    </xf>
    <xf numFmtId="0" fontId="48" fillId="27" borderId="31" xfId="0" applyFont="1" applyFill="1" applyBorder="1" applyAlignment="1">
      <alignment horizontal="left" vertical="center"/>
    </xf>
    <xf numFmtId="0" fontId="48" fillId="27" borderId="0" xfId="0" applyFont="1" applyFill="1" applyAlignment="1">
      <alignment horizontal="left" vertical="center"/>
    </xf>
    <xf numFmtId="0" fontId="62" fillId="27" borderId="0" xfId="0" applyFont="1" applyFill="1" applyAlignment="1">
      <alignment horizontal="center" vertical="center"/>
    </xf>
    <xf numFmtId="0" fontId="54" fillId="27" borderId="0" xfId="0" applyFont="1" applyFill="1" applyAlignment="1">
      <alignment vertical="center"/>
    </xf>
    <xf numFmtId="0" fontId="43" fillId="27" borderId="0" xfId="0" applyFont="1" applyFill="1" applyAlignment="1">
      <alignment vertical="center"/>
    </xf>
    <xf numFmtId="0" fontId="54" fillId="27" borderId="0" xfId="0" applyFont="1" applyFill="1" applyAlignment="1">
      <alignment horizontal="center" vertical="center"/>
    </xf>
    <xf numFmtId="0" fontId="54" fillId="27" borderId="0" xfId="0" applyFont="1" applyFill="1" applyAlignment="1">
      <alignment horizontal="right" vertical="center"/>
    </xf>
    <xf numFmtId="0" fontId="52" fillId="27" borderId="31" xfId="0" applyFont="1" applyFill="1" applyBorder="1" applyAlignment="1">
      <alignment horizontal="left" vertical="center"/>
    </xf>
    <xf numFmtId="0" fontId="42" fillId="27" borderId="37" xfId="0" applyFont="1" applyFill="1" applyBorder="1" applyAlignment="1">
      <alignment vertical="center"/>
    </xf>
    <xf numFmtId="0" fontId="47" fillId="27" borderId="37" xfId="0" applyFont="1" applyFill="1" applyBorder="1" applyAlignment="1">
      <alignment horizontal="left" vertical="center"/>
    </xf>
    <xf numFmtId="0" fontId="47" fillId="27" borderId="57" xfId="0" applyFont="1" applyFill="1" applyBorder="1" applyAlignment="1">
      <alignment horizontal="center" vertical="center"/>
    </xf>
    <xf numFmtId="0" fontId="42" fillId="27" borderId="35" xfId="0" applyFont="1" applyFill="1" applyBorder="1" applyAlignment="1">
      <alignment vertical="center"/>
    </xf>
    <xf numFmtId="0" fontId="52" fillId="27" borderId="33" xfId="0" applyFont="1" applyFill="1" applyBorder="1" applyAlignment="1">
      <alignment horizontal="center" vertical="center"/>
    </xf>
    <xf numFmtId="0" fontId="56" fillId="27" borderId="0" xfId="0" applyFont="1" applyFill="1" applyAlignment="1">
      <alignment horizontal="center" vertical="center"/>
    </xf>
    <xf numFmtId="0" fontId="63" fillId="27" borderId="31" xfId="0" applyFont="1" applyFill="1" applyBorder="1" applyAlignment="1">
      <alignment horizontal="left" vertical="center"/>
    </xf>
    <xf numFmtId="0" fontId="54" fillId="27" borderId="40" xfId="0" applyFont="1" applyFill="1" applyBorder="1" applyAlignment="1">
      <alignment horizontal="center" vertical="center"/>
    </xf>
    <xf numFmtId="0" fontId="53" fillId="27" borderId="57" xfId="0" applyFont="1" applyFill="1" applyBorder="1" applyAlignment="1">
      <alignment horizontal="center" vertical="center"/>
    </xf>
    <xf numFmtId="0" fontId="54" fillId="27" borderId="33" xfId="0" applyFont="1" applyFill="1" applyBorder="1" applyAlignment="1">
      <alignment horizontal="center" vertical="center"/>
    </xf>
    <xf numFmtId="0" fontId="68" fillId="27" borderId="40" xfId="0" applyFont="1" applyFill="1" applyBorder="1" applyAlignment="1">
      <alignment horizontal="center" vertical="center"/>
    </xf>
    <xf numFmtId="49" fontId="47" fillId="27" borderId="56" xfId="0" applyNumberFormat="1" applyFont="1" applyFill="1" applyBorder="1" applyAlignment="1">
      <alignment horizontal="left" vertical="center"/>
    </xf>
    <xf numFmtId="0" fontId="52" fillId="27" borderId="37" xfId="0" applyFont="1" applyFill="1" applyBorder="1" applyAlignment="1">
      <alignment horizontal="left" vertical="center"/>
    </xf>
    <xf numFmtId="0" fontId="47" fillId="27" borderId="42" xfId="0" applyFont="1" applyFill="1" applyBorder="1" applyAlignment="1">
      <alignment vertical="center"/>
    </xf>
    <xf numFmtId="0" fontId="47" fillId="27" borderId="35" xfId="0" applyFont="1" applyFill="1" applyBorder="1" applyAlignment="1">
      <alignment horizontal="right" vertical="center"/>
    </xf>
    <xf numFmtId="0" fontId="47" fillId="27" borderId="51" xfId="0" applyFont="1" applyFill="1" applyBorder="1" applyAlignment="1">
      <alignment horizontal="center" vertical="center"/>
    </xf>
    <xf numFmtId="0" fontId="47" fillId="27" borderId="37" xfId="0" applyFont="1" applyFill="1" applyBorder="1" applyAlignment="1">
      <alignment vertical="center"/>
    </xf>
    <xf numFmtId="0" fontId="52" fillId="27" borderId="37" xfId="0" applyFont="1" applyFill="1" applyBorder="1" applyAlignment="1">
      <alignment horizontal="center" vertical="center"/>
    </xf>
    <xf numFmtId="0" fontId="47" fillId="27" borderId="55" xfId="0" applyFont="1" applyFill="1" applyBorder="1" applyAlignment="1">
      <alignment horizontal="left" vertical="center"/>
    </xf>
    <xf numFmtId="0" fontId="47" fillId="27" borderId="80" xfId="0" applyFont="1" applyFill="1" applyBorder="1" applyAlignment="1">
      <alignment horizontal="right" vertical="center"/>
    </xf>
    <xf numFmtId="0" fontId="48" fillId="27" borderId="80" xfId="0" applyFont="1" applyFill="1" applyBorder="1" applyAlignment="1">
      <alignment horizontal="center" vertical="center"/>
    </xf>
    <xf numFmtId="0" fontId="62" fillId="27" borderId="80" xfId="0" applyFont="1" applyFill="1" applyBorder="1" applyAlignment="1">
      <alignment vertical="center"/>
    </xf>
    <xf numFmtId="0" fontId="48" fillId="27" borderId="81" xfId="0" applyFont="1" applyFill="1" applyBorder="1" applyAlignment="1">
      <alignment horizontal="left" vertical="center"/>
    </xf>
    <xf numFmtId="0" fontId="47" fillId="27" borderId="39" xfId="0" applyFont="1" applyFill="1" applyBorder="1" applyAlignment="1">
      <alignment horizontal="center" vertical="center" wrapText="1"/>
    </xf>
    <xf numFmtId="0" fontId="52" fillId="27" borderId="39" xfId="0" applyFont="1" applyFill="1" applyBorder="1" applyAlignment="1">
      <alignment horizontal="center" vertical="center"/>
    </xf>
    <xf numFmtId="0" fontId="47" fillId="27" borderId="82" xfId="0" applyFont="1" applyFill="1" applyBorder="1" applyAlignment="1">
      <alignment horizontal="left" vertical="center"/>
    </xf>
    <xf numFmtId="0" fontId="47" fillId="27" borderId="34" xfId="0" applyFont="1" applyFill="1" applyBorder="1" applyAlignment="1">
      <alignment horizontal="left" vertical="center"/>
    </xf>
    <xf numFmtId="0" fontId="47" fillId="27" borderId="19" xfId="0" applyFont="1" applyFill="1" applyBorder="1" applyAlignment="1">
      <alignment vertical="center"/>
    </xf>
    <xf numFmtId="0" fontId="47" fillId="27" borderId="30" xfId="0" applyFont="1" applyFill="1" applyBorder="1" applyAlignment="1">
      <alignment vertical="center"/>
    </xf>
    <xf numFmtId="0" fontId="52" fillId="27" borderId="40" xfId="0" applyFont="1" applyFill="1" applyBorder="1" applyAlignment="1">
      <alignment horizontal="center" vertical="center"/>
    </xf>
    <xf numFmtId="0" fontId="47" fillId="27" borderId="45" xfId="0" applyFont="1" applyFill="1" applyBorder="1" applyAlignment="1">
      <alignment horizontal="left" vertical="center"/>
    </xf>
    <xf numFmtId="0" fontId="46" fillId="27" borderId="0" xfId="0" applyFont="1" applyFill="1" applyAlignment="1">
      <alignment horizontal="right" vertical="center"/>
    </xf>
    <xf numFmtId="0" fontId="52" fillId="27" borderId="0" xfId="0" applyFont="1" applyFill="1" applyAlignment="1">
      <alignment horizontal="center" vertical="center"/>
    </xf>
    <xf numFmtId="0" fontId="47" fillId="27" borderId="31" xfId="0" applyFont="1" applyFill="1" applyBorder="1" applyAlignment="1">
      <alignment horizontal="center" vertical="center"/>
    </xf>
    <xf numFmtId="0" fontId="47" fillId="27" borderId="0" xfId="0" applyFont="1" applyFill="1" applyAlignment="1">
      <alignment vertical="center"/>
    </xf>
    <xf numFmtId="0" fontId="47" fillId="27" borderId="0" xfId="0" applyFont="1" applyFill="1" applyAlignment="1">
      <alignment horizontal="left" vertical="center"/>
    </xf>
    <xf numFmtId="0" fontId="47" fillId="27" borderId="31" xfId="0" applyFont="1" applyFill="1" applyBorder="1" applyAlignment="1">
      <alignment horizontal="left" vertical="center"/>
    </xf>
    <xf numFmtId="0" fontId="47" fillId="27" borderId="35" xfId="0" applyFont="1" applyFill="1" applyBorder="1" applyAlignment="1">
      <alignment horizontal="center" vertical="center"/>
    </xf>
    <xf numFmtId="0" fontId="47" fillId="27" borderId="37" xfId="0" applyFont="1" applyFill="1" applyBorder="1" applyAlignment="1">
      <alignment horizontal="center" vertical="center"/>
    </xf>
    <xf numFmtId="0" fontId="47" fillId="27" borderId="0" xfId="0" applyFont="1" applyFill="1" applyAlignment="1">
      <alignment horizontal="center" vertical="center"/>
    </xf>
    <xf numFmtId="0" fontId="47" fillId="27" borderId="42" xfId="0" applyFont="1" applyFill="1" applyBorder="1" applyAlignment="1">
      <alignment horizontal="left" vertical="center"/>
    </xf>
    <xf numFmtId="0" fontId="46" fillId="27" borderId="19" xfId="0" applyFont="1" applyFill="1" applyBorder="1" applyAlignment="1">
      <alignment horizontal="center" vertical="center"/>
    </xf>
    <xf numFmtId="0" fontId="46" fillId="27" borderId="29" xfId="0" applyFont="1" applyFill="1" applyBorder="1" applyAlignment="1">
      <alignment horizontal="center" vertical="center"/>
    </xf>
    <xf numFmtId="0" fontId="46" fillId="27" borderId="19" xfId="0" applyFont="1" applyFill="1" applyBorder="1" applyAlignment="1">
      <alignment vertical="center"/>
    </xf>
    <xf numFmtId="0" fontId="46" fillId="27" borderId="30" xfId="0" applyFont="1" applyFill="1" applyBorder="1" applyAlignment="1">
      <alignment horizontal="center" vertical="center"/>
    </xf>
    <xf numFmtId="0" fontId="46" fillId="27" borderId="29" xfId="0" applyFont="1" applyFill="1" applyBorder="1" applyAlignment="1">
      <alignment vertical="center"/>
    </xf>
    <xf numFmtId="0" fontId="46" fillId="27" borderId="33" xfId="0" quotePrefix="1" applyFont="1" applyFill="1" applyBorder="1" applyAlignment="1">
      <alignment vertical="center"/>
    </xf>
    <xf numFmtId="0" fontId="46" fillId="27" borderId="31" xfId="0" quotePrefix="1" applyFont="1" applyFill="1" applyBorder="1" applyAlignment="1">
      <alignment vertical="center"/>
    </xf>
    <xf numFmtId="0" fontId="0" fillId="27" borderId="0" xfId="0" applyFill="1"/>
    <xf numFmtId="0" fontId="46" fillId="27" borderId="32" xfId="0" quotePrefix="1" applyFont="1" applyFill="1" applyBorder="1" applyAlignment="1">
      <alignment vertical="center"/>
    </xf>
    <xf numFmtId="0" fontId="46" fillId="27" borderId="32" xfId="0" applyFont="1" applyFill="1" applyBorder="1" applyAlignment="1">
      <alignment vertical="center"/>
    </xf>
    <xf numFmtId="0" fontId="46" fillId="27" borderId="46" xfId="0" quotePrefix="1" applyFont="1" applyFill="1" applyBorder="1" applyAlignment="1">
      <alignment vertical="center"/>
    </xf>
    <xf numFmtId="0" fontId="47" fillId="27" borderId="36" xfId="0" applyFont="1" applyFill="1" applyBorder="1" applyAlignment="1">
      <alignment horizontal="center" vertical="center"/>
    </xf>
    <xf numFmtId="0" fontId="46" fillId="27" borderId="34" xfId="0" applyFont="1" applyFill="1" applyBorder="1" applyAlignment="1">
      <alignment vertical="center"/>
    </xf>
    <xf numFmtId="0" fontId="69" fillId="27" borderId="36" xfId="0" applyFont="1" applyFill="1" applyBorder="1" applyAlignment="1">
      <alignment horizontal="center" vertical="center"/>
    </xf>
    <xf numFmtId="0" fontId="52" fillId="0" borderId="39" xfId="0" applyFont="1" applyBorder="1" applyAlignment="1">
      <alignment horizontal="left" vertical="center"/>
    </xf>
    <xf numFmtId="0" fontId="47" fillId="0" borderId="41" xfId="0" quotePrefix="1" applyFont="1" applyBorder="1" applyAlignment="1">
      <alignment horizontal="center" vertical="center"/>
    </xf>
    <xf numFmtId="0" fontId="47" fillId="0" borderId="57" xfId="0" quotePrefix="1" applyFont="1" applyBorder="1" applyAlignment="1">
      <alignment horizontal="center" vertical="center"/>
    </xf>
    <xf numFmtId="0" fontId="52" fillId="0" borderId="45" xfId="0" applyFont="1" applyBorder="1" applyAlignment="1">
      <alignment horizontal="center" vertical="center"/>
    </xf>
    <xf numFmtId="0" fontId="47" fillId="28" borderId="37" xfId="0" quotePrefix="1" applyFont="1" applyFill="1" applyBorder="1" applyAlignment="1">
      <alignment horizontal="left" vertical="center"/>
    </xf>
    <xf numFmtId="0" fontId="47" fillId="28" borderId="52" xfId="0" applyFont="1" applyFill="1" applyBorder="1" applyAlignment="1">
      <alignment horizontal="center" vertical="center"/>
    </xf>
    <xf numFmtId="0" fontId="52" fillId="28" borderId="33" xfId="0" applyFont="1" applyFill="1" applyBorder="1" applyAlignment="1">
      <alignment horizontal="center" vertical="center"/>
    </xf>
    <xf numFmtId="0" fontId="47" fillId="28" borderId="42" xfId="0" quotePrefix="1" applyFont="1" applyFill="1" applyBorder="1" applyAlignment="1">
      <alignment vertical="center"/>
    </xf>
    <xf numFmtId="0" fontId="47" fillId="28" borderId="44" xfId="0" applyFont="1" applyFill="1" applyBorder="1" applyAlignment="1">
      <alignment horizontal="left" vertical="center"/>
    </xf>
    <xf numFmtId="0" fontId="47" fillId="28" borderId="35" xfId="0" applyFont="1" applyFill="1" applyBorder="1" applyAlignment="1">
      <alignment horizontal="left" vertical="center"/>
    </xf>
    <xf numFmtId="0" fontId="47" fillId="28" borderId="51" xfId="0" applyFont="1" applyFill="1" applyBorder="1" applyAlignment="1">
      <alignment horizontal="left" vertical="center"/>
    </xf>
    <xf numFmtId="0" fontId="47" fillId="28" borderId="41" xfId="0" applyFont="1" applyFill="1" applyBorder="1" applyAlignment="1">
      <alignment horizontal="center" vertical="center"/>
    </xf>
    <xf numFmtId="0" fontId="52" fillId="28" borderId="0" xfId="0" applyFont="1" applyFill="1" applyAlignment="1">
      <alignment horizontal="center" vertical="center"/>
    </xf>
    <xf numFmtId="0" fontId="47" fillId="28" borderId="31" xfId="0" applyFont="1" applyFill="1" applyBorder="1" applyAlignment="1">
      <alignment horizontal="center" vertical="center"/>
    </xf>
    <xf numFmtId="0" fontId="47" fillId="28" borderId="91" xfId="0" applyFont="1" applyFill="1" applyBorder="1" applyAlignment="1">
      <alignment horizontal="left" vertical="center"/>
    </xf>
    <xf numFmtId="0" fontId="47" fillId="28" borderId="0" xfId="0" applyFont="1" applyFill="1" applyAlignment="1">
      <alignment horizontal="left" vertical="center"/>
    </xf>
    <xf numFmtId="0" fontId="47" fillId="28" borderId="0" xfId="0" applyFont="1" applyFill="1" applyAlignment="1">
      <alignment horizontal="center" vertical="center"/>
    </xf>
    <xf numFmtId="0" fontId="47" fillId="28" borderId="34" xfId="0" applyFont="1" applyFill="1" applyBorder="1" applyAlignment="1">
      <alignment horizontal="left" vertical="center"/>
    </xf>
    <xf numFmtId="0" fontId="47" fillId="29" borderId="37" xfId="0" applyFont="1" applyFill="1" applyBorder="1" applyAlignment="1">
      <alignment horizontal="left" vertical="center"/>
    </xf>
    <xf numFmtId="0" fontId="47" fillId="29" borderId="0" xfId="0" applyFont="1" applyFill="1" applyAlignment="1">
      <alignment horizontal="center" vertical="center"/>
    </xf>
    <xf numFmtId="0" fontId="47" fillId="29" borderId="35" xfId="0" applyFont="1" applyFill="1" applyBorder="1" applyAlignment="1">
      <alignment horizontal="center" vertical="center"/>
    </xf>
    <xf numFmtId="0" fontId="47" fillId="29" borderId="58" xfId="0" quotePrefix="1" applyFont="1" applyFill="1" applyBorder="1" applyAlignment="1">
      <alignment horizontal="left" vertical="center"/>
    </xf>
    <xf numFmtId="0" fontId="54" fillId="29" borderId="40" xfId="0" applyFont="1" applyFill="1" applyBorder="1" applyAlignment="1">
      <alignment horizontal="center" vertical="center"/>
    </xf>
    <xf numFmtId="0" fontId="47" fillId="29" borderId="37" xfId="0" applyFont="1" applyFill="1" applyBorder="1" applyAlignment="1">
      <alignment horizontal="center" vertical="center"/>
    </xf>
    <xf numFmtId="0" fontId="47" fillId="29" borderId="58" xfId="0" applyFont="1" applyFill="1" applyBorder="1" applyAlignment="1">
      <alignment horizontal="left" vertical="center"/>
    </xf>
    <xf numFmtId="0" fontId="47" fillId="29" borderId="44" xfId="0" applyFont="1" applyFill="1" applyBorder="1" applyAlignment="1">
      <alignment horizontal="center" vertical="center"/>
    </xf>
    <xf numFmtId="0" fontId="68" fillId="30" borderId="52" xfId="0" applyFont="1" applyFill="1" applyBorder="1" applyAlignment="1">
      <alignment horizontal="center" vertical="center"/>
    </xf>
    <xf numFmtId="0" fontId="47" fillId="30" borderId="53" xfId="0" quotePrefix="1" applyFont="1" applyFill="1" applyBorder="1" applyAlignment="1">
      <alignment horizontal="left" vertical="center"/>
    </xf>
    <xf numFmtId="0" fontId="52" fillId="30" borderId="89" xfId="0" applyFont="1" applyFill="1" applyBorder="1" applyAlignment="1">
      <alignment horizontal="right" vertical="center"/>
    </xf>
    <xf numFmtId="0" fontId="52" fillId="30" borderId="79" xfId="0" applyFont="1" applyFill="1" applyBorder="1" applyAlignment="1">
      <alignment horizontal="center" vertical="center"/>
    </xf>
    <xf numFmtId="0" fontId="53" fillId="30" borderId="41" xfId="0" applyFont="1" applyFill="1" applyBorder="1" applyAlignment="1">
      <alignment horizontal="right" vertical="center"/>
    </xf>
    <xf numFmtId="0" fontId="53" fillId="30" borderId="90" xfId="0" applyFont="1" applyFill="1" applyBorder="1" applyAlignment="1">
      <alignment horizontal="right" vertical="center"/>
    </xf>
    <xf numFmtId="0" fontId="43" fillId="30" borderId="0" xfId="0" applyFont="1" applyFill="1" applyAlignment="1">
      <alignment vertical="center"/>
    </xf>
    <xf numFmtId="0" fontId="53" fillId="30" borderId="40" xfId="0" applyFont="1" applyFill="1" applyBorder="1" applyAlignment="1">
      <alignment horizontal="center" vertical="center"/>
    </xf>
    <xf numFmtId="0" fontId="53" fillId="30" borderId="41" xfId="0" applyFont="1" applyFill="1" applyBorder="1" applyAlignment="1">
      <alignment horizontal="center" vertical="center"/>
    </xf>
    <xf numFmtId="0" fontId="47" fillId="30" borderId="41" xfId="0" applyFont="1" applyFill="1" applyBorder="1" applyAlignment="1">
      <alignment horizontal="center" vertical="center"/>
    </xf>
    <xf numFmtId="0" fontId="47" fillId="30" borderId="36" xfId="0" applyFont="1" applyFill="1" applyBorder="1" applyAlignment="1">
      <alignment horizontal="right" vertical="center"/>
    </xf>
    <xf numFmtId="0" fontId="47" fillId="30" borderId="38" xfId="0" applyFont="1" applyFill="1" applyBorder="1" applyAlignment="1">
      <alignment horizontal="left" vertical="center"/>
    </xf>
    <xf numFmtId="0" fontId="47" fillId="30" borderId="40" xfId="0" applyFont="1" applyFill="1" applyBorder="1" applyAlignment="1">
      <alignment horizontal="center" vertical="center"/>
    </xf>
    <xf numFmtId="0" fontId="42" fillId="30" borderId="0" xfId="0" applyFont="1" applyFill="1" applyAlignment="1">
      <alignment vertical="center"/>
    </xf>
    <xf numFmtId="0" fontId="47" fillId="30" borderId="45" xfId="0" applyFont="1" applyFill="1" applyBorder="1" applyAlignment="1">
      <alignment horizontal="left" vertical="center"/>
    </xf>
    <xf numFmtId="49" fontId="47" fillId="30" borderId="56" xfId="0" applyNumberFormat="1" applyFont="1" applyFill="1" applyBorder="1" applyAlignment="1">
      <alignment horizontal="center" vertical="center"/>
    </xf>
    <xf numFmtId="0" fontId="47" fillId="30" borderId="0" xfId="0" applyFont="1" applyFill="1" applyAlignment="1">
      <alignment vertical="center"/>
    </xf>
    <xf numFmtId="0" fontId="42" fillId="30" borderId="40" xfId="0" applyFont="1" applyFill="1" applyBorder="1" applyAlignment="1">
      <alignment vertical="center"/>
    </xf>
    <xf numFmtId="0" fontId="47" fillId="30" borderId="57" xfId="0" applyFont="1" applyFill="1" applyBorder="1" applyAlignment="1">
      <alignment horizontal="right" vertical="center"/>
    </xf>
    <xf numFmtId="0" fontId="47" fillId="30" borderId="33" xfId="0" applyFont="1" applyFill="1" applyBorder="1" applyAlignment="1">
      <alignment horizontal="center" vertical="center"/>
    </xf>
    <xf numFmtId="0" fontId="44" fillId="30" borderId="33" xfId="0" applyFont="1" applyFill="1" applyBorder="1" applyAlignment="1">
      <alignment horizontal="center" vertical="center"/>
    </xf>
    <xf numFmtId="0" fontId="59" fillId="30" borderId="40" xfId="0" applyFont="1" applyFill="1" applyBorder="1" applyAlignment="1">
      <alignment horizontal="center" vertical="center"/>
    </xf>
    <xf numFmtId="49" fontId="47" fillId="30" borderId="56" xfId="0" applyNumberFormat="1" applyFont="1" applyFill="1" applyBorder="1" applyAlignment="1">
      <alignment horizontal="left" vertical="center"/>
    </xf>
    <xf numFmtId="0" fontId="54" fillId="30" borderId="40" xfId="0" applyFont="1" applyFill="1" applyBorder="1" applyAlignment="1">
      <alignment horizontal="center" vertical="center"/>
    </xf>
    <xf numFmtId="0" fontId="47" fillId="30" borderId="36" xfId="0" applyFont="1" applyFill="1" applyBorder="1" applyAlignment="1">
      <alignment horizontal="center" vertical="center"/>
    </xf>
    <xf numFmtId="0" fontId="52" fillId="30" borderId="33" xfId="0" applyFont="1" applyFill="1" applyBorder="1" applyAlignment="1">
      <alignment horizontal="center" vertical="center"/>
    </xf>
    <xf numFmtId="0" fontId="52" fillId="30" borderId="33" xfId="0" applyFont="1" applyFill="1" applyBorder="1" applyAlignment="1">
      <alignment horizontal="right" vertical="center"/>
    </xf>
    <xf numFmtId="168" fontId="46" fillId="0" borderId="0" xfId="0" applyNumberFormat="1" applyFont="1" applyAlignment="1">
      <alignment horizontal="right" vertical="center"/>
    </xf>
    <xf numFmtId="168" fontId="47" fillId="0" borderId="0" xfId="0" applyNumberFormat="1" applyFont="1" applyAlignment="1">
      <alignment vertical="center"/>
    </xf>
    <xf numFmtId="0" fontId="46" fillId="27" borderId="0" xfId="0" applyFont="1" applyFill="1" applyAlignment="1">
      <alignment horizontal="center" vertical="center" wrapText="1"/>
    </xf>
    <xf numFmtId="0" fontId="46" fillId="27" borderId="33" xfId="0" applyFont="1" applyFill="1" applyBorder="1" applyAlignment="1">
      <alignment horizontal="center" vertical="center" wrapText="1"/>
    </xf>
    <xf numFmtId="0" fontId="46" fillId="27" borderId="65" xfId="0" applyFont="1" applyFill="1" applyBorder="1" applyAlignment="1">
      <alignment horizontal="center" vertical="center"/>
    </xf>
    <xf numFmtId="0" fontId="46" fillId="27" borderId="86" xfId="0" applyFont="1" applyFill="1" applyBorder="1" applyAlignment="1">
      <alignment horizontal="center" vertical="center"/>
    </xf>
    <xf numFmtId="0" fontId="46" fillId="27" borderId="85" xfId="0" applyFont="1" applyFill="1" applyBorder="1" applyAlignment="1">
      <alignment horizontal="center" vertical="center"/>
    </xf>
    <xf numFmtId="0" fontId="57" fillId="27" borderId="46" xfId="0" applyFont="1" applyFill="1" applyBorder="1" applyAlignment="1">
      <alignment horizontal="center" vertical="center" wrapText="1"/>
    </xf>
    <xf numFmtId="0" fontId="57" fillId="27" borderId="34" xfId="0" applyFont="1" applyFill="1" applyBorder="1" applyAlignment="1">
      <alignment horizontal="center" vertical="center" wrapText="1"/>
    </xf>
    <xf numFmtId="0" fontId="57" fillId="27" borderId="0" xfId="0" applyFont="1" applyFill="1" applyAlignment="1">
      <alignment horizontal="center" vertical="center" wrapText="1"/>
    </xf>
    <xf numFmtId="0" fontId="57" fillId="27" borderId="32" xfId="0" applyFont="1" applyFill="1" applyBorder="1" applyAlignment="1">
      <alignment horizontal="center" vertical="center" wrapText="1"/>
    </xf>
    <xf numFmtId="0" fontId="57" fillId="27" borderId="31" xfId="0" applyFont="1" applyFill="1" applyBorder="1" applyAlignment="1">
      <alignment horizontal="center" vertical="center" wrapText="1"/>
    </xf>
    <xf numFmtId="0" fontId="57" fillId="27" borderId="33" xfId="0" applyFont="1" applyFill="1" applyBorder="1" applyAlignment="1">
      <alignment horizontal="center" vertical="center" wrapText="1"/>
    </xf>
    <xf numFmtId="0" fontId="57" fillId="27" borderId="29" xfId="0" applyFont="1" applyFill="1" applyBorder="1" applyAlignment="1">
      <alignment horizontal="center" vertical="center" wrapText="1"/>
    </xf>
    <xf numFmtId="0" fontId="57" fillId="27" borderId="30" xfId="0" applyFont="1" applyFill="1" applyBorder="1" applyAlignment="1">
      <alignment horizontal="center" vertical="center" wrapText="1"/>
    </xf>
    <xf numFmtId="0" fontId="57" fillId="27" borderId="19" xfId="0" applyFont="1" applyFill="1" applyBorder="1" applyAlignment="1">
      <alignment horizontal="center" vertical="center" wrapText="1"/>
    </xf>
    <xf numFmtId="0" fontId="55" fillId="27" borderId="60" xfId="0" applyFont="1" applyFill="1" applyBorder="1" applyAlignment="1">
      <alignment horizontal="center" vertical="center"/>
    </xf>
    <xf numFmtId="0" fontId="55" fillId="27" borderId="61" xfId="0" applyFont="1" applyFill="1" applyBorder="1" applyAlignment="1">
      <alignment horizontal="center" vertical="center"/>
    </xf>
    <xf numFmtId="0" fontId="55" fillId="27" borderId="18" xfId="0" applyFont="1" applyFill="1" applyBorder="1" applyAlignment="1">
      <alignment horizontal="center" vertical="center"/>
    </xf>
    <xf numFmtId="0" fontId="40" fillId="0" borderId="0" xfId="0" applyFont="1" applyAlignment="1">
      <alignment horizontal="center" vertical="center" wrapText="1"/>
    </xf>
    <xf numFmtId="0" fontId="46" fillId="0" borderId="47" xfId="0" applyFont="1" applyBorder="1" applyAlignment="1">
      <alignment horizontal="right" vertical="center"/>
    </xf>
    <xf numFmtId="0" fontId="57" fillId="27" borderId="31" xfId="0" applyFont="1" applyFill="1" applyBorder="1" applyAlignment="1">
      <alignment horizontal="center" vertical="center"/>
    </xf>
    <xf numFmtId="0" fontId="46" fillId="27" borderId="0" xfId="0" applyFont="1" applyFill="1" applyAlignment="1">
      <alignment vertical="center"/>
    </xf>
    <xf numFmtId="0" fontId="46" fillId="27" borderId="33" xfId="0" applyFont="1" applyFill="1" applyBorder="1" applyAlignment="1">
      <alignment vertical="center"/>
    </xf>
    <xf numFmtId="0" fontId="46" fillId="27" borderId="31" xfId="0" applyFont="1" applyFill="1" applyBorder="1" applyAlignment="1">
      <alignment horizontal="center" vertical="center"/>
    </xf>
    <xf numFmtId="0" fontId="46" fillId="27" borderId="33" xfId="0" applyFont="1" applyFill="1" applyBorder="1" applyAlignment="1">
      <alignment horizontal="center" vertical="center"/>
    </xf>
    <xf numFmtId="0" fontId="54" fillId="0" borderId="39" xfId="0" applyFont="1" applyBorder="1" applyAlignment="1">
      <alignment horizontal="center" vertical="center"/>
    </xf>
    <xf numFmtId="0" fontId="54" fillId="0" borderId="41" xfId="0" applyFont="1" applyBorder="1" applyAlignment="1">
      <alignment horizontal="center" vertical="center"/>
    </xf>
    <xf numFmtId="0" fontId="54" fillId="0" borderId="42" xfId="0" applyFont="1" applyBorder="1" applyAlignment="1">
      <alignment horizontal="center" vertical="center"/>
    </xf>
    <xf numFmtId="0" fontId="54" fillId="0" borderId="38" xfId="0" applyFont="1" applyBorder="1" applyAlignment="1">
      <alignment horizontal="center" vertical="center"/>
    </xf>
    <xf numFmtId="0" fontId="54" fillId="0" borderId="0" xfId="0" applyFont="1" applyAlignment="1">
      <alignment horizontal="center" vertical="center"/>
    </xf>
    <xf numFmtId="0" fontId="54" fillId="0" borderId="33" xfId="0" applyFont="1" applyBorder="1" applyAlignment="1">
      <alignment horizontal="center" vertical="center"/>
    </xf>
    <xf numFmtId="0" fontId="60" fillId="0" borderId="39" xfId="0" applyFont="1" applyBorder="1" applyAlignment="1">
      <alignment horizontal="center" vertical="center"/>
    </xf>
    <xf numFmtId="0" fontId="60" fillId="0" borderId="33" xfId="0" applyFont="1" applyBorder="1" applyAlignment="1">
      <alignment horizontal="center" vertical="center"/>
    </xf>
    <xf numFmtId="0" fontId="57" fillId="27" borderId="65" xfId="0" applyFont="1" applyFill="1" applyBorder="1" applyAlignment="1">
      <alignment horizontal="center" vertical="center"/>
    </xf>
    <xf numFmtId="0" fontId="57" fillId="27" borderId="85" xfId="0" applyFont="1" applyFill="1" applyBorder="1" applyAlignment="1">
      <alignment horizontal="center" vertical="center"/>
    </xf>
    <xf numFmtId="0" fontId="42" fillId="30" borderId="40" xfId="0" applyFont="1" applyFill="1" applyBorder="1" applyAlignment="1">
      <alignment horizontal="center" vertical="center" wrapText="1"/>
    </xf>
    <xf numFmtId="0" fontId="47" fillId="0" borderId="91" xfId="0" applyFont="1" applyBorder="1" applyAlignment="1">
      <alignment horizontal="left" vertical="center"/>
    </xf>
    <xf numFmtId="0" fontId="47" fillId="0" borderId="44" xfId="0" applyFont="1" applyBorder="1" applyAlignment="1">
      <alignment horizontal="left" vertical="center"/>
    </xf>
    <xf numFmtId="0" fontId="52" fillId="0" borderId="33" xfId="0" applyFont="1" applyBorder="1" applyAlignment="1">
      <alignment horizontal="center" vertical="center"/>
    </xf>
    <xf numFmtId="0" fontId="47" fillId="0" borderId="45" xfId="0" applyFont="1" applyBorder="1" applyAlignment="1">
      <alignment horizontal="left" vertical="center"/>
    </xf>
    <xf numFmtId="0" fontId="59" fillId="0" borderId="40" xfId="0" applyFont="1" applyBorder="1" applyAlignment="1">
      <alignment horizontal="center" vertical="center"/>
    </xf>
    <xf numFmtId="0" fontId="54" fillId="0" borderId="52" xfId="0" applyFont="1" applyBorder="1" applyAlignment="1">
      <alignment horizontal="center" vertical="center"/>
    </xf>
    <xf numFmtId="0" fontId="47" fillId="0" borderId="53" xfId="0" quotePrefix="1" applyFont="1" applyBorder="1" applyAlignment="1">
      <alignment vertical="center"/>
    </xf>
    <xf numFmtId="0" fontId="59" fillId="0" borderId="54" xfId="0" applyFont="1" applyBorder="1" applyAlignment="1">
      <alignment horizontal="center" vertical="center"/>
    </xf>
    <xf numFmtId="0" fontId="54" fillId="0" borderId="40" xfId="0" applyFont="1" applyBorder="1" applyAlignment="1">
      <alignment horizontal="right" vertical="center"/>
    </xf>
    <xf numFmtId="0" fontId="59" fillId="0" borderId="36" xfId="0" applyFont="1" applyBorder="1" applyAlignment="1">
      <alignment horizontal="center" vertical="center"/>
    </xf>
    <xf numFmtId="0" fontId="47" fillId="0" borderId="37" xfId="0" quotePrefix="1" applyFont="1" applyBorder="1" applyAlignment="1">
      <alignment vertical="center"/>
    </xf>
    <xf numFmtId="49" fontId="47" fillId="0" borderId="0" xfId="0" quotePrefix="1" applyNumberFormat="1" applyFont="1" applyAlignment="1">
      <alignment horizontal="right" vertical="center"/>
    </xf>
    <xf numFmtId="0" fontId="42" fillId="0" borderId="40" xfId="0" applyFont="1" applyBorder="1" applyAlignment="1">
      <alignment horizontal="center" vertical="center"/>
    </xf>
    <xf numFmtId="0" fontId="47" fillId="27" borderId="56" xfId="0" applyFont="1" applyFill="1" applyBorder="1" applyAlignment="1">
      <alignment horizontal="center" vertical="center"/>
    </xf>
    <xf numFmtId="0" fontId="52" fillId="27" borderId="79" xfId="0" applyFont="1" applyFill="1" applyBorder="1" applyAlignment="1">
      <alignment horizontal="center" vertical="center"/>
    </xf>
    <xf numFmtId="0" fontId="52" fillId="27" borderId="89" xfId="0" applyFont="1" applyFill="1" applyBorder="1" applyAlignment="1">
      <alignment horizontal="right" vertical="center"/>
    </xf>
    <xf numFmtId="0" fontId="54" fillId="27" borderId="45" xfId="0" applyFont="1" applyFill="1" applyBorder="1" applyAlignment="1">
      <alignment horizontal="left" vertical="center"/>
    </xf>
    <xf numFmtId="0" fontId="59" fillId="27" borderId="40" xfId="0" applyFont="1" applyFill="1" applyBorder="1" applyAlignment="1">
      <alignment horizontal="center" vertical="center"/>
    </xf>
    <xf numFmtId="0" fontId="44" fillId="27" borderId="33" xfId="0" applyFont="1" applyFill="1" applyBorder="1" applyAlignment="1">
      <alignment horizontal="center" vertical="center"/>
    </xf>
    <xf numFmtId="0" fontId="42" fillId="27" borderId="36" xfId="0" applyFont="1" applyFill="1" applyBorder="1" applyAlignment="1">
      <alignment vertical="center" wrapText="1"/>
    </xf>
    <xf numFmtId="0" fontId="47" fillId="27" borderId="33" xfId="0" applyFont="1" applyFill="1" applyBorder="1" applyAlignment="1">
      <alignment horizontal="center" vertical="center"/>
    </xf>
    <xf numFmtId="0" fontId="42" fillId="27" borderId="40" xfId="0" applyFont="1" applyFill="1" applyBorder="1" applyAlignment="1">
      <alignment horizontal="center" vertical="center" wrapText="1"/>
    </xf>
    <xf numFmtId="0" fontId="47" fillId="27" borderId="57" xfId="0" applyFont="1" applyFill="1" applyBorder="1" applyAlignment="1">
      <alignment horizontal="right" vertical="center"/>
    </xf>
    <xf numFmtId="0" fontId="47" fillId="27" borderId="38" xfId="0" applyFont="1" applyFill="1" applyBorder="1" applyAlignment="1">
      <alignment horizontal="left" vertical="center"/>
    </xf>
    <xf numFmtId="0" fontId="47" fillId="27" borderId="54" xfId="0" applyFont="1" applyFill="1" applyBorder="1" applyAlignment="1">
      <alignment vertical="center"/>
    </xf>
    <xf numFmtId="0" fontId="47" fillId="27" borderId="54" xfId="0" applyFont="1" applyFill="1" applyBorder="1" applyAlignment="1">
      <alignment horizontal="right" vertical="center"/>
    </xf>
    <xf numFmtId="0" fontId="53" fillId="27" borderId="40" xfId="0" applyFont="1" applyFill="1" applyBorder="1" applyAlignment="1">
      <alignment horizontal="center" vertical="center"/>
    </xf>
    <xf numFmtId="0" fontId="53" fillId="27" borderId="41" xfId="0" applyFont="1" applyFill="1" applyBorder="1" applyAlignment="1">
      <alignment horizontal="center" vertical="center"/>
    </xf>
    <xf numFmtId="0" fontId="53" fillId="27" borderId="90" xfId="0" applyFont="1" applyFill="1" applyBorder="1" applyAlignment="1">
      <alignment horizontal="right" vertical="center"/>
    </xf>
    <xf numFmtId="0" fontId="53" fillId="27" borderId="41" xfId="0" applyFont="1" applyFill="1" applyBorder="1" applyAlignment="1">
      <alignment horizontal="right" vertical="center"/>
    </xf>
    <xf numFmtId="0" fontId="47" fillId="0" borderId="58" xfId="0" applyFont="1" applyBorder="1" applyAlignment="1">
      <alignment horizontal="left" vertical="center"/>
    </xf>
    <xf numFmtId="0" fontId="52" fillId="0" borderId="41" xfId="0" applyFont="1" applyBorder="1" applyAlignment="1">
      <alignment horizontal="center" vertical="center"/>
    </xf>
    <xf numFmtId="0" fontId="42" fillId="27" borderId="52" xfId="0" applyFont="1" applyFill="1" applyBorder="1" applyAlignment="1">
      <alignment vertical="center"/>
    </xf>
  </cellXfs>
  <cellStyles count="389">
    <cellStyle name="20% - Accent1 2" xfId="1" xr:uid="{00000000-0005-0000-0000-000000000000}"/>
    <cellStyle name="20% - Accent1 2 2" xfId="2" xr:uid="{00000000-0005-0000-0000-000001000000}"/>
    <cellStyle name="20% - Accent1 2 3" xfId="3" xr:uid="{00000000-0005-0000-0000-000002000000}"/>
    <cellStyle name="20% - Accent1 2 4" xfId="4" xr:uid="{00000000-0005-0000-0000-000003000000}"/>
    <cellStyle name="20% - Accent1 2 5" xfId="5" xr:uid="{00000000-0005-0000-0000-000004000000}"/>
    <cellStyle name="20% - Accent1 2 6" xfId="6" xr:uid="{00000000-0005-0000-0000-000005000000}"/>
    <cellStyle name="20% - Accent1 2 7" xfId="7" xr:uid="{00000000-0005-0000-0000-000006000000}"/>
    <cellStyle name="20% - Accent1 2 7 2" xfId="8" xr:uid="{00000000-0005-0000-0000-000007000000}"/>
    <cellStyle name="20% - Accent1 3" xfId="9" xr:uid="{00000000-0005-0000-0000-000008000000}"/>
    <cellStyle name="20% - Accent1 3 2" xfId="10" xr:uid="{00000000-0005-0000-0000-000009000000}"/>
    <cellStyle name="20% - Accent2 2" xfId="11" xr:uid="{00000000-0005-0000-0000-00000A000000}"/>
    <cellStyle name="20% - Accent2 2 2" xfId="12" xr:uid="{00000000-0005-0000-0000-00000B000000}"/>
    <cellStyle name="20% - Accent2 2 3" xfId="13" xr:uid="{00000000-0005-0000-0000-00000C000000}"/>
    <cellStyle name="20% - Accent2 2 4" xfId="14" xr:uid="{00000000-0005-0000-0000-00000D000000}"/>
    <cellStyle name="20% - Accent2 2 5" xfId="15" xr:uid="{00000000-0005-0000-0000-00000E000000}"/>
    <cellStyle name="20% - Accent2 2 6" xfId="16" xr:uid="{00000000-0005-0000-0000-00000F000000}"/>
    <cellStyle name="20% - Accent2 2 7" xfId="17" xr:uid="{00000000-0005-0000-0000-000010000000}"/>
    <cellStyle name="20% - Accent2 2 7 2" xfId="18" xr:uid="{00000000-0005-0000-0000-000011000000}"/>
    <cellStyle name="20% - Accent2 3" xfId="19" xr:uid="{00000000-0005-0000-0000-000012000000}"/>
    <cellStyle name="20% - Accent2 3 2" xfId="20" xr:uid="{00000000-0005-0000-0000-000013000000}"/>
    <cellStyle name="20% - Accent3 2" xfId="21" xr:uid="{00000000-0005-0000-0000-000014000000}"/>
    <cellStyle name="20% - Accent3 2 2" xfId="22" xr:uid="{00000000-0005-0000-0000-000015000000}"/>
    <cellStyle name="20% - Accent3 2 3" xfId="23" xr:uid="{00000000-0005-0000-0000-000016000000}"/>
    <cellStyle name="20% - Accent3 2 4" xfId="24" xr:uid="{00000000-0005-0000-0000-000017000000}"/>
    <cellStyle name="20% - Accent3 2 5" xfId="25" xr:uid="{00000000-0005-0000-0000-000018000000}"/>
    <cellStyle name="20% - Accent3 2 6" xfId="26" xr:uid="{00000000-0005-0000-0000-000019000000}"/>
    <cellStyle name="20% - Accent3 2 7" xfId="27" xr:uid="{00000000-0005-0000-0000-00001A000000}"/>
    <cellStyle name="20% - Accent3 2 7 2" xfId="28" xr:uid="{00000000-0005-0000-0000-00001B000000}"/>
    <cellStyle name="20% - Accent3 3" xfId="29" xr:uid="{00000000-0005-0000-0000-00001C000000}"/>
    <cellStyle name="20% - Accent3 3 2" xfId="30" xr:uid="{00000000-0005-0000-0000-00001D000000}"/>
    <cellStyle name="20% - Accent4 2" xfId="31" xr:uid="{00000000-0005-0000-0000-00001E000000}"/>
    <cellStyle name="20% - Accent4 2 2" xfId="32" xr:uid="{00000000-0005-0000-0000-00001F000000}"/>
    <cellStyle name="20% - Accent4 2 3" xfId="33" xr:uid="{00000000-0005-0000-0000-000020000000}"/>
    <cellStyle name="20% - Accent4 2 4" xfId="34" xr:uid="{00000000-0005-0000-0000-000021000000}"/>
    <cellStyle name="20% - Accent4 2 5" xfId="35" xr:uid="{00000000-0005-0000-0000-000022000000}"/>
    <cellStyle name="20% - Accent4 2 6" xfId="36" xr:uid="{00000000-0005-0000-0000-000023000000}"/>
    <cellStyle name="20% - Accent4 2 7" xfId="37" xr:uid="{00000000-0005-0000-0000-000024000000}"/>
    <cellStyle name="20% - Accent4 2 7 2" xfId="38" xr:uid="{00000000-0005-0000-0000-000025000000}"/>
    <cellStyle name="20% - Accent4 3" xfId="39" xr:uid="{00000000-0005-0000-0000-000026000000}"/>
    <cellStyle name="20% - Accent4 3 2" xfId="40" xr:uid="{00000000-0005-0000-0000-000027000000}"/>
    <cellStyle name="20% - Accent5 2" xfId="41" xr:uid="{00000000-0005-0000-0000-000028000000}"/>
    <cellStyle name="20% - Accent5 2 2" xfId="42" xr:uid="{00000000-0005-0000-0000-000029000000}"/>
    <cellStyle name="20% - Accent5 2 3" xfId="43" xr:uid="{00000000-0005-0000-0000-00002A000000}"/>
    <cellStyle name="20% - Accent5 2 4" xfId="44" xr:uid="{00000000-0005-0000-0000-00002B000000}"/>
    <cellStyle name="20% - Accent5 2 5" xfId="45" xr:uid="{00000000-0005-0000-0000-00002C000000}"/>
    <cellStyle name="20% - Accent5 2 6" xfId="46" xr:uid="{00000000-0005-0000-0000-00002D000000}"/>
    <cellStyle name="20% - Accent5 2 7" xfId="47" xr:uid="{00000000-0005-0000-0000-00002E000000}"/>
    <cellStyle name="20% - Accent5 2 7 2" xfId="48" xr:uid="{00000000-0005-0000-0000-00002F000000}"/>
    <cellStyle name="20% - Accent5 3" xfId="49" xr:uid="{00000000-0005-0000-0000-000030000000}"/>
    <cellStyle name="20% - Accent5 3 2" xfId="50" xr:uid="{00000000-0005-0000-0000-000031000000}"/>
    <cellStyle name="20% - Accent6 2" xfId="51" xr:uid="{00000000-0005-0000-0000-000032000000}"/>
    <cellStyle name="20% - Accent6 2 2" xfId="52" xr:uid="{00000000-0005-0000-0000-000033000000}"/>
    <cellStyle name="20% - Accent6 2 3" xfId="53" xr:uid="{00000000-0005-0000-0000-000034000000}"/>
    <cellStyle name="20% - Accent6 2 4" xfId="54" xr:uid="{00000000-0005-0000-0000-000035000000}"/>
    <cellStyle name="20% - Accent6 2 5" xfId="55" xr:uid="{00000000-0005-0000-0000-000036000000}"/>
    <cellStyle name="20% - Accent6 2 6" xfId="56" xr:uid="{00000000-0005-0000-0000-000037000000}"/>
    <cellStyle name="20% - Accent6 2 7" xfId="57" xr:uid="{00000000-0005-0000-0000-000038000000}"/>
    <cellStyle name="20% - Accent6 2 7 2" xfId="58" xr:uid="{00000000-0005-0000-0000-000039000000}"/>
    <cellStyle name="20% - Accent6 3" xfId="59" xr:uid="{00000000-0005-0000-0000-00003A000000}"/>
    <cellStyle name="20% - Accent6 3 2" xfId="60" xr:uid="{00000000-0005-0000-0000-00003B000000}"/>
    <cellStyle name="40% - Accent1 2" xfId="61" xr:uid="{00000000-0005-0000-0000-00003C000000}"/>
    <cellStyle name="40% - Accent1 2 2" xfId="62" xr:uid="{00000000-0005-0000-0000-00003D000000}"/>
    <cellStyle name="40% - Accent1 2 3" xfId="63" xr:uid="{00000000-0005-0000-0000-00003E000000}"/>
    <cellStyle name="40% - Accent1 2 4" xfId="64" xr:uid="{00000000-0005-0000-0000-00003F000000}"/>
    <cellStyle name="40% - Accent1 2 5" xfId="65" xr:uid="{00000000-0005-0000-0000-000040000000}"/>
    <cellStyle name="40% - Accent1 2 6" xfId="66" xr:uid="{00000000-0005-0000-0000-000041000000}"/>
    <cellStyle name="40% - Accent1 2 7" xfId="67" xr:uid="{00000000-0005-0000-0000-000042000000}"/>
    <cellStyle name="40% - Accent1 2 7 2" xfId="68" xr:uid="{00000000-0005-0000-0000-000043000000}"/>
    <cellStyle name="40% - Accent1 3" xfId="69" xr:uid="{00000000-0005-0000-0000-000044000000}"/>
    <cellStyle name="40% - Accent1 3 2" xfId="70" xr:uid="{00000000-0005-0000-0000-000045000000}"/>
    <cellStyle name="40% - Accent2 2" xfId="71" xr:uid="{00000000-0005-0000-0000-000046000000}"/>
    <cellStyle name="40% - Accent2 2 2" xfId="72" xr:uid="{00000000-0005-0000-0000-000047000000}"/>
    <cellStyle name="40% - Accent2 2 3" xfId="73" xr:uid="{00000000-0005-0000-0000-000048000000}"/>
    <cellStyle name="40% - Accent2 2 4" xfId="74" xr:uid="{00000000-0005-0000-0000-000049000000}"/>
    <cellStyle name="40% - Accent2 2 5" xfId="75" xr:uid="{00000000-0005-0000-0000-00004A000000}"/>
    <cellStyle name="40% - Accent2 2 6" xfId="76" xr:uid="{00000000-0005-0000-0000-00004B000000}"/>
    <cellStyle name="40% - Accent2 2 7" xfId="77" xr:uid="{00000000-0005-0000-0000-00004C000000}"/>
    <cellStyle name="40% - Accent2 2 7 2" xfId="78" xr:uid="{00000000-0005-0000-0000-00004D000000}"/>
    <cellStyle name="40% - Accent2 3" xfId="79" xr:uid="{00000000-0005-0000-0000-00004E000000}"/>
    <cellStyle name="40% - Accent2 3 2" xfId="80" xr:uid="{00000000-0005-0000-0000-00004F000000}"/>
    <cellStyle name="40% - Accent3 2" xfId="81" xr:uid="{00000000-0005-0000-0000-000050000000}"/>
    <cellStyle name="40% - Accent3 2 2" xfId="82" xr:uid="{00000000-0005-0000-0000-000051000000}"/>
    <cellStyle name="40% - Accent3 2 3" xfId="83" xr:uid="{00000000-0005-0000-0000-000052000000}"/>
    <cellStyle name="40% - Accent3 2 4" xfId="84" xr:uid="{00000000-0005-0000-0000-000053000000}"/>
    <cellStyle name="40% - Accent3 2 5" xfId="85" xr:uid="{00000000-0005-0000-0000-000054000000}"/>
    <cellStyle name="40% - Accent3 2 6" xfId="86" xr:uid="{00000000-0005-0000-0000-000055000000}"/>
    <cellStyle name="40% - Accent3 2 7" xfId="87" xr:uid="{00000000-0005-0000-0000-000056000000}"/>
    <cellStyle name="40% - Accent3 2 7 2" xfId="88" xr:uid="{00000000-0005-0000-0000-000057000000}"/>
    <cellStyle name="40% - Accent3 3" xfId="89" xr:uid="{00000000-0005-0000-0000-000058000000}"/>
    <cellStyle name="40% - Accent3 3 2" xfId="90" xr:uid="{00000000-0005-0000-0000-000059000000}"/>
    <cellStyle name="40% - Accent4 2" xfId="91" xr:uid="{00000000-0005-0000-0000-00005A000000}"/>
    <cellStyle name="40% - Accent4 2 2" xfId="92" xr:uid="{00000000-0005-0000-0000-00005B000000}"/>
    <cellStyle name="40% - Accent4 2 3" xfId="93" xr:uid="{00000000-0005-0000-0000-00005C000000}"/>
    <cellStyle name="40% - Accent4 2 4" xfId="94" xr:uid="{00000000-0005-0000-0000-00005D000000}"/>
    <cellStyle name="40% - Accent4 2 5" xfId="95" xr:uid="{00000000-0005-0000-0000-00005E000000}"/>
    <cellStyle name="40% - Accent4 2 6" xfId="96" xr:uid="{00000000-0005-0000-0000-00005F000000}"/>
    <cellStyle name="40% - Accent4 2 7" xfId="97" xr:uid="{00000000-0005-0000-0000-000060000000}"/>
    <cellStyle name="40% - Accent4 2 7 2" xfId="98" xr:uid="{00000000-0005-0000-0000-000061000000}"/>
    <cellStyle name="40% - Accent4 3" xfId="99" xr:uid="{00000000-0005-0000-0000-000062000000}"/>
    <cellStyle name="40% - Accent4 3 2" xfId="100" xr:uid="{00000000-0005-0000-0000-000063000000}"/>
    <cellStyle name="40% - Accent5 2" xfId="101" xr:uid="{00000000-0005-0000-0000-000064000000}"/>
    <cellStyle name="40% - Accent5 2 2" xfId="102" xr:uid="{00000000-0005-0000-0000-000065000000}"/>
    <cellStyle name="40% - Accent5 2 3" xfId="103" xr:uid="{00000000-0005-0000-0000-000066000000}"/>
    <cellStyle name="40% - Accent5 2 4" xfId="104" xr:uid="{00000000-0005-0000-0000-000067000000}"/>
    <cellStyle name="40% - Accent5 2 5" xfId="105" xr:uid="{00000000-0005-0000-0000-000068000000}"/>
    <cellStyle name="40% - Accent5 2 6" xfId="106" xr:uid="{00000000-0005-0000-0000-000069000000}"/>
    <cellStyle name="40% - Accent5 2 7" xfId="107" xr:uid="{00000000-0005-0000-0000-00006A000000}"/>
    <cellStyle name="40% - Accent5 2 7 2" xfId="108" xr:uid="{00000000-0005-0000-0000-00006B000000}"/>
    <cellStyle name="40% - Accent5 3" xfId="109" xr:uid="{00000000-0005-0000-0000-00006C000000}"/>
    <cellStyle name="40% - Accent5 3 2" xfId="110" xr:uid="{00000000-0005-0000-0000-00006D000000}"/>
    <cellStyle name="40% - Accent6 2" xfId="111" xr:uid="{00000000-0005-0000-0000-00006E000000}"/>
    <cellStyle name="40% - Accent6 2 2" xfId="112" xr:uid="{00000000-0005-0000-0000-00006F000000}"/>
    <cellStyle name="40% - Accent6 2 3" xfId="113" xr:uid="{00000000-0005-0000-0000-000070000000}"/>
    <cellStyle name="40% - Accent6 2 4" xfId="114" xr:uid="{00000000-0005-0000-0000-000071000000}"/>
    <cellStyle name="40% - Accent6 2 5" xfId="115" xr:uid="{00000000-0005-0000-0000-000072000000}"/>
    <cellStyle name="40% - Accent6 2 6" xfId="116" xr:uid="{00000000-0005-0000-0000-000073000000}"/>
    <cellStyle name="40% - Accent6 2 7" xfId="117" xr:uid="{00000000-0005-0000-0000-000074000000}"/>
    <cellStyle name="40% - Accent6 2 7 2" xfId="118" xr:uid="{00000000-0005-0000-0000-000075000000}"/>
    <cellStyle name="40% - Accent6 3" xfId="119" xr:uid="{00000000-0005-0000-0000-000076000000}"/>
    <cellStyle name="40% - Accent6 3 2" xfId="120" xr:uid="{00000000-0005-0000-0000-000077000000}"/>
    <cellStyle name="60% - Accent1 2" xfId="121" xr:uid="{00000000-0005-0000-0000-000078000000}"/>
    <cellStyle name="60% - Accent1 2 2" xfId="122" xr:uid="{00000000-0005-0000-0000-000079000000}"/>
    <cellStyle name="60% - Accent1 2 3" xfId="123" xr:uid="{00000000-0005-0000-0000-00007A000000}"/>
    <cellStyle name="60% - Accent1 2 4" xfId="124" xr:uid="{00000000-0005-0000-0000-00007B000000}"/>
    <cellStyle name="60% - Accent1 2 5" xfId="125" xr:uid="{00000000-0005-0000-0000-00007C000000}"/>
    <cellStyle name="60% - Accent1 2 6" xfId="126" xr:uid="{00000000-0005-0000-0000-00007D000000}"/>
    <cellStyle name="60% - Accent1 2 7" xfId="127" xr:uid="{00000000-0005-0000-0000-00007E000000}"/>
    <cellStyle name="60% - Accent1 3" xfId="128" xr:uid="{00000000-0005-0000-0000-00007F000000}"/>
    <cellStyle name="60% - Accent2 2" xfId="129" xr:uid="{00000000-0005-0000-0000-000080000000}"/>
    <cellStyle name="60% - Accent2 2 2" xfId="130" xr:uid="{00000000-0005-0000-0000-000081000000}"/>
    <cellStyle name="60% - Accent2 2 3" xfId="131" xr:uid="{00000000-0005-0000-0000-000082000000}"/>
    <cellStyle name="60% - Accent2 2 4" xfId="132" xr:uid="{00000000-0005-0000-0000-000083000000}"/>
    <cellStyle name="60% - Accent2 2 5" xfId="133" xr:uid="{00000000-0005-0000-0000-000084000000}"/>
    <cellStyle name="60% - Accent2 2 6" xfId="134" xr:uid="{00000000-0005-0000-0000-000085000000}"/>
    <cellStyle name="60% - Accent2 2 7" xfId="135" xr:uid="{00000000-0005-0000-0000-000086000000}"/>
    <cellStyle name="60% - Accent2 3" xfId="136" xr:uid="{00000000-0005-0000-0000-000087000000}"/>
    <cellStyle name="60% - Accent3 2" xfId="137" xr:uid="{00000000-0005-0000-0000-000088000000}"/>
    <cellStyle name="60% - Accent3 2 2" xfId="138" xr:uid="{00000000-0005-0000-0000-000089000000}"/>
    <cellStyle name="60% - Accent3 2 3" xfId="139" xr:uid="{00000000-0005-0000-0000-00008A000000}"/>
    <cellStyle name="60% - Accent3 2 4" xfId="140" xr:uid="{00000000-0005-0000-0000-00008B000000}"/>
    <cellStyle name="60% - Accent3 2 5" xfId="141" xr:uid="{00000000-0005-0000-0000-00008C000000}"/>
    <cellStyle name="60% - Accent3 2 6" xfId="142" xr:uid="{00000000-0005-0000-0000-00008D000000}"/>
    <cellStyle name="60% - Accent3 2 7" xfId="143" xr:uid="{00000000-0005-0000-0000-00008E000000}"/>
    <cellStyle name="60% - Accent3 3" xfId="144" xr:uid="{00000000-0005-0000-0000-00008F000000}"/>
    <cellStyle name="60% - Accent4 2" xfId="145" xr:uid="{00000000-0005-0000-0000-000090000000}"/>
    <cellStyle name="60% - Accent4 2 2" xfId="146" xr:uid="{00000000-0005-0000-0000-000091000000}"/>
    <cellStyle name="60% - Accent4 2 3" xfId="147" xr:uid="{00000000-0005-0000-0000-000092000000}"/>
    <cellStyle name="60% - Accent4 2 4" xfId="148" xr:uid="{00000000-0005-0000-0000-000093000000}"/>
    <cellStyle name="60% - Accent4 2 5" xfId="149" xr:uid="{00000000-0005-0000-0000-000094000000}"/>
    <cellStyle name="60% - Accent4 2 6" xfId="150" xr:uid="{00000000-0005-0000-0000-000095000000}"/>
    <cellStyle name="60% - Accent4 2 7" xfId="151" xr:uid="{00000000-0005-0000-0000-000096000000}"/>
    <cellStyle name="60% - Accent4 3" xfId="152" xr:uid="{00000000-0005-0000-0000-000097000000}"/>
    <cellStyle name="60% - Accent5 2" xfId="153" xr:uid="{00000000-0005-0000-0000-000098000000}"/>
    <cellStyle name="60% - Accent5 2 2" xfId="154" xr:uid="{00000000-0005-0000-0000-000099000000}"/>
    <cellStyle name="60% - Accent5 2 3" xfId="155" xr:uid="{00000000-0005-0000-0000-00009A000000}"/>
    <cellStyle name="60% - Accent5 2 4" xfId="156" xr:uid="{00000000-0005-0000-0000-00009B000000}"/>
    <cellStyle name="60% - Accent5 2 5" xfId="157" xr:uid="{00000000-0005-0000-0000-00009C000000}"/>
    <cellStyle name="60% - Accent5 2 6" xfId="158" xr:uid="{00000000-0005-0000-0000-00009D000000}"/>
    <cellStyle name="60% - Accent5 2 7" xfId="159" xr:uid="{00000000-0005-0000-0000-00009E000000}"/>
    <cellStyle name="60% - Accent5 3" xfId="160" xr:uid="{00000000-0005-0000-0000-00009F000000}"/>
    <cellStyle name="60% - Accent6 2" xfId="161" xr:uid="{00000000-0005-0000-0000-0000A0000000}"/>
    <cellStyle name="60% - Accent6 2 2" xfId="162" xr:uid="{00000000-0005-0000-0000-0000A1000000}"/>
    <cellStyle name="60% - Accent6 2 3" xfId="163" xr:uid="{00000000-0005-0000-0000-0000A2000000}"/>
    <cellStyle name="60% - Accent6 2 4" xfId="164" xr:uid="{00000000-0005-0000-0000-0000A3000000}"/>
    <cellStyle name="60% - Accent6 2 5" xfId="165" xr:uid="{00000000-0005-0000-0000-0000A4000000}"/>
    <cellStyle name="60% - Accent6 2 6" xfId="166" xr:uid="{00000000-0005-0000-0000-0000A5000000}"/>
    <cellStyle name="60% - Accent6 2 7" xfId="167" xr:uid="{00000000-0005-0000-0000-0000A6000000}"/>
    <cellStyle name="60% - Accent6 3" xfId="168" xr:uid="{00000000-0005-0000-0000-0000A7000000}"/>
    <cellStyle name="Accent1 2" xfId="169" xr:uid="{00000000-0005-0000-0000-0000A8000000}"/>
    <cellStyle name="Accent1 2 2" xfId="170" xr:uid="{00000000-0005-0000-0000-0000A9000000}"/>
    <cellStyle name="Accent1 2 3" xfId="171" xr:uid="{00000000-0005-0000-0000-0000AA000000}"/>
    <cellStyle name="Accent1 2 4" xfId="172" xr:uid="{00000000-0005-0000-0000-0000AB000000}"/>
    <cellStyle name="Accent1 2 5" xfId="173" xr:uid="{00000000-0005-0000-0000-0000AC000000}"/>
    <cellStyle name="Accent1 2 6" xfId="174" xr:uid="{00000000-0005-0000-0000-0000AD000000}"/>
    <cellStyle name="Accent1 2 7" xfId="175" xr:uid="{00000000-0005-0000-0000-0000AE000000}"/>
    <cellStyle name="Accent1 3" xfId="176" xr:uid="{00000000-0005-0000-0000-0000AF000000}"/>
    <cellStyle name="Accent2 2" xfId="177" xr:uid="{00000000-0005-0000-0000-0000B0000000}"/>
    <cellStyle name="Accent2 2 2" xfId="178" xr:uid="{00000000-0005-0000-0000-0000B1000000}"/>
    <cellStyle name="Accent2 2 3" xfId="179" xr:uid="{00000000-0005-0000-0000-0000B2000000}"/>
    <cellStyle name="Accent2 2 4" xfId="180" xr:uid="{00000000-0005-0000-0000-0000B3000000}"/>
    <cellStyle name="Accent2 2 5" xfId="181" xr:uid="{00000000-0005-0000-0000-0000B4000000}"/>
    <cellStyle name="Accent2 2 6" xfId="182" xr:uid="{00000000-0005-0000-0000-0000B5000000}"/>
    <cellStyle name="Accent2 2 7" xfId="183" xr:uid="{00000000-0005-0000-0000-0000B6000000}"/>
    <cellStyle name="Accent2 3" xfId="184" xr:uid="{00000000-0005-0000-0000-0000B7000000}"/>
    <cellStyle name="Accent3 2" xfId="185" xr:uid="{00000000-0005-0000-0000-0000B8000000}"/>
    <cellStyle name="Accent3 2 2" xfId="186" xr:uid="{00000000-0005-0000-0000-0000B9000000}"/>
    <cellStyle name="Accent3 2 3" xfId="187" xr:uid="{00000000-0005-0000-0000-0000BA000000}"/>
    <cellStyle name="Accent3 2 4" xfId="188" xr:uid="{00000000-0005-0000-0000-0000BB000000}"/>
    <cellStyle name="Accent3 2 5" xfId="189" xr:uid="{00000000-0005-0000-0000-0000BC000000}"/>
    <cellStyle name="Accent3 2 6" xfId="190" xr:uid="{00000000-0005-0000-0000-0000BD000000}"/>
    <cellStyle name="Accent3 2 7" xfId="191" xr:uid="{00000000-0005-0000-0000-0000BE000000}"/>
    <cellStyle name="Accent3 3" xfId="192" xr:uid="{00000000-0005-0000-0000-0000BF000000}"/>
    <cellStyle name="Accent4 2" xfId="193" xr:uid="{00000000-0005-0000-0000-0000C0000000}"/>
    <cellStyle name="Accent4 2 2" xfId="194" xr:uid="{00000000-0005-0000-0000-0000C1000000}"/>
    <cellStyle name="Accent4 2 3" xfId="195" xr:uid="{00000000-0005-0000-0000-0000C2000000}"/>
    <cellStyle name="Accent4 2 4" xfId="196" xr:uid="{00000000-0005-0000-0000-0000C3000000}"/>
    <cellStyle name="Accent4 2 5" xfId="197" xr:uid="{00000000-0005-0000-0000-0000C4000000}"/>
    <cellStyle name="Accent4 2 6" xfId="198" xr:uid="{00000000-0005-0000-0000-0000C5000000}"/>
    <cellStyle name="Accent4 2 7" xfId="199" xr:uid="{00000000-0005-0000-0000-0000C6000000}"/>
    <cellStyle name="Accent4 3" xfId="200" xr:uid="{00000000-0005-0000-0000-0000C7000000}"/>
    <cellStyle name="Accent5 2" xfId="201" xr:uid="{00000000-0005-0000-0000-0000C8000000}"/>
    <cellStyle name="Accent5 2 2" xfId="202" xr:uid="{00000000-0005-0000-0000-0000C9000000}"/>
    <cellStyle name="Accent5 2 3" xfId="203" xr:uid="{00000000-0005-0000-0000-0000CA000000}"/>
    <cellStyle name="Accent5 2 4" xfId="204" xr:uid="{00000000-0005-0000-0000-0000CB000000}"/>
    <cellStyle name="Accent5 2 5" xfId="205" xr:uid="{00000000-0005-0000-0000-0000CC000000}"/>
    <cellStyle name="Accent5 2 6" xfId="206" xr:uid="{00000000-0005-0000-0000-0000CD000000}"/>
    <cellStyle name="Accent5 2 7" xfId="207" xr:uid="{00000000-0005-0000-0000-0000CE000000}"/>
    <cellStyle name="Accent5 3" xfId="208" xr:uid="{00000000-0005-0000-0000-0000CF000000}"/>
    <cellStyle name="Accent6 2" xfId="209" xr:uid="{00000000-0005-0000-0000-0000D0000000}"/>
    <cellStyle name="Accent6 2 2" xfId="210" xr:uid="{00000000-0005-0000-0000-0000D1000000}"/>
    <cellStyle name="Accent6 2 3" xfId="211" xr:uid="{00000000-0005-0000-0000-0000D2000000}"/>
    <cellStyle name="Accent6 2 4" xfId="212" xr:uid="{00000000-0005-0000-0000-0000D3000000}"/>
    <cellStyle name="Accent6 2 5" xfId="213" xr:uid="{00000000-0005-0000-0000-0000D4000000}"/>
    <cellStyle name="Accent6 2 6" xfId="214" xr:uid="{00000000-0005-0000-0000-0000D5000000}"/>
    <cellStyle name="Accent6 2 7" xfId="215" xr:uid="{00000000-0005-0000-0000-0000D6000000}"/>
    <cellStyle name="Accent6 3" xfId="216" xr:uid="{00000000-0005-0000-0000-0000D7000000}"/>
    <cellStyle name="Bad 2" xfId="217" xr:uid="{00000000-0005-0000-0000-0000D8000000}"/>
    <cellStyle name="Bad 2 2" xfId="218" xr:uid="{00000000-0005-0000-0000-0000D9000000}"/>
    <cellStyle name="Bad 2 3" xfId="219" xr:uid="{00000000-0005-0000-0000-0000DA000000}"/>
    <cellStyle name="Bad 2 4" xfId="220" xr:uid="{00000000-0005-0000-0000-0000DB000000}"/>
    <cellStyle name="Bad 2 5" xfId="221" xr:uid="{00000000-0005-0000-0000-0000DC000000}"/>
    <cellStyle name="Bad 2 6" xfId="222" xr:uid="{00000000-0005-0000-0000-0000DD000000}"/>
    <cellStyle name="Bad 2 7" xfId="223" xr:uid="{00000000-0005-0000-0000-0000DE000000}"/>
    <cellStyle name="Bad 3" xfId="224" xr:uid="{00000000-0005-0000-0000-0000DF000000}"/>
    <cellStyle name="Calculation 2" xfId="225" xr:uid="{00000000-0005-0000-0000-0000E0000000}"/>
    <cellStyle name="Calculation 2 2" xfId="226" xr:uid="{00000000-0005-0000-0000-0000E1000000}"/>
    <cellStyle name="Calculation 2 3" xfId="227" xr:uid="{00000000-0005-0000-0000-0000E2000000}"/>
    <cellStyle name="Calculation 2 4" xfId="228" xr:uid="{00000000-0005-0000-0000-0000E3000000}"/>
    <cellStyle name="Calculation 2 5" xfId="229" xr:uid="{00000000-0005-0000-0000-0000E4000000}"/>
    <cellStyle name="Calculation 2 6" xfId="230" xr:uid="{00000000-0005-0000-0000-0000E5000000}"/>
    <cellStyle name="Calculation 2 7" xfId="231" xr:uid="{00000000-0005-0000-0000-0000E6000000}"/>
    <cellStyle name="Calculation 3" xfId="232" xr:uid="{00000000-0005-0000-0000-0000E7000000}"/>
    <cellStyle name="Check Cell 2" xfId="233" xr:uid="{00000000-0005-0000-0000-0000E8000000}"/>
    <cellStyle name="Check Cell 2 2" xfId="234" xr:uid="{00000000-0005-0000-0000-0000E9000000}"/>
    <cellStyle name="Check Cell 2 3" xfId="235" xr:uid="{00000000-0005-0000-0000-0000EA000000}"/>
    <cellStyle name="Check Cell 2 4" xfId="236" xr:uid="{00000000-0005-0000-0000-0000EB000000}"/>
    <cellStyle name="Check Cell 2 5" xfId="237" xr:uid="{00000000-0005-0000-0000-0000EC000000}"/>
    <cellStyle name="Check Cell 2 6" xfId="238" xr:uid="{00000000-0005-0000-0000-0000ED000000}"/>
    <cellStyle name="Check Cell 2 7" xfId="239" xr:uid="{00000000-0005-0000-0000-0000EE000000}"/>
    <cellStyle name="Check Cell 3" xfId="240" xr:uid="{00000000-0005-0000-0000-0000EF000000}"/>
    <cellStyle name="Comma 2" xfId="241" xr:uid="{00000000-0005-0000-0000-0000F0000000}"/>
    <cellStyle name="Currency 2" xfId="242" xr:uid="{00000000-0005-0000-0000-0000F1000000}"/>
    <cellStyle name="Currency 3" xfId="243" xr:uid="{00000000-0005-0000-0000-0000F2000000}"/>
    <cellStyle name="Explanatory Text 2" xfId="244" xr:uid="{00000000-0005-0000-0000-0000F3000000}"/>
    <cellStyle name="Explanatory Text 2 2" xfId="245" xr:uid="{00000000-0005-0000-0000-0000F4000000}"/>
    <cellStyle name="Explanatory Text 2 3" xfId="246" xr:uid="{00000000-0005-0000-0000-0000F5000000}"/>
    <cellStyle name="Explanatory Text 2 4" xfId="247" xr:uid="{00000000-0005-0000-0000-0000F6000000}"/>
    <cellStyle name="Explanatory Text 2 5" xfId="248" xr:uid="{00000000-0005-0000-0000-0000F7000000}"/>
    <cellStyle name="Explanatory Text 2 6" xfId="249" xr:uid="{00000000-0005-0000-0000-0000F8000000}"/>
    <cellStyle name="Explanatory Text 2 7" xfId="250" xr:uid="{00000000-0005-0000-0000-0000F9000000}"/>
    <cellStyle name="Explanatory Text 3" xfId="251" xr:uid="{00000000-0005-0000-0000-0000FA000000}"/>
    <cellStyle name="Good 2" xfId="252" xr:uid="{00000000-0005-0000-0000-0000FB000000}"/>
    <cellStyle name="Good 2 2" xfId="253" xr:uid="{00000000-0005-0000-0000-0000FC000000}"/>
    <cellStyle name="Good 2 3" xfId="254" xr:uid="{00000000-0005-0000-0000-0000FD000000}"/>
    <cellStyle name="Good 2 4" xfId="255" xr:uid="{00000000-0005-0000-0000-0000FE000000}"/>
    <cellStyle name="Good 2 5" xfId="256" xr:uid="{00000000-0005-0000-0000-0000FF000000}"/>
    <cellStyle name="Good 2 6" xfId="257" xr:uid="{00000000-0005-0000-0000-000000010000}"/>
    <cellStyle name="Good 2 7" xfId="258" xr:uid="{00000000-0005-0000-0000-000001010000}"/>
    <cellStyle name="Good 3" xfId="259" xr:uid="{00000000-0005-0000-0000-000002010000}"/>
    <cellStyle name="Heading 1 2" xfId="260" xr:uid="{00000000-0005-0000-0000-000003010000}"/>
    <cellStyle name="Heading 1 2 2" xfId="261" xr:uid="{00000000-0005-0000-0000-000004010000}"/>
    <cellStyle name="Heading 1 2 3" xfId="262" xr:uid="{00000000-0005-0000-0000-000005010000}"/>
    <cellStyle name="Heading 1 2 4" xfId="263" xr:uid="{00000000-0005-0000-0000-000006010000}"/>
    <cellStyle name="Heading 1 2 5" xfId="264" xr:uid="{00000000-0005-0000-0000-000007010000}"/>
    <cellStyle name="Heading 1 2 6" xfId="265" xr:uid="{00000000-0005-0000-0000-000008010000}"/>
    <cellStyle name="Heading 1 2 7" xfId="266" xr:uid="{00000000-0005-0000-0000-000009010000}"/>
    <cellStyle name="Heading 1 3" xfId="267" xr:uid="{00000000-0005-0000-0000-00000A010000}"/>
    <cellStyle name="Heading 2 2" xfId="268" xr:uid="{00000000-0005-0000-0000-00000B010000}"/>
    <cellStyle name="Heading 2 2 2" xfId="269" xr:uid="{00000000-0005-0000-0000-00000C010000}"/>
    <cellStyle name="Heading 2 2 3" xfId="270" xr:uid="{00000000-0005-0000-0000-00000D010000}"/>
    <cellStyle name="Heading 2 2 4" xfId="271" xr:uid="{00000000-0005-0000-0000-00000E010000}"/>
    <cellStyle name="Heading 2 2 5" xfId="272" xr:uid="{00000000-0005-0000-0000-00000F010000}"/>
    <cellStyle name="Heading 2 2 6" xfId="273" xr:uid="{00000000-0005-0000-0000-000010010000}"/>
    <cellStyle name="Heading 2 2 7" xfId="274" xr:uid="{00000000-0005-0000-0000-000011010000}"/>
    <cellStyle name="Heading 2 3" xfId="275" xr:uid="{00000000-0005-0000-0000-000012010000}"/>
    <cellStyle name="Heading 3 2" xfId="276" xr:uid="{00000000-0005-0000-0000-000013010000}"/>
    <cellStyle name="Heading 3 2 2" xfId="277" xr:uid="{00000000-0005-0000-0000-000014010000}"/>
    <cellStyle name="Heading 3 2 3" xfId="278" xr:uid="{00000000-0005-0000-0000-000015010000}"/>
    <cellStyle name="Heading 3 2 4" xfId="279" xr:uid="{00000000-0005-0000-0000-000016010000}"/>
    <cellStyle name="Heading 3 2 5" xfId="280" xr:uid="{00000000-0005-0000-0000-000017010000}"/>
    <cellStyle name="Heading 3 2 6" xfId="281" xr:uid="{00000000-0005-0000-0000-000018010000}"/>
    <cellStyle name="Heading 3 2 7" xfId="282" xr:uid="{00000000-0005-0000-0000-000019010000}"/>
    <cellStyle name="Heading 3 3" xfId="283" xr:uid="{00000000-0005-0000-0000-00001A010000}"/>
    <cellStyle name="Heading 4 2" xfId="284" xr:uid="{00000000-0005-0000-0000-00001B010000}"/>
    <cellStyle name="Heading 4 2 2" xfId="285" xr:uid="{00000000-0005-0000-0000-00001C010000}"/>
    <cellStyle name="Heading 4 2 3" xfId="286" xr:uid="{00000000-0005-0000-0000-00001D010000}"/>
    <cellStyle name="Heading 4 2 4" xfId="287" xr:uid="{00000000-0005-0000-0000-00001E010000}"/>
    <cellStyle name="Heading 4 2 5" xfId="288" xr:uid="{00000000-0005-0000-0000-00001F010000}"/>
    <cellStyle name="Heading 4 2 6" xfId="289" xr:uid="{00000000-0005-0000-0000-000020010000}"/>
    <cellStyle name="Heading 4 2 7" xfId="290" xr:uid="{00000000-0005-0000-0000-000021010000}"/>
    <cellStyle name="Heading 4 3" xfId="291" xr:uid="{00000000-0005-0000-0000-000022010000}"/>
    <cellStyle name="Hyperlink 2" xfId="292" xr:uid="{00000000-0005-0000-0000-000023010000}"/>
    <cellStyle name="Input 2" xfId="293" xr:uid="{00000000-0005-0000-0000-000024010000}"/>
    <cellStyle name="Input 2 2" xfId="294" xr:uid="{00000000-0005-0000-0000-000025010000}"/>
    <cellStyle name="Input 2 3" xfId="295" xr:uid="{00000000-0005-0000-0000-000026010000}"/>
    <cellStyle name="Input 2 4" xfId="296" xr:uid="{00000000-0005-0000-0000-000027010000}"/>
    <cellStyle name="Input 2 5" xfId="297" xr:uid="{00000000-0005-0000-0000-000028010000}"/>
    <cellStyle name="Input 2 6" xfId="298" xr:uid="{00000000-0005-0000-0000-000029010000}"/>
    <cellStyle name="Input 2 7" xfId="299" xr:uid="{00000000-0005-0000-0000-00002A010000}"/>
    <cellStyle name="Input 3" xfId="300" xr:uid="{00000000-0005-0000-0000-00002B010000}"/>
    <cellStyle name="Linked Cell 2" xfId="301" xr:uid="{00000000-0005-0000-0000-00002C010000}"/>
    <cellStyle name="Linked Cell 2 2" xfId="302" xr:uid="{00000000-0005-0000-0000-00002D010000}"/>
    <cellStyle name="Linked Cell 2 3" xfId="303" xr:uid="{00000000-0005-0000-0000-00002E010000}"/>
    <cellStyle name="Linked Cell 2 4" xfId="304" xr:uid="{00000000-0005-0000-0000-00002F010000}"/>
    <cellStyle name="Linked Cell 2 5" xfId="305" xr:uid="{00000000-0005-0000-0000-000030010000}"/>
    <cellStyle name="Linked Cell 2 6" xfId="306" xr:uid="{00000000-0005-0000-0000-000031010000}"/>
    <cellStyle name="Linked Cell 2 7" xfId="307" xr:uid="{00000000-0005-0000-0000-000032010000}"/>
    <cellStyle name="Linked Cell 3" xfId="308" xr:uid="{00000000-0005-0000-0000-000033010000}"/>
    <cellStyle name="Neutral 2" xfId="309" xr:uid="{00000000-0005-0000-0000-000034010000}"/>
    <cellStyle name="Neutral 2 2" xfId="310" xr:uid="{00000000-0005-0000-0000-000035010000}"/>
    <cellStyle name="Neutral 2 3" xfId="311" xr:uid="{00000000-0005-0000-0000-000036010000}"/>
    <cellStyle name="Neutral 2 4" xfId="312" xr:uid="{00000000-0005-0000-0000-000037010000}"/>
    <cellStyle name="Neutral 2 5" xfId="313" xr:uid="{00000000-0005-0000-0000-000038010000}"/>
    <cellStyle name="Neutral 2 6" xfId="314" xr:uid="{00000000-0005-0000-0000-000039010000}"/>
    <cellStyle name="Neutral 2 7" xfId="315" xr:uid="{00000000-0005-0000-0000-00003A010000}"/>
    <cellStyle name="Neutral 3" xfId="316" xr:uid="{00000000-0005-0000-0000-00003B010000}"/>
    <cellStyle name="Normal" xfId="0" builtinId="0"/>
    <cellStyle name="Normal 10" xfId="317" xr:uid="{00000000-0005-0000-0000-00003C010000}"/>
    <cellStyle name="Normal 17" xfId="318" xr:uid="{00000000-0005-0000-0000-00003D010000}"/>
    <cellStyle name="Normal 2" xfId="387" xr:uid="{CC846F10-D7EE-4B73-A725-4056CC4149A6}"/>
    <cellStyle name="Normal 2 2" xfId="319" xr:uid="{00000000-0005-0000-0000-00003E010000}"/>
    <cellStyle name="Normal 3 2" xfId="320" xr:uid="{00000000-0005-0000-0000-00003F010000}"/>
    <cellStyle name="Normal 3 3" xfId="321" xr:uid="{00000000-0005-0000-0000-000040010000}"/>
    <cellStyle name="Normal 4 2" xfId="322" xr:uid="{00000000-0005-0000-0000-000041010000}"/>
    <cellStyle name="Normal 8 2" xfId="323" xr:uid="{00000000-0005-0000-0000-000042010000}"/>
    <cellStyle name="Normal 9 2" xfId="324" xr:uid="{00000000-0005-0000-0000-000043010000}"/>
    <cellStyle name="Note 10" xfId="325" xr:uid="{00000000-0005-0000-0000-000044010000}"/>
    <cellStyle name="Note 2" xfId="326" xr:uid="{00000000-0005-0000-0000-000045010000}"/>
    <cellStyle name="Note 2 2" xfId="327" xr:uid="{00000000-0005-0000-0000-000046010000}"/>
    <cellStyle name="Note 2 3" xfId="328" xr:uid="{00000000-0005-0000-0000-000047010000}"/>
    <cellStyle name="Note 2 4" xfId="329" xr:uid="{00000000-0005-0000-0000-000048010000}"/>
    <cellStyle name="Note 2 5" xfId="330" xr:uid="{00000000-0005-0000-0000-000049010000}"/>
    <cellStyle name="Note 2 6" xfId="331" xr:uid="{00000000-0005-0000-0000-00004A010000}"/>
    <cellStyle name="Note 2 7" xfId="332" xr:uid="{00000000-0005-0000-0000-00004B010000}"/>
    <cellStyle name="Note 3" xfId="333" xr:uid="{00000000-0005-0000-0000-00004C010000}"/>
    <cellStyle name="Note 3 2" xfId="334" xr:uid="{00000000-0005-0000-0000-00004D010000}"/>
    <cellStyle name="Note 4" xfId="335" xr:uid="{00000000-0005-0000-0000-00004E010000}"/>
    <cellStyle name="Note 4 2" xfId="336" xr:uid="{00000000-0005-0000-0000-00004F010000}"/>
    <cellStyle name="Note 5" xfId="337" xr:uid="{00000000-0005-0000-0000-000050010000}"/>
    <cellStyle name="Note 5 2" xfId="338" xr:uid="{00000000-0005-0000-0000-000051010000}"/>
    <cellStyle name="Note 6" xfId="339" xr:uid="{00000000-0005-0000-0000-000052010000}"/>
    <cellStyle name="Note 6 2" xfId="340" xr:uid="{00000000-0005-0000-0000-000053010000}"/>
    <cellStyle name="Note 7" xfId="341" xr:uid="{00000000-0005-0000-0000-000054010000}"/>
    <cellStyle name="Note 7 2" xfId="342" xr:uid="{00000000-0005-0000-0000-000055010000}"/>
    <cellStyle name="Note 8" xfId="343" xr:uid="{00000000-0005-0000-0000-000056010000}"/>
    <cellStyle name="Note 8 2" xfId="344" xr:uid="{00000000-0005-0000-0000-000057010000}"/>
    <cellStyle name="Note 9" xfId="345" xr:uid="{00000000-0005-0000-0000-000058010000}"/>
    <cellStyle name="Note 9 2" xfId="346" xr:uid="{00000000-0005-0000-0000-000059010000}"/>
    <cellStyle name="Output 2" xfId="347" xr:uid="{00000000-0005-0000-0000-00005A010000}"/>
    <cellStyle name="Output 2 2" xfId="348" xr:uid="{00000000-0005-0000-0000-00005B010000}"/>
    <cellStyle name="Output 2 3" xfId="349" xr:uid="{00000000-0005-0000-0000-00005C010000}"/>
    <cellStyle name="Output 2 4" xfId="350" xr:uid="{00000000-0005-0000-0000-00005D010000}"/>
    <cellStyle name="Output 2 5" xfId="351" xr:uid="{00000000-0005-0000-0000-00005E010000}"/>
    <cellStyle name="Output 2 6" xfId="352" xr:uid="{00000000-0005-0000-0000-00005F010000}"/>
    <cellStyle name="Output 2 7" xfId="353" xr:uid="{00000000-0005-0000-0000-000060010000}"/>
    <cellStyle name="Output 3" xfId="354" xr:uid="{00000000-0005-0000-0000-000061010000}"/>
    <cellStyle name="Percent" xfId="384" builtinId="5"/>
    <cellStyle name="Percent 2" xfId="355" xr:uid="{00000000-0005-0000-0000-000062010000}"/>
    <cellStyle name="Percent 2 2" xfId="356" xr:uid="{00000000-0005-0000-0000-000063010000}"/>
    <cellStyle name="Style 1" xfId="357" xr:uid="{00000000-0005-0000-0000-000064010000}"/>
    <cellStyle name="Title 2" xfId="358" xr:uid="{00000000-0005-0000-0000-000065010000}"/>
    <cellStyle name="Title 2 2" xfId="359" xr:uid="{00000000-0005-0000-0000-000066010000}"/>
    <cellStyle name="Title 2 3" xfId="360" xr:uid="{00000000-0005-0000-0000-000067010000}"/>
    <cellStyle name="Title 2 4" xfId="361" xr:uid="{00000000-0005-0000-0000-000068010000}"/>
    <cellStyle name="Title 2 5" xfId="362" xr:uid="{00000000-0005-0000-0000-000069010000}"/>
    <cellStyle name="Title 2 6" xfId="363" xr:uid="{00000000-0005-0000-0000-00006A010000}"/>
    <cellStyle name="Title 2 7" xfId="364" xr:uid="{00000000-0005-0000-0000-00006B010000}"/>
    <cellStyle name="Title 3" xfId="365" xr:uid="{00000000-0005-0000-0000-00006C010000}"/>
    <cellStyle name="Total 2" xfId="366" xr:uid="{00000000-0005-0000-0000-00006D010000}"/>
    <cellStyle name="Total 2 2" xfId="367" xr:uid="{00000000-0005-0000-0000-00006E010000}"/>
    <cellStyle name="Total 2 3" xfId="368" xr:uid="{00000000-0005-0000-0000-00006F010000}"/>
    <cellStyle name="Total 2 4" xfId="369" xr:uid="{00000000-0005-0000-0000-000070010000}"/>
    <cellStyle name="Total 2 5" xfId="370" xr:uid="{00000000-0005-0000-0000-000071010000}"/>
    <cellStyle name="Total 2 6" xfId="371" xr:uid="{00000000-0005-0000-0000-000072010000}"/>
    <cellStyle name="Total 2 7" xfId="372" xr:uid="{00000000-0005-0000-0000-000073010000}"/>
    <cellStyle name="Total 3" xfId="373" xr:uid="{00000000-0005-0000-0000-000074010000}"/>
    <cellStyle name="Warning Text 2" xfId="374" xr:uid="{00000000-0005-0000-0000-000075010000}"/>
    <cellStyle name="Warning Text 2 2" xfId="375" xr:uid="{00000000-0005-0000-0000-000076010000}"/>
    <cellStyle name="Warning Text 2 3" xfId="376" xr:uid="{00000000-0005-0000-0000-000077010000}"/>
    <cellStyle name="Warning Text 2 4" xfId="377" xr:uid="{00000000-0005-0000-0000-000078010000}"/>
    <cellStyle name="Warning Text 2 5" xfId="378" xr:uid="{00000000-0005-0000-0000-000079010000}"/>
    <cellStyle name="Warning Text 2 6" xfId="379" xr:uid="{00000000-0005-0000-0000-00007A010000}"/>
    <cellStyle name="Warning Text 2 7" xfId="380" xr:uid="{00000000-0005-0000-0000-00007B010000}"/>
    <cellStyle name="Warning Text 3" xfId="381" xr:uid="{00000000-0005-0000-0000-00007C010000}"/>
    <cellStyle name="표준_Year One Shaw Brothers Titles __ Korea Version #01__Aug'03" xfId="386" xr:uid="{00000000-0005-0000-0000-000082010000}"/>
    <cellStyle name="一般 10" xfId="382" xr:uid="{00000000-0005-0000-0000-00007E010000}"/>
    <cellStyle name="一般 2" xfId="383" xr:uid="{00000000-0005-0000-0000-00007F010000}"/>
    <cellStyle name="一般_061212 閃耀女人心(TVB周大福FOREVERMARK_SR2)" xfId="388" xr:uid="{E99E4782-3EAA-4D1D-AE45-2A7E1EA8B7D4}"/>
    <cellStyle name="常规_Sheet1" xfId="385" xr:uid="{00000000-0005-0000-0000-000081010000}"/>
  </cellStyles>
  <dxfs count="0"/>
  <tableStyles count="0" defaultTableStyle="TableStyleMedium9" defaultPivotStyle="PivotStyleLight16"/>
  <colors>
    <mruColors>
      <color rgb="FFFFCCFF"/>
      <color rgb="FFCCECFF"/>
      <color rgb="FFCC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32"/>
  <sheetViews>
    <sheetView zoomScale="70" zoomScaleNormal="70" zoomScaleSheetLayoutView="70" workbookViewId="0">
      <pane xSplit="1" ySplit="4" topLeftCell="B73" activePane="bottomRight" state="frozen"/>
      <selection pane="topRight" activeCell="B1" sqref="B1"/>
      <selection pane="bottomLeft" activeCell="A5" sqref="A5"/>
      <selection pane="bottomRight" activeCell="H77" sqref="H77"/>
    </sheetView>
  </sheetViews>
  <sheetFormatPr defaultColWidth="9.453125" defaultRowHeight="15.5"/>
  <cols>
    <col min="1" max="1" width="7.6328125" style="242" customWidth="1"/>
    <col min="2" max="8" width="32.6328125" style="4" customWidth="1"/>
    <col min="9" max="9" width="7.6328125" style="243" customWidth="1"/>
    <col min="10" max="16384" width="9.453125" style="4"/>
  </cols>
  <sheetData>
    <row r="1" spans="1:9" ht="36" customHeight="1">
      <c r="A1" s="2"/>
      <c r="B1" s="3"/>
      <c r="C1" s="415" t="s">
        <v>159</v>
      </c>
      <c r="D1" s="415"/>
      <c r="E1" s="415"/>
      <c r="F1" s="415"/>
      <c r="G1" s="415"/>
      <c r="H1" s="3"/>
      <c r="I1" s="3"/>
    </row>
    <row r="2" spans="1:9" ht="17" customHeight="1" thickBot="1">
      <c r="A2" s="5" t="s">
        <v>115</v>
      </c>
      <c r="B2" s="6"/>
      <c r="C2" s="6"/>
      <c r="D2" s="1" t="s">
        <v>18</v>
      </c>
      <c r="E2" s="1"/>
      <c r="F2" s="7"/>
      <c r="G2" s="7"/>
      <c r="H2" s="416" t="s">
        <v>116</v>
      </c>
      <c r="I2" s="416"/>
    </row>
    <row r="3" spans="1:9" ht="17" customHeight="1" thickTop="1">
      <c r="A3" s="8" t="s">
        <v>19</v>
      </c>
      <c r="B3" s="9" t="s">
        <v>25</v>
      </c>
      <c r="C3" s="9" t="s">
        <v>26</v>
      </c>
      <c r="D3" s="9" t="s">
        <v>27</v>
      </c>
      <c r="E3" s="9" t="s">
        <v>28</v>
      </c>
      <c r="F3" s="9" t="s">
        <v>29</v>
      </c>
      <c r="G3" s="9" t="s">
        <v>30</v>
      </c>
      <c r="H3" s="9" t="s">
        <v>31</v>
      </c>
      <c r="I3" s="10" t="s">
        <v>19</v>
      </c>
    </row>
    <row r="4" spans="1:9" ht="17" customHeight="1" thickBot="1">
      <c r="A4" s="11"/>
      <c r="B4" s="12">
        <v>46300</v>
      </c>
      <c r="C4" s="12">
        <f t="shared" ref="C4:H4" si="0">SUM(B4+1)</f>
        <v>46301</v>
      </c>
      <c r="D4" s="13">
        <f t="shared" si="0"/>
        <v>46302</v>
      </c>
      <c r="E4" s="13">
        <f t="shared" si="0"/>
        <v>46303</v>
      </c>
      <c r="F4" s="13">
        <f t="shared" si="0"/>
        <v>46304</v>
      </c>
      <c r="G4" s="13">
        <f t="shared" si="0"/>
        <v>46305</v>
      </c>
      <c r="H4" s="13">
        <f t="shared" si="0"/>
        <v>46306</v>
      </c>
      <c r="I4" s="14"/>
    </row>
    <row r="5" spans="1:9" s="20" customFormat="1" ht="17" customHeight="1" thickBot="1">
      <c r="A5" s="15" t="s">
        <v>14</v>
      </c>
      <c r="B5" s="16"/>
      <c r="C5" s="17"/>
      <c r="D5" s="17"/>
      <c r="E5" s="17"/>
      <c r="F5" s="17"/>
      <c r="G5" s="17"/>
      <c r="H5" s="18"/>
      <c r="I5" s="19" t="s">
        <v>14</v>
      </c>
    </row>
    <row r="6" spans="1:9" ht="17" customHeight="1">
      <c r="A6" s="21"/>
      <c r="B6" s="22" t="s">
        <v>17</v>
      </c>
      <c r="C6" s="23" t="s">
        <v>17</v>
      </c>
      <c r="D6" s="24" t="str">
        <f t="shared" ref="D6:G7" si="1">C54</f>
        <v>粵講粵㜺鬼IV Cantoxicating! (Sr.4) (14 EPI)</v>
      </c>
      <c r="E6" s="424" t="str">
        <f t="shared" si="1"/>
        <v>港生活．港享受 Dolce Vita 2022 (50 EPI)</v>
      </c>
      <c r="F6" s="425"/>
      <c r="G6" s="25" t="str">
        <f t="shared" si="1"/>
        <v xml:space="preserve">美食新聞報道 Gourmet Express </v>
      </c>
      <c r="H6" s="26" t="s">
        <v>17</v>
      </c>
      <c r="I6" s="27"/>
    </row>
    <row r="7" spans="1:9" ht="17" customHeight="1">
      <c r="A7" s="28">
        <v>30</v>
      </c>
      <c r="B7" s="29" t="str">
        <f>LEFT($H$99,5) &amp; " # " &amp; VALUE(RIGHT($H$99,2)-1)</f>
        <v>財經透視  # 40</v>
      </c>
      <c r="C7" s="30" t="str">
        <f>B26</f>
        <v>新聞掏寶  # 322</v>
      </c>
      <c r="D7" s="31" t="str">
        <f t="shared" si="1"/>
        <v># 2</v>
      </c>
      <c r="E7" s="30" t="str">
        <f t="shared" si="1"/>
        <v># 23</v>
      </c>
      <c r="F7" s="30" t="str">
        <f t="shared" si="1"/>
        <v># 24</v>
      </c>
      <c r="G7" s="30" t="str">
        <f t="shared" si="1"/>
        <v># 221</v>
      </c>
      <c r="H7" s="32" t="str">
        <f>D57</f>
        <v>港女野人 #8</v>
      </c>
      <c r="I7" s="33">
        <v>30</v>
      </c>
    </row>
    <row r="8" spans="1:9" ht="17" customHeight="1">
      <c r="A8" s="34"/>
      <c r="B8" s="22" t="s">
        <v>17</v>
      </c>
      <c r="C8" s="35"/>
      <c r="D8" s="36"/>
      <c r="E8" s="35" t="s">
        <v>46</v>
      </c>
      <c r="F8" s="37"/>
      <c r="G8" s="35"/>
      <c r="H8" s="38"/>
      <c r="I8" s="39"/>
    </row>
    <row r="9" spans="1:9" s="20" customFormat="1" ht="17" customHeight="1" thickBot="1">
      <c r="A9" s="11" t="s">
        <v>0</v>
      </c>
      <c r="B9" s="40" t="s">
        <v>140</v>
      </c>
      <c r="C9" s="41" t="str">
        <f t="shared" ref="C9:H9" si="2">"# " &amp; VALUE(RIGHT(B9,3)+1)</f>
        <v># 277</v>
      </c>
      <c r="D9" s="41" t="str">
        <f t="shared" si="2"/>
        <v># 278</v>
      </c>
      <c r="E9" s="41" t="str">
        <f t="shared" si="2"/>
        <v># 279</v>
      </c>
      <c r="F9" s="41" t="str">
        <f t="shared" si="2"/>
        <v># 280</v>
      </c>
      <c r="G9" s="41" t="str">
        <f t="shared" si="2"/>
        <v># 281</v>
      </c>
      <c r="H9" s="41" t="str">
        <f t="shared" si="2"/>
        <v># 282</v>
      </c>
      <c r="I9" s="42" t="s">
        <v>0</v>
      </c>
    </row>
    <row r="10" spans="1:9" ht="17" customHeight="1">
      <c r="A10" s="43"/>
      <c r="B10" s="339"/>
      <c r="C10" s="341"/>
      <c r="D10" s="341"/>
      <c r="E10" s="341"/>
      <c r="F10" s="338"/>
      <c r="G10" s="339"/>
      <c r="H10" s="337"/>
      <c r="I10" s="27"/>
    </row>
    <row r="11" spans="1:9" ht="17" customHeight="1">
      <c r="A11" s="28">
        <v>30</v>
      </c>
      <c r="B11" s="269"/>
      <c r="C11" s="269"/>
      <c r="D11" s="269"/>
      <c r="E11" s="269"/>
      <c r="F11" s="269"/>
      <c r="G11" s="420" t="s">
        <v>32</v>
      </c>
      <c r="H11" s="421"/>
      <c r="I11" s="33">
        <v>30</v>
      </c>
    </row>
    <row r="12" spans="1:9" ht="17" customHeight="1">
      <c r="A12" s="44"/>
      <c r="B12" s="417" t="s">
        <v>43</v>
      </c>
      <c r="C12" s="418"/>
      <c r="D12" s="418"/>
      <c r="E12" s="418"/>
      <c r="F12" s="419"/>
      <c r="G12" s="335"/>
      <c r="H12" s="334"/>
      <c r="I12" s="39"/>
    </row>
    <row r="13" spans="1:9" s="20" customFormat="1" ht="17" customHeight="1" thickBot="1">
      <c r="A13" s="45" t="s">
        <v>1</v>
      </c>
      <c r="B13" s="333"/>
      <c r="C13" s="332"/>
      <c r="D13" s="332"/>
      <c r="E13" s="332"/>
      <c r="F13" s="331"/>
      <c r="G13" s="330"/>
      <c r="H13" s="329"/>
      <c r="I13" s="42" t="s">
        <v>1</v>
      </c>
    </row>
    <row r="14" spans="1:9" ht="17" customHeight="1">
      <c r="A14" s="46"/>
      <c r="B14" s="358">
        <v>800163253</v>
      </c>
      <c r="C14" s="360"/>
      <c r="D14" s="360"/>
      <c r="E14" s="360"/>
      <c r="F14" s="357"/>
      <c r="G14" s="49">
        <v>800585512</v>
      </c>
      <c r="H14" s="48">
        <v>800555985</v>
      </c>
      <c r="I14" s="50"/>
    </row>
    <row r="15" spans="1:9" ht="17" customHeight="1">
      <c r="A15" s="51" t="s">
        <v>2</v>
      </c>
      <c r="B15" s="356"/>
      <c r="C15" s="359"/>
      <c r="D15" s="355" t="s">
        <v>346</v>
      </c>
      <c r="E15" s="359"/>
      <c r="F15" s="354"/>
      <c r="G15" s="56" t="s">
        <v>113</v>
      </c>
      <c r="H15" s="57" t="s">
        <v>77</v>
      </c>
      <c r="I15" s="58" t="s">
        <v>2</v>
      </c>
    </row>
    <row r="16" spans="1:9" ht="17" customHeight="1">
      <c r="A16" s="59"/>
      <c r="B16" s="356" t="s">
        <v>222</v>
      </c>
      <c r="C16" s="359" t="s">
        <v>223</v>
      </c>
      <c r="D16" s="359" t="s">
        <v>172</v>
      </c>
      <c r="E16" s="359" t="s">
        <v>224</v>
      </c>
      <c r="F16" s="354" t="s">
        <v>211</v>
      </c>
      <c r="G16" s="60" t="s">
        <v>117</v>
      </c>
      <c r="H16" s="60" t="s">
        <v>118</v>
      </c>
      <c r="I16" s="61"/>
    </row>
    <row r="17" spans="1:9" s="20" customFormat="1" ht="17" customHeight="1" thickBot="1">
      <c r="A17" s="45" t="s">
        <v>3</v>
      </c>
      <c r="B17" s="353" t="s">
        <v>193</v>
      </c>
      <c r="C17" s="352"/>
      <c r="D17" s="352"/>
      <c r="E17" s="352"/>
      <c r="F17" s="351"/>
      <c r="G17" s="64"/>
      <c r="H17" s="63"/>
      <c r="I17" s="65" t="s">
        <v>16</v>
      </c>
    </row>
    <row r="18" spans="1:9" s="20" customFormat="1" ht="17" customHeight="1">
      <c r="A18" s="45"/>
      <c r="B18" s="66" t="s">
        <v>74</v>
      </c>
      <c r="C18" s="36"/>
      <c r="D18" s="37" t="str">
        <f>D76</f>
        <v>愛．回家之三代同糖 Like Mother, Like Daughter</v>
      </c>
      <c r="E18" s="37"/>
      <c r="F18" s="37"/>
      <c r="G18" s="422" t="str">
        <f>D54</f>
        <v>港生活．港享受 Dolce Vita 2022 (50 EPI)</v>
      </c>
      <c r="H18" s="426"/>
      <c r="I18" s="69"/>
    </row>
    <row r="19" spans="1:9" ht="17" customHeight="1">
      <c r="A19" s="70" t="s">
        <v>2</v>
      </c>
      <c r="B19" s="71" t="s">
        <v>112</v>
      </c>
      <c r="C19" s="71" t="str">
        <f t="shared" ref="C19:F19" si="3">B78</f>
        <v># 40</v>
      </c>
      <c r="D19" s="71" t="str">
        <f t="shared" si="3"/>
        <v># 41</v>
      </c>
      <c r="E19" s="71" t="str">
        <f t="shared" si="3"/>
        <v># 42</v>
      </c>
      <c r="F19" s="71" t="str">
        <f t="shared" si="3"/>
        <v># 43</v>
      </c>
      <c r="G19" s="31" t="str">
        <f>D55</f>
        <v># 23</v>
      </c>
      <c r="H19" s="71" t="str">
        <f>"# " &amp; VALUE(RIGHT(G19,2)+1)</f>
        <v># 24</v>
      </c>
      <c r="I19" s="58" t="s">
        <v>2</v>
      </c>
    </row>
    <row r="20" spans="1:9" ht="17" customHeight="1">
      <c r="A20" s="72"/>
      <c r="B20" s="364" t="s">
        <v>194</v>
      </c>
      <c r="C20" s="361" t="s">
        <v>201</v>
      </c>
      <c r="D20" s="366"/>
      <c r="E20" s="362" t="s">
        <v>202</v>
      </c>
      <c r="F20" s="362"/>
      <c r="G20" s="362"/>
      <c r="H20" s="362"/>
      <c r="I20" s="74"/>
    </row>
    <row r="21" spans="1:9" s="20" customFormat="1" ht="17" customHeight="1" thickBot="1">
      <c r="A21" s="15" t="s">
        <v>4</v>
      </c>
      <c r="B21" s="365" t="s">
        <v>349</v>
      </c>
      <c r="C21" s="363" t="s">
        <v>350</v>
      </c>
      <c r="D21" s="363" t="s">
        <v>351</v>
      </c>
      <c r="E21" s="362" t="s">
        <v>352</v>
      </c>
      <c r="F21" s="363" t="s">
        <v>353</v>
      </c>
      <c r="G21" s="362" t="s">
        <v>354</v>
      </c>
      <c r="H21" s="362" t="s">
        <v>355</v>
      </c>
      <c r="I21" s="65" t="s">
        <v>4</v>
      </c>
    </row>
    <row r="22" spans="1:9" ht="17" customHeight="1">
      <c r="A22" s="75"/>
      <c r="B22" s="76" t="s">
        <v>142</v>
      </c>
      <c r="C22" s="36"/>
      <c r="D22" s="36" t="str">
        <f>D91</f>
        <v>醫生，你有病？ Who Heals the Healers? (10 EPI)</v>
      </c>
      <c r="E22" s="37"/>
      <c r="F22" s="37"/>
      <c r="G22" s="73">
        <v>800619816</v>
      </c>
      <c r="H22" s="77"/>
      <c r="I22" s="78"/>
    </row>
    <row r="23" spans="1:9" ht="17" customHeight="1">
      <c r="A23" s="79" t="s">
        <v>2</v>
      </c>
      <c r="B23" s="80" t="s">
        <v>102</v>
      </c>
      <c r="C23" s="71" t="str">
        <f>B92</f>
        <v># 1</v>
      </c>
      <c r="D23" s="71" t="str">
        <f>"# " &amp; VALUE(RIGHT(C23,2)+1)</f>
        <v># 2</v>
      </c>
      <c r="E23" s="71" t="str">
        <f>"# " &amp; VALUE(RIGHT(D23,2)+1)</f>
        <v># 3</v>
      </c>
      <c r="F23" s="71" t="str">
        <f>"# " &amp; VALUE(RIGHT(E23,2)+1)</f>
        <v># 4</v>
      </c>
      <c r="G23" s="81"/>
      <c r="H23" s="82"/>
      <c r="I23" s="83" t="s">
        <v>2</v>
      </c>
    </row>
    <row r="24" spans="1:9" ht="17" customHeight="1">
      <c r="A24" s="84"/>
      <c r="B24" s="85" t="s">
        <v>17</v>
      </c>
      <c r="C24" s="86"/>
      <c r="D24" s="87" t="s">
        <v>41</v>
      </c>
      <c r="E24" s="87"/>
      <c r="F24" s="87"/>
      <c r="G24" s="81"/>
      <c r="H24" s="82"/>
      <c r="I24" s="88"/>
    </row>
    <row r="25" spans="1:9" ht="17" customHeight="1">
      <c r="A25" s="84"/>
      <c r="B25" s="89" t="s">
        <v>17</v>
      </c>
      <c r="C25" s="47" t="s">
        <v>17</v>
      </c>
      <c r="D25" s="90" t="s">
        <v>17</v>
      </c>
      <c r="E25" s="90" t="s">
        <v>17</v>
      </c>
      <c r="F25" s="90" t="s">
        <v>17</v>
      </c>
      <c r="G25" s="422" t="s">
        <v>103</v>
      </c>
      <c r="H25" s="427"/>
      <c r="I25" s="88"/>
    </row>
    <row r="26" spans="1:9" ht="17" customHeight="1">
      <c r="A26" s="84"/>
      <c r="B26" s="55" t="str">
        <f>LEFT($H$35,5) &amp; " # " &amp; VALUE(RIGHT($H$35,3)-1)</f>
        <v>新聞掏寶  # 322</v>
      </c>
      <c r="C26" s="55" t="str">
        <f>B57</f>
        <v>見步行步 台灣篇 # 5</v>
      </c>
      <c r="D26" s="91" t="s">
        <v>68</v>
      </c>
      <c r="E26" s="81" t="str">
        <f>D57</f>
        <v>港女野人 #8</v>
      </c>
      <c r="F26" s="67" t="s">
        <v>71</v>
      </c>
      <c r="G26" s="428" t="s">
        <v>104</v>
      </c>
      <c r="H26" s="429"/>
      <c r="I26" s="88"/>
    </row>
    <row r="27" spans="1:9" s="20" customFormat="1" ht="17" customHeight="1" thickBot="1">
      <c r="A27" s="92" t="s">
        <v>5</v>
      </c>
      <c r="B27" s="80"/>
      <c r="C27" s="60"/>
      <c r="D27" s="31" t="str">
        <f>B55</f>
        <v># 220</v>
      </c>
      <c r="E27" s="31"/>
      <c r="F27" s="31" t="str">
        <f>C58</f>
        <v># 11</v>
      </c>
      <c r="G27" s="81" t="s">
        <v>119</v>
      </c>
      <c r="H27" s="93" t="s">
        <v>120</v>
      </c>
      <c r="I27" s="94" t="s">
        <v>5</v>
      </c>
    </row>
    <row r="28" spans="1:9" ht="17" customHeight="1">
      <c r="A28" s="95"/>
      <c r="B28" s="96" t="s">
        <v>17</v>
      </c>
      <c r="C28" s="36"/>
      <c r="D28" s="36"/>
      <c r="E28" s="36"/>
      <c r="F28" s="36"/>
      <c r="G28" s="97"/>
      <c r="H28" s="82"/>
      <c r="I28" s="98"/>
    </row>
    <row r="29" spans="1:9" ht="17" customHeight="1">
      <c r="A29" s="99" t="s">
        <v>2</v>
      </c>
      <c r="B29" s="68"/>
      <c r="C29" s="100"/>
      <c r="D29" s="54" t="str">
        <f>D81</f>
        <v>死有對証 Cause Of Death (25 EPI)</v>
      </c>
      <c r="E29" s="101"/>
      <c r="F29" s="53"/>
      <c r="G29" s="102"/>
      <c r="H29" s="103"/>
      <c r="I29" s="83" t="s">
        <v>2</v>
      </c>
    </row>
    <row r="30" spans="1:9" ht="17" customHeight="1">
      <c r="A30" s="95"/>
      <c r="B30" s="53" t="s">
        <v>134</v>
      </c>
      <c r="C30" s="53" t="str">
        <f>"# " &amp; VALUE(RIGHT(C82,2)-1)</f>
        <v># 21</v>
      </c>
      <c r="D30" s="53" t="str">
        <f>"# " &amp; VALUE(RIGHT(D82,2)-1)</f>
        <v># 22</v>
      </c>
      <c r="E30" s="53" t="str">
        <f>"# " &amp; VALUE(RIGHT(E82,2)-1)</f>
        <v># 23</v>
      </c>
      <c r="F30" s="53" t="str">
        <f>"# " &amp; VALUE(RIGHT(F82,2)-1)</f>
        <v># 24</v>
      </c>
      <c r="G30" s="81"/>
      <c r="H30" s="82"/>
      <c r="I30" s="88"/>
    </row>
    <row r="31" spans="1:9" s="20" customFormat="1" ht="17" customHeight="1" thickBot="1">
      <c r="A31" s="104" t="s">
        <v>6</v>
      </c>
      <c r="B31" s="71"/>
      <c r="C31" s="71"/>
      <c r="D31" s="71"/>
      <c r="E31" s="71"/>
      <c r="F31" s="71"/>
      <c r="G31" s="85" t="s">
        <v>24</v>
      </c>
      <c r="H31" s="105"/>
      <c r="I31" s="106" t="s">
        <v>6</v>
      </c>
    </row>
    <row r="32" spans="1:9" ht="17" customHeight="1">
      <c r="A32" s="107"/>
      <c r="B32" s="47" t="s">
        <v>17</v>
      </c>
      <c r="C32" s="54"/>
      <c r="D32" s="35" t="s">
        <v>46</v>
      </c>
      <c r="E32" s="37"/>
      <c r="F32" s="37"/>
      <c r="G32" s="6"/>
      <c r="H32" s="108"/>
      <c r="I32" s="109"/>
    </row>
    <row r="33" spans="1:9" ht="17" customHeight="1">
      <c r="A33" s="110" t="s">
        <v>2</v>
      </c>
      <c r="B33" s="71" t="str">
        <f t="shared" ref="B33:H33" si="4">B9</f>
        <v># 276</v>
      </c>
      <c r="C33" s="71" t="str">
        <f t="shared" si="4"/>
        <v># 277</v>
      </c>
      <c r="D33" s="71" t="str">
        <f t="shared" si="4"/>
        <v># 278</v>
      </c>
      <c r="E33" s="71" t="str">
        <f t="shared" si="4"/>
        <v># 279</v>
      </c>
      <c r="F33" s="71" t="str">
        <f t="shared" si="4"/>
        <v># 280</v>
      </c>
      <c r="G33" s="71" t="str">
        <f t="shared" si="4"/>
        <v># 281</v>
      </c>
      <c r="H33" s="71" t="str">
        <f t="shared" si="4"/>
        <v># 282</v>
      </c>
      <c r="I33" s="111" t="s">
        <v>2</v>
      </c>
    </row>
    <row r="34" spans="1:9" ht="17" customHeight="1">
      <c r="A34" s="84"/>
      <c r="B34" s="96" t="s">
        <v>17</v>
      </c>
      <c r="C34" s="53"/>
      <c r="D34" s="53" t="s">
        <v>39</v>
      </c>
      <c r="E34" s="53"/>
      <c r="F34" s="53"/>
      <c r="G34" s="112" t="s">
        <v>20</v>
      </c>
      <c r="H34" s="244" t="s">
        <v>64</v>
      </c>
      <c r="I34" s="113"/>
    </row>
    <row r="35" spans="1:9" ht="17" customHeight="1">
      <c r="A35" s="84"/>
      <c r="B35" s="53" t="s">
        <v>141</v>
      </c>
      <c r="C35" s="53" t="str">
        <f>B61</f>
        <v># 2236</v>
      </c>
      <c r="D35" s="53" t="str">
        <f>C61</f>
        <v># 2237</v>
      </c>
      <c r="E35" s="53" t="str">
        <f>D61</f>
        <v># 2238</v>
      </c>
      <c r="F35" s="53" t="str">
        <f>E61</f>
        <v># 2239</v>
      </c>
      <c r="G35" s="114" t="s">
        <v>144</v>
      </c>
      <c r="H35" s="292" t="s">
        <v>155</v>
      </c>
      <c r="I35" s="113"/>
    </row>
    <row r="36" spans="1:9" s="20" customFormat="1" ht="17" customHeight="1" thickBot="1">
      <c r="A36" s="92" t="s">
        <v>7</v>
      </c>
      <c r="B36" s="71"/>
      <c r="C36" s="53"/>
      <c r="D36" s="71"/>
      <c r="E36" s="71"/>
      <c r="F36" s="115">
        <v>1255</v>
      </c>
      <c r="G36" s="116"/>
      <c r="H36" s="290" t="s">
        <v>65</v>
      </c>
      <c r="I36" s="14" t="s">
        <v>7</v>
      </c>
    </row>
    <row r="37" spans="1:9" ht="17" customHeight="1">
      <c r="A37" s="118"/>
      <c r="B37" s="367" t="s">
        <v>17</v>
      </c>
      <c r="C37" s="120"/>
      <c r="D37" s="36" t="s">
        <v>47</v>
      </c>
      <c r="E37" s="36"/>
      <c r="F37" s="121"/>
      <c r="G37" s="112" t="s">
        <v>20</v>
      </c>
      <c r="H37" s="122" t="s">
        <v>45</v>
      </c>
      <c r="I37" s="123"/>
    </row>
    <row r="38" spans="1:9" ht="17" customHeight="1">
      <c r="A38" s="72"/>
      <c r="B38" s="365" t="s">
        <v>356</v>
      </c>
      <c r="C38" s="53" t="str">
        <f>C21</f>
        <v># 1819</v>
      </c>
      <c r="D38" s="53" t="str">
        <f t="shared" ref="D38" si="5">"# " &amp; VALUE(RIGHT(C38,4)+1)</f>
        <v># 1820</v>
      </c>
      <c r="E38" s="53" t="str">
        <f>E21</f>
        <v># 1801</v>
      </c>
      <c r="F38" s="55" t="str">
        <f>F21</f>
        <v># 1821</v>
      </c>
      <c r="G38" s="56" t="str">
        <f>C54</f>
        <v>粵講粵㜺鬼IV Cantoxicating! (Sr.4) (14 EPI)</v>
      </c>
      <c r="I38" s="113"/>
    </row>
    <row r="39" spans="1:9" ht="17" customHeight="1">
      <c r="A39" s="51" t="s">
        <v>2</v>
      </c>
      <c r="B39" s="368"/>
      <c r="C39" s="71"/>
      <c r="D39" s="71"/>
      <c r="E39" s="71"/>
      <c r="F39" s="124">
        <v>1320</v>
      </c>
      <c r="G39" s="125" t="str">
        <f>C55</f>
        <v># 2</v>
      </c>
      <c r="H39" s="126" t="s">
        <v>156</v>
      </c>
      <c r="I39" s="127" t="s">
        <v>2</v>
      </c>
    </row>
    <row r="40" spans="1:9" ht="17" customHeight="1">
      <c r="A40" s="128"/>
      <c r="B40" s="324" t="s">
        <v>51</v>
      </c>
      <c r="C40" s="323"/>
      <c r="D40" s="269"/>
      <c r="E40" s="322"/>
      <c r="F40" s="322"/>
      <c r="G40" s="318" t="s">
        <v>57</v>
      </c>
      <c r="H40" s="129" t="s">
        <v>44</v>
      </c>
      <c r="I40" s="113"/>
    </row>
    <row r="41" spans="1:9" ht="17" customHeight="1" thickBot="1">
      <c r="A41" s="72"/>
      <c r="B41" s="321"/>
      <c r="C41" s="320"/>
      <c r="D41" s="320" t="s">
        <v>48</v>
      </c>
      <c r="E41" s="320"/>
      <c r="F41" s="327"/>
      <c r="G41" s="317" t="s">
        <v>145</v>
      </c>
      <c r="H41" s="129"/>
      <c r="I41" s="113"/>
    </row>
    <row r="42" spans="1:9" s="20" customFormat="1" ht="17" customHeight="1" thickBot="1">
      <c r="A42" s="131" t="s">
        <v>8</v>
      </c>
      <c r="B42" s="321" t="s">
        <v>121</v>
      </c>
      <c r="C42" s="327" t="str">
        <f>"# " &amp; VALUE(RIGHT(B42,4)+1)</f>
        <v># 2081</v>
      </c>
      <c r="D42" s="327" t="str">
        <f>"# " &amp; VALUE(RIGHT(C42,4)+1)</f>
        <v># 2082</v>
      </c>
      <c r="E42" s="327" t="str">
        <f>"# " &amp; VALUE(RIGHT(D42,4)+1)</f>
        <v># 2083</v>
      </c>
      <c r="F42" s="327" t="str">
        <f>"# " &amp; VALUE(RIGHT(E42,4)+1)</f>
        <v># 2084</v>
      </c>
      <c r="G42" s="340" t="s">
        <v>21</v>
      </c>
      <c r="H42" s="132"/>
      <c r="I42" s="14" t="s">
        <v>8</v>
      </c>
    </row>
    <row r="43" spans="1:9" ht="17" customHeight="1">
      <c r="A43" s="107"/>
      <c r="B43" s="327"/>
      <c r="C43" s="327"/>
      <c r="D43" s="327"/>
      <c r="E43" s="327"/>
      <c r="F43" s="319">
        <v>1405</v>
      </c>
      <c r="G43" s="112" t="s">
        <v>20</v>
      </c>
      <c r="H43" s="133" t="s">
        <v>23</v>
      </c>
      <c r="I43" s="50"/>
    </row>
    <row r="44" spans="1:9" ht="17" customHeight="1">
      <c r="A44" s="84"/>
      <c r="B44" s="119" t="s">
        <v>17</v>
      </c>
      <c r="C44" s="36"/>
      <c r="D44" s="37" t="str">
        <f>D76</f>
        <v>愛．回家之三代同糖 Like Mother, Like Daughter</v>
      </c>
      <c r="E44" s="37"/>
      <c r="F44" s="37"/>
      <c r="G44" s="91" t="s">
        <v>110</v>
      </c>
      <c r="H44" s="93" t="str">
        <f>G80</f>
        <v>冲遊泰國11 # 9</v>
      </c>
      <c r="I44" s="74"/>
    </row>
    <row r="45" spans="1:9" ht="17" customHeight="1">
      <c r="A45" s="134" t="s">
        <v>2</v>
      </c>
      <c r="B45" s="29" t="str">
        <f>B19</f>
        <v># 39</v>
      </c>
      <c r="C45" s="71" t="str">
        <f>C19</f>
        <v># 40</v>
      </c>
      <c r="D45" s="71" t="str">
        <f>C78</f>
        <v># 41</v>
      </c>
      <c r="E45" s="71" t="str">
        <f>D78</f>
        <v># 42</v>
      </c>
      <c r="F45" s="71" t="str">
        <f>E78</f>
        <v># 43</v>
      </c>
      <c r="G45" s="30"/>
      <c r="H45" s="132"/>
      <c r="I45" s="58" t="s">
        <v>2</v>
      </c>
    </row>
    <row r="46" spans="1:9" ht="17" customHeight="1">
      <c r="A46" s="135"/>
      <c r="B46" s="119" t="s">
        <v>17</v>
      </c>
      <c r="C46" s="53"/>
      <c r="D46" s="36"/>
      <c r="E46" s="136"/>
      <c r="F46" s="36"/>
      <c r="G46" s="112" t="s">
        <v>20</v>
      </c>
      <c r="H46" s="133" t="s">
        <v>23</v>
      </c>
      <c r="I46" s="137"/>
    </row>
    <row r="47" spans="1:9" s="20" customFormat="1" ht="17" customHeight="1" thickBot="1">
      <c r="A47" s="138">
        <v>1500</v>
      </c>
      <c r="B47" s="52"/>
      <c r="C47" s="139"/>
      <c r="D47" s="140" t="s">
        <v>91</v>
      </c>
      <c r="E47" s="422" t="s">
        <v>136</v>
      </c>
      <c r="F47" s="426"/>
      <c r="G47" s="130" t="s">
        <v>111</v>
      </c>
      <c r="H47" s="141" t="str">
        <f>D57</f>
        <v>港女野人 #8</v>
      </c>
      <c r="I47" s="142">
        <v>1500</v>
      </c>
    </row>
    <row r="48" spans="1:9" ht="17" customHeight="1">
      <c r="A48" s="143"/>
      <c r="B48" s="52" t="s">
        <v>143</v>
      </c>
      <c r="C48" s="53" t="str">
        <f>B88</f>
        <v># 20</v>
      </c>
      <c r="D48" s="53" t="str">
        <f>C88</f>
        <v># 21</v>
      </c>
      <c r="E48" s="81" t="s">
        <v>135</v>
      </c>
      <c r="F48" s="53" t="str">
        <f>"# " &amp; VALUE(RIGHT(E48,2)+1)</f>
        <v># 2</v>
      </c>
      <c r="G48" s="144"/>
      <c r="H48" s="133" t="s">
        <v>23</v>
      </c>
      <c r="I48" s="145"/>
    </row>
    <row r="49" spans="1:9" ht="17" customHeight="1">
      <c r="A49" s="146">
        <v>30</v>
      </c>
      <c r="B49" s="147"/>
      <c r="C49" s="71"/>
      <c r="D49" s="71"/>
      <c r="E49" s="31"/>
      <c r="F49" s="71"/>
      <c r="G49" s="116"/>
      <c r="H49" s="54" t="str">
        <f>G70</f>
        <v>新聞透視 # 41</v>
      </c>
      <c r="I49" s="58" t="s">
        <v>2</v>
      </c>
    </row>
    <row r="50" spans="1:9" ht="17" customHeight="1">
      <c r="A50" s="135"/>
      <c r="B50" s="148" t="s">
        <v>17</v>
      </c>
      <c r="C50" s="149"/>
      <c r="D50" s="87" t="s">
        <v>41</v>
      </c>
      <c r="E50" s="87"/>
      <c r="F50" s="87"/>
      <c r="G50" s="112" t="s">
        <v>20</v>
      </c>
      <c r="H50" s="133" t="s">
        <v>23</v>
      </c>
      <c r="I50" s="74"/>
    </row>
    <row r="51" spans="1:9" ht="17" customHeight="1">
      <c r="A51" s="135"/>
      <c r="B51" s="76" t="s">
        <v>142</v>
      </c>
      <c r="C51" s="36"/>
      <c r="D51" s="150" t="str">
        <f>D22</f>
        <v>醫生，你有病？ Who Heals the Healers? (10 EPI)</v>
      </c>
      <c r="E51" s="37"/>
      <c r="F51" s="37"/>
      <c r="G51" s="130" t="s">
        <v>114</v>
      </c>
      <c r="H51" s="54" t="str">
        <f>G77</f>
        <v>香港系列之細間始終你好 #13</v>
      </c>
      <c r="I51" s="74"/>
    </row>
    <row r="52" spans="1:9" s="20" customFormat="1" ht="17" customHeight="1" thickBot="1">
      <c r="A52" s="138">
        <v>1600</v>
      </c>
      <c r="B52" s="80" t="str">
        <f>B23</f>
        <v># 15</v>
      </c>
      <c r="C52" s="71" t="str">
        <f>C23</f>
        <v># 1</v>
      </c>
      <c r="D52" s="71" t="str">
        <f>"# " &amp; VALUE(RIGHT(C52,2)+1)</f>
        <v># 2</v>
      </c>
      <c r="E52" s="71" t="str">
        <f>"# " &amp; VALUE(RIGHT(D52,2)+1)</f>
        <v># 3</v>
      </c>
      <c r="F52" s="71" t="str">
        <f>"# " &amp; VALUE(RIGHT(E52,2)+1)</f>
        <v># 4</v>
      </c>
      <c r="G52" s="151"/>
      <c r="H52" s="141"/>
      <c r="I52" s="142">
        <v>1600</v>
      </c>
    </row>
    <row r="53" spans="1:9" ht="17" customHeight="1">
      <c r="A53" s="75"/>
      <c r="B53" s="152" t="s">
        <v>63</v>
      </c>
      <c r="C53" s="90" t="s">
        <v>98</v>
      </c>
      <c r="D53" s="73" t="s">
        <v>72</v>
      </c>
      <c r="E53" s="89"/>
      <c r="F53" s="47" t="s">
        <v>63</v>
      </c>
      <c r="G53" s="112"/>
      <c r="H53" s="133" t="s">
        <v>23</v>
      </c>
      <c r="I53" s="153"/>
    </row>
    <row r="54" spans="1:9" ht="17" customHeight="1">
      <c r="A54" s="135"/>
      <c r="B54" s="154" t="s">
        <v>62</v>
      </c>
      <c r="C54" s="102" t="s">
        <v>97</v>
      </c>
      <c r="D54" s="422" t="s">
        <v>73</v>
      </c>
      <c r="E54" s="423"/>
      <c r="F54" s="155" t="s">
        <v>62</v>
      </c>
      <c r="G54" s="130"/>
      <c r="H54" s="156"/>
      <c r="I54" s="157"/>
    </row>
    <row r="55" spans="1:9" ht="16.75" customHeight="1">
      <c r="A55" s="146">
        <v>30</v>
      </c>
      <c r="B55" s="80" t="s">
        <v>124</v>
      </c>
      <c r="C55" s="31" t="s">
        <v>117</v>
      </c>
      <c r="D55" s="31" t="s">
        <v>126</v>
      </c>
      <c r="E55" s="158" t="str">
        <f>"# " &amp; VALUE(RIGHT(D55,2)+1)</f>
        <v># 24</v>
      </c>
      <c r="F55" s="31" t="s">
        <v>125</v>
      </c>
      <c r="G55" s="144"/>
      <c r="H55" s="141" t="str">
        <f>G84</f>
        <v>奇情谷 #25</v>
      </c>
      <c r="I55" s="159">
        <v>30</v>
      </c>
    </row>
    <row r="56" spans="1:9" ht="17" customHeight="1">
      <c r="A56" s="135"/>
      <c r="B56" s="76" t="s">
        <v>84</v>
      </c>
      <c r="C56" s="160" t="s">
        <v>70</v>
      </c>
      <c r="D56" s="23" t="s">
        <v>79</v>
      </c>
      <c r="E56" s="161" t="s">
        <v>92</v>
      </c>
      <c r="F56" s="162" t="s">
        <v>58</v>
      </c>
      <c r="G56" s="91" t="s">
        <v>146</v>
      </c>
      <c r="H56" s="55"/>
      <c r="I56" s="137"/>
    </row>
    <row r="57" spans="1:9" ht="17" customHeight="1">
      <c r="A57" s="135"/>
      <c r="B57" s="163" t="s">
        <v>127</v>
      </c>
      <c r="C57" s="55" t="s">
        <v>69</v>
      </c>
      <c r="D57" s="91" t="s">
        <v>128</v>
      </c>
      <c r="E57" s="164" t="s">
        <v>129</v>
      </c>
      <c r="F57" s="165" t="s">
        <v>130</v>
      </c>
      <c r="G57" s="166" t="s">
        <v>147</v>
      </c>
      <c r="H57" s="55"/>
      <c r="I57" s="137"/>
    </row>
    <row r="58" spans="1:9" s="20" customFormat="1" ht="17" customHeight="1" thickBot="1">
      <c r="A58" s="138">
        <v>1700</v>
      </c>
      <c r="B58" s="167" t="s">
        <v>83</v>
      </c>
      <c r="C58" s="158" t="s">
        <v>95</v>
      </c>
      <c r="D58" s="116" t="s">
        <v>78</v>
      </c>
      <c r="E58" s="168" t="s">
        <v>93</v>
      </c>
      <c r="F58" s="31" t="s">
        <v>61</v>
      </c>
      <c r="G58" s="169"/>
      <c r="H58" s="55"/>
      <c r="I58" s="142">
        <v>1700</v>
      </c>
    </row>
    <row r="59" spans="1:9" ht="17" customHeight="1">
      <c r="A59" s="75"/>
      <c r="B59" s="37" t="s">
        <v>38</v>
      </c>
      <c r="C59" s="170"/>
      <c r="D59" s="47"/>
      <c r="E59" s="47"/>
      <c r="F59" s="47"/>
      <c r="G59" s="171"/>
      <c r="H59" s="133" t="s">
        <v>23</v>
      </c>
      <c r="I59" s="153"/>
    </row>
    <row r="60" spans="1:9" ht="17" customHeight="1">
      <c r="A60" s="135"/>
      <c r="B60" s="47"/>
      <c r="C60" s="53"/>
      <c r="D60" s="172" t="s">
        <v>37</v>
      </c>
      <c r="E60" s="6"/>
      <c r="F60" s="6"/>
      <c r="G60" s="173"/>
      <c r="H60" s="54" t="str">
        <f>H35</f>
        <v>新聞掏寶 # 323</v>
      </c>
      <c r="I60" s="137"/>
    </row>
    <row r="61" spans="1:9" ht="17" customHeight="1">
      <c r="A61" s="146">
        <v>30</v>
      </c>
      <c r="B61" s="71" t="s">
        <v>131</v>
      </c>
      <c r="C61" s="71" t="str">
        <f>"# " &amp; VALUE(RIGHT(B61,4)+1)</f>
        <v># 2237</v>
      </c>
      <c r="D61" s="71" t="str">
        <f>"# " &amp; VALUE(RIGHT(C61,4)+1)</f>
        <v># 2238</v>
      </c>
      <c r="E61" s="71" t="str">
        <f>"# " &amp; VALUE(RIGHT(D61,4)+1)</f>
        <v># 2239</v>
      </c>
      <c r="F61" s="71" t="str">
        <f>"# " &amp; VALUE(RIGHT(E61,4)+1)</f>
        <v># 2240</v>
      </c>
      <c r="G61" s="60"/>
      <c r="H61" s="174"/>
      <c r="I61" s="159">
        <v>30</v>
      </c>
    </row>
    <row r="62" spans="1:9" ht="17" customHeight="1">
      <c r="A62" s="175"/>
      <c r="B62" s="119" t="s">
        <v>101</v>
      </c>
      <c r="C62" s="96"/>
      <c r="D62" s="96"/>
      <c r="E62" s="47"/>
      <c r="F62" s="96"/>
      <c r="G62" s="171"/>
      <c r="H62" s="133" t="s">
        <v>23</v>
      </c>
      <c r="I62" s="137"/>
    </row>
    <row r="63" spans="1:9" ht="17" customHeight="1">
      <c r="A63" s="135"/>
      <c r="B63" s="176"/>
      <c r="C63" s="172"/>
      <c r="D63" s="68" t="s">
        <v>100</v>
      </c>
      <c r="E63" s="140"/>
      <c r="F63" s="68"/>
      <c r="G63" s="91"/>
      <c r="H63" s="54" t="str">
        <f>F57</f>
        <v>最強生命線 # 470</v>
      </c>
      <c r="I63" s="137"/>
    </row>
    <row r="64" spans="1:9" s="20" customFormat="1" ht="17" customHeight="1" thickBot="1">
      <c r="A64" s="138">
        <v>1800</v>
      </c>
      <c r="B64" s="52" t="s">
        <v>123</v>
      </c>
      <c r="C64" s="53" t="str">
        <f>"# " &amp; VALUE(RIGHT(B64,2)+1)</f>
        <v># 7</v>
      </c>
      <c r="D64" s="53" t="str">
        <f>"# " &amp; VALUE(RIGHT(C64,2)+1)</f>
        <v># 8</v>
      </c>
      <c r="E64" s="53" t="str">
        <f>"# " &amp; VALUE(RIGHT(D64,2)+1)</f>
        <v># 9</v>
      </c>
      <c r="F64" s="53" t="str">
        <f>"# " &amp; VALUE(RIGHT(E64,2)+1)</f>
        <v># 10</v>
      </c>
      <c r="G64" s="177"/>
      <c r="H64" s="117"/>
      <c r="I64" s="142">
        <v>1800</v>
      </c>
    </row>
    <row r="65" spans="1:9" ht="17" customHeight="1">
      <c r="A65" s="135"/>
      <c r="B65" s="52"/>
      <c r="C65" s="53"/>
      <c r="D65" s="53"/>
      <c r="E65" s="53"/>
      <c r="F65" s="178"/>
      <c r="G65" s="91" t="s">
        <v>80</v>
      </c>
      <c r="H65" s="179" t="s">
        <v>80</v>
      </c>
      <c r="I65" s="39"/>
    </row>
    <row r="66" spans="1:9" ht="17" customHeight="1" thickBot="1">
      <c r="A66" s="146">
        <v>30</v>
      </c>
      <c r="B66" s="180"/>
      <c r="C66" s="41"/>
      <c r="D66" s="41"/>
      <c r="E66" s="41"/>
      <c r="F66" s="181"/>
      <c r="G66" s="182" t="str">
        <f>D55</f>
        <v># 23</v>
      </c>
      <c r="H66" s="183" t="str">
        <f>E55</f>
        <v># 24</v>
      </c>
      <c r="I66" s="33">
        <v>30</v>
      </c>
    </row>
    <row r="67" spans="1:9" ht="17" customHeight="1">
      <c r="A67" s="184"/>
      <c r="B67" s="403" t="s">
        <v>42</v>
      </c>
      <c r="C67" s="404"/>
      <c r="D67" s="404"/>
      <c r="E67" s="405"/>
      <c r="F67" s="406"/>
      <c r="G67" s="398" t="s">
        <v>33</v>
      </c>
      <c r="H67" s="399"/>
      <c r="I67" s="39"/>
    </row>
    <row r="68" spans="1:9" s="20" customFormat="1" ht="12.65" customHeight="1" thickBot="1">
      <c r="A68" s="185">
        <v>1900</v>
      </c>
      <c r="B68" s="407"/>
      <c r="C68" s="405"/>
      <c r="D68" s="405"/>
      <c r="E68" s="405"/>
      <c r="F68" s="408"/>
      <c r="G68" s="316"/>
      <c r="H68" s="315"/>
      <c r="I68" s="186">
        <v>1900</v>
      </c>
    </row>
    <row r="69" spans="1:9" s="20" customFormat="1" ht="17" customHeight="1">
      <c r="A69" s="187"/>
      <c r="B69" s="407"/>
      <c r="C69" s="405"/>
      <c r="D69" s="405"/>
      <c r="E69" s="405"/>
      <c r="F69" s="408"/>
      <c r="G69" s="314" t="s">
        <v>53</v>
      </c>
      <c r="H69" s="313" t="s">
        <v>54</v>
      </c>
      <c r="I69" s="145"/>
    </row>
    <row r="70" spans="1:9" s="20" customFormat="1" ht="17" customHeight="1" thickBot="1">
      <c r="A70" s="187"/>
      <c r="B70" s="409"/>
      <c r="C70" s="410"/>
      <c r="D70" s="410"/>
      <c r="E70" s="410"/>
      <c r="F70" s="411"/>
      <c r="G70" s="320" t="s">
        <v>148</v>
      </c>
      <c r="H70" s="312" t="s">
        <v>149</v>
      </c>
      <c r="I70" s="188"/>
    </row>
    <row r="71" spans="1:9" s="20" customFormat="1" ht="17" customHeight="1" thickBot="1">
      <c r="A71" s="43">
        <v>30</v>
      </c>
      <c r="B71" s="400" t="s">
        <v>34</v>
      </c>
      <c r="C71" s="401"/>
      <c r="D71" s="401"/>
      <c r="E71" s="401"/>
      <c r="F71" s="402"/>
      <c r="G71" s="311" t="s">
        <v>49</v>
      </c>
      <c r="H71" s="311" t="s">
        <v>50</v>
      </c>
      <c r="I71" s="137">
        <v>30</v>
      </c>
    </row>
    <row r="72" spans="1:9" s="20" customFormat="1" ht="17" customHeight="1">
      <c r="A72" s="43"/>
      <c r="B72" s="310">
        <v>800653411</v>
      </c>
      <c r="C72" s="309"/>
      <c r="D72" s="308" t="s">
        <v>41</v>
      </c>
      <c r="E72" s="308"/>
      <c r="F72" s="307">
        <v>1935</v>
      </c>
      <c r="G72" s="372" t="s">
        <v>357</v>
      </c>
      <c r="H72" s="371" t="s">
        <v>358</v>
      </c>
      <c r="I72" s="157"/>
    </row>
    <row r="73" spans="1:9" ht="17" customHeight="1">
      <c r="A73" s="191"/>
      <c r="B73" s="306" t="s">
        <v>52</v>
      </c>
      <c r="C73" s="305"/>
      <c r="D73" s="304"/>
      <c r="E73" s="305" t="s">
        <v>46</v>
      </c>
      <c r="F73" s="304"/>
      <c r="G73" s="305"/>
      <c r="H73" s="269"/>
      <c r="I73" s="192"/>
    </row>
    <row r="74" spans="1:9" ht="17" customHeight="1">
      <c r="A74" s="187"/>
      <c r="B74" s="321" t="s">
        <v>132</v>
      </c>
      <c r="C74" s="327" t="str">
        <f t="shared" ref="C74:H74" si="6">"# " &amp; VALUE(RIGHT(B74,3)+1)</f>
        <v># 278</v>
      </c>
      <c r="D74" s="327" t="str">
        <f t="shared" si="6"/>
        <v># 279</v>
      </c>
      <c r="E74" s="327" t="str">
        <f t="shared" si="6"/>
        <v># 280</v>
      </c>
      <c r="F74" s="327" t="str">
        <f t="shared" si="6"/>
        <v># 281</v>
      </c>
      <c r="G74" s="327" t="str">
        <f t="shared" si="6"/>
        <v># 282</v>
      </c>
      <c r="H74" s="327" t="str">
        <f t="shared" si="6"/>
        <v># 283</v>
      </c>
      <c r="I74" s="188"/>
    </row>
    <row r="75" spans="1:9" s="20" customFormat="1" ht="17" customHeight="1" thickBot="1">
      <c r="A75" s="187">
        <v>2000</v>
      </c>
      <c r="B75" s="303"/>
      <c r="C75" s="325"/>
      <c r="D75" s="302"/>
      <c r="E75" s="327"/>
      <c r="F75" s="302"/>
      <c r="G75" s="325"/>
      <c r="H75" s="302"/>
      <c r="I75" s="142">
        <v>2000</v>
      </c>
    </row>
    <row r="76" spans="1:9" s="20" customFormat="1" ht="16.75" customHeight="1">
      <c r="A76" s="143"/>
      <c r="B76" s="306" t="s">
        <v>76</v>
      </c>
      <c r="C76" s="301" t="s">
        <v>22</v>
      </c>
      <c r="D76" s="300" t="s">
        <v>75</v>
      </c>
      <c r="E76" s="300"/>
      <c r="F76" s="304"/>
      <c r="G76" s="318" t="s">
        <v>105</v>
      </c>
      <c r="H76" s="268" t="s">
        <v>89</v>
      </c>
      <c r="I76" s="194"/>
    </row>
    <row r="77" spans="1:9" s="20" customFormat="1" ht="16.75" customHeight="1">
      <c r="A77" s="195"/>
      <c r="B77" s="324"/>
      <c r="C77" s="322"/>
      <c r="D77" s="323"/>
      <c r="E77" s="323"/>
      <c r="F77" s="322"/>
      <c r="G77" s="298" t="s">
        <v>150</v>
      </c>
      <c r="H77" s="267" t="s">
        <v>247</v>
      </c>
      <c r="I77" s="196"/>
    </row>
    <row r="78" spans="1:9" ht="17" customHeight="1">
      <c r="A78" s="135">
        <v>30</v>
      </c>
      <c r="B78" s="303" t="s">
        <v>133</v>
      </c>
      <c r="C78" s="325" t="str">
        <f>"# " &amp; VALUE(RIGHT(B78,2)+1)</f>
        <v># 41</v>
      </c>
      <c r="D78" s="325" t="str">
        <f>"# " &amp; VALUE(RIGHT(C78,2)+1)</f>
        <v># 42</v>
      </c>
      <c r="E78" s="325" t="str">
        <f>"# " &amp; VALUE(RIGHT(D78,2)+1)</f>
        <v># 43</v>
      </c>
      <c r="F78" s="325" t="str">
        <f>"# " &amp; VALUE(RIGHT(E78,2)+1)</f>
        <v># 44</v>
      </c>
      <c r="G78" s="342" t="s">
        <v>106</v>
      </c>
      <c r="H78" s="266" t="s">
        <v>81</v>
      </c>
      <c r="I78" s="159">
        <v>30</v>
      </c>
    </row>
    <row r="79" spans="1:9" ht="17" customHeight="1">
      <c r="A79" s="135"/>
      <c r="B79" s="306" t="s">
        <v>86</v>
      </c>
      <c r="C79" s="326"/>
      <c r="D79" s="326"/>
      <c r="E79" s="326"/>
      <c r="F79" s="265"/>
      <c r="G79" s="264" t="s">
        <v>87</v>
      </c>
      <c r="H79" s="268" t="s">
        <v>94</v>
      </c>
      <c r="I79" s="197"/>
    </row>
    <row r="80" spans="1:9" ht="17" customHeight="1">
      <c r="A80" s="135"/>
      <c r="B80" s="321"/>
      <c r="C80" s="327"/>
      <c r="D80" s="327"/>
      <c r="E80" s="327"/>
      <c r="F80" s="274"/>
      <c r="G80" s="317" t="s">
        <v>151</v>
      </c>
      <c r="H80" s="263"/>
      <c r="I80" s="137"/>
    </row>
    <row r="81" spans="1:14" s="20" customFormat="1" ht="17" customHeight="1" thickBot="1">
      <c r="A81" s="138">
        <v>2100</v>
      </c>
      <c r="B81" s="294"/>
      <c r="C81" s="320"/>
      <c r="D81" s="293" t="s">
        <v>85</v>
      </c>
      <c r="E81" s="320"/>
      <c r="F81" s="274"/>
      <c r="G81" s="340" t="s">
        <v>88</v>
      </c>
      <c r="H81" s="262" t="s">
        <v>157</v>
      </c>
      <c r="I81" s="142">
        <v>2100</v>
      </c>
    </row>
    <row r="82" spans="1:14" s="20" customFormat="1" ht="17" customHeight="1">
      <c r="A82" s="195"/>
      <c r="B82" s="321" t="s">
        <v>96</v>
      </c>
      <c r="C82" s="327" t="str">
        <f>"# " &amp; VALUE(RIGHT(B82,2)+1)</f>
        <v># 22</v>
      </c>
      <c r="D82" s="327" t="str">
        <f>"# " &amp; VALUE(RIGHT(C82,2)+1)</f>
        <v># 23</v>
      </c>
      <c r="E82" s="327" t="str">
        <f>"# " &amp; VALUE(RIGHT(D82,2)+1)</f>
        <v># 24</v>
      </c>
      <c r="F82" s="274" t="str">
        <f>"# " &amp; VALUE(RIGHT(E82,2)+1)</f>
        <v># 25</v>
      </c>
      <c r="G82" s="318" t="s">
        <v>107</v>
      </c>
      <c r="H82" s="261" t="s">
        <v>82</v>
      </c>
      <c r="I82" s="145"/>
    </row>
    <row r="83" spans="1:14" s="20" customFormat="1" ht="17" customHeight="1">
      <c r="A83" s="195"/>
      <c r="B83" s="321"/>
      <c r="C83" s="327"/>
      <c r="D83" s="327"/>
      <c r="E83" s="327"/>
      <c r="F83" s="274"/>
      <c r="G83" s="295"/>
      <c r="H83" s="261"/>
      <c r="I83" s="188"/>
    </row>
    <row r="84" spans="1:14" ht="17" customHeight="1">
      <c r="A84" s="146">
        <v>30</v>
      </c>
      <c r="B84" s="303"/>
      <c r="C84" s="327"/>
      <c r="D84" s="325"/>
      <c r="E84" s="269"/>
      <c r="F84" s="260"/>
      <c r="G84" s="295" t="s">
        <v>152</v>
      </c>
      <c r="H84" s="259"/>
      <c r="I84" s="159">
        <v>30</v>
      </c>
    </row>
    <row r="85" spans="1:14" ht="17" customHeight="1">
      <c r="A85" s="135"/>
      <c r="B85" s="328">
        <v>800669812</v>
      </c>
      <c r="C85" s="289"/>
      <c r="D85" s="328">
        <v>800669650</v>
      </c>
      <c r="E85" s="288"/>
      <c r="F85" s="258"/>
      <c r="G85" s="278" t="s">
        <v>108</v>
      </c>
      <c r="H85" s="391" t="s">
        <v>307</v>
      </c>
      <c r="I85" s="137"/>
    </row>
    <row r="86" spans="1:14" ht="17" customHeight="1">
      <c r="A86" s="135"/>
      <c r="B86" s="321"/>
      <c r="C86" s="269"/>
      <c r="D86" s="257"/>
      <c r="E86" s="269"/>
      <c r="F86" s="256"/>
      <c r="G86" s="278"/>
      <c r="H86" s="394" t="s">
        <v>364</v>
      </c>
      <c r="I86" s="137"/>
    </row>
    <row r="87" spans="1:14" s="20" customFormat="1" ht="17" customHeight="1" thickBot="1">
      <c r="A87" s="138">
        <v>2200</v>
      </c>
      <c r="B87" s="287"/>
      <c r="C87" s="286" t="s">
        <v>91</v>
      </c>
      <c r="D87" s="255"/>
      <c r="E87" s="285" t="s">
        <v>136</v>
      </c>
      <c r="F87" s="254"/>
      <c r="G87" s="253"/>
      <c r="H87" s="388" t="s">
        <v>60</v>
      </c>
      <c r="I87" s="142">
        <v>2200</v>
      </c>
      <c r="M87" s="4"/>
      <c r="N87" s="4"/>
    </row>
    <row r="88" spans="1:14" s="20" customFormat="1" ht="17" customHeight="1">
      <c r="A88" s="195"/>
      <c r="B88" s="321" t="s">
        <v>134</v>
      </c>
      <c r="C88" s="327" t="str">
        <f>"# " &amp; VALUE(RIGHT(B88,2)+1)</f>
        <v># 21</v>
      </c>
      <c r="D88" s="252" t="s">
        <v>135</v>
      </c>
      <c r="E88" s="327" t="str">
        <f>"# " &amp; VALUE(RIGHT(D88,2)+1)</f>
        <v># 2</v>
      </c>
      <c r="F88" s="274" t="str">
        <f>"# " &amp; VALUE(RIGHT(E88,2)+1)</f>
        <v># 3</v>
      </c>
      <c r="G88" s="318">
        <v>800659864</v>
      </c>
      <c r="H88" s="375"/>
      <c r="I88" s="145"/>
    </row>
    <row r="89" spans="1:14" ht="17" customHeight="1">
      <c r="A89" s="146">
        <v>30</v>
      </c>
      <c r="B89" s="303"/>
      <c r="C89" s="291"/>
      <c r="D89" s="251"/>
      <c r="E89" s="291"/>
      <c r="F89" s="260"/>
      <c r="G89" s="278"/>
      <c r="H89" s="395"/>
      <c r="I89" s="159">
        <v>30</v>
      </c>
      <c r="M89" s="20"/>
    </row>
    <row r="90" spans="1:14" ht="17" customHeight="1">
      <c r="A90" s="175"/>
      <c r="B90" s="324"/>
      <c r="C90" s="282"/>
      <c r="D90" s="269"/>
      <c r="E90" s="269"/>
      <c r="F90" s="281"/>
      <c r="G90" s="295" t="s">
        <v>153</v>
      </c>
      <c r="H90" s="380" t="s">
        <v>311</v>
      </c>
      <c r="I90" s="137"/>
    </row>
    <row r="91" spans="1:14" ht="17" customHeight="1">
      <c r="A91" s="135"/>
      <c r="B91" s="280"/>
      <c r="C91" s="285"/>
      <c r="D91" s="355" t="s">
        <v>347</v>
      </c>
      <c r="E91" s="327"/>
      <c r="F91" s="279"/>
      <c r="G91" s="250" t="s">
        <v>109</v>
      </c>
      <c r="H91" s="377"/>
      <c r="I91" s="137"/>
    </row>
    <row r="92" spans="1:14" ht="17" customHeight="1">
      <c r="A92" s="135"/>
      <c r="B92" s="321" t="s">
        <v>99</v>
      </c>
      <c r="C92" s="327" t="str">
        <f>"# " &amp; VALUE(RIGHT(B92,2)+1)</f>
        <v># 2</v>
      </c>
      <c r="D92" s="327" t="str">
        <f>"# " &amp; VALUE(RIGHT(C92,2)+1)</f>
        <v># 3</v>
      </c>
      <c r="E92" s="327" t="str">
        <f>"# " &amp; VALUE(RIGHT(D92,2)+1)</f>
        <v># 4</v>
      </c>
      <c r="F92" s="327" t="str">
        <f>"# " &amp; VALUE(RIGHT(E92,2)+1)</f>
        <v># 5</v>
      </c>
      <c r="G92" s="250"/>
      <c r="H92" s="395"/>
      <c r="I92" s="137"/>
    </row>
    <row r="93" spans="1:14" ht="17" customHeight="1" thickBot="1">
      <c r="A93" s="138">
        <v>2300</v>
      </c>
      <c r="B93" s="303"/>
      <c r="C93" s="325"/>
      <c r="D93" s="277"/>
      <c r="E93" s="277"/>
      <c r="F93" s="277"/>
      <c r="G93" s="340"/>
      <c r="H93" s="377" t="s">
        <v>365</v>
      </c>
      <c r="I93" s="142">
        <v>2300</v>
      </c>
    </row>
    <row r="94" spans="1:14" s="20" customFormat="1" ht="17" customHeight="1">
      <c r="A94" s="202"/>
      <c r="B94" s="324" t="s">
        <v>56</v>
      </c>
      <c r="C94" s="276"/>
      <c r="D94" s="275" t="s">
        <v>55</v>
      </c>
      <c r="E94" s="275"/>
      <c r="F94" s="327"/>
      <c r="G94" s="412" t="s">
        <v>154</v>
      </c>
      <c r="H94" s="378" t="s">
        <v>320</v>
      </c>
      <c r="I94" s="204"/>
    </row>
    <row r="95" spans="1:14" s="20" customFormat="1" ht="17" customHeight="1">
      <c r="A95" s="202"/>
      <c r="B95" s="321" t="s">
        <v>137</v>
      </c>
      <c r="C95" s="327" t="str">
        <f>"# " &amp; VALUE(RIGHT(B95,4)+1)</f>
        <v># 4120</v>
      </c>
      <c r="D95" s="327" t="str">
        <f>"# " &amp; VALUE(RIGHT(C95,4)+1)</f>
        <v># 4121</v>
      </c>
      <c r="E95" s="327" t="str">
        <f>"# " &amp; VALUE(RIGHT(D95,4)+1)</f>
        <v># 4122</v>
      </c>
      <c r="F95" s="327" t="str">
        <f>"# " &amp; VALUE(RIGHT(E95,4)+1)</f>
        <v># 4123</v>
      </c>
      <c r="G95" s="413"/>
      <c r="H95" s="378"/>
      <c r="I95" s="205"/>
    </row>
    <row r="96" spans="1:14" s="20" customFormat="1" ht="17" customHeight="1" thickBot="1">
      <c r="A96" s="206">
        <v>2315</v>
      </c>
      <c r="B96" s="321"/>
      <c r="C96" s="327"/>
      <c r="D96" s="327"/>
      <c r="E96" s="327"/>
      <c r="F96" s="273">
        <v>2315</v>
      </c>
      <c r="G96" s="413"/>
      <c r="H96" s="373"/>
      <c r="I96" s="207">
        <v>2315</v>
      </c>
    </row>
    <row r="97" spans="1:9" ht="17" customHeight="1" thickBot="1">
      <c r="A97" s="28">
        <v>30</v>
      </c>
      <c r="B97" s="272"/>
      <c r="C97" s="271"/>
      <c r="D97" s="271"/>
      <c r="E97" s="271"/>
      <c r="F97" s="271"/>
      <c r="G97" s="414"/>
      <c r="H97" s="249" t="s">
        <v>90</v>
      </c>
      <c r="I97" s="209">
        <v>30</v>
      </c>
    </row>
    <row r="98" spans="1:9" ht="17" customHeight="1">
      <c r="A98" s="34"/>
      <c r="B98" s="321"/>
      <c r="C98" s="270"/>
      <c r="D98" s="270" t="s">
        <v>35</v>
      </c>
      <c r="E98" s="323"/>
      <c r="F98" s="270"/>
      <c r="G98" s="210" t="s">
        <v>23</v>
      </c>
      <c r="H98" s="248" t="s">
        <v>66</v>
      </c>
      <c r="I98" s="39"/>
    </row>
    <row r="99" spans="1:9" ht="17" customHeight="1">
      <c r="A99" s="43"/>
      <c r="B99" s="321"/>
      <c r="C99" s="322"/>
      <c r="D99" s="322"/>
      <c r="E99" s="323"/>
      <c r="F99" s="322"/>
      <c r="G99" s="130" t="str">
        <f>G41</f>
        <v>周六聊Teen谷 # 40</v>
      </c>
      <c r="H99" s="247" t="s">
        <v>158</v>
      </c>
      <c r="I99" s="39"/>
    </row>
    <row r="100" spans="1:9" ht="17" customHeight="1" thickBot="1">
      <c r="A100" s="43"/>
      <c r="B100" s="321"/>
      <c r="C100" s="322"/>
      <c r="D100" s="322"/>
      <c r="E100" s="323"/>
      <c r="F100" s="276">
        <v>2350</v>
      </c>
      <c r="G100" s="60"/>
      <c r="H100" s="246" t="s">
        <v>67</v>
      </c>
      <c r="I100" s="39"/>
    </row>
    <row r="101" spans="1:9" s="20" customFormat="1" ht="17" customHeight="1" thickBot="1">
      <c r="A101" s="11" t="s">
        <v>9</v>
      </c>
      <c r="B101" s="400" t="s">
        <v>34</v>
      </c>
      <c r="C101" s="401"/>
      <c r="D101" s="401"/>
      <c r="E101" s="401"/>
      <c r="F101" s="402"/>
      <c r="G101" s="158"/>
      <c r="H101" s="245"/>
      <c r="I101" s="42" t="s">
        <v>9</v>
      </c>
    </row>
    <row r="102" spans="1:9" ht="17" customHeight="1">
      <c r="A102" s="21"/>
      <c r="B102" s="212" t="s">
        <v>17</v>
      </c>
      <c r="C102" s="208"/>
      <c r="D102" s="208"/>
      <c r="E102" s="208"/>
      <c r="F102" s="53"/>
      <c r="G102" s="213" t="s">
        <v>23</v>
      </c>
      <c r="H102" s="211" t="s">
        <v>20</v>
      </c>
      <c r="I102" s="153"/>
    </row>
    <row r="103" spans="1:9" ht="17" customHeight="1">
      <c r="A103" s="43"/>
      <c r="B103" s="172"/>
      <c r="C103" s="172"/>
      <c r="D103" s="172" t="s">
        <v>37</v>
      </c>
      <c r="E103" s="172"/>
      <c r="F103" s="200"/>
      <c r="G103" s="214" t="str">
        <f>G70</f>
        <v>新聞透視 # 41</v>
      </c>
      <c r="H103" s="54" t="str">
        <f>H35</f>
        <v>新聞掏寶 # 323</v>
      </c>
      <c r="I103" s="137"/>
    </row>
    <row r="104" spans="1:9" ht="17" customHeight="1">
      <c r="A104" s="28">
        <v>30</v>
      </c>
      <c r="B104" s="71" t="str">
        <f>B61</f>
        <v># 2236</v>
      </c>
      <c r="C104" s="53" t="str">
        <f>C61</f>
        <v># 2237</v>
      </c>
      <c r="D104" s="53" t="str">
        <f>D61</f>
        <v># 2238</v>
      </c>
      <c r="E104" s="53" t="str">
        <f>E61</f>
        <v># 2239</v>
      </c>
      <c r="F104" s="71" t="str">
        <f>F61</f>
        <v># 2240</v>
      </c>
      <c r="G104" s="215"/>
      <c r="H104" s="216"/>
      <c r="I104" s="159">
        <v>30</v>
      </c>
    </row>
    <row r="105" spans="1:9" ht="17" customHeight="1">
      <c r="A105" s="43"/>
      <c r="B105" s="119" t="s">
        <v>17</v>
      </c>
      <c r="C105" s="37"/>
      <c r="D105" s="193"/>
      <c r="E105" s="37"/>
      <c r="F105" s="217"/>
      <c r="G105" s="213" t="s">
        <v>23</v>
      </c>
      <c r="H105" s="211" t="s">
        <v>20</v>
      </c>
      <c r="I105" s="137"/>
    </row>
    <row r="106" spans="1:9" s="20" customFormat="1" ht="17" customHeight="1" thickBot="1">
      <c r="A106" s="11" t="s">
        <v>10</v>
      </c>
      <c r="B106" s="199"/>
      <c r="C106" s="140" t="s">
        <v>91</v>
      </c>
      <c r="D106" s="67"/>
      <c r="E106" s="68" t="s">
        <v>136</v>
      </c>
      <c r="F106" s="200"/>
      <c r="G106" s="218" t="str">
        <f>G15</f>
        <v>Mean Talk   Mean Talk (6 EPI)</v>
      </c>
      <c r="H106" s="219" t="str">
        <f>H15</f>
        <v>娛樂大家 Liza's On Line (Sr.2) (19 EPI)</v>
      </c>
      <c r="I106" s="65" t="s">
        <v>10</v>
      </c>
    </row>
    <row r="107" spans="1:9" ht="17" customHeight="1">
      <c r="A107" s="118"/>
      <c r="B107" s="52" t="s">
        <v>134</v>
      </c>
      <c r="C107" s="53" t="str">
        <f>"# " &amp; VALUE(RIGHT(B107,2)+1)</f>
        <v># 21</v>
      </c>
      <c r="D107" s="81" t="s">
        <v>99</v>
      </c>
      <c r="E107" s="53" t="str">
        <f>"# " &amp; VALUE(RIGHT(D107,2)+1)</f>
        <v># 2</v>
      </c>
      <c r="F107" s="55" t="str">
        <f>"# " &amp; VALUE(RIGHT(E107,2)+1)</f>
        <v># 3</v>
      </c>
      <c r="G107" s="220" t="str">
        <f>G16</f>
        <v># 2</v>
      </c>
      <c r="H107" s="220" t="str">
        <f>H16</f>
        <v># 9</v>
      </c>
      <c r="I107" s="50"/>
    </row>
    <row r="108" spans="1:9" ht="17" customHeight="1">
      <c r="A108" s="221">
        <v>30</v>
      </c>
      <c r="B108" s="29"/>
      <c r="C108" s="71"/>
      <c r="D108" s="31"/>
      <c r="E108" s="71"/>
      <c r="F108" s="158"/>
      <c r="G108" s="85"/>
      <c r="H108" s="85"/>
      <c r="I108" s="58">
        <v>30</v>
      </c>
    </row>
    <row r="109" spans="1:9" ht="17" customHeight="1">
      <c r="A109" s="128"/>
      <c r="B109" s="119" t="s">
        <v>17</v>
      </c>
      <c r="C109" s="53"/>
      <c r="D109" s="53"/>
      <c r="E109" s="53"/>
      <c r="F109" s="36"/>
      <c r="G109" s="222" t="s">
        <v>23</v>
      </c>
      <c r="H109" s="162" t="s">
        <v>23</v>
      </c>
      <c r="I109" s="61"/>
    </row>
    <row r="110" spans="1:9" s="20" customFormat="1" ht="17" customHeight="1" thickBot="1">
      <c r="A110" s="11" t="s">
        <v>11</v>
      </c>
      <c r="B110" s="47"/>
      <c r="C110" s="53"/>
      <c r="D110" s="53" t="str">
        <f>$D$81</f>
        <v>死有對証 Cause Of Death (25 EPI)</v>
      </c>
      <c r="E110" s="53"/>
      <c r="F110" s="53"/>
      <c r="G110" s="223" t="str">
        <f>G77</f>
        <v>香港系列之細間始終你好 #13</v>
      </c>
      <c r="H110" s="102" t="str">
        <f>H81</f>
        <v>女神配對計劃2 #6</v>
      </c>
      <c r="I110" s="65" t="s">
        <v>11</v>
      </c>
    </row>
    <row r="111" spans="1:9" ht="17" customHeight="1">
      <c r="A111" s="118"/>
      <c r="B111" s="53" t="str">
        <f>B82</f>
        <v># 21</v>
      </c>
      <c r="C111" s="53" t="str">
        <f>"# " &amp; VALUE(RIGHT(B111,2)+1)</f>
        <v># 22</v>
      </c>
      <c r="D111" s="53" t="str">
        <f>"# " &amp; VALUE(RIGHT(C111,2)+1)</f>
        <v># 23</v>
      </c>
      <c r="E111" s="53" t="str">
        <f>"# " &amp; VALUE(RIGHT(D111,2)+1)</f>
        <v># 24</v>
      </c>
      <c r="F111" s="53" t="str">
        <f>"# " &amp; VALUE(RIGHT(E111,2)+1)</f>
        <v># 25</v>
      </c>
      <c r="G111" s="222" t="s">
        <v>23</v>
      </c>
      <c r="H111" s="53"/>
      <c r="I111" s="50"/>
    </row>
    <row r="112" spans="1:9" ht="17" customHeight="1">
      <c r="A112" s="72">
        <v>30</v>
      </c>
      <c r="B112" s="71"/>
      <c r="C112" s="71"/>
      <c r="D112" s="71"/>
      <c r="G112" s="91"/>
      <c r="H112" s="224"/>
      <c r="I112" s="58">
        <v>30</v>
      </c>
    </row>
    <row r="113" spans="1:9" ht="17" customHeight="1">
      <c r="A113" s="72"/>
      <c r="B113" s="189"/>
      <c r="C113" s="189"/>
      <c r="D113" s="190" t="s">
        <v>41</v>
      </c>
      <c r="E113" s="189"/>
      <c r="F113" s="189"/>
      <c r="G113" s="91" t="str">
        <f>G84</f>
        <v>奇情谷 #25</v>
      </c>
      <c r="H113" s="162" t="s">
        <v>23</v>
      </c>
      <c r="I113" s="74"/>
    </row>
    <row r="114" spans="1:9" ht="17" customHeight="1">
      <c r="A114" s="128"/>
      <c r="B114" s="37" t="s">
        <v>17</v>
      </c>
      <c r="C114" s="225" t="str">
        <f>C76</f>
        <v xml:space="preserve"> </v>
      </c>
      <c r="D114" s="96" t="str">
        <f>D76</f>
        <v>愛．回家之三代同糖 Like Mother, Like Daughter</v>
      </c>
      <c r="E114" s="96"/>
      <c r="F114" s="96"/>
      <c r="G114" s="91"/>
      <c r="H114" s="67" t="str">
        <f>H77</f>
        <v>試真D唷 #6</v>
      </c>
      <c r="I114" s="61"/>
    </row>
    <row r="115" spans="1:9" s="20" customFormat="1" ht="17" customHeight="1" thickBot="1">
      <c r="A115" s="11" t="s">
        <v>12</v>
      </c>
      <c r="B115" s="71" t="str">
        <f t="shared" ref="B115:C115" si="7">B78</f>
        <v># 40</v>
      </c>
      <c r="C115" s="71" t="str">
        <f t="shared" si="7"/>
        <v># 41</v>
      </c>
      <c r="D115" s="53" t="str">
        <f t="shared" ref="D115:F115" si="8">D78</f>
        <v># 42</v>
      </c>
      <c r="E115" s="53" t="str">
        <f t="shared" ref="E115" si="9">E78</f>
        <v># 43</v>
      </c>
      <c r="F115" s="53" t="str">
        <f t="shared" si="8"/>
        <v># 44</v>
      </c>
      <c r="G115" s="177"/>
      <c r="H115" s="226"/>
      <c r="I115" s="65" t="s">
        <v>12</v>
      </c>
    </row>
    <row r="116" spans="1:9" ht="17" customHeight="1">
      <c r="A116" s="118"/>
      <c r="B116" s="37" t="s">
        <v>17</v>
      </c>
      <c r="C116" s="35"/>
      <c r="D116" s="35" t="s">
        <v>46</v>
      </c>
      <c r="E116" s="35"/>
      <c r="F116" s="35"/>
      <c r="G116" s="35"/>
      <c r="H116" s="35"/>
      <c r="I116" s="50"/>
    </row>
    <row r="117" spans="1:9" ht="17" customHeight="1">
      <c r="A117" s="221">
        <v>30</v>
      </c>
      <c r="B117" s="71" t="str">
        <f t="shared" ref="B117:D117" si="10">B74</f>
        <v># 277</v>
      </c>
      <c r="C117" s="71" t="str">
        <f t="shared" si="10"/>
        <v># 278</v>
      </c>
      <c r="D117" s="71" t="str">
        <f t="shared" si="10"/>
        <v># 279</v>
      </c>
      <c r="E117" s="71" t="str">
        <f t="shared" ref="E117:G117" si="11">E74</f>
        <v># 280</v>
      </c>
      <c r="F117" s="71" t="str">
        <f t="shared" si="11"/>
        <v># 281</v>
      </c>
      <c r="G117" s="71" t="str">
        <f t="shared" si="11"/>
        <v># 282</v>
      </c>
      <c r="H117" s="115" t="s">
        <v>138</v>
      </c>
      <c r="I117" s="58">
        <v>30</v>
      </c>
    </row>
    <row r="118" spans="1:9" ht="17" customHeight="1">
      <c r="A118" s="72"/>
      <c r="B118" s="37" t="s">
        <v>17</v>
      </c>
      <c r="C118" s="68"/>
      <c r="D118" s="54" t="str">
        <f>D91</f>
        <v>醫生，你有病？ Who Heals the Healers? (10 EPI)</v>
      </c>
      <c r="E118" s="53"/>
      <c r="F118" s="100"/>
      <c r="G118" s="162" t="s">
        <v>23</v>
      </c>
      <c r="H118" s="350" t="s">
        <v>23</v>
      </c>
      <c r="I118" s="74"/>
    </row>
    <row r="119" spans="1:9" s="20" customFormat="1" ht="17" customHeight="1" thickBot="1">
      <c r="A119" s="11" t="s">
        <v>15</v>
      </c>
      <c r="B119" s="52" t="str">
        <f>B92</f>
        <v># 1</v>
      </c>
      <c r="C119" s="53" t="str">
        <f>"# " &amp; VALUE(RIGHT(B119,2)+1)</f>
        <v># 2</v>
      </c>
      <c r="D119" s="53" t="str">
        <f>"# " &amp; VALUE(RIGHT(C119,2)+1)</f>
        <v># 3</v>
      </c>
      <c r="E119" s="53" t="str">
        <f>"# " &amp; VALUE(RIGHT(D119,2)+1)</f>
        <v># 4</v>
      </c>
      <c r="F119" s="53" t="str">
        <f>"# " &amp; VALUE(RIGHT(E119,2)+1)</f>
        <v># 5</v>
      </c>
      <c r="G119" s="31" t="str">
        <f>G80</f>
        <v>冲遊泰國11 # 9</v>
      </c>
      <c r="H119" s="348" t="str">
        <f>H90</f>
        <v>800652253 (Sub: *Chi) (OP)</v>
      </c>
      <c r="I119" s="65" t="s">
        <v>15</v>
      </c>
    </row>
    <row r="120" spans="1:9" ht="17" customHeight="1">
      <c r="A120" s="118"/>
      <c r="B120" s="119" t="s">
        <v>17</v>
      </c>
      <c r="C120" s="36"/>
      <c r="D120" s="36"/>
      <c r="E120" s="36"/>
      <c r="F120" s="121"/>
      <c r="G120" s="227" t="s">
        <v>23</v>
      </c>
      <c r="H120" s="347" t="s">
        <v>20</v>
      </c>
      <c r="I120" s="50"/>
    </row>
    <row r="121" spans="1:9" ht="17" customHeight="1">
      <c r="A121" s="221">
        <v>30</v>
      </c>
      <c r="B121" s="68"/>
      <c r="C121" s="228"/>
      <c r="D121" s="68" t="str">
        <f>D63</f>
        <v>天龍八部 Demi-Gods and Semi-Devils (50 EPI)</v>
      </c>
      <c r="E121" s="172"/>
      <c r="F121" s="141"/>
      <c r="G121" s="91" t="str">
        <f>G90</f>
        <v>直播靈接觸 #21</v>
      </c>
      <c r="H121" s="349" t="str">
        <f>H86</f>
        <v>一周星星 #44</v>
      </c>
      <c r="I121" s="58">
        <v>30</v>
      </c>
    </row>
    <row r="122" spans="1:9" ht="17" customHeight="1">
      <c r="A122" s="72"/>
      <c r="B122" s="52" t="str">
        <f>B64</f>
        <v># 6</v>
      </c>
      <c r="C122" s="53" t="str">
        <f>C64</f>
        <v># 7</v>
      </c>
      <c r="D122" s="53" t="str">
        <f>D64</f>
        <v># 8</v>
      </c>
      <c r="E122" s="53" t="str">
        <f>E64</f>
        <v># 9</v>
      </c>
      <c r="F122" s="55" t="str">
        <f>F64</f>
        <v># 10</v>
      </c>
      <c r="G122" s="201"/>
      <c r="H122" s="170" t="s">
        <v>20</v>
      </c>
      <c r="I122" s="61"/>
    </row>
    <row r="123" spans="1:9" s="20" customFormat="1" ht="17" customHeight="1" thickBot="1">
      <c r="A123" s="11" t="s">
        <v>13</v>
      </c>
      <c r="B123" s="62"/>
      <c r="C123" s="71"/>
      <c r="D123" s="71"/>
      <c r="E123" s="71"/>
      <c r="F123" s="158"/>
      <c r="G123" s="203"/>
      <c r="H123" s="53" t="str">
        <f>H94</f>
        <v>Gourmet Express Weekly</v>
      </c>
      <c r="I123" s="65" t="s">
        <v>13</v>
      </c>
    </row>
    <row r="124" spans="1:9" ht="17" customHeight="1">
      <c r="A124" s="43"/>
      <c r="B124" s="229" t="s">
        <v>17</v>
      </c>
      <c r="C124" s="54"/>
      <c r="D124" s="54" t="s">
        <v>48</v>
      </c>
      <c r="E124" s="54"/>
      <c r="F124" s="53"/>
      <c r="G124" s="222" t="s">
        <v>23</v>
      </c>
      <c r="H124" s="230" t="s">
        <v>20</v>
      </c>
      <c r="I124" s="39"/>
    </row>
    <row r="125" spans="1:9" ht="17" customHeight="1">
      <c r="A125" s="43"/>
      <c r="B125" s="53" t="str">
        <f>B$42</f>
        <v># 2080</v>
      </c>
      <c r="C125" s="53" t="str">
        <f>C$42</f>
        <v># 2081</v>
      </c>
      <c r="D125" s="53" t="str">
        <f>D$42</f>
        <v># 2082</v>
      </c>
      <c r="E125" s="53" t="str">
        <f>E$42</f>
        <v># 2083</v>
      </c>
      <c r="F125" s="53" t="str">
        <f>F42</f>
        <v># 2084</v>
      </c>
      <c r="G125" s="60" t="str">
        <f>G70</f>
        <v>新聞透視 # 41</v>
      </c>
      <c r="H125" s="231"/>
      <c r="I125" s="39"/>
    </row>
    <row r="126" spans="1:9" ht="17" customHeight="1">
      <c r="A126" s="221" t="s">
        <v>2</v>
      </c>
      <c r="B126" s="29"/>
      <c r="C126" s="71"/>
      <c r="D126" s="71"/>
      <c r="E126" s="71"/>
      <c r="F126" s="232" t="s">
        <v>40</v>
      </c>
      <c r="H126" s="198" t="str">
        <f>H39</f>
        <v>流行經典50年 # 112</v>
      </c>
      <c r="I126" s="111" t="s">
        <v>2</v>
      </c>
    </row>
    <row r="127" spans="1:9" ht="17" customHeight="1">
      <c r="A127" s="72"/>
      <c r="B127" s="233" t="s">
        <v>36</v>
      </c>
      <c r="C127" s="53"/>
      <c r="D127" s="54" t="s">
        <v>59</v>
      </c>
      <c r="E127" s="53"/>
      <c r="F127" s="53"/>
      <c r="G127" s="222" t="s">
        <v>23</v>
      </c>
      <c r="H127" s="93"/>
      <c r="I127" s="109"/>
    </row>
    <row r="128" spans="1:9" ht="17" customHeight="1" thickBot="1">
      <c r="A128" s="234" t="s">
        <v>14</v>
      </c>
      <c r="B128" s="235" t="s">
        <v>139</v>
      </c>
      <c r="C128" s="236" t="str">
        <f>"# " &amp; VALUE(RIGHT(B128,3)+1)</f>
        <v># 136</v>
      </c>
      <c r="D128" s="236" t="str">
        <f>"# " &amp; VALUE(RIGHT(C128,3)+1)</f>
        <v># 137</v>
      </c>
      <c r="E128" s="236" t="str">
        <f>"# " &amp; VALUE(RIGHT(D128,3)+1)</f>
        <v># 138</v>
      </c>
      <c r="F128" s="236" t="str">
        <f>"# " &amp; VALUE(RIGHT(E128,3)+1)</f>
        <v># 139</v>
      </c>
      <c r="G128" s="237" t="str">
        <f>G41</f>
        <v>周六聊Teen谷 # 40</v>
      </c>
      <c r="H128" s="238"/>
      <c r="I128" s="239" t="s">
        <v>14</v>
      </c>
    </row>
    <row r="129" spans="1:9" ht="17" customHeight="1" thickTop="1">
      <c r="A129" s="240"/>
      <c r="B129" s="241" t="s">
        <v>122</v>
      </c>
      <c r="C129" s="6"/>
      <c r="D129" s="6"/>
      <c r="E129" s="6"/>
      <c r="F129" s="6"/>
      <c r="G129" s="6"/>
      <c r="H129" s="396">
        <f ca="1">TODAY()</f>
        <v>46306</v>
      </c>
      <c r="I129" s="397"/>
    </row>
    <row r="130" spans="1:9" ht="17" customHeight="1">
      <c r="B130" s="241"/>
    </row>
    <row r="131" spans="1:9" ht="17" customHeight="1"/>
    <row r="132" spans="1:9" ht="17" customHeight="1"/>
  </sheetData>
  <mergeCells count="16">
    <mergeCell ref="C1:G1"/>
    <mergeCell ref="H2:I2"/>
    <mergeCell ref="B12:F12"/>
    <mergeCell ref="G11:H11"/>
    <mergeCell ref="D54:E54"/>
    <mergeCell ref="E6:F6"/>
    <mergeCell ref="G18:H18"/>
    <mergeCell ref="G25:H25"/>
    <mergeCell ref="G26:H26"/>
    <mergeCell ref="E47:F47"/>
    <mergeCell ref="H129:I129"/>
    <mergeCell ref="G67:H67"/>
    <mergeCell ref="B101:F101"/>
    <mergeCell ref="B67:F70"/>
    <mergeCell ref="B71:F71"/>
    <mergeCell ref="G94:G97"/>
  </mergeCells>
  <phoneticPr fontId="0" type="noConversion"/>
  <printOptions horizontalCentered="1"/>
  <pageMargins left="0" right="0" top="0.27559055118110237" bottom="0" header="0.11811023622047245" footer="0"/>
  <pageSetup paperSize="9" scale="39" orientation="portrait" r:id="rId1"/>
  <headerFooter alignWithMargins="0"/>
  <rowBreaks count="1" manualBreakCount="1">
    <brk id="129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05701-EC89-49DE-A7A7-99DD68BD889F}">
  <sheetPr>
    <pageSetUpPr fitToPage="1"/>
  </sheetPr>
  <dimension ref="A1:N132"/>
  <sheetViews>
    <sheetView zoomScale="70" zoomScaleNormal="70" zoomScaleSheetLayoutView="70" workbookViewId="0">
      <pane xSplit="1" ySplit="4" topLeftCell="B73" activePane="bottomRight" state="frozen"/>
      <selection pane="topRight" activeCell="B1" sqref="B1"/>
      <selection pane="bottomLeft" activeCell="A5" sqref="A5"/>
      <selection pane="bottomRight" activeCell="E84" sqref="E84"/>
    </sheetView>
  </sheetViews>
  <sheetFormatPr defaultColWidth="9.453125" defaultRowHeight="15.5"/>
  <cols>
    <col min="1" max="1" width="7.6328125" style="242" customWidth="1"/>
    <col min="2" max="8" width="32.6328125" style="4" customWidth="1"/>
    <col min="9" max="9" width="7.6328125" style="243" customWidth="1"/>
    <col min="10" max="16384" width="9.453125" style="4"/>
  </cols>
  <sheetData>
    <row r="1" spans="1:9" ht="36" customHeight="1">
      <c r="A1" s="2"/>
      <c r="B1" s="3"/>
      <c r="C1" s="415" t="s">
        <v>160</v>
      </c>
      <c r="D1" s="415"/>
      <c r="E1" s="415"/>
      <c r="F1" s="415"/>
      <c r="G1" s="415"/>
      <c r="H1" s="3"/>
      <c r="I1" s="3"/>
    </row>
    <row r="2" spans="1:9" ht="17" customHeight="1" thickBot="1">
      <c r="A2" s="5" t="s">
        <v>161</v>
      </c>
      <c r="B2" s="6"/>
      <c r="C2" s="6"/>
      <c r="D2" s="1" t="s">
        <v>162</v>
      </c>
      <c r="E2" s="1"/>
      <c r="F2" s="7"/>
      <c r="G2" s="7"/>
      <c r="H2" s="416" t="s">
        <v>163</v>
      </c>
      <c r="I2" s="416"/>
    </row>
    <row r="3" spans="1:9" ht="17" customHeight="1" thickTop="1">
      <c r="A3" s="8" t="s">
        <v>164</v>
      </c>
      <c r="B3" s="9" t="s">
        <v>25</v>
      </c>
      <c r="C3" s="9" t="s">
        <v>26</v>
      </c>
      <c r="D3" s="9" t="s">
        <v>27</v>
      </c>
      <c r="E3" s="9" t="s">
        <v>165</v>
      </c>
      <c r="F3" s="9" t="s">
        <v>29</v>
      </c>
      <c r="G3" s="9" t="s">
        <v>30</v>
      </c>
      <c r="H3" s="9" t="s">
        <v>31</v>
      </c>
      <c r="I3" s="10" t="s">
        <v>164</v>
      </c>
    </row>
    <row r="4" spans="1:9" ht="17" customHeight="1" thickBot="1">
      <c r="A4" s="11"/>
      <c r="B4" s="12">
        <v>46307</v>
      </c>
      <c r="C4" s="12">
        <v>46308</v>
      </c>
      <c r="D4" s="13">
        <v>46309</v>
      </c>
      <c r="E4" s="13">
        <v>46310</v>
      </c>
      <c r="F4" s="13">
        <v>46311</v>
      </c>
      <c r="G4" s="13">
        <v>46312</v>
      </c>
      <c r="H4" s="13">
        <v>46313</v>
      </c>
      <c r="I4" s="14"/>
    </row>
    <row r="5" spans="1:9" s="20" customFormat="1" ht="17" customHeight="1" thickBot="1">
      <c r="A5" s="15" t="s">
        <v>166</v>
      </c>
      <c r="B5" s="16"/>
      <c r="C5" s="17"/>
      <c r="D5" s="17"/>
      <c r="E5" s="17"/>
      <c r="F5" s="17"/>
      <c r="G5" s="17"/>
      <c r="H5" s="18"/>
      <c r="I5" s="19" t="s">
        <v>166</v>
      </c>
    </row>
    <row r="6" spans="1:9" ht="17" customHeight="1">
      <c r="A6" s="21"/>
      <c r="B6" s="22" t="s">
        <v>17</v>
      </c>
      <c r="C6" s="23" t="s">
        <v>17</v>
      </c>
      <c r="D6" s="24" t="s">
        <v>167</v>
      </c>
      <c r="E6" s="424" t="s">
        <v>168</v>
      </c>
      <c r="F6" s="425"/>
      <c r="G6" s="25" t="s">
        <v>169</v>
      </c>
      <c r="H6" s="26" t="s">
        <v>17</v>
      </c>
      <c r="I6" s="27"/>
    </row>
    <row r="7" spans="1:9" ht="17" customHeight="1">
      <c r="A7" s="28">
        <v>30</v>
      </c>
      <c r="B7" s="29" t="s">
        <v>170</v>
      </c>
      <c r="C7" s="30" t="s">
        <v>171</v>
      </c>
      <c r="D7" s="31" t="s">
        <v>172</v>
      </c>
      <c r="E7" s="30" t="s">
        <v>173</v>
      </c>
      <c r="F7" s="30" t="s">
        <v>174</v>
      </c>
      <c r="G7" s="30" t="s">
        <v>175</v>
      </c>
      <c r="H7" s="32" t="s">
        <v>176</v>
      </c>
      <c r="I7" s="33">
        <v>30</v>
      </c>
    </row>
    <row r="8" spans="1:9" ht="17" customHeight="1">
      <c r="A8" s="34"/>
      <c r="B8" s="22" t="s">
        <v>17</v>
      </c>
      <c r="C8" s="35"/>
      <c r="D8" s="36"/>
      <c r="E8" s="35" t="s">
        <v>177</v>
      </c>
      <c r="F8" s="37"/>
      <c r="G8" s="35"/>
      <c r="H8" s="38"/>
      <c r="I8" s="39"/>
    </row>
    <row r="9" spans="1:9" s="20" customFormat="1" ht="17" customHeight="1" thickBot="1">
      <c r="A9" s="11" t="s">
        <v>0</v>
      </c>
      <c r="B9" s="40" t="s">
        <v>178</v>
      </c>
      <c r="C9" s="41" t="s">
        <v>179</v>
      </c>
      <c r="D9" s="41" t="s">
        <v>180</v>
      </c>
      <c r="E9" s="41" t="s">
        <v>181</v>
      </c>
      <c r="F9" s="41" t="s">
        <v>182</v>
      </c>
      <c r="G9" s="41" t="s">
        <v>183</v>
      </c>
      <c r="H9" s="41" t="s">
        <v>184</v>
      </c>
      <c r="I9" s="42" t="s">
        <v>0</v>
      </c>
    </row>
    <row r="10" spans="1:9" ht="17" customHeight="1">
      <c r="A10" s="43"/>
      <c r="B10" s="339"/>
      <c r="C10" s="341"/>
      <c r="D10" s="341"/>
      <c r="E10" s="341"/>
      <c r="F10" s="338"/>
      <c r="G10" s="339"/>
      <c r="H10" s="337"/>
      <c r="I10" s="27"/>
    </row>
    <row r="11" spans="1:9" ht="17" customHeight="1">
      <c r="A11" s="28">
        <v>30</v>
      </c>
      <c r="B11" s="336"/>
      <c r="C11" s="336"/>
      <c r="D11" s="336"/>
      <c r="E11" s="336"/>
      <c r="F11" s="336"/>
      <c r="G11" s="420" t="s">
        <v>32</v>
      </c>
      <c r="H11" s="421"/>
      <c r="I11" s="33">
        <v>30</v>
      </c>
    </row>
    <row r="12" spans="1:9" ht="17" customHeight="1">
      <c r="A12" s="44"/>
      <c r="B12" s="417" t="s">
        <v>185</v>
      </c>
      <c r="C12" s="418"/>
      <c r="D12" s="418"/>
      <c r="E12" s="418"/>
      <c r="F12" s="419"/>
      <c r="G12" s="335"/>
      <c r="H12" s="334"/>
      <c r="I12" s="39"/>
    </row>
    <row r="13" spans="1:9" s="20" customFormat="1" ht="17" customHeight="1" thickBot="1">
      <c r="A13" s="45" t="s">
        <v>1</v>
      </c>
      <c r="B13" s="333"/>
      <c r="C13" s="332"/>
      <c r="D13" s="332"/>
      <c r="E13" s="332"/>
      <c r="F13" s="331"/>
      <c r="G13" s="330"/>
      <c r="H13" s="329"/>
      <c r="I13" s="42" t="s">
        <v>1</v>
      </c>
    </row>
    <row r="14" spans="1:9" ht="17" customHeight="1">
      <c r="A14" s="46"/>
      <c r="B14" s="358">
        <v>800163253</v>
      </c>
      <c r="C14" s="360"/>
      <c r="D14" s="360"/>
      <c r="E14" s="360"/>
      <c r="F14" s="357"/>
      <c r="G14" s="49">
        <v>800585512</v>
      </c>
      <c r="H14" s="48">
        <v>800555985</v>
      </c>
      <c r="I14" s="50"/>
    </row>
    <row r="15" spans="1:9" ht="17" customHeight="1">
      <c r="A15" s="51" t="s">
        <v>2</v>
      </c>
      <c r="B15" s="356"/>
      <c r="C15" s="359"/>
      <c r="D15" s="355" t="s">
        <v>346</v>
      </c>
      <c r="E15" s="359"/>
      <c r="F15" s="354"/>
      <c r="G15" s="56" t="s">
        <v>186</v>
      </c>
      <c r="H15" s="57" t="s">
        <v>187</v>
      </c>
      <c r="I15" s="58" t="s">
        <v>2</v>
      </c>
    </row>
    <row r="16" spans="1:9" ht="17" customHeight="1">
      <c r="A16" s="59"/>
      <c r="B16" s="356" t="s">
        <v>188</v>
      </c>
      <c r="C16" s="359" t="s">
        <v>189</v>
      </c>
      <c r="D16" s="359" t="s">
        <v>190</v>
      </c>
      <c r="E16" s="359" t="s">
        <v>191</v>
      </c>
      <c r="F16" s="354" t="s">
        <v>192</v>
      </c>
      <c r="G16" s="60" t="s">
        <v>172</v>
      </c>
      <c r="H16" s="60" t="s">
        <v>192</v>
      </c>
      <c r="I16" s="61"/>
    </row>
    <row r="17" spans="1:9" s="20" customFormat="1" ht="17" customHeight="1" thickBot="1">
      <c r="A17" s="45" t="s">
        <v>3</v>
      </c>
      <c r="B17" s="353" t="s">
        <v>193</v>
      </c>
      <c r="C17" s="352"/>
      <c r="D17" s="352"/>
      <c r="E17" s="352"/>
      <c r="F17" s="351"/>
      <c r="G17" s="64"/>
      <c r="H17" s="63"/>
      <c r="I17" s="65" t="s">
        <v>3</v>
      </c>
    </row>
    <row r="18" spans="1:9" s="20" customFormat="1" ht="17" customHeight="1">
      <c r="A18" s="45"/>
      <c r="B18" s="66" t="s">
        <v>194</v>
      </c>
      <c r="C18" s="36"/>
      <c r="D18" s="37" t="s">
        <v>195</v>
      </c>
      <c r="E18" s="37"/>
      <c r="F18" s="37"/>
      <c r="G18" s="422" t="s">
        <v>168</v>
      </c>
      <c r="H18" s="426"/>
      <c r="I18" s="69"/>
    </row>
    <row r="19" spans="1:9" ht="17" customHeight="1">
      <c r="A19" s="70" t="s">
        <v>2</v>
      </c>
      <c r="B19" s="71" t="s">
        <v>196</v>
      </c>
      <c r="C19" s="71" t="s">
        <v>197</v>
      </c>
      <c r="D19" s="71" t="s">
        <v>198</v>
      </c>
      <c r="E19" s="71" t="s">
        <v>199</v>
      </c>
      <c r="F19" s="71" t="s">
        <v>200</v>
      </c>
      <c r="G19" s="31" t="s">
        <v>173</v>
      </c>
      <c r="H19" s="71" t="s">
        <v>174</v>
      </c>
      <c r="I19" s="58" t="s">
        <v>2</v>
      </c>
    </row>
    <row r="20" spans="1:9" ht="17" customHeight="1">
      <c r="A20" s="72"/>
      <c r="B20" s="328" t="s">
        <v>201</v>
      </c>
      <c r="C20" s="327"/>
      <c r="D20" s="326"/>
      <c r="E20" s="327" t="s">
        <v>202</v>
      </c>
      <c r="F20" s="327"/>
      <c r="G20" s="327"/>
      <c r="H20" s="370" t="s">
        <v>194</v>
      </c>
      <c r="I20" s="74"/>
    </row>
    <row r="21" spans="1:9" s="20" customFormat="1" ht="17" customHeight="1" thickBot="1">
      <c r="A21" s="15" t="s">
        <v>4</v>
      </c>
      <c r="B21" s="327" t="s">
        <v>203</v>
      </c>
      <c r="C21" s="327" t="s">
        <v>204</v>
      </c>
      <c r="D21" s="325" t="s">
        <v>205</v>
      </c>
      <c r="E21" s="327" t="s">
        <v>206</v>
      </c>
      <c r="F21" s="325" t="s">
        <v>207</v>
      </c>
      <c r="G21" s="327" t="s">
        <v>208</v>
      </c>
      <c r="H21" s="369" t="s">
        <v>253</v>
      </c>
      <c r="I21" s="65" t="s">
        <v>4</v>
      </c>
    </row>
    <row r="22" spans="1:9" ht="17" customHeight="1">
      <c r="A22" s="75"/>
      <c r="B22" s="66" t="s">
        <v>209</v>
      </c>
      <c r="C22" s="36"/>
      <c r="D22" s="36" t="s">
        <v>210</v>
      </c>
      <c r="E22" s="37"/>
      <c r="F22" s="37"/>
      <c r="G22" s="73">
        <v>800619816</v>
      </c>
      <c r="H22" s="77"/>
      <c r="I22" s="78"/>
    </row>
    <row r="23" spans="1:9" ht="17" customHeight="1">
      <c r="A23" s="79" t="s">
        <v>2</v>
      </c>
      <c r="B23" s="29" t="s">
        <v>211</v>
      </c>
      <c r="C23" s="71" t="s">
        <v>188</v>
      </c>
      <c r="D23" s="71" t="s">
        <v>189</v>
      </c>
      <c r="E23" s="71" t="s">
        <v>190</v>
      </c>
      <c r="F23" s="71" t="s">
        <v>191</v>
      </c>
      <c r="G23" s="81"/>
      <c r="H23" s="82"/>
      <c r="I23" s="83" t="s">
        <v>2</v>
      </c>
    </row>
    <row r="24" spans="1:9" ht="17" customHeight="1">
      <c r="A24" s="84"/>
      <c r="B24" s="85" t="s">
        <v>17</v>
      </c>
      <c r="C24" s="86"/>
      <c r="D24" s="87" t="s">
        <v>212</v>
      </c>
      <c r="E24" s="87"/>
      <c r="F24" s="87"/>
      <c r="G24" s="81"/>
      <c r="H24" s="82"/>
      <c r="I24" s="88"/>
    </row>
    <row r="25" spans="1:9" ht="17" customHeight="1">
      <c r="A25" s="84"/>
      <c r="B25" s="89" t="s">
        <v>17</v>
      </c>
      <c r="C25" s="47" t="s">
        <v>17</v>
      </c>
      <c r="D25" s="90" t="s">
        <v>17</v>
      </c>
      <c r="E25" s="90" t="s">
        <v>17</v>
      </c>
      <c r="F25" s="90" t="s">
        <v>17</v>
      </c>
      <c r="G25" s="422" t="s">
        <v>213</v>
      </c>
      <c r="H25" s="427"/>
      <c r="I25" s="88"/>
    </row>
    <row r="26" spans="1:9" ht="17" customHeight="1">
      <c r="A26" s="84"/>
      <c r="B26" s="55" t="s">
        <v>171</v>
      </c>
      <c r="C26" s="55" t="s">
        <v>214</v>
      </c>
      <c r="D26" s="91" t="s">
        <v>68</v>
      </c>
      <c r="E26" s="81" t="s">
        <v>176</v>
      </c>
      <c r="F26" s="67" t="s">
        <v>71</v>
      </c>
      <c r="G26" s="428" t="s">
        <v>215</v>
      </c>
      <c r="H26" s="429"/>
      <c r="I26" s="88"/>
    </row>
    <row r="27" spans="1:9" s="20" customFormat="1" ht="17" customHeight="1" thickBot="1">
      <c r="A27" s="92" t="s">
        <v>5</v>
      </c>
      <c r="B27" s="80"/>
      <c r="C27" s="60"/>
      <c r="D27" s="31" t="s">
        <v>216</v>
      </c>
      <c r="E27" s="31"/>
      <c r="F27" s="31" t="s">
        <v>217</v>
      </c>
      <c r="G27" s="81" t="s">
        <v>218</v>
      </c>
      <c r="H27" s="93" t="s">
        <v>219</v>
      </c>
      <c r="I27" s="94" t="s">
        <v>5</v>
      </c>
    </row>
    <row r="28" spans="1:9" ht="17" customHeight="1">
      <c r="A28" s="95"/>
      <c r="B28" s="96" t="s">
        <v>17</v>
      </c>
      <c r="C28" s="136"/>
      <c r="D28" s="36"/>
      <c r="E28" s="36"/>
      <c r="F28" s="121"/>
      <c r="G28" s="97"/>
      <c r="H28" s="82"/>
      <c r="I28" s="98"/>
    </row>
    <row r="29" spans="1:9" ht="17" customHeight="1">
      <c r="A29" s="99" t="s">
        <v>2</v>
      </c>
      <c r="B29" s="68" t="s">
        <v>220</v>
      </c>
      <c r="C29" s="343"/>
      <c r="D29" s="54" t="s">
        <v>221</v>
      </c>
      <c r="E29" s="101"/>
      <c r="F29" s="55"/>
      <c r="G29" s="102"/>
      <c r="H29" s="103"/>
      <c r="I29" s="83" t="s">
        <v>2</v>
      </c>
    </row>
    <row r="30" spans="1:9" ht="17" customHeight="1">
      <c r="A30" s="95"/>
      <c r="B30" s="53" t="s">
        <v>173</v>
      </c>
      <c r="C30" s="81" t="s">
        <v>222</v>
      </c>
      <c r="D30" s="53" t="s">
        <v>223</v>
      </c>
      <c r="E30" s="53" t="s">
        <v>172</v>
      </c>
      <c r="F30" s="55" t="s">
        <v>224</v>
      </c>
      <c r="G30" s="81"/>
      <c r="H30" s="82"/>
      <c r="I30" s="88"/>
    </row>
    <row r="31" spans="1:9" s="20" customFormat="1" ht="17" customHeight="1" thickBot="1">
      <c r="A31" s="104" t="s">
        <v>6</v>
      </c>
      <c r="B31" s="71"/>
      <c r="C31" s="31"/>
      <c r="D31" s="71"/>
      <c r="E31" s="71"/>
      <c r="F31" s="158"/>
      <c r="G31" s="85" t="s">
        <v>193</v>
      </c>
      <c r="H31" s="105"/>
      <c r="I31" s="106" t="s">
        <v>6</v>
      </c>
    </row>
    <row r="32" spans="1:9" ht="17" customHeight="1">
      <c r="A32" s="107"/>
      <c r="B32" s="47" t="s">
        <v>17</v>
      </c>
      <c r="C32" s="54"/>
      <c r="D32" s="35" t="s">
        <v>177</v>
      </c>
      <c r="E32" s="37"/>
      <c r="F32" s="37"/>
      <c r="G32" s="6"/>
      <c r="H32" s="108"/>
      <c r="I32" s="109"/>
    </row>
    <row r="33" spans="1:9" ht="17" customHeight="1">
      <c r="A33" s="110" t="s">
        <v>2</v>
      </c>
      <c r="B33" s="71" t="s">
        <v>178</v>
      </c>
      <c r="C33" s="71" t="s">
        <v>179</v>
      </c>
      <c r="D33" s="71" t="s">
        <v>180</v>
      </c>
      <c r="E33" s="71" t="s">
        <v>181</v>
      </c>
      <c r="F33" s="71" t="s">
        <v>182</v>
      </c>
      <c r="G33" s="71" t="s">
        <v>183</v>
      </c>
      <c r="H33" s="71" t="s">
        <v>184</v>
      </c>
      <c r="I33" s="111" t="s">
        <v>2</v>
      </c>
    </row>
    <row r="34" spans="1:9" ht="17" customHeight="1">
      <c r="A34" s="84"/>
      <c r="B34" s="96" t="s">
        <v>17</v>
      </c>
      <c r="C34" s="53"/>
      <c r="D34" s="53" t="s">
        <v>39</v>
      </c>
      <c r="E34" s="53"/>
      <c r="F34" s="53"/>
      <c r="G34" s="112" t="s">
        <v>225</v>
      </c>
      <c r="H34" s="244" t="s">
        <v>226</v>
      </c>
      <c r="I34" s="113"/>
    </row>
    <row r="35" spans="1:9" ht="17" customHeight="1">
      <c r="A35" s="84"/>
      <c r="B35" s="53" t="s">
        <v>227</v>
      </c>
      <c r="C35" s="53" t="s">
        <v>228</v>
      </c>
      <c r="D35" s="53" t="s">
        <v>229</v>
      </c>
      <c r="E35" s="53" t="s">
        <v>230</v>
      </c>
      <c r="F35" s="53" t="s">
        <v>231</v>
      </c>
      <c r="G35" s="114" t="s">
        <v>232</v>
      </c>
      <c r="H35" s="292" t="s">
        <v>233</v>
      </c>
      <c r="I35" s="113"/>
    </row>
    <row r="36" spans="1:9" s="20" customFormat="1" ht="17" customHeight="1" thickBot="1">
      <c r="A36" s="92" t="s">
        <v>7</v>
      </c>
      <c r="B36" s="71"/>
      <c r="C36" s="53"/>
      <c r="D36" s="71"/>
      <c r="E36" s="71"/>
      <c r="F36" s="115">
        <v>1255</v>
      </c>
      <c r="G36" s="116"/>
      <c r="H36" s="290" t="s">
        <v>234</v>
      </c>
      <c r="I36" s="14" t="s">
        <v>7</v>
      </c>
    </row>
    <row r="37" spans="1:9" ht="17" customHeight="1">
      <c r="A37" s="118"/>
      <c r="B37" s="119" t="s">
        <v>17</v>
      </c>
      <c r="C37" s="120"/>
      <c r="D37" s="36" t="s">
        <v>202</v>
      </c>
      <c r="E37" s="36"/>
      <c r="F37" s="121"/>
      <c r="G37" s="112" t="s">
        <v>225</v>
      </c>
      <c r="H37" s="122" t="s">
        <v>235</v>
      </c>
      <c r="I37" s="123"/>
    </row>
    <row r="38" spans="1:9" ht="17" customHeight="1">
      <c r="A38" s="72"/>
      <c r="B38" s="53" t="s">
        <v>203</v>
      </c>
      <c r="C38" s="53" t="s">
        <v>204</v>
      </c>
      <c r="D38" s="53" t="s">
        <v>205</v>
      </c>
      <c r="E38" s="53" t="s">
        <v>206</v>
      </c>
      <c r="F38" s="55" t="s">
        <v>207</v>
      </c>
      <c r="G38" s="56" t="s">
        <v>167</v>
      </c>
      <c r="H38"/>
      <c r="I38" s="113"/>
    </row>
    <row r="39" spans="1:9" ht="17" customHeight="1">
      <c r="A39" s="51" t="s">
        <v>2</v>
      </c>
      <c r="B39" s="71"/>
      <c r="C39" s="71"/>
      <c r="D39" s="71"/>
      <c r="E39" s="71"/>
      <c r="F39" s="124">
        <v>1320</v>
      </c>
      <c r="G39" s="125" t="s">
        <v>172</v>
      </c>
      <c r="H39" s="126" t="s">
        <v>236</v>
      </c>
      <c r="I39" s="127" t="s">
        <v>2</v>
      </c>
    </row>
    <row r="40" spans="1:9" ht="17" customHeight="1">
      <c r="A40" s="128"/>
      <c r="B40" s="324" t="s">
        <v>237</v>
      </c>
      <c r="C40" s="323"/>
      <c r="D40" s="336"/>
      <c r="E40" s="322"/>
      <c r="F40" s="322"/>
      <c r="G40" s="318" t="s">
        <v>238</v>
      </c>
      <c r="H40" s="129" t="s">
        <v>44</v>
      </c>
      <c r="I40" s="113"/>
    </row>
    <row r="41" spans="1:9" ht="17" customHeight="1" thickBot="1">
      <c r="A41" s="72"/>
      <c r="B41" s="321"/>
      <c r="C41" s="320"/>
      <c r="D41" s="320" t="s">
        <v>239</v>
      </c>
      <c r="E41" s="320"/>
      <c r="F41" s="327"/>
      <c r="G41" s="317" t="s">
        <v>240</v>
      </c>
      <c r="H41" s="129"/>
      <c r="I41" s="113"/>
    </row>
    <row r="42" spans="1:9" s="20" customFormat="1" ht="17" customHeight="1" thickBot="1">
      <c r="A42" s="131" t="s">
        <v>8</v>
      </c>
      <c r="B42" s="321" t="s">
        <v>241</v>
      </c>
      <c r="C42" s="327" t="s">
        <v>242</v>
      </c>
      <c r="D42" s="327" t="s">
        <v>243</v>
      </c>
      <c r="E42" s="327" t="s">
        <v>244</v>
      </c>
      <c r="F42" s="327" t="s">
        <v>245</v>
      </c>
      <c r="G42" s="340" t="s">
        <v>21</v>
      </c>
      <c r="H42" s="132"/>
      <c r="I42" s="14" t="s">
        <v>8</v>
      </c>
    </row>
    <row r="43" spans="1:9" ht="17" customHeight="1">
      <c r="A43" s="107"/>
      <c r="B43" s="327"/>
      <c r="C43" s="327"/>
      <c r="D43" s="327"/>
      <c r="E43" s="327"/>
      <c r="F43" s="319">
        <v>1405</v>
      </c>
      <c r="G43" s="112" t="s">
        <v>225</v>
      </c>
      <c r="H43" s="133" t="s">
        <v>246</v>
      </c>
      <c r="I43" s="50"/>
    </row>
    <row r="44" spans="1:9" ht="17" customHeight="1">
      <c r="A44" s="84"/>
      <c r="B44" s="119" t="s">
        <v>17</v>
      </c>
      <c r="C44" s="36"/>
      <c r="D44" s="37" t="s">
        <v>195</v>
      </c>
      <c r="E44" s="37"/>
      <c r="F44" s="37"/>
      <c r="G44" s="91" t="s">
        <v>247</v>
      </c>
      <c r="H44" s="144" t="s">
        <v>248</v>
      </c>
      <c r="I44" s="74"/>
    </row>
    <row r="45" spans="1:9" ht="17" customHeight="1">
      <c r="A45" s="134" t="s">
        <v>2</v>
      </c>
      <c r="B45" s="29" t="s">
        <v>196</v>
      </c>
      <c r="C45" s="53" t="s">
        <v>197</v>
      </c>
      <c r="D45" s="53" t="s">
        <v>198</v>
      </c>
      <c r="E45" s="53" t="s">
        <v>199</v>
      </c>
      <c r="F45" s="53" t="s">
        <v>200</v>
      </c>
      <c r="G45" s="30"/>
      <c r="H45" s="132"/>
      <c r="I45" s="58" t="s">
        <v>2</v>
      </c>
    </row>
    <row r="46" spans="1:9" ht="17" customHeight="1">
      <c r="A46" s="135"/>
      <c r="B46" s="119" t="s">
        <v>17</v>
      </c>
      <c r="C46" s="36"/>
      <c r="D46" s="36"/>
      <c r="E46" s="36"/>
      <c r="F46" s="36"/>
      <c r="G46" s="112" t="s">
        <v>225</v>
      </c>
      <c r="H46" s="133" t="s">
        <v>246</v>
      </c>
      <c r="I46" s="137"/>
    </row>
    <row r="47" spans="1:9" s="20" customFormat="1" ht="17" customHeight="1" thickBot="1">
      <c r="A47" s="138">
        <v>1500</v>
      </c>
      <c r="B47" s="52"/>
      <c r="C47" s="139"/>
      <c r="D47" s="172" t="s">
        <v>249</v>
      </c>
      <c r="F47" s="172"/>
      <c r="G47" s="130" t="s">
        <v>250</v>
      </c>
      <c r="H47" s="141" t="s">
        <v>176</v>
      </c>
      <c r="I47" s="142">
        <v>1500</v>
      </c>
    </row>
    <row r="48" spans="1:9" ht="17" customHeight="1">
      <c r="A48" s="143"/>
      <c r="B48" s="52" t="s">
        <v>172</v>
      </c>
      <c r="C48" s="53" t="s">
        <v>224</v>
      </c>
      <c r="D48" s="53" t="s">
        <v>211</v>
      </c>
      <c r="E48" s="53" t="s">
        <v>188</v>
      </c>
      <c r="F48" s="53" t="s">
        <v>189</v>
      </c>
      <c r="G48" s="144"/>
      <c r="H48" s="133" t="s">
        <v>246</v>
      </c>
      <c r="I48" s="145"/>
    </row>
    <row r="49" spans="1:9" ht="17" customHeight="1">
      <c r="A49" s="146">
        <v>30</v>
      </c>
      <c r="B49" s="147"/>
      <c r="C49" s="71"/>
      <c r="D49" s="71"/>
      <c r="E49" s="71"/>
      <c r="F49" s="71"/>
      <c r="G49" s="116"/>
      <c r="H49" s="54" t="s">
        <v>251</v>
      </c>
      <c r="I49" s="58" t="s">
        <v>2</v>
      </c>
    </row>
    <row r="50" spans="1:9" ht="17" customHeight="1">
      <c r="A50" s="135"/>
      <c r="B50" s="148" t="s">
        <v>17</v>
      </c>
      <c r="C50" s="149"/>
      <c r="D50" s="87" t="s">
        <v>212</v>
      </c>
      <c r="E50" s="87"/>
      <c r="F50" s="87"/>
      <c r="G50" s="112" t="s">
        <v>225</v>
      </c>
      <c r="H50" s="133" t="s">
        <v>246</v>
      </c>
      <c r="I50" s="74"/>
    </row>
    <row r="51" spans="1:9" ht="17" customHeight="1">
      <c r="A51" s="135"/>
      <c r="B51" s="66" t="s">
        <v>209</v>
      </c>
      <c r="C51" s="36"/>
      <c r="D51" s="150" t="s">
        <v>210</v>
      </c>
      <c r="E51" s="37"/>
      <c r="F51" s="37"/>
      <c r="G51" s="130" t="s">
        <v>252</v>
      </c>
      <c r="H51" s="54" t="s">
        <v>253</v>
      </c>
      <c r="I51" s="74"/>
    </row>
    <row r="52" spans="1:9" s="20" customFormat="1" ht="17" customHeight="1" thickBot="1">
      <c r="A52" s="138">
        <v>1600</v>
      </c>
      <c r="B52" s="29" t="s">
        <v>211</v>
      </c>
      <c r="C52" s="71" t="s">
        <v>188</v>
      </c>
      <c r="D52" s="71" t="s">
        <v>189</v>
      </c>
      <c r="E52" s="71" t="s">
        <v>190</v>
      </c>
      <c r="F52" s="71" t="s">
        <v>191</v>
      </c>
      <c r="G52" s="151"/>
      <c r="H52" s="141"/>
      <c r="I52" s="142">
        <v>1600</v>
      </c>
    </row>
    <row r="53" spans="1:9" ht="17" customHeight="1">
      <c r="A53" s="75"/>
      <c r="B53" s="152" t="s">
        <v>254</v>
      </c>
      <c r="C53" s="90" t="s">
        <v>255</v>
      </c>
      <c r="D53" s="73" t="s">
        <v>256</v>
      </c>
      <c r="E53" s="89"/>
      <c r="F53" s="47" t="s">
        <v>254</v>
      </c>
      <c r="G53" s="112"/>
      <c r="H53" s="133" t="s">
        <v>246</v>
      </c>
      <c r="I53" s="153"/>
    </row>
    <row r="54" spans="1:9" ht="17" customHeight="1">
      <c r="A54" s="135"/>
      <c r="B54" s="154" t="s">
        <v>257</v>
      </c>
      <c r="C54" s="102" t="s">
        <v>258</v>
      </c>
      <c r="D54" s="422" t="s">
        <v>168</v>
      </c>
      <c r="E54" s="423"/>
      <c r="F54" s="155" t="s">
        <v>257</v>
      </c>
      <c r="G54" s="130"/>
      <c r="H54" s="156"/>
      <c r="I54" s="157"/>
    </row>
    <row r="55" spans="1:9" ht="16.75" customHeight="1">
      <c r="A55" s="146">
        <v>30</v>
      </c>
      <c r="B55" s="80" t="s">
        <v>216</v>
      </c>
      <c r="C55" s="31" t="s">
        <v>172</v>
      </c>
      <c r="D55" s="31" t="s">
        <v>173</v>
      </c>
      <c r="E55" s="158" t="s">
        <v>174</v>
      </c>
      <c r="F55" s="31" t="s">
        <v>175</v>
      </c>
      <c r="G55" s="144"/>
      <c r="H55" s="141"/>
      <c r="I55" s="159">
        <v>30</v>
      </c>
    </row>
    <row r="56" spans="1:9" ht="17" customHeight="1">
      <c r="A56" s="135"/>
      <c r="B56" s="76" t="s">
        <v>259</v>
      </c>
      <c r="C56" s="160" t="s">
        <v>260</v>
      </c>
      <c r="D56" s="23" t="s">
        <v>261</v>
      </c>
      <c r="E56" s="161" t="s">
        <v>262</v>
      </c>
      <c r="F56" s="162" t="s">
        <v>263</v>
      </c>
      <c r="G56" s="91" t="s">
        <v>264</v>
      </c>
      <c r="H56" s="55"/>
      <c r="I56" s="137"/>
    </row>
    <row r="57" spans="1:9" ht="17" customHeight="1">
      <c r="A57" s="135"/>
      <c r="B57" s="163" t="s">
        <v>265</v>
      </c>
      <c r="C57" s="55" t="s">
        <v>266</v>
      </c>
      <c r="D57" s="91" t="s">
        <v>267</v>
      </c>
      <c r="E57" s="164" t="s">
        <v>268</v>
      </c>
      <c r="F57" s="165" t="s">
        <v>269</v>
      </c>
      <c r="G57" s="166" t="s">
        <v>270</v>
      </c>
      <c r="H57" s="91" t="s">
        <v>271</v>
      </c>
      <c r="I57" s="137"/>
    </row>
    <row r="58" spans="1:9" s="20" customFormat="1" ht="17" customHeight="1" thickBot="1">
      <c r="A58" s="138">
        <v>1700</v>
      </c>
      <c r="B58" s="167" t="s">
        <v>272</v>
      </c>
      <c r="C58" s="158" t="s">
        <v>217</v>
      </c>
      <c r="D58" s="116" t="s">
        <v>273</v>
      </c>
      <c r="E58" s="168" t="s">
        <v>274</v>
      </c>
      <c r="F58" s="31" t="s">
        <v>275</v>
      </c>
      <c r="G58" s="169"/>
      <c r="H58" s="91"/>
      <c r="I58" s="142">
        <v>1700</v>
      </c>
    </row>
    <row r="59" spans="1:9" ht="17" customHeight="1">
      <c r="A59" s="75"/>
      <c r="B59" s="37" t="s">
        <v>276</v>
      </c>
      <c r="C59" s="170"/>
      <c r="D59" s="47"/>
      <c r="E59" s="47"/>
      <c r="F59" s="47"/>
      <c r="G59" s="171"/>
      <c r="H59" s="91"/>
      <c r="I59" s="153"/>
    </row>
    <row r="60" spans="1:9" ht="17" customHeight="1">
      <c r="A60" s="135"/>
      <c r="B60" s="47"/>
      <c r="C60" s="53"/>
      <c r="D60" s="172" t="s">
        <v>39</v>
      </c>
      <c r="E60" s="6"/>
      <c r="F60" s="6"/>
      <c r="G60" s="173"/>
      <c r="H60" s="54"/>
      <c r="I60" s="137"/>
    </row>
    <row r="61" spans="1:9" ht="17" customHeight="1">
      <c r="A61" s="146">
        <v>30</v>
      </c>
      <c r="B61" s="71" t="s">
        <v>228</v>
      </c>
      <c r="C61" s="71" t="s">
        <v>229</v>
      </c>
      <c r="D61" s="71" t="s">
        <v>230</v>
      </c>
      <c r="E61" s="71" t="s">
        <v>231</v>
      </c>
      <c r="F61" s="71" t="s">
        <v>277</v>
      </c>
      <c r="G61" s="60"/>
      <c r="H61" s="91"/>
      <c r="I61" s="159">
        <v>30</v>
      </c>
    </row>
    <row r="62" spans="1:9" ht="17" customHeight="1">
      <c r="A62" s="175"/>
      <c r="B62" s="119" t="s">
        <v>278</v>
      </c>
      <c r="C62" s="96"/>
      <c r="D62" s="96"/>
      <c r="E62" s="47"/>
      <c r="F62" s="96"/>
      <c r="G62" s="171"/>
      <c r="H62" s="54"/>
      <c r="I62" s="137"/>
    </row>
    <row r="63" spans="1:9" ht="17" customHeight="1">
      <c r="A63" s="135"/>
      <c r="B63" s="176"/>
      <c r="C63" s="172"/>
      <c r="D63" s="68" t="s">
        <v>279</v>
      </c>
      <c r="E63" s="140"/>
      <c r="F63" s="68"/>
      <c r="G63" s="91"/>
      <c r="H63" s="54"/>
      <c r="I63" s="137"/>
    </row>
    <row r="64" spans="1:9" s="20" customFormat="1" ht="17" customHeight="1" thickBot="1">
      <c r="A64" s="138">
        <v>1800</v>
      </c>
      <c r="B64" s="52" t="s">
        <v>280</v>
      </c>
      <c r="C64" s="53" t="s">
        <v>217</v>
      </c>
      <c r="D64" s="53" t="s">
        <v>281</v>
      </c>
      <c r="E64" s="53" t="s">
        <v>282</v>
      </c>
      <c r="F64" s="53" t="s">
        <v>283</v>
      </c>
      <c r="G64" s="177"/>
      <c r="H64" s="117"/>
      <c r="I64" s="142">
        <v>1800</v>
      </c>
    </row>
    <row r="65" spans="1:9" ht="17" customHeight="1">
      <c r="A65" s="135"/>
      <c r="B65" s="52"/>
      <c r="C65" s="53"/>
      <c r="D65" s="53"/>
      <c r="E65" s="53"/>
      <c r="F65" s="178"/>
      <c r="G65" s="91" t="s">
        <v>80</v>
      </c>
      <c r="H65" s="179" t="s">
        <v>80</v>
      </c>
      <c r="I65" s="39"/>
    </row>
    <row r="66" spans="1:9" ht="17" customHeight="1" thickBot="1">
      <c r="A66" s="146">
        <v>30</v>
      </c>
      <c r="B66" s="180"/>
      <c r="C66" s="41"/>
      <c r="D66" s="41"/>
      <c r="E66" s="41"/>
      <c r="F66" s="181"/>
      <c r="G66" s="182" t="s">
        <v>173</v>
      </c>
      <c r="H66" s="183" t="s">
        <v>174</v>
      </c>
      <c r="I66" s="33">
        <v>30</v>
      </c>
    </row>
    <row r="67" spans="1:9" ht="17" customHeight="1">
      <c r="A67" s="184"/>
      <c r="B67" s="403" t="s">
        <v>284</v>
      </c>
      <c r="C67" s="404"/>
      <c r="D67" s="404"/>
      <c r="E67" s="405"/>
      <c r="F67" s="406"/>
      <c r="G67" s="398" t="s">
        <v>285</v>
      </c>
      <c r="H67" s="399"/>
      <c r="I67" s="39"/>
    </row>
    <row r="68" spans="1:9" s="20" customFormat="1" ht="12.65" customHeight="1" thickBot="1">
      <c r="A68" s="185">
        <v>1900</v>
      </c>
      <c r="B68" s="407"/>
      <c r="C68" s="405"/>
      <c r="D68" s="405"/>
      <c r="E68" s="405"/>
      <c r="F68" s="408"/>
      <c r="G68" s="316"/>
      <c r="H68" s="315"/>
      <c r="I68" s="186">
        <v>1900</v>
      </c>
    </row>
    <row r="69" spans="1:9" s="20" customFormat="1" ht="17" customHeight="1">
      <c r="A69" s="187"/>
      <c r="B69" s="407"/>
      <c r="C69" s="405"/>
      <c r="D69" s="405"/>
      <c r="E69" s="405"/>
      <c r="F69" s="408"/>
      <c r="G69" s="314" t="s">
        <v>286</v>
      </c>
      <c r="H69" s="313" t="s">
        <v>287</v>
      </c>
      <c r="I69" s="145"/>
    </row>
    <row r="70" spans="1:9" s="20" customFormat="1" ht="17" customHeight="1" thickBot="1">
      <c r="A70" s="187"/>
      <c r="B70" s="409"/>
      <c r="C70" s="410"/>
      <c r="D70" s="410"/>
      <c r="E70" s="410"/>
      <c r="F70" s="411"/>
      <c r="G70" s="320" t="s">
        <v>288</v>
      </c>
      <c r="H70" s="312" t="s">
        <v>289</v>
      </c>
      <c r="I70" s="188"/>
    </row>
    <row r="71" spans="1:9" s="20" customFormat="1" ht="17" customHeight="1" thickBot="1">
      <c r="A71" s="43">
        <v>30</v>
      </c>
      <c r="B71" s="400" t="s">
        <v>34</v>
      </c>
      <c r="C71" s="401"/>
      <c r="D71" s="401"/>
      <c r="E71" s="401"/>
      <c r="F71" s="402"/>
      <c r="G71" s="311" t="s">
        <v>290</v>
      </c>
      <c r="H71" s="311" t="s">
        <v>291</v>
      </c>
      <c r="I71" s="137">
        <v>30</v>
      </c>
    </row>
    <row r="72" spans="1:9" s="20" customFormat="1" ht="17" customHeight="1">
      <c r="A72" s="43"/>
      <c r="B72" s="310">
        <v>800653411</v>
      </c>
      <c r="C72" s="309"/>
      <c r="D72" s="308" t="s">
        <v>212</v>
      </c>
      <c r="E72" s="308"/>
      <c r="F72" s="307">
        <v>1935</v>
      </c>
      <c r="G72" s="372" t="s">
        <v>359</v>
      </c>
      <c r="H72" s="371" t="s">
        <v>360</v>
      </c>
      <c r="I72" s="157"/>
    </row>
    <row r="73" spans="1:9" ht="17" customHeight="1">
      <c r="A73" s="191"/>
      <c r="B73" s="306" t="s">
        <v>292</v>
      </c>
      <c r="C73" s="305"/>
      <c r="D73" s="304"/>
      <c r="E73" s="305" t="s">
        <v>177</v>
      </c>
      <c r="F73" s="304"/>
      <c r="G73" s="305"/>
      <c r="H73" s="336"/>
      <c r="I73" s="192"/>
    </row>
    <row r="74" spans="1:9" ht="17" customHeight="1">
      <c r="A74" s="187"/>
      <c r="B74" s="321" t="s">
        <v>179</v>
      </c>
      <c r="C74" s="327" t="s">
        <v>180</v>
      </c>
      <c r="D74" s="327" t="s">
        <v>181</v>
      </c>
      <c r="E74" s="327" t="s">
        <v>182</v>
      </c>
      <c r="F74" s="327" t="s">
        <v>183</v>
      </c>
      <c r="G74" s="327" t="s">
        <v>184</v>
      </c>
      <c r="H74" s="327" t="s">
        <v>293</v>
      </c>
      <c r="I74" s="188"/>
    </row>
    <row r="75" spans="1:9" s="20" customFormat="1" ht="17" customHeight="1" thickBot="1">
      <c r="A75" s="187">
        <v>2000</v>
      </c>
      <c r="B75" s="303"/>
      <c r="C75" s="325"/>
      <c r="D75" s="302"/>
      <c r="E75" s="327"/>
      <c r="F75" s="302"/>
      <c r="G75" s="325"/>
      <c r="H75" s="302"/>
      <c r="I75" s="142">
        <v>2000</v>
      </c>
    </row>
    <row r="76" spans="1:9" s="20" customFormat="1" ht="16.75" customHeight="1">
      <c r="A76" s="143"/>
      <c r="B76" s="306" t="s">
        <v>294</v>
      </c>
      <c r="C76" s="301" t="s">
        <v>162</v>
      </c>
      <c r="D76" s="300" t="s">
        <v>295</v>
      </c>
      <c r="E76" s="300"/>
      <c r="F76" s="304"/>
      <c r="G76" s="318" t="s">
        <v>296</v>
      </c>
      <c r="H76" s="299" t="s">
        <v>297</v>
      </c>
      <c r="I76" s="194"/>
    </row>
    <row r="77" spans="1:9" s="20" customFormat="1" ht="16.75" customHeight="1">
      <c r="A77" s="195"/>
      <c r="B77" s="324"/>
      <c r="C77" s="322"/>
      <c r="D77" s="323"/>
      <c r="E77" s="323"/>
      <c r="F77" s="322"/>
      <c r="G77" s="298" t="s">
        <v>253</v>
      </c>
      <c r="H77" s="297" t="s">
        <v>298</v>
      </c>
      <c r="I77" s="196"/>
    </row>
    <row r="78" spans="1:9" ht="17" customHeight="1">
      <c r="A78" s="135">
        <v>30</v>
      </c>
      <c r="B78" s="303" t="s">
        <v>197</v>
      </c>
      <c r="C78" s="325" t="s">
        <v>198</v>
      </c>
      <c r="D78" s="325" t="s">
        <v>199</v>
      </c>
      <c r="E78" s="325" t="s">
        <v>200</v>
      </c>
      <c r="F78" s="325" t="s">
        <v>299</v>
      </c>
      <c r="G78" s="342" t="s">
        <v>106</v>
      </c>
      <c r="H78" s="296" t="s">
        <v>300</v>
      </c>
      <c r="I78" s="159">
        <v>30</v>
      </c>
    </row>
    <row r="79" spans="1:9" ht="17" customHeight="1">
      <c r="A79" s="135"/>
      <c r="B79" s="306" t="s">
        <v>301</v>
      </c>
      <c r="C79" s="326"/>
      <c r="D79" s="326"/>
      <c r="E79" s="326"/>
      <c r="F79" s="326"/>
      <c r="G79" s="392"/>
      <c r="H79" s="391" t="s">
        <v>302</v>
      </c>
      <c r="I79" s="197"/>
    </row>
    <row r="80" spans="1:9" ht="17" customHeight="1">
      <c r="A80" s="135"/>
      <c r="B80" s="321"/>
      <c r="C80" s="327"/>
      <c r="D80" s="327"/>
      <c r="E80" s="327"/>
      <c r="F80" s="327"/>
      <c r="G80" s="390"/>
      <c r="H80" s="389"/>
      <c r="I80" s="137"/>
    </row>
    <row r="81" spans="1:14" s="20" customFormat="1" ht="17" customHeight="1" thickBot="1">
      <c r="A81" s="138">
        <v>2100</v>
      </c>
      <c r="B81" s="294"/>
      <c r="C81" s="320"/>
      <c r="D81" s="293" t="s">
        <v>221</v>
      </c>
      <c r="E81" s="320"/>
      <c r="F81" s="327"/>
      <c r="G81" s="432"/>
      <c r="H81" s="394" t="s">
        <v>303</v>
      </c>
      <c r="I81" s="142">
        <v>2100</v>
      </c>
    </row>
    <row r="82" spans="1:14" s="20" customFormat="1" ht="17" customHeight="1">
      <c r="A82" s="195"/>
      <c r="B82" s="321" t="s">
        <v>222</v>
      </c>
      <c r="C82" s="327" t="s">
        <v>223</v>
      </c>
      <c r="D82" s="327" t="s">
        <v>172</v>
      </c>
      <c r="E82" s="327" t="s">
        <v>224</v>
      </c>
      <c r="F82" s="327" t="s">
        <v>211</v>
      </c>
      <c r="G82" s="432"/>
      <c r="H82" s="388" t="s">
        <v>304</v>
      </c>
      <c r="I82" s="145"/>
    </row>
    <row r="83" spans="1:14" s="20" customFormat="1" ht="17" customHeight="1">
      <c r="A83" s="195"/>
      <c r="B83" s="321"/>
      <c r="C83" s="327"/>
      <c r="D83" s="327"/>
      <c r="E83" s="327"/>
      <c r="F83" s="327"/>
      <c r="G83" s="390" t="s">
        <v>305</v>
      </c>
      <c r="H83" s="388"/>
      <c r="I83" s="188"/>
    </row>
    <row r="84" spans="1:14" ht="17" customHeight="1">
      <c r="A84" s="146">
        <v>30</v>
      </c>
      <c r="B84" s="303"/>
      <c r="C84" s="327"/>
      <c r="D84" s="327"/>
      <c r="E84" s="336"/>
      <c r="F84" s="291"/>
      <c r="G84" s="432" t="s">
        <v>306</v>
      </c>
      <c r="H84" s="387">
        <v>2140</v>
      </c>
      <c r="I84" s="159">
        <v>30</v>
      </c>
      <c r="J84"/>
      <c r="K84"/>
      <c r="L84"/>
      <c r="M84"/>
      <c r="N84"/>
    </row>
    <row r="85" spans="1:14" ht="17" customHeight="1">
      <c r="A85" s="135"/>
      <c r="B85" s="328">
        <v>800669650</v>
      </c>
      <c r="C85" s="289"/>
      <c r="D85" s="289"/>
      <c r="E85" s="288"/>
      <c r="F85" s="288"/>
      <c r="G85" s="432"/>
      <c r="H85" s="391" t="s">
        <v>307</v>
      </c>
      <c r="I85" s="137"/>
      <c r="J85"/>
      <c r="K85"/>
      <c r="L85"/>
      <c r="M85"/>
      <c r="N85"/>
    </row>
    <row r="86" spans="1:14" ht="17" customHeight="1">
      <c r="A86" s="135"/>
      <c r="B86" s="321"/>
      <c r="C86" s="336"/>
      <c r="D86" s="336"/>
      <c r="E86" s="336"/>
      <c r="F86" s="336"/>
      <c r="G86" s="386"/>
      <c r="H86" s="394" t="s">
        <v>309</v>
      </c>
      <c r="I86" s="137"/>
      <c r="J86"/>
      <c r="K86"/>
      <c r="L86"/>
      <c r="M86"/>
      <c r="N86"/>
    </row>
    <row r="87" spans="1:14" s="20" customFormat="1" ht="17" customHeight="1" thickBot="1">
      <c r="A87" s="138">
        <v>2200</v>
      </c>
      <c r="B87" s="287"/>
      <c r="C87" s="286"/>
      <c r="D87" s="285" t="s">
        <v>249</v>
      </c>
      <c r="E87" s="284"/>
      <c r="F87" s="283"/>
      <c r="G87" s="386"/>
      <c r="H87" s="388" t="s">
        <v>361</v>
      </c>
      <c r="I87" s="142">
        <v>2200</v>
      </c>
      <c r="M87" s="4"/>
      <c r="N87" s="4"/>
    </row>
    <row r="88" spans="1:14" s="20" customFormat="1" ht="17" customHeight="1">
      <c r="A88" s="195"/>
      <c r="B88" s="321" t="s">
        <v>224</v>
      </c>
      <c r="C88" s="327" t="s">
        <v>211</v>
      </c>
      <c r="D88" s="327" t="s">
        <v>188</v>
      </c>
      <c r="E88" s="327" t="s">
        <v>189</v>
      </c>
      <c r="F88" s="327" t="s">
        <v>190</v>
      </c>
      <c r="G88" s="392"/>
      <c r="H88" s="385">
        <v>2220</v>
      </c>
      <c r="I88" s="145"/>
    </row>
    <row r="89" spans="1:14" ht="17" customHeight="1">
      <c r="A89" s="146">
        <v>30</v>
      </c>
      <c r="B89" s="303"/>
      <c r="C89" s="291"/>
      <c r="D89" s="291"/>
      <c r="E89" s="291"/>
      <c r="F89" s="291"/>
      <c r="G89" s="393"/>
      <c r="H89" s="384" t="s">
        <v>362</v>
      </c>
      <c r="I89" s="159">
        <v>30</v>
      </c>
      <c r="J89"/>
      <c r="K89"/>
      <c r="L89"/>
      <c r="M89" s="20"/>
      <c r="N89"/>
    </row>
    <row r="90" spans="1:14" ht="17" customHeight="1">
      <c r="A90" s="175"/>
      <c r="B90" s="324"/>
      <c r="C90" s="282"/>
      <c r="D90" s="336"/>
      <c r="E90" s="336"/>
      <c r="F90" s="281"/>
      <c r="G90" s="383" t="s">
        <v>308</v>
      </c>
      <c r="H90" s="382">
        <v>2230</v>
      </c>
      <c r="I90" s="137"/>
      <c r="J90"/>
      <c r="K90"/>
      <c r="L90"/>
      <c r="M90"/>
      <c r="N90"/>
    </row>
    <row r="91" spans="1:14" ht="17" customHeight="1">
      <c r="A91" s="135"/>
      <c r="B91" s="280"/>
      <c r="C91" s="285"/>
      <c r="D91" s="355" t="s">
        <v>347</v>
      </c>
      <c r="E91" s="327"/>
      <c r="F91" s="279"/>
      <c r="G91" s="381" t="s">
        <v>310</v>
      </c>
      <c r="H91" s="380" t="s">
        <v>311</v>
      </c>
      <c r="I91" s="137"/>
      <c r="J91"/>
      <c r="K91"/>
      <c r="L91"/>
      <c r="M91"/>
      <c r="N91"/>
    </row>
    <row r="92" spans="1:14" ht="17" customHeight="1">
      <c r="A92" s="135"/>
      <c r="B92" s="321" t="s">
        <v>188</v>
      </c>
      <c r="C92" s="327" t="s">
        <v>189</v>
      </c>
      <c r="D92" s="327" t="s">
        <v>190</v>
      </c>
      <c r="E92" s="327" t="s">
        <v>191</v>
      </c>
      <c r="F92" s="327" t="s">
        <v>192</v>
      </c>
      <c r="G92" s="379" t="s">
        <v>363</v>
      </c>
      <c r="H92" s="378"/>
      <c r="I92" s="137"/>
      <c r="J92"/>
      <c r="K92"/>
      <c r="L92"/>
      <c r="M92"/>
      <c r="N92"/>
    </row>
    <row r="93" spans="1:14" ht="17" customHeight="1" thickBot="1">
      <c r="A93" s="138">
        <v>2300</v>
      </c>
      <c r="B93" s="303"/>
      <c r="C93" s="325"/>
      <c r="D93" s="277"/>
      <c r="E93" s="277"/>
      <c r="F93" s="277"/>
      <c r="G93" s="383" t="s">
        <v>311</v>
      </c>
      <c r="H93" s="377" t="s">
        <v>314</v>
      </c>
      <c r="I93" s="142">
        <v>2300</v>
      </c>
      <c r="J93"/>
      <c r="K93"/>
      <c r="L93"/>
      <c r="M93"/>
      <c r="N93"/>
    </row>
    <row r="94" spans="1:14" s="20" customFormat="1" ht="17" customHeight="1">
      <c r="A94" s="202"/>
      <c r="B94" s="324" t="s">
        <v>312</v>
      </c>
      <c r="C94" s="276"/>
      <c r="D94" s="275" t="s">
        <v>313</v>
      </c>
      <c r="E94" s="275"/>
      <c r="F94" s="327"/>
      <c r="G94" s="376" t="s">
        <v>248</v>
      </c>
      <c r="H94" s="378" t="s">
        <v>320</v>
      </c>
      <c r="I94" s="204"/>
    </row>
    <row r="95" spans="1:14" s="20" customFormat="1" ht="17" customHeight="1">
      <c r="A95" s="202"/>
      <c r="B95" s="321" t="s">
        <v>315</v>
      </c>
      <c r="C95" s="327" t="s">
        <v>316</v>
      </c>
      <c r="D95" s="327" t="s">
        <v>317</v>
      </c>
      <c r="E95" s="327" t="s">
        <v>318</v>
      </c>
      <c r="F95" s="327" t="s">
        <v>319</v>
      </c>
      <c r="G95" s="381" t="s">
        <v>320</v>
      </c>
      <c r="H95" s="375"/>
      <c r="I95" s="205"/>
    </row>
    <row r="96" spans="1:14" s="20" customFormat="1" ht="17" customHeight="1" thickBot="1">
      <c r="A96" s="206">
        <v>2315</v>
      </c>
      <c r="B96" s="321"/>
      <c r="C96" s="327"/>
      <c r="D96" s="327"/>
      <c r="E96" s="327"/>
      <c r="F96" s="273">
        <v>2315</v>
      </c>
      <c r="G96" s="374"/>
      <c r="H96" s="373"/>
      <c r="I96" s="207">
        <v>2315</v>
      </c>
    </row>
    <row r="97" spans="1:9" ht="17" customHeight="1" thickBot="1">
      <c r="A97" s="28">
        <v>30</v>
      </c>
      <c r="B97" s="272"/>
      <c r="C97" s="271"/>
      <c r="D97" s="271"/>
      <c r="E97" s="271"/>
      <c r="F97" s="271"/>
      <c r="G97" s="430" t="s">
        <v>321</v>
      </c>
      <c r="H97" s="431"/>
      <c r="I97" s="209">
        <v>30</v>
      </c>
    </row>
    <row r="98" spans="1:9" ht="17" customHeight="1">
      <c r="A98" s="34"/>
      <c r="B98" s="321"/>
      <c r="C98" s="270"/>
      <c r="D98" s="270" t="s">
        <v>35</v>
      </c>
      <c r="E98" s="323"/>
      <c r="F98" s="270"/>
      <c r="G98" s="210" t="s">
        <v>246</v>
      </c>
      <c r="H98" s="211" t="s">
        <v>66</v>
      </c>
      <c r="I98" s="39"/>
    </row>
    <row r="99" spans="1:9" ht="17" customHeight="1">
      <c r="A99" s="43"/>
      <c r="B99" s="321"/>
      <c r="C99" s="322"/>
      <c r="D99" s="322"/>
      <c r="E99" s="323"/>
      <c r="F99" s="322"/>
      <c r="G99" s="130" t="s">
        <v>322</v>
      </c>
      <c r="H99" s="344" t="s">
        <v>323</v>
      </c>
      <c r="I99" s="39"/>
    </row>
    <row r="100" spans="1:9" ht="17" customHeight="1" thickBot="1">
      <c r="A100" s="43"/>
      <c r="B100" s="321"/>
      <c r="C100" s="322"/>
      <c r="D100" s="322"/>
      <c r="E100" s="323"/>
      <c r="F100" s="276">
        <v>2350</v>
      </c>
      <c r="G100" s="60"/>
      <c r="H100" s="129" t="s">
        <v>67</v>
      </c>
      <c r="I100" s="39"/>
    </row>
    <row r="101" spans="1:9" s="20" customFormat="1" ht="17" customHeight="1" thickBot="1">
      <c r="A101" s="11" t="s">
        <v>324</v>
      </c>
      <c r="B101" s="400" t="s">
        <v>34</v>
      </c>
      <c r="C101" s="401"/>
      <c r="D101" s="401"/>
      <c r="E101" s="401"/>
      <c r="F101" s="402"/>
      <c r="G101" s="158"/>
      <c r="H101" s="345"/>
      <c r="I101" s="42" t="s">
        <v>324</v>
      </c>
    </row>
    <row r="102" spans="1:9" ht="17" customHeight="1">
      <c r="A102" s="21"/>
      <c r="B102" s="212" t="s">
        <v>17</v>
      </c>
      <c r="C102" s="208"/>
      <c r="D102" s="208"/>
      <c r="E102" s="208"/>
      <c r="F102" s="53"/>
      <c r="G102" s="213" t="s">
        <v>246</v>
      </c>
      <c r="H102" s="211" t="s">
        <v>225</v>
      </c>
      <c r="I102" s="153"/>
    </row>
    <row r="103" spans="1:9" ht="17" customHeight="1">
      <c r="A103" s="43"/>
      <c r="B103" s="172"/>
      <c r="C103" s="172"/>
      <c r="D103" s="172" t="s">
        <v>39</v>
      </c>
      <c r="E103" s="172"/>
      <c r="F103" s="200"/>
      <c r="G103" s="214" t="s">
        <v>251</v>
      </c>
      <c r="H103" s="54" t="s">
        <v>325</v>
      </c>
      <c r="I103" s="137"/>
    </row>
    <row r="104" spans="1:9" ht="17" customHeight="1">
      <c r="A104" s="28">
        <v>30</v>
      </c>
      <c r="B104" s="71" t="s">
        <v>228</v>
      </c>
      <c r="C104" s="53" t="s">
        <v>229</v>
      </c>
      <c r="D104" s="53" t="s">
        <v>230</v>
      </c>
      <c r="E104" s="53" t="s">
        <v>231</v>
      </c>
      <c r="F104" s="71" t="s">
        <v>277</v>
      </c>
      <c r="G104" s="215"/>
      <c r="H104" s="216"/>
      <c r="I104" s="159">
        <v>30</v>
      </c>
    </row>
    <row r="105" spans="1:9" ht="17" customHeight="1">
      <c r="A105" s="43"/>
      <c r="B105" s="119" t="s">
        <v>17</v>
      </c>
      <c r="C105" s="37"/>
      <c r="D105" s="37"/>
      <c r="E105" s="37"/>
      <c r="F105" s="217"/>
      <c r="G105" s="213" t="s">
        <v>246</v>
      </c>
      <c r="H105" s="211" t="s">
        <v>225</v>
      </c>
      <c r="I105" s="137"/>
    </row>
    <row r="106" spans="1:9" s="20" customFormat="1" ht="17" customHeight="1" thickBot="1">
      <c r="A106" s="11" t="s">
        <v>326</v>
      </c>
      <c r="B106" s="199"/>
      <c r="C106" s="140"/>
      <c r="D106" s="68" t="s">
        <v>249</v>
      </c>
      <c r="F106" s="172"/>
      <c r="G106" s="218" t="s">
        <v>186</v>
      </c>
      <c r="H106" s="219" t="s">
        <v>187</v>
      </c>
      <c r="I106" s="65" t="s">
        <v>326</v>
      </c>
    </row>
    <row r="107" spans="1:9" ht="17" customHeight="1">
      <c r="A107" s="118"/>
      <c r="B107" s="52" t="s">
        <v>224</v>
      </c>
      <c r="C107" s="53" t="s">
        <v>211</v>
      </c>
      <c r="D107" s="53" t="s">
        <v>188</v>
      </c>
      <c r="E107" s="53" t="s">
        <v>189</v>
      </c>
      <c r="F107" s="53" t="s">
        <v>190</v>
      </c>
      <c r="G107" s="220" t="s">
        <v>172</v>
      </c>
      <c r="H107" s="220" t="s">
        <v>192</v>
      </c>
      <c r="I107" s="50"/>
    </row>
    <row r="108" spans="1:9" ht="17" customHeight="1">
      <c r="A108" s="221">
        <v>30</v>
      </c>
      <c r="B108" s="29"/>
      <c r="C108" s="71"/>
      <c r="D108" s="71"/>
      <c r="E108" s="71"/>
      <c r="F108" s="158"/>
      <c r="G108" s="85"/>
      <c r="H108" s="85"/>
      <c r="I108" s="58">
        <v>30</v>
      </c>
    </row>
    <row r="109" spans="1:9" ht="17" customHeight="1">
      <c r="A109" s="128"/>
      <c r="B109" s="119" t="s">
        <v>17</v>
      </c>
      <c r="C109" s="53"/>
      <c r="D109" s="53"/>
      <c r="E109" s="53"/>
      <c r="F109" s="36"/>
      <c r="G109" s="222" t="s">
        <v>246</v>
      </c>
      <c r="H109" s="162" t="s">
        <v>246</v>
      </c>
      <c r="I109" s="61"/>
    </row>
    <row r="110" spans="1:9" s="20" customFormat="1" ht="17" customHeight="1" thickBot="1">
      <c r="A110" s="11" t="s">
        <v>327</v>
      </c>
      <c r="B110" s="47"/>
      <c r="C110" s="53"/>
      <c r="D110" s="53" t="s">
        <v>221</v>
      </c>
      <c r="E110" s="53"/>
      <c r="F110" s="53"/>
      <c r="G110" s="223" t="s">
        <v>253</v>
      </c>
      <c r="H110" s="102" t="s">
        <v>328</v>
      </c>
      <c r="I110" s="65" t="s">
        <v>327</v>
      </c>
    </row>
    <row r="111" spans="1:9" ht="17" customHeight="1">
      <c r="A111" s="118"/>
      <c r="B111" s="53" t="s">
        <v>222</v>
      </c>
      <c r="C111" s="53" t="s">
        <v>223</v>
      </c>
      <c r="D111" s="53" t="s">
        <v>172</v>
      </c>
      <c r="E111" s="53" t="s">
        <v>224</v>
      </c>
      <c r="F111" s="53" t="s">
        <v>211</v>
      </c>
      <c r="G111" s="222" t="s">
        <v>246</v>
      </c>
      <c r="H111" s="53"/>
      <c r="I111" s="50"/>
    </row>
    <row r="112" spans="1:9" ht="17" customHeight="1">
      <c r="A112" s="72">
        <v>30</v>
      </c>
      <c r="B112" s="71"/>
      <c r="C112" s="71"/>
      <c r="D112" s="71"/>
      <c r="E112"/>
      <c r="F112"/>
      <c r="G112" s="91"/>
      <c r="H112" s="224"/>
      <c r="I112" s="58">
        <v>30</v>
      </c>
    </row>
    <row r="113" spans="1:9" ht="17" customHeight="1">
      <c r="A113" s="72"/>
      <c r="B113" s="189"/>
      <c r="C113" s="189"/>
      <c r="D113" s="190" t="s">
        <v>212</v>
      </c>
      <c r="E113" s="189"/>
      <c r="F113" s="189"/>
      <c r="G113" s="91"/>
      <c r="H113" s="162" t="s">
        <v>246</v>
      </c>
      <c r="I113" s="74"/>
    </row>
    <row r="114" spans="1:9" ht="17" customHeight="1">
      <c r="A114" s="128"/>
      <c r="B114" s="37" t="s">
        <v>17</v>
      </c>
      <c r="C114" s="225" t="s">
        <v>162</v>
      </c>
      <c r="D114" s="96" t="s">
        <v>195</v>
      </c>
      <c r="E114" s="96"/>
      <c r="F114" s="96"/>
      <c r="G114" s="91"/>
      <c r="H114" s="67" t="s">
        <v>298</v>
      </c>
      <c r="I114" s="61"/>
    </row>
    <row r="115" spans="1:9" s="20" customFormat="1" ht="17" customHeight="1" thickBot="1">
      <c r="A115" s="11" t="s">
        <v>329</v>
      </c>
      <c r="B115" s="71" t="s">
        <v>197</v>
      </c>
      <c r="C115" s="71" t="s">
        <v>198</v>
      </c>
      <c r="D115" s="53" t="s">
        <v>199</v>
      </c>
      <c r="E115" s="53" t="s">
        <v>200</v>
      </c>
      <c r="F115" s="53" t="s">
        <v>299</v>
      </c>
      <c r="G115" s="91" t="s">
        <v>271</v>
      </c>
      <c r="H115" s="226"/>
      <c r="I115" s="65" t="s">
        <v>329</v>
      </c>
    </row>
    <row r="116" spans="1:9" ht="17" customHeight="1">
      <c r="A116" s="118"/>
      <c r="B116" s="37" t="s">
        <v>17</v>
      </c>
      <c r="C116" s="35"/>
      <c r="D116" s="35" t="s">
        <v>177</v>
      </c>
      <c r="E116" s="35"/>
      <c r="F116" s="35"/>
      <c r="G116" s="91"/>
      <c r="H116" s="35" t="s">
        <v>177</v>
      </c>
      <c r="I116" s="50"/>
    </row>
    <row r="117" spans="1:9" ht="17" customHeight="1">
      <c r="A117" s="221">
        <v>30</v>
      </c>
      <c r="B117" s="71" t="s">
        <v>179</v>
      </c>
      <c r="C117" s="71" t="s">
        <v>180</v>
      </c>
      <c r="D117" s="71" t="s">
        <v>181</v>
      </c>
      <c r="E117" s="71" t="s">
        <v>182</v>
      </c>
      <c r="F117" s="71" t="s">
        <v>183</v>
      </c>
      <c r="G117" s="91"/>
      <c r="H117" s="115" t="s">
        <v>330</v>
      </c>
      <c r="I117" s="58">
        <v>30</v>
      </c>
    </row>
    <row r="118" spans="1:9" ht="17" customHeight="1">
      <c r="A118" s="72"/>
      <c r="B118" s="37" t="s">
        <v>17</v>
      </c>
      <c r="C118" s="68"/>
      <c r="D118" s="54" t="s">
        <v>210</v>
      </c>
      <c r="E118" s="53"/>
      <c r="F118" s="100"/>
      <c r="G118" s="91"/>
      <c r="H118" s="350" t="s">
        <v>246</v>
      </c>
      <c r="I118" s="74"/>
    </row>
    <row r="119" spans="1:9" s="20" customFormat="1" ht="17" customHeight="1" thickBot="1">
      <c r="A119" s="11" t="s">
        <v>331</v>
      </c>
      <c r="B119" s="52" t="s">
        <v>188</v>
      </c>
      <c r="C119" s="53" t="s">
        <v>189</v>
      </c>
      <c r="D119" s="53" t="s">
        <v>190</v>
      </c>
      <c r="E119" s="53" t="s">
        <v>191</v>
      </c>
      <c r="F119" s="53" t="s">
        <v>192</v>
      </c>
      <c r="G119" s="177"/>
      <c r="H119" s="348" t="s">
        <v>348</v>
      </c>
      <c r="I119" s="65" t="s">
        <v>331</v>
      </c>
    </row>
    <row r="120" spans="1:9" ht="17" customHeight="1">
      <c r="A120" s="118"/>
      <c r="B120" s="119" t="s">
        <v>17</v>
      </c>
      <c r="C120" s="36"/>
      <c r="D120" s="36"/>
      <c r="E120" s="36"/>
      <c r="F120" s="121"/>
      <c r="G120" s="346" t="s">
        <v>177</v>
      </c>
      <c r="H120" s="347" t="s">
        <v>225</v>
      </c>
      <c r="I120" s="50"/>
    </row>
    <row r="121" spans="1:9" ht="17" customHeight="1">
      <c r="A121" s="221">
        <v>30</v>
      </c>
      <c r="B121" s="68"/>
      <c r="C121" s="228"/>
      <c r="D121" s="68" t="s">
        <v>279</v>
      </c>
      <c r="E121" s="172"/>
      <c r="F121" s="141"/>
      <c r="G121" s="30" t="s">
        <v>184</v>
      </c>
      <c r="H121" s="349" t="s">
        <v>332</v>
      </c>
      <c r="I121" s="58">
        <v>30</v>
      </c>
    </row>
    <row r="122" spans="1:9" ht="17" customHeight="1">
      <c r="A122" s="72"/>
      <c r="B122" s="52" t="s">
        <v>280</v>
      </c>
      <c r="C122" s="53" t="s">
        <v>217</v>
      </c>
      <c r="D122" s="53" t="s">
        <v>281</v>
      </c>
      <c r="E122" s="53" t="s">
        <v>282</v>
      </c>
      <c r="F122" s="55" t="s">
        <v>283</v>
      </c>
      <c r="G122" s="222" t="s">
        <v>246</v>
      </c>
      <c r="H122" s="170" t="s">
        <v>225</v>
      </c>
      <c r="I122" s="61"/>
    </row>
    <row r="123" spans="1:9" s="20" customFormat="1" ht="17" customHeight="1" thickBot="1">
      <c r="A123" s="11" t="s">
        <v>333</v>
      </c>
      <c r="B123" s="62"/>
      <c r="C123" s="71"/>
      <c r="D123" s="71"/>
      <c r="E123" s="71"/>
      <c r="F123" s="158"/>
      <c r="G123" s="203" t="s">
        <v>334</v>
      </c>
      <c r="H123" s="53" t="s">
        <v>335</v>
      </c>
      <c r="I123" s="65" t="s">
        <v>333</v>
      </c>
    </row>
    <row r="124" spans="1:9" ht="17" customHeight="1">
      <c r="A124" s="43"/>
      <c r="B124" s="229" t="s">
        <v>17</v>
      </c>
      <c r="C124" s="54"/>
      <c r="D124" s="54" t="s">
        <v>239</v>
      </c>
      <c r="E124" s="54"/>
      <c r="F124" s="53"/>
      <c r="G124" s="222" t="s">
        <v>246</v>
      </c>
      <c r="H124" s="230" t="s">
        <v>225</v>
      </c>
      <c r="I124" s="39"/>
    </row>
    <row r="125" spans="1:9" ht="17" customHeight="1">
      <c r="A125" s="43"/>
      <c r="B125" s="53" t="s">
        <v>241</v>
      </c>
      <c r="C125" s="53" t="s">
        <v>242</v>
      </c>
      <c r="D125" s="53" t="s">
        <v>243</v>
      </c>
      <c r="E125" s="53" t="s">
        <v>244</v>
      </c>
      <c r="F125" s="53" t="s">
        <v>245</v>
      </c>
      <c r="G125" s="60" t="s">
        <v>251</v>
      </c>
      <c r="H125" s="231"/>
      <c r="I125" s="39"/>
    </row>
    <row r="126" spans="1:9" ht="17" customHeight="1">
      <c r="A126" s="221" t="s">
        <v>2</v>
      </c>
      <c r="B126" s="29"/>
      <c r="C126" s="71"/>
      <c r="D126" s="71"/>
      <c r="E126" s="71"/>
      <c r="F126" s="232" t="s">
        <v>336</v>
      </c>
      <c r="G126"/>
      <c r="H126" s="198" t="s">
        <v>337</v>
      </c>
      <c r="I126" s="111" t="s">
        <v>2</v>
      </c>
    </row>
    <row r="127" spans="1:9" ht="17" customHeight="1">
      <c r="A127" s="72"/>
      <c r="B127" s="233" t="s">
        <v>338</v>
      </c>
      <c r="C127" s="53"/>
      <c r="D127" s="54" t="s">
        <v>339</v>
      </c>
      <c r="E127" s="53"/>
      <c r="F127" s="53"/>
      <c r="G127" s="222" t="s">
        <v>246</v>
      </c>
      <c r="H127" s="93"/>
      <c r="I127" s="109"/>
    </row>
    <row r="128" spans="1:9" ht="17" customHeight="1" thickBot="1">
      <c r="A128" s="234" t="s">
        <v>166</v>
      </c>
      <c r="B128" s="235" t="s">
        <v>340</v>
      </c>
      <c r="C128" s="236" t="s">
        <v>341</v>
      </c>
      <c r="D128" s="236" t="s">
        <v>342</v>
      </c>
      <c r="E128" s="236" t="s">
        <v>343</v>
      </c>
      <c r="F128" s="236" t="s">
        <v>344</v>
      </c>
      <c r="G128" s="237" t="s">
        <v>322</v>
      </c>
      <c r="H128" s="238"/>
      <c r="I128" s="239" t="s">
        <v>166</v>
      </c>
    </row>
    <row r="129" spans="1:9" ht="17" customHeight="1" thickTop="1">
      <c r="A129" s="240"/>
      <c r="B129" s="241" t="s">
        <v>345</v>
      </c>
      <c r="C129" s="6"/>
      <c r="D129" s="6"/>
      <c r="E129" s="6"/>
      <c r="F129" s="6"/>
      <c r="G129" s="6"/>
      <c r="H129" s="396">
        <v>46287</v>
      </c>
      <c r="I129" s="397"/>
    </row>
    <row r="130" spans="1:9" ht="17" customHeight="1">
      <c r="A130"/>
      <c r="B130" s="241"/>
      <c r="C130"/>
      <c r="D130"/>
      <c r="E130"/>
      <c r="F130"/>
      <c r="G130"/>
      <c r="H130"/>
      <c r="I130"/>
    </row>
    <row r="131" spans="1:9" ht="17" customHeight="1">
      <c r="A131"/>
      <c r="B131"/>
      <c r="C131"/>
      <c r="D131"/>
      <c r="E131"/>
      <c r="F131"/>
      <c r="G131"/>
      <c r="H131"/>
      <c r="I131"/>
    </row>
    <row r="132" spans="1:9" ht="17" customHeight="1">
      <c r="A132"/>
      <c r="B132"/>
      <c r="C132"/>
      <c r="D132"/>
      <c r="E132"/>
      <c r="F132"/>
      <c r="G132"/>
      <c r="H132"/>
      <c r="I132"/>
    </row>
  </sheetData>
  <mergeCells count="17">
    <mergeCell ref="G18:H18"/>
    <mergeCell ref="C1:G1"/>
    <mergeCell ref="H2:I2"/>
    <mergeCell ref="B12:F12"/>
    <mergeCell ref="G11:H11"/>
    <mergeCell ref="E6:F6"/>
    <mergeCell ref="G67:H67"/>
    <mergeCell ref="B67:F70"/>
    <mergeCell ref="D54:E54"/>
    <mergeCell ref="G25:H25"/>
    <mergeCell ref="G26:H26"/>
    <mergeCell ref="H129:I129"/>
    <mergeCell ref="B101:F101"/>
    <mergeCell ref="B71:F71"/>
    <mergeCell ref="G97:H97"/>
    <mergeCell ref="G81:G82"/>
    <mergeCell ref="G84:G85"/>
  </mergeCells>
  <printOptions horizontalCentered="1"/>
  <pageMargins left="0" right="0" top="0.27559055118110237" bottom="0" header="0.11811023622047245" footer="0"/>
  <pageSetup paperSize="9" scale="39" orientation="portrait" r:id="rId1"/>
  <headerFooter alignWithMargins="0"/>
  <rowBreaks count="1" manualBreakCount="1">
    <brk id="129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964E4-20A0-4589-A54F-6F0CCA062AFF}">
  <dimension ref="A1:N132"/>
  <sheetViews>
    <sheetView zoomScale="70" zoomScaleNormal="70" workbookViewId="0">
      <pane ySplit="4" topLeftCell="A63" activePane="bottomLeft" state="frozen"/>
      <selection pane="bottomLeft" activeCell="H98" sqref="H98:H101"/>
    </sheetView>
  </sheetViews>
  <sheetFormatPr defaultColWidth="9.453125" defaultRowHeight="15.5"/>
  <cols>
    <col min="1" max="1" width="7.6328125" style="242" customWidth="1"/>
    <col min="2" max="8" width="32.6328125" style="4" customWidth="1"/>
    <col min="9" max="9" width="7.6328125" style="243" customWidth="1"/>
    <col min="10" max="16384" width="9.453125" style="4"/>
  </cols>
  <sheetData>
    <row r="1" spans="1:9" ht="36" customHeight="1">
      <c r="A1" s="2"/>
      <c r="B1" s="3"/>
      <c r="C1" s="415" t="s">
        <v>432</v>
      </c>
      <c r="D1" s="415"/>
      <c r="E1" s="415"/>
      <c r="F1" s="415"/>
      <c r="G1" s="415"/>
      <c r="H1" s="3"/>
      <c r="I1" s="3"/>
    </row>
    <row r="2" spans="1:9" ht="17" customHeight="1" thickBot="1">
      <c r="A2" s="5" t="s">
        <v>433</v>
      </c>
      <c r="B2" s="6"/>
      <c r="C2" s="6"/>
      <c r="D2" s="1" t="s">
        <v>18</v>
      </c>
      <c r="E2" s="1"/>
      <c r="F2" s="7"/>
      <c r="G2" s="7"/>
      <c r="H2" s="416" t="s">
        <v>434</v>
      </c>
      <c r="I2" s="416"/>
    </row>
    <row r="3" spans="1:9" ht="17" customHeight="1" thickTop="1">
      <c r="A3" s="8" t="s">
        <v>19</v>
      </c>
      <c r="B3" s="9" t="s">
        <v>25</v>
      </c>
      <c r="C3" s="9" t="s">
        <v>26</v>
      </c>
      <c r="D3" s="9" t="s">
        <v>27</v>
      </c>
      <c r="E3" s="9" t="s">
        <v>165</v>
      </c>
      <c r="F3" s="9" t="s">
        <v>29</v>
      </c>
      <c r="G3" s="9" t="s">
        <v>30</v>
      </c>
      <c r="H3" s="9" t="s">
        <v>31</v>
      </c>
      <c r="I3" s="10" t="s">
        <v>19</v>
      </c>
    </row>
    <row r="4" spans="1:9" ht="17" customHeight="1" thickBot="1">
      <c r="A4" s="11"/>
      <c r="B4" s="12">
        <v>46314</v>
      </c>
      <c r="C4" s="12">
        <f t="shared" ref="C4:H4" si="0">SUM(B4+1)</f>
        <v>46315</v>
      </c>
      <c r="D4" s="13">
        <f t="shared" si="0"/>
        <v>46316</v>
      </c>
      <c r="E4" s="13">
        <f t="shared" si="0"/>
        <v>46317</v>
      </c>
      <c r="F4" s="13">
        <f t="shared" si="0"/>
        <v>46318</v>
      </c>
      <c r="G4" s="13">
        <f t="shared" si="0"/>
        <v>46319</v>
      </c>
      <c r="H4" s="13">
        <f t="shared" si="0"/>
        <v>46320</v>
      </c>
      <c r="I4" s="14"/>
    </row>
    <row r="5" spans="1:9" s="20" customFormat="1" ht="17" customHeight="1" thickBot="1">
      <c r="A5" s="15" t="s">
        <v>14</v>
      </c>
      <c r="B5" s="16"/>
      <c r="C5" s="17"/>
      <c r="D5" s="17"/>
      <c r="E5" s="17"/>
      <c r="F5" s="17"/>
      <c r="G5" s="17"/>
      <c r="H5" s="18"/>
      <c r="I5" s="19" t="s">
        <v>14</v>
      </c>
    </row>
    <row r="6" spans="1:9" ht="17" customHeight="1">
      <c r="A6" s="21"/>
      <c r="B6" s="22" t="s">
        <v>17</v>
      </c>
      <c r="C6" s="23" t="s">
        <v>17</v>
      </c>
      <c r="D6" s="24" t="str">
        <f t="shared" ref="D6:G7" si="1">C54</f>
        <v>粵講粵㜺鬼IV Cantoxicating! (Sr.4) (14 EPI)</v>
      </c>
      <c r="E6" s="424" t="str">
        <f t="shared" si="1"/>
        <v>港生活．港享受 Dolce Vita 2022 (50 EPI)</v>
      </c>
      <c r="F6" s="425"/>
      <c r="G6" s="25" t="str">
        <f t="shared" si="1"/>
        <v xml:space="preserve">美食新聞報道 Gourmet Express </v>
      </c>
      <c r="H6" s="26" t="s">
        <v>17</v>
      </c>
      <c r="I6" s="27"/>
    </row>
    <row r="7" spans="1:9" ht="17" customHeight="1">
      <c r="A7" s="28">
        <v>30</v>
      </c>
      <c r="B7" s="29" t="str">
        <f>LEFT($H$99,5) &amp; " # " &amp; VALUE(RIGHT($H$99,2)-1)</f>
        <v>財經透視  # 42</v>
      </c>
      <c r="C7" s="30" t="str">
        <f>B26</f>
        <v>新聞掏寶  # 324</v>
      </c>
      <c r="D7" s="31" t="str">
        <f t="shared" si="1"/>
        <v># 4</v>
      </c>
      <c r="E7" s="30" t="str">
        <f t="shared" si="1"/>
        <v># 27</v>
      </c>
      <c r="F7" s="30" t="str">
        <f t="shared" si="1"/>
        <v># 28</v>
      </c>
      <c r="G7" s="30" t="str">
        <f t="shared" si="1"/>
        <v># 225</v>
      </c>
      <c r="H7" s="32" t="str">
        <f>D57</f>
        <v>港女野人 # 10</v>
      </c>
      <c r="I7" s="33">
        <v>30</v>
      </c>
    </row>
    <row r="8" spans="1:9" ht="17" customHeight="1">
      <c r="A8" s="34"/>
      <c r="B8" s="22" t="s">
        <v>17</v>
      </c>
      <c r="C8" s="35"/>
      <c r="D8" s="36"/>
      <c r="E8" s="35" t="s">
        <v>177</v>
      </c>
      <c r="F8" s="37"/>
      <c r="G8" s="35"/>
      <c r="H8" s="38"/>
      <c r="I8" s="39"/>
    </row>
    <row r="9" spans="1:9" s="20" customFormat="1" ht="17" customHeight="1" thickBot="1">
      <c r="A9" s="11" t="s">
        <v>0</v>
      </c>
      <c r="B9" s="40" t="s">
        <v>435</v>
      </c>
      <c r="C9" s="41" t="str">
        <f t="shared" ref="C9:H9" si="2">"# " &amp; VALUE(RIGHT(B9,3)+1)</f>
        <v># 291</v>
      </c>
      <c r="D9" s="41" t="str">
        <f t="shared" si="2"/>
        <v># 292</v>
      </c>
      <c r="E9" s="41" t="str">
        <f t="shared" si="2"/>
        <v># 293</v>
      </c>
      <c r="F9" s="41" t="str">
        <f t="shared" si="2"/>
        <v># 294</v>
      </c>
      <c r="G9" s="41" t="str">
        <f t="shared" si="2"/>
        <v># 295</v>
      </c>
      <c r="H9" s="41" t="str">
        <f t="shared" si="2"/>
        <v># 296</v>
      </c>
      <c r="I9" s="42" t="s">
        <v>0</v>
      </c>
    </row>
    <row r="10" spans="1:9" ht="17" customHeight="1">
      <c r="A10" s="43"/>
      <c r="B10" s="339"/>
      <c r="C10" s="341"/>
      <c r="D10" s="341"/>
      <c r="E10" s="341"/>
      <c r="F10" s="338"/>
      <c r="G10" s="339"/>
      <c r="H10" s="337"/>
      <c r="I10" s="27"/>
    </row>
    <row r="11" spans="1:9" ht="17" customHeight="1">
      <c r="A11" s="28">
        <v>30</v>
      </c>
      <c r="B11" s="269"/>
      <c r="C11" s="269"/>
      <c r="D11" s="269"/>
      <c r="E11" s="269"/>
      <c r="F11" s="269"/>
      <c r="G11" s="420" t="s">
        <v>32</v>
      </c>
      <c r="H11" s="421"/>
      <c r="I11" s="33">
        <v>30</v>
      </c>
    </row>
    <row r="12" spans="1:9" ht="17" customHeight="1">
      <c r="A12" s="44"/>
      <c r="B12" s="417" t="s">
        <v>185</v>
      </c>
      <c r="C12" s="418"/>
      <c r="D12" s="418"/>
      <c r="E12" s="418"/>
      <c r="F12" s="419"/>
      <c r="G12" s="335"/>
      <c r="H12" s="334"/>
      <c r="I12" s="39"/>
    </row>
    <row r="13" spans="1:9" s="20" customFormat="1" ht="17" customHeight="1" thickBot="1">
      <c r="A13" s="45" t="s">
        <v>1</v>
      </c>
      <c r="B13" s="333"/>
      <c r="C13" s="332"/>
      <c r="D13" s="332"/>
      <c r="E13" s="332"/>
      <c r="F13" s="331"/>
      <c r="G13" s="330"/>
      <c r="H13" s="329"/>
      <c r="I13" s="42" t="s">
        <v>1</v>
      </c>
    </row>
    <row r="14" spans="1:9" ht="17" customHeight="1">
      <c r="A14" s="46"/>
      <c r="B14" s="47">
        <v>800163253</v>
      </c>
      <c r="C14" s="48"/>
      <c r="D14" s="48"/>
      <c r="E14" s="48"/>
      <c r="F14" s="433"/>
      <c r="G14" s="49">
        <v>800585512</v>
      </c>
      <c r="H14" s="48">
        <v>800555985</v>
      </c>
      <c r="I14" s="50"/>
    </row>
    <row r="15" spans="1:9" ht="17" customHeight="1">
      <c r="A15" s="51" t="s">
        <v>2</v>
      </c>
      <c r="B15" s="52"/>
      <c r="C15" s="53"/>
      <c r="D15" s="54" t="s">
        <v>346</v>
      </c>
      <c r="E15" s="53"/>
      <c r="F15" s="55"/>
      <c r="G15" s="56" t="s">
        <v>113</v>
      </c>
      <c r="H15" s="57" t="s">
        <v>77</v>
      </c>
      <c r="I15" s="58" t="s">
        <v>2</v>
      </c>
    </row>
    <row r="16" spans="1:9" ht="17" customHeight="1">
      <c r="A16" s="59"/>
      <c r="B16" s="52" t="s">
        <v>95</v>
      </c>
      <c r="C16" s="53" t="str">
        <f t="shared" ref="C16:F16" si="3">"# " &amp; VALUE(RIGHT(B16,2)+1)</f>
        <v># 12</v>
      </c>
      <c r="D16" s="53" t="str">
        <f t="shared" si="3"/>
        <v># 13</v>
      </c>
      <c r="E16" s="53" t="str">
        <f t="shared" si="3"/>
        <v># 14</v>
      </c>
      <c r="F16" s="55" t="str">
        <f t="shared" si="3"/>
        <v># 15</v>
      </c>
      <c r="G16" s="60" t="s">
        <v>436</v>
      </c>
      <c r="H16" s="60" t="s">
        <v>95</v>
      </c>
      <c r="I16" s="61"/>
    </row>
    <row r="17" spans="1:9" s="20" customFormat="1" ht="17" customHeight="1" thickBot="1">
      <c r="A17" s="45" t="s">
        <v>3</v>
      </c>
      <c r="B17" s="62" t="s">
        <v>24</v>
      </c>
      <c r="C17" s="63"/>
      <c r="D17" s="63"/>
      <c r="E17" s="63"/>
      <c r="F17" s="434"/>
      <c r="G17" s="64"/>
      <c r="H17" s="63"/>
      <c r="I17" s="65" t="s">
        <v>16</v>
      </c>
    </row>
    <row r="18" spans="1:9" s="20" customFormat="1" ht="17" customHeight="1">
      <c r="A18" s="45"/>
      <c r="B18" s="66" t="s">
        <v>74</v>
      </c>
      <c r="C18" s="36"/>
      <c r="D18" s="37" t="str">
        <f>D76</f>
        <v>愛．回家之三代同糖 Like Mother, Like Daughter</v>
      </c>
      <c r="E18" s="37"/>
      <c r="F18" s="37"/>
      <c r="G18" s="422" t="str">
        <f>D54</f>
        <v>港生活．港享受 Dolce Vita 2022 (50 EPI)</v>
      </c>
      <c r="H18" s="426"/>
      <c r="I18" s="69"/>
    </row>
    <row r="19" spans="1:9" ht="17" customHeight="1">
      <c r="A19" s="70" t="s">
        <v>2</v>
      </c>
      <c r="B19" s="71" t="s">
        <v>437</v>
      </c>
      <c r="C19" s="71" t="str">
        <f t="shared" ref="C19:F19" si="4">B78</f>
        <v># 50</v>
      </c>
      <c r="D19" s="71" t="str">
        <f t="shared" si="4"/>
        <v># 51</v>
      </c>
      <c r="E19" s="71" t="str">
        <f t="shared" si="4"/>
        <v># 52</v>
      </c>
      <c r="F19" s="71" t="str">
        <f t="shared" si="4"/>
        <v># 53</v>
      </c>
      <c r="G19" s="31" t="str">
        <f>D55</f>
        <v># 27</v>
      </c>
      <c r="H19" s="71" t="str">
        <f>"# " &amp; VALUE(RIGHT(G19,2)+1)</f>
        <v># 28</v>
      </c>
      <c r="I19" s="58" t="s">
        <v>2</v>
      </c>
    </row>
    <row r="20" spans="1:9" ht="17" customHeight="1">
      <c r="A20" s="72"/>
      <c r="B20" s="89" t="s">
        <v>17</v>
      </c>
      <c r="C20" s="289" t="s">
        <v>374</v>
      </c>
      <c r="D20" s="326"/>
      <c r="E20" s="326"/>
      <c r="F20" s="326" t="s">
        <v>47</v>
      </c>
      <c r="G20" s="326"/>
      <c r="H20" s="446"/>
      <c r="I20" s="74"/>
    </row>
    <row r="21" spans="1:9" s="20" customFormat="1" ht="17" customHeight="1" thickBot="1">
      <c r="A21" s="15" t="s">
        <v>4</v>
      </c>
      <c r="B21" s="174" t="s">
        <v>438</v>
      </c>
      <c r="C21" s="325" t="s">
        <v>439</v>
      </c>
      <c r="D21" s="325" t="str">
        <f t="shared" ref="D21:H21" si="5">"# " &amp; VALUE(RIGHT(C21,4)+1)</f>
        <v># 1832</v>
      </c>
      <c r="E21" s="325" t="str">
        <f t="shared" si="5"/>
        <v># 1833</v>
      </c>
      <c r="F21" s="325" t="str">
        <f t="shared" si="5"/>
        <v># 1834</v>
      </c>
      <c r="G21" s="325" t="str">
        <f t="shared" si="5"/>
        <v># 1835</v>
      </c>
      <c r="H21" s="290" t="str">
        <f t="shared" si="5"/>
        <v># 1836</v>
      </c>
      <c r="I21" s="65" t="s">
        <v>4</v>
      </c>
    </row>
    <row r="22" spans="1:9" ht="17" customHeight="1">
      <c r="A22" s="75"/>
      <c r="B22" s="76" t="s">
        <v>440</v>
      </c>
      <c r="C22" s="36"/>
      <c r="D22" s="36" t="str">
        <f>D91</f>
        <v>美食強人 Big Feast Duel (20 EPI)</v>
      </c>
      <c r="E22" s="37"/>
      <c r="F22" s="37"/>
      <c r="G22" s="73">
        <v>800619816</v>
      </c>
      <c r="H22" s="77"/>
      <c r="I22" s="78"/>
    </row>
    <row r="23" spans="1:9" ht="17" customHeight="1">
      <c r="A23" s="79" t="s">
        <v>2</v>
      </c>
      <c r="B23" s="80" t="s">
        <v>379</v>
      </c>
      <c r="C23" s="71" t="str">
        <f>B92</f>
        <v># 1</v>
      </c>
      <c r="D23" s="71" t="str">
        <f>"# " &amp; VALUE(RIGHT(C23,2)+1)</f>
        <v># 2</v>
      </c>
      <c r="E23" s="71" t="str">
        <f>"# " &amp; VALUE(RIGHT(D23,2)+1)</f>
        <v># 3</v>
      </c>
      <c r="F23" s="71" t="str">
        <f>"# " &amp; VALUE(RIGHT(E23,2)+1)</f>
        <v># 4</v>
      </c>
      <c r="G23" s="81"/>
      <c r="H23" s="82"/>
      <c r="I23" s="83" t="s">
        <v>2</v>
      </c>
    </row>
    <row r="24" spans="1:9" ht="17" customHeight="1">
      <c r="A24" s="84"/>
      <c r="B24" s="85" t="s">
        <v>17</v>
      </c>
      <c r="C24" s="86"/>
      <c r="D24" s="87" t="s">
        <v>212</v>
      </c>
      <c r="E24" s="87"/>
      <c r="F24" s="87"/>
      <c r="G24" s="81"/>
      <c r="H24" s="82"/>
      <c r="I24" s="88"/>
    </row>
    <row r="25" spans="1:9" ht="17" customHeight="1">
      <c r="A25" s="84"/>
      <c r="B25" s="89" t="s">
        <v>17</v>
      </c>
      <c r="C25" s="47" t="s">
        <v>17</v>
      </c>
      <c r="D25" s="90" t="s">
        <v>17</v>
      </c>
      <c r="E25" s="90" t="s">
        <v>17</v>
      </c>
      <c r="F25" s="90" t="s">
        <v>17</v>
      </c>
      <c r="G25" s="422" t="s">
        <v>103</v>
      </c>
      <c r="H25" s="427"/>
      <c r="I25" s="88"/>
    </row>
    <row r="26" spans="1:9" ht="17" customHeight="1">
      <c r="A26" s="84"/>
      <c r="B26" s="55" t="str">
        <f>LEFT($H$35,5) &amp; " # " &amp; VALUE(RIGHT($H$35,3)-1)</f>
        <v>新聞掏寶  # 324</v>
      </c>
      <c r="C26" s="55" t="str">
        <f>B57</f>
        <v>見步行步 台灣篇 # 7</v>
      </c>
      <c r="D26" s="91" t="s">
        <v>68</v>
      </c>
      <c r="E26" s="81" t="str">
        <f>D57</f>
        <v>港女野人 # 10</v>
      </c>
      <c r="F26" s="67" t="s">
        <v>71</v>
      </c>
      <c r="G26" s="428" t="s">
        <v>104</v>
      </c>
      <c r="H26" s="429"/>
      <c r="I26" s="88"/>
    </row>
    <row r="27" spans="1:9" s="20" customFormat="1" ht="17" customHeight="1" thickBot="1">
      <c r="A27" s="92" t="s">
        <v>5</v>
      </c>
      <c r="B27" s="80"/>
      <c r="C27" s="60"/>
      <c r="D27" s="31" t="str">
        <f>B55</f>
        <v># 224</v>
      </c>
      <c r="E27" s="31"/>
      <c r="F27" s="31" t="str">
        <f>C58</f>
        <v># 13</v>
      </c>
      <c r="G27" s="81" t="s">
        <v>441</v>
      </c>
      <c r="H27" s="93" t="s">
        <v>442</v>
      </c>
      <c r="I27" s="94" t="s">
        <v>5</v>
      </c>
    </row>
    <row r="28" spans="1:9" ht="17" customHeight="1">
      <c r="A28" s="95"/>
      <c r="B28" s="96" t="s">
        <v>17</v>
      </c>
      <c r="C28" s="36"/>
      <c r="D28" s="36"/>
      <c r="E28" s="36"/>
      <c r="F28" s="121"/>
      <c r="G28" s="97"/>
      <c r="H28" s="82"/>
      <c r="I28" s="98"/>
    </row>
    <row r="29" spans="1:9" ht="17" customHeight="1">
      <c r="A29" s="99" t="s">
        <v>2</v>
      </c>
      <c r="B29" s="68"/>
      <c r="C29" s="100"/>
      <c r="D29" s="54" t="str">
        <f>D81</f>
        <v>璀璨之城 This City Never Sleeps (20 EPI)</v>
      </c>
      <c r="E29" s="101"/>
      <c r="F29" s="55"/>
      <c r="G29" s="102"/>
      <c r="H29" s="103"/>
      <c r="I29" s="83" t="s">
        <v>2</v>
      </c>
    </row>
    <row r="30" spans="1:9" ht="17" customHeight="1">
      <c r="A30" s="95"/>
      <c r="B30" s="53" t="s">
        <v>371</v>
      </c>
      <c r="C30" s="53" t="str">
        <f>"# " &amp; VALUE(RIGHT(C82,2)-1)</f>
        <v># 6</v>
      </c>
      <c r="D30" s="53" t="str">
        <f>"# " &amp; VALUE(RIGHT(D82,2)-1)</f>
        <v># 7</v>
      </c>
      <c r="E30" s="53" t="str">
        <f>"# " &amp; VALUE(RIGHT(E82,2)-1)</f>
        <v># 8</v>
      </c>
      <c r="F30" s="55" t="str">
        <f>"# " &amp; VALUE(RIGHT(F82,2)-1)</f>
        <v># 9</v>
      </c>
      <c r="G30" s="81"/>
      <c r="H30" s="82"/>
      <c r="I30" s="88"/>
    </row>
    <row r="31" spans="1:9" s="20" customFormat="1" ht="17" customHeight="1" thickBot="1">
      <c r="A31" s="104" t="s">
        <v>6</v>
      </c>
      <c r="B31" s="71"/>
      <c r="C31" s="71"/>
      <c r="D31" s="71"/>
      <c r="E31" s="71"/>
      <c r="F31" s="158"/>
      <c r="G31" s="85" t="s">
        <v>24</v>
      </c>
      <c r="H31" s="105"/>
      <c r="I31" s="106" t="s">
        <v>6</v>
      </c>
    </row>
    <row r="32" spans="1:9" ht="17" customHeight="1">
      <c r="A32" s="107"/>
      <c r="B32" s="47" t="s">
        <v>17</v>
      </c>
      <c r="C32" s="54"/>
      <c r="D32" s="35" t="s">
        <v>177</v>
      </c>
      <c r="E32" s="37"/>
      <c r="F32" s="37"/>
      <c r="G32" s="6"/>
      <c r="H32" s="108"/>
      <c r="I32" s="109"/>
    </row>
    <row r="33" spans="1:9" ht="17" customHeight="1">
      <c r="A33" s="110" t="s">
        <v>2</v>
      </c>
      <c r="B33" s="71" t="str">
        <f t="shared" ref="B33:H33" si="6">B9</f>
        <v># 290</v>
      </c>
      <c r="C33" s="71" t="str">
        <f t="shared" si="6"/>
        <v># 291</v>
      </c>
      <c r="D33" s="71" t="str">
        <f t="shared" si="6"/>
        <v># 292</v>
      </c>
      <c r="E33" s="71" t="str">
        <f t="shared" si="6"/>
        <v># 293</v>
      </c>
      <c r="F33" s="71" t="str">
        <f t="shared" si="6"/>
        <v># 294</v>
      </c>
      <c r="G33" s="71" t="str">
        <f t="shared" si="6"/>
        <v># 295</v>
      </c>
      <c r="H33" s="71" t="str">
        <f t="shared" si="6"/>
        <v># 296</v>
      </c>
      <c r="I33" s="111" t="s">
        <v>2</v>
      </c>
    </row>
    <row r="34" spans="1:9" ht="17" customHeight="1">
      <c r="A34" s="84"/>
      <c r="B34" s="96" t="s">
        <v>17</v>
      </c>
      <c r="C34" s="53"/>
      <c r="D34" s="53" t="s">
        <v>39</v>
      </c>
      <c r="E34" s="53"/>
      <c r="F34" s="53"/>
      <c r="G34" s="112" t="s">
        <v>20</v>
      </c>
      <c r="H34" s="244" t="s">
        <v>64</v>
      </c>
      <c r="I34" s="113"/>
    </row>
    <row r="35" spans="1:9" ht="17" customHeight="1">
      <c r="A35" s="84"/>
      <c r="B35" s="53" t="s">
        <v>443</v>
      </c>
      <c r="C35" s="53" t="str">
        <f>B61</f>
        <v># 2246</v>
      </c>
      <c r="D35" s="53" t="str">
        <f>C61</f>
        <v># 2247</v>
      </c>
      <c r="E35" s="53" t="str">
        <f>D61</f>
        <v># 2248</v>
      </c>
      <c r="F35" s="53" t="str">
        <f>E61</f>
        <v># 2249</v>
      </c>
      <c r="G35" s="114" t="s">
        <v>444</v>
      </c>
      <c r="H35" s="292" t="s">
        <v>445</v>
      </c>
      <c r="I35" s="113"/>
    </row>
    <row r="36" spans="1:9" s="20" customFormat="1" ht="17" customHeight="1" thickBot="1">
      <c r="A36" s="92" t="s">
        <v>7</v>
      </c>
      <c r="B36" s="71"/>
      <c r="C36" s="53"/>
      <c r="D36" s="71"/>
      <c r="E36" s="71"/>
      <c r="F36" s="115">
        <v>1255</v>
      </c>
      <c r="G36" s="116"/>
      <c r="H36" s="290" t="s">
        <v>65</v>
      </c>
      <c r="I36" s="14" t="s">
        <v>7</v>
      </c>
    </row>
    <row r="37" spans="1:9" ht="17" customHeight="1">
      <c r="A37" s="118"/>
      <c r="B37" s="463" t="s">
        <v>17</v>
      </c>
      <c r="C37" s="120"/>
      <c r="D37" s="36" t="s">
        <v>47</v>
      </c>
      <c r="E37" s="36"/>
      <c r="F37" s="121"/>
      <c r="G37" s="112" t="s">
        <v>20</v>
      </c>
      <c r="H37" s="122" t="s">
        <v>45</v>
      </c>
      <c r="I37" s="123"/>
    </row>
    <row r="38" spans="1:9" ht="17" customHeight="1">
      <c r="A38" s="72"/>
      <c r="B38" s="464" t="s">
        <v>309</v>
      </c>
      <c r="C38" s="53" t="str">
        <f>C21</f>
        <v># 1831</v>
      </c>
      <c r="D38" s="53" t="str">
        <f t="shared" ref="D38" si="7">"# " &amp; VALUE(RIGHT(C38,4)+1)</f>
        <v># 1832</v>
      </c>
      <c r="E38" s="53" t="str">
        <f>E21</f>
        <v># 1833</v>
      </c>
      <c r="F38" s="55" t="str">
        <f>F21</f>
        <v># 1834</v>
      </c>
      <c r="G38" s="56" t="str">
        <f>C54</f>
        <v>粵講粵㜺鬼IV Cantoxicating! (Sr.4) (14 EPI)</v>
      </c>
      <c r="I38" s="113"/>
    </row>
    <row r="39" spans="1:9" ht="17" customHeight="1">
      <c r="A39" s="51" t="s">
        <v>2</v>
      </c>
      <c r="B39" s="158"/>
      <c r="C39" s="71"/>
      <c r="D39" s="71"/>
      <c r="E39" s="71"/>
      <c r="F39" s="124">
        <v>1320</v>
      </c>
      <c r="G39" s="125" t="str">
        <f>C55</f>
        <v># 4</v>
      </c>
      <c r="H39" s="126" t="s">
        <v>236</v>
      </c>
      <c r="I39" s="127" t="s">
        <v>2</v>
      </c>
    </row>
    <row r="40" spans="1:9" ht="17" customHeight="1">
      <c r="A40" s="128"/>
      <c r="B40" s="324" t="s">
        <v>51</v>
      </c>
      <c r="C40" s="323"/>
      <c r="D40" s="269"/>
      <c r="E40" s="322"/>
      <c r="F40" s="322"/>
      <c r="G40" s="436" t="s">
        <v>57</v>
      </c>
      <c r="H40" s="129" t="s">
        <v>44</v>
      </c>
      <c r="I40" s="113"/>
    </row>
    <row r="41" spans="1:9" ht="17" customHeight="1" thickBot="1">
      <c r="A41" s="72"/>
      <c r="B41" s="321"/>
      <c r="C41" s="320"/>
      <c r="D41" s="320" t="s">
        <v>239</v>
      </c>
      <c r="E41" s="320"/>
      <c r="F41" s="327"/>
      <c r="G41" s="130" t="s">
        <v>446</v>
      </c>
      <c r="H41" s="129"/>
      <c r="I41" s="113"/>
    </row>
    <row r="42" spans="1:9" s="20" customFormat="1" ht="17" customHeight="1" thickBot="1">
      <c r="A42" s="131" t="s">
        <v>8</v>
      </c>
      <c r="B42" s="321" t="s">
        <v>447</v>
      </c>
      <c r="C42" s="327" t="str">
        <f>"# " &amp; VALUE(RIGHT(B42,4)+1)</f>
        <v># 2091</v>
      </c>
      <c r="D42" s="327" t="str">
        <f>"# " &amp; VALUE(RIGHT(C42,4)+1)</f>
        <v># 2092</v>
      </c>
      <c r="E42" s="327" t="str">
        <f>"# " &amp; VALUE(RIGHT(D42,4)+1)</f>
        <v># 2093</v>
      </c>
      <c r="F42" s="327" t="str">
        <f>"# " &amp; VALUE(RIGHT(E42,4)+1)</f>
        <v># 2094</v>
      </c>
      <c r="G42" s="30" t="s">
        <v>21</v>
      </c>
      <c r="H42" s="132"/>
      <c r="I42" s="14" t="s">
        <v>8</v>
      </c>
    </row>
    <row r="43" spans="1:9" ht="17" customHeight="1">
      <c r="A43" s="107"/>
      <c r="B43" s="327"/>
      <c r="C43" s="327"/>
      <c r="D43" s="327"/>
      <c r="E43" s="327"/>
      <c r="F43" s="319">
        <v>1405</v>
      </c>
      <c r="G43" s="112" t="s">
        <v>20</v>
      </c>
      <c r="H43" s="133" t="s">
        <v>23</v>
      </c>
      <c r="I43" s="50"/>
    </row>
    <row r="44" spans="1:9" ht="17" customHeight="1">
      <c r="A44" s="84"/>
      <c r="B44" s="119" t="s">
        <v>17</v>
      </c>
      <c r="C44" s="36"/>
      <c r="D44" s="37" t="str">
        <f>D76</f>
        <v>愛．回家之三代同糖 Like Mother, Like Daughter</v>
      </c>
      <c r="E44" s="37"/>
      <c r="F44" s="37"/>
      <c r="G44" s="91" t="s">
        <v>438</v>
      </c>
      <c r="H44" s="203" t="str">
        <f>G80</f>
        <v>香港連場好戲 #1 (5 EPI)</v>
      </c>
      <c r="I44" s="74"/>
    </row>
    <row r="45" spans="1:9" ht="17" customHeight="1">
      <c r="A45" s="134" t="s">
        <v>2</v>
      </c>
      <c r="B45" s="29" t="str">
        <f>B19</f>
        <v># 49</v>
      </c>
      <c r="C45" s="53" t="str">
        <f>C19</f>
        <v># 50</v>
      </c>
      <c r="D45" s="53" t="str">
        <f>C78</f>
        <v># 51</v>
      </c>
      <c r="E45" s="53" t="str">
        <f>D78</f>
        <v># 52</v>
      </c>
      <c r="F45" s="53" t="str">
        <f>E78</f>
        <v># 53</v>
      </c>
      <c r="G45" s="30"/>
      <c r="H45" s="132"/>
      <c r="I45" s="58" t="s">
        <v>2</v>
      </c>
    </row>
    <row r="46" spans="1:9" ht="17" customHeight="1">
      <c r="A46" s="135"/>
      <c r="B46" s="119" t="s">
        <v>17</v>
      </c>
      <c r="C46" s="36"/>
      <c r="D46" s="36"/>
      <c r="E46" s="36"/>
      <c r="F46" s="36"/>
      <c r="G46" s="112" t="s">
        <v>20</v>
      </c>
      <c r="H46" s="133" t="s">
        <v>23</v>
      </c>
      <c r="I46" s="137"/>
    </row>
    <row r="47" spans="1:9" s="20" customFormat="1" ht="17" customHeight="1" thickBot="1">
      <c r="A47" s="138">
        <v>1500</v>
      </c>
      <c r="B47" s="52"/>
      <c r="C47" s="139"/>
      <c r="D47" s="172" t="s">
        <v>136</v>
      </c>
      <c r="F47" s="172"/>
      <c r="G47" s="130" t="s">
        <v>303</v>
      </c>
      <c r="H47" s="141" t="str">
        <f>D57</f>
        <v>港女野人 # 10</v>
      </c>
      <c r="I47" s="142">
        <v>1500</v>
      </c>
    </row>
    <row r="48" spans="1:9" ht="17" customHeight="1">
      <c r="A48" s="143"/>
      <c r="B48" s="52" t="s">
        <v>448</v>
      </c>
      <c r="C48" s="53" t="str">
        <f>B88</f>
        <v># 9</v>
      </c>
      <c r="D48" s="53" t="str">
        <f>C88</f>
        <v># 10</v>
      </c>
      <c r="E48" s="53" t="str">
        <f>D88</f>
        <v># 11</v>
      </c>
      <c r="F48" s="53" t="str">
        <f>E88</f>
        <v># 12</v>
      </c>
      <c r="G48" s="144"/>
      <c r="H48" s="133" t="s">
        <v>23</v>
      </c>
      <c r="I48" s="145"/>
    </row>
    <row r="49" spans="1:9" ht="17" customHeight="1">
      <c r="A49" s="146">
        <v>30</v>
      </c>
      <c r="B49" s="147"/>
      <c r="C49" s="71"/>
      <c r="D49" s="71"/>
      <c r="E49" s="71"/>
      <c r="F49" s="71"/>
      <c r="G49" s="116"/>
      <c r="H49" s="54" t="str">
        <f>G70</f>
        <v>新聞透視 # 43</v>
      </c>
      <c r="I49" s="58" t="s">
        <v>2</v>
      </c>
    </row>
    <row r="50" spans="1:9" ht="17" customHeight="1">
      <c r="A50" s="135"/>
      <c r="B50" s="148" t="s">
        <v>17</v>
      </c>
      <c r="C50" s="149"/>
      <c r="D50" s="87" t="s">
        <v>212</v>
      </c>
      <c r="E50" s="87"/>
      <c r="F50" s="87"/>
      <c r="G50" s="112" t="s">
        <v>20</v>
      </c>
      <c r="H50" s="133" t="s">
        <v>23</v>
      </c>
      <c r="I50" s="74"/>
    </row>
    <row r="51" spans="1:9" ht="17" customHeight="1">
      <c r="A51" s="135"/>
      <c r="B51" s="76" t="s">
        <v>440</v>
      </c>
      <c r="C51" s="36"/>
      <c r="D51" s="150" t="str">
        <f>D22</f>
        <v>美食強人 Big Feast Duel (20 EPI)</v>
      </c>
      <c r="E51" s="37"/>
      <c r="F51" s="37"/>
      <c r="G51" s="437" t="s">
        <v>362</v>
      </c>
      <c r="H51" s="54" t="str">
        <f>G77</f>
        <v>香港系列之細間始終你好 #15</v>
      </c>
      <c r="I51" s="74"/>
    </row>
    <row r="52" spans="1:9" s="20" customFormat="1" ht="17" customHeight="1" thickBot="1">
      <c r="A52" s="138">
        <v>1600</v>
      </c>
      <c r="B52" s="80" t="str">
        <f>B23</f>
        <v># 10</v>
      </c>
      <c r="C52" s="71" t="str">
        <f>C23</f>
        <v># 1</v>
      </c>
      <c r="D52" s="71" t="str">
        <f>"# " &amp; VALUE(RIGHT(C52,2)+1)</f>
        <v># 2</v>
      </c>
      <c r="E52" s="71" t="str">
        <f>"# " &amp; VALUE(RIGHT(D52,2)+1)</f>
        <v># 3</v>
      </c>
      <c r="F52" s="71" t="str">
        <f>"# " &amp; VALUE(RIGHT(E52,2)+1)</f>
        <v># 4</v>
      </c>
      <c r="G52" s="151"/>
      <c r="H52" s="141"/>
      <c r="I52" s="142">
        <v>1600</v>
      </c>
    </row>
    <row r="53" spans="1:9" ht="17" customHeight="1">
      <c r="A53" s="75"/>
      <c r="B53" s="152" t="s">
        <v>63</v>
      </c>
      <c r="C53" s="90" t="s">
        <v>98</v>
      </c>
      <c r="D53" s="73" t="s">
        <v>72</v>
      </c>
      <c r="E53" s="89"/>
      <c r="F53" s="47" t="s">
        <v>63</v>
      </c>
      <c r="G53" s="112"/>
      <c r="H53" s="133" t="s">
        <v>23</v>
      </c>
      <c r="I53" s="153"/>
    </row>
    <row r="54" spans="1:9" ht="17" customHeight="1">
      <c r="A54" s="135"/>
      <c r="B54" s="154" t="s">
        <v>257</v>
      </c>
      <c r="C54" s="102" t="s">
        <v>258</v>
      </c>
      <c r="D54" s="422" t="s">
        <v>73</v>
      </c>
      <c r="E54" s="423"/>
      <c r="F54" s="155" t="s">
        <v>257</v>
      </c>
      <c r="G54" s="130"/>
      <c r="H54" s="437" t="str">
        <f>G80</f>
        <v>香港連場好戲 #1 (5 EPI)</v>
      </c>
      <c r="I54" s="157"/>
    </row>
    <row r="55" spans="1:9" ht="16.75" customHeight="1">
      <c r="A55" s="146">
        <v>30</v>
      </c>
      <c r="B55" s="80" t="s">
        <v>449</v>
      </c>
      <c r="C55" s="31" t="s">
        <v>436</v>
      </c>
      <c r="D55" s="31" t="s">
        <v>450</v>
      </c>
      <c r="E55" s="158" t="str">
        <f>"# " &amp; VALUE(RIGHT(D55,2)+1)</f>
        <v># 28</v>
      </c>
      <c r="F55" s="31" t="s">
        <v>451</v>
      </c>
      <c r="G55" s="144"/>
      <c r="H55" s="438"/>
      <c r="I55" s="159">
        <v>30</v>
      </c>
    </row>
    <row r="56" spans="1:9" ht="17" customHeight="1">
      <c r="A56" s="135"/>
      <c r="B56" s="76" t="s">
        <v>84</v>
      </c>
      <c r="C56" s="160" t="s">
        <v>260</v>
      </c>
      <c r="D56" s="23" t="s">
        <v>79</v>
      </c>
      <c r="E56" s="161" t="s">
        <v>92</v>
      </c>
      <c r="F56" s="162" t="s">
        <v>58</v>
      </c>
      <c r="G56" s="91" t="s">
        <v>452</v>
      </c>
      <c r="H56" s="439" t="s">
        <v>23</v>
      </c>
      <c r="I56" s="137"/>
    </row>
    <row r="57" spans="1:9" ht="17" customHeight="1">
      <c r="A57" s="135"/>
      <c r="B57" s="163" t="s">
        <v>453</v>
      </c>
      <c r="C57" s="55" t="s">
        <v>69</v>
      </c>
      <c r="D57" s="91" t="s">
        <v>454</v>
      </c>
      <c r="E57" s="164" t="s">
        <v>455</v>
      </c>
      <c r="F57" s="165" t="s">
        <v>456</v>
      </c>
      <c r="G57" s="166" t="s">
        <v>457</v>
      </c>
      <c r="H57" s="440" t="str">
        <f>G83</f>
        <v>雄才論英雄 #1</v>
      </c>
      <c r="I57" s="137"/>
    </row>
    <row r="58" spans="1:9" s="20" customFormat="1" ht="17" customHeight="1" thickBot="1">
      <c r="A58" s="138">
        <v>1700</v>
      </c>
      <c r="B58" s="167" t="s">
        <v>83</v>
      </c>
      <c r="C58" s="158" t="s">
        <v>388</v>
      </c>
      <c r="D58" s="116" t="s">
        <v>78</v>
      </c>
      <c r="E58" s="168" t="s">
        <v>93</v>
      </c>
      <c r="F58" s="31" t="s">
        <v>61</v>
      </c>
      <c r="G58" s="169"/>
      <c r="H58" s="438"/>
      <c r="I58" s="142">
        <v>1700</v>
      </c>
    </row>
    <row r="59" spans="1:9" ht="17" customHeight="1">
      <c r="A59" s="75"/>
      <c r="B59" s="37" t="s">
        <v>38</v>
      </c>
      <c r="C59" s="170"/>
      <c r="D59" s="47"/>
      <c r="E59" s="47"/>
      <c r="F59" s="47"/>
      <c r="G59" s="171"/>
      <c r="H59" s="439" t="s">
        <v>23</v>
      </c>
      <c r="I59" s="153"/>
    </row>
    <row r="60" spans="1:9" ht="17" customHeight="1">
      <c r="A60" s="135"/>
      <c r="B60" s="47"/>
      <c r="C60" s="53"/>
      <c r="D60" s="172" t="s">
        <v>37</v>
      </c>
      <c r="E60" s="6"/>
      <c r="F60" s="6"/>
      <c r="G60" s="173"/>
      <c r="H60" s="60" t="str">
        <f>H35</f>
        <v>新聞掏寶 # 325</v>
      </c>
      <c r="I60" s="137"/>
    </row>
    <row r="61" spans="1:9" ht="17" customHeight="1">
      <c r="A61" s="146">
        <v>30</v>
      </c>
      <c r="B61" s="71" t="s">
        <v>458</v>
      </c>
      <c r="C61" s="71" t="str">
        <f>"# " &amp; VALUE(RIGHT(B61,4)+1)</f>
        <v># 2247</v>
      </c>
      <c r="D61" s="71" t="str">
        <f>"# " &amp; VALUE(RIGHT(C61,4)+1)</f>
        <v># 2248</v>
      </c>
      <c r="E61" s="71" t="str">
        <f>"# " &amp; VALUE(RIGHT(D61,4)+1)</f>
        <v># 2249</v>
      </c>
      <c r="F61" s="71" t="str">
        <f>"# " &amp; VALUE(RIGHT(E61,4)+1)</f>
        <v># 2250</v>
      </c>
      <c r="G61" s="60"/>
      <c r="H61" s="441">
        <v>1735</v>
      </c>
      <c r="I61" s="159">
        <v>30</v>
      </c>
    </row>
    <row r="62" spans="1:9" ht="17" customHeight="1">
      <c r="A62" s="175"/>
      <c r="B62" s="119" t="s">
        <v>101</v>
      </c>
      <c r="C62" s="96"/>
      <c r="D62" s="96"/>
      <c r="E62" s="47"/>
      <c r="F62" s="96"/>
      <c r="G62" s="171"/>
      <c r="H62" s="439" t="s">
        <v>23</v>
      </c>
      <c r="I62" s="137"/>
    </row>
    <row r="63" spans="1:9" ht="17" customHeight="1">
      <c r="A63" s="135"/>
      <c r="B63" s="176"/>
      <c r="C63" s="172"/>
      <c r="D63" s="68" t="s">
        <v>100</v>
      </c>
      <c r="E63" s="140"/>
      <c r="F63" s="68"/>
      <c r="G63" s="91"/>
      <c r="H63" s="54" t="str">
        <f>F57</f>
        <v>最強生命線 # 472</v>
      </c>
      <c r="I63" s="137"/>
    </row>
    <row r="64" spans="1:9" s="20" customFormat="1" ht="17" customHeight="1" thickBot="1">
      <c r="A64" s="138">
        <v>1800</v>
      </c>
      <c r="B64" s="52" t="s">
        <v>370</v>
      </c>
      <c r="C64" s="53" t="str">
        <f>"# " &amp; VALUE(RIGHT(B64,2)+1)</f>
        <v># 17</v>
      </c>
      <c r="D64" s="53" t="str">
        <f>"# " &amp; VALUE(RIGHT(C64,2)+1)</f>
        <v># 18</v>
      </c>
      <c r="E64" s="53" t="str">
        <f>"# " &amp; VALUE(RIGHT(D64,2)+1)</f>
        <v># 19</v>
      </c>
      <c r="F64" s="53" t="str">
        <f>"# " &amp; VALUE(RIGHT(E64,2)+1)</f>
        <v># 20</v>
      </c>
      <c r="G64" s="177"/>
      <c r="H64" s="117"/>
      <c r="I64" s="142">
        <v>1800</v>
      </c>
    </row>
    <row r="65" spans="1:9" ht="17" customHeight="1">
      <c r="A65" s="135"/>
      <c r="B65" s="52"/>
      <c r="C65" s="53"/>
      <c r="D65" s="53"/>
      <c r="E65" s="53"/>
      <c r="F65" s="178"/>
      <c r="G65" s="91" t="s">
        <v>80</v>
      </c>
      <c r="H65" s="179" t="s">
        <v>80</v>
      </c>
      <c r="I65" s="39"/>
    </row>
    <row r="66" spans="1:9" ht="17" customHeight="1" thickBot="1">
      <c r="A66" s="146">
        <v>30</v>
      </c>
      <c r="B66" s="180"/>
      <c r="C66" s="41"/>
      <c r="D66" s="41"/>
      <c r="E66" s="41"/>
      <c r="F66" s="181"/>
      <c r="G66" s="182" t="str">
        <f>D55</f>
        <v># 27</v>
      </c>
      <c r="H66" s="183" t="str">
        <f>E55</f>
        <v># 28</v>
      </c>
      <c r="I66" s="33">
        <v>30</v>
      </c>
    </row>
    <row r="67" spans="1:9" ht="17" customHeight="1">
      <c r="A67" s="184"/>
      <c r="B67" s="403" t="s">
        <v>284</v>
      </c>
      <c r="C67" s="404"/>
      <c r="D67" s="404"/>
      <c r="E67" s="405"/>
      <c r="F67" s="406"/>
      <c r="G67" s="398" t="s">
        <v>285</v>
      </c>
      <c r="H67" s="399"/>
      <c r="I67" s="39"/>
    </row>
    <row r="68" spans="1:9" s="20" customFormat="1" ht="12.65" customHeight="1" thickBot="1">
      <c r="A68" s="185">
        <v>1900</v>
      </c>
      <c r="B68" s="407"/>
      <c r="C68" s="405"/>
      <c r="D68" s="405"/>
      <c r="E68" s="405"/>
      <c r="F68" s="408"/>
      <c r="G68" s="316"/>
      <c r="H68" s="315"/>
      <c r="I68" s="186">
        <v>1900</v>
      </c>
    </row>
    <row r="69" spans="1:9" s="20" customFormat="1" ht="17" customHeight="1">
      <c r="A69" s="187"/>
      <c r="B69" s="407"/>
      <c r="C69" s="405"/>
      <c r="D69" s="405"/>
      <c r="E69" s="405"/>
      <c r="F69" s="408"/>
      <c r="G69" s="314" t="s">
        <v>53</v>
      </c>
      <c r="H69" s="313" t="s">
        <v>54</v>
      </c>
      <c r="I69" s="145"/>
    </row>
    <row r="70" spans="1:9" s="20" customFormat="1" ht="17" customHeight="1" thickBot="1">
      <c r="A70" s="187"/>
      <c r="B70" s="409"/>
      <c r="C70" s="410"/>
      <c r="D70" s="410"/>
      <c r="E70" s="410"/>
      <c r="F70" s="411"/>
      <c r="G70" s="320" t="s">
        <v>459</v>
      </c>
      <c r="H70" s="312" t="s">
        <v>460</v>
      </c>
      <c r="I70" s="188"/>
    </row>
    <row r="71" spans="1:9" s="20" customFormat="1" ht="17" customHeight="1" thickBot="1">
      <c r="A71" s="43">
        <v>30</v>
      </c>
      <c r="B71" s="400" t="s">
        <v>34</v>
      </c>
      <c r="C71" s="401"/>
      <c r="D71" s="401"/>
      <c r="E71" s="401"/>
      <c r="F71" s="402"/>
      <c r="G71" s="311" t="s">
        <v>49</v>
      </c>
      <c r="H71" s="311" t="s">
        <v>50</v>
      </c>
      <c r="I71" s="137">
        <v>30</v>
      </c>
    </row>
    <row r="72" spans="1:9" s="20" customFormat="1" ht="17" customHeight="1">
      <c r="A72" s="43"/>
      <c r="B72" s="310">
        <v>800653411</v>
      </c>
      <c r="C72" s="309"/>
      <c r="D72" s="308" t="s">
        <v>212</v>
      </c>
      <c r="E72" s="308"/>
      <c r="F72" s="307">
        <v>1935</v>
      </c>
      <c r="G72" s="447" t="s">
        <v>461</v>
      </c>
      <c r="H72" s="448" t="s">
        <v>462</v>
      </c>
      <c r="I72" s="157"/>
    </row>
    <row r="73" spans="1:9" ht="17" customHeight="1">
      <c r="A73" s="191"/>
      <c r="B73" s="306" t="s">
        <v>52</v>
      </c>
      <c r="C73" s="305"/>
      <c r="D73" s="304"/>
      <c r="E73" s="305" t="s">
        <v>177</v>
      </c>
      <c r="F73" s="304"/>
      <c r="G73" s="305"/>
      <c r="H73" s="269"/>
      <c r="I73" s="192"/>
    </row>
    <row r="74" spans="1:9" ht="17" customHeight="1">
      <c r="A74" s="187"/>
      <c r="B74" s="321" t="s">
        <v>463</v>
      </c>
      <c r="C74" s="327" t="str">
        <f t="shared" ref="C74:H74" si="8">"# " &amp; VALUE(RIGHT(B74,3)+1)</f>
        <v># 292</v>
      </c>
      <c r="D74" s="327" t="str">
        <f t="shared" si="8"/>
        <v># 293</v>
      </c>
      <c r="E74" s="327" t="str">
        <f t="shared" si="8"/>
        <v># 294</v>
      </c>
      <c r="F74" s="327" t="str">
        <f t="shared" si="8"/>
        <v># 295</v>
      </c>
      <c r="G74" s="327" t="str">
        <f t="shared" si="8"/>
        <v># 296</v>
      </c>
      <c r="H74" s="327" t="str">
        <f t="shared" si="8"/>
        <v># 297</v>
      </c>
      <c r="I74" s="188"/>
    </row>
    <row r="75" spans="1:9" s="20" customFormat="1" ht="17" customHeight="1" thickBot="1">
      <c r="A75" s="187">
        <v>2000</v>
      </c>
      <c r="B75" s="303"/>
      <c r="C75" s="325"/>
      <c r="D75" s="302"/>
      <c r="E75" s="327"/>
      <c r="F75" s="302"/>
      <c r="G75" s="325"/>
      <c r="H75" s="302"/>
      <c r="I75" s="142">
        <v>2000</v>
      </c>
    </row>
    <row r="76" spans="1:9" s="20" customFormat="1" ht="16.75" customHeight="1">
      <c r="A76" s="143"/>
      <c r="B76" s="306" t="s">
        <v>76</v>
      </c>
      <c r="C76" s="301" t="s">
        <v>22</v>
      </c>
      <c r="D76" s="300" t="s">
        <v>295</v>
      </c>
      <c r="E76" s="300"/>
      <c r="F76" s="304"/>
      <c r="G76" s="318" t="s">
        <v>105</v>
      </c>
      <c r="H76" s="299" t="s">
        <v>89</v>
      </c>
      <c r="I76" s="194"/>
    </row>
    <row r="77" spans="1:9" s="20" customFormat="1" ht="16.75" customHeight="1">
      <c r="A77" s="195"/>
      <c r="B77" s="324"/>
      <c r="C77" s="322"/>
      <c r="D77" s="323"/>
      <c r="E77" s="323"/>
      <c r="F77" s="322"/>
      <c r="G77" s="298" t="s">
        <v>464</v>
      </c>
      <c r="H77" s="297" t="s">
        <v>386</v>
      </c>
      <c r="I77" s="196"/>
    </row>
    <row r="78" spans="1:9" ht="17" customHeight="1">
      <c r="A78" s="135">
        <v>30</v>
      </c>
      <c r="B78" s="303" t="s">
        <v>465</v>
      </c>
      <c r="C78" s="325" t="str">
        <f>"# " &amp; VALUE(RIGHT(B78,2)+1)</f>
        <v># 51</v>
      </c>
      <c r="D78" s="325" t="str">
        <f>"# " &amp; VALUE(RIGHT(C78,2)+1)</f>
        <v># 52</v>
      </c>
      <c r="E78" s="325" t="str">
        <f>"# " &amp; VALUE(RIGHT(D78,2)+1)</f>
        <v># 53</v>
      </c>
      <c r="F78" s="325" t="str">
        <f>"# " &amp; VALUE(RIGHT(E78,2)+1)</f>
        <v># 54</v>
      </c>
      <c r="G78" s="342" t="s">
        <v>106</v>
      </c>
      <c r="H78" s="296" t="s">
        <v>81</v>
      </c>
      <c r="I78" s="159">
        <v>30</v>
      </c>
    </row>
    <row r="79" spans="1:9" ht="17" customHeight="1">
      <c r="A79" s="135"/>
      <c r="B79" s="306" t="s">
        <v>409</v>
      </c>
      <c r="C79" s="326"/>
      <c r="D79" s="326"/>
      <c r="E79" s="326"/>
      <c r="F79" s="326"/>
      <c r="G79" s="449" t="s">
        <v>410</v>
      </c>
      <c r="H79" s="299" t="s">
        <v>94</v>
      </c>
      <c r="I79" s="197"/>
    </row>
    <row r="80" spans="1:9" ht="17" customHeight="1">
      <c r="A80" s="135"/>
      <c r="B80" s="321"/>
      <c r="C80" s="327"/>
      <c r="D80" s="327"/>
      <c r="E80" s="327"/>
      <c r="F80" s="327"/>
      <c r="G80" s="450" t="s">
        <v>466</v>
      </c>
      <c r="H80" s="451"/>
      <c r="I80" s="137"/>
    </row>
    <row r="81" spans="1:14" s="20" customFormat="1" ht="17" customHeight="1" thickBot="1">
      <c r="A81" s="138">
        <v>2100</v>
      </c>
      <c r="B81" s="294"/>
      <c r="C81" s="320"/>
      <c r="D81" s="293" t="s">
        <v>412</v>
      </c>
      <c r="E81" s="320"/>
      <c r="F81" s="327"/>
      <c r="G81" s="452"/>
      <c r="H81" s="292" t="s">
        <v>387</v>
      </c>
      <c r="I81" s="142">
        <v>2100</v>
      </c>
    </row>
    <row r="82" spans="1:14" s="20" customFormat="1" ht="17" customHeight="1">
      <c r="A82" s="195"/>
      <c r="B82" s="321" t="s">
        <v>123</v>
      </c>
      <c r="C82" s="327" t="str">
        <f>"# " &amp; VALUE(RIGHT(B82,2)+1)</f>
        <v># 7</v>
      </c>
      <c r="D82" s="327" t="str">
        <f>"# " &amp; VALUE(RIGHT(C82,2)+1)</f>
        <v># 8</v>
      </c>
      <c r="E82" s="327" t="str">
        <f>"# " &amp; VALUE(RIGHT(D82,2)+1)</f>
        <v># 9</v>
      </c>
      <c r="F82" s="327" t="str">
        <f>"# " &amp; VALUE(RIGHT(E82,2)+1)</f>
        <v># 10</v>
      </c>
      <c r="G82" s="449" t="s">
        <v>410</v>
      </c>
      <c r="H82" s="453" t="s">
        <v>82</v>
      </c>
      <c r="I82" s="145"/>
    </row>
    <row r="83" spans="1:14" s="20" customFormat="1" ht="17" customHeight="1">
      <c r="A83" s="195"/>
      <c r="B83" s="321"/>
      <c r="C83" s="327"/>
      <c r="D83" s="327"/>
      <c r="E83" s="327"/>
      <c r="F83" s="327"/>
      <c r="G83" s="450" t="s">
        <v>467</v>
      </c>
      <c r="H83" s="453"/>
      <c r="I83" s="188"/>
    </row>
    <row r="84" spans="1:14" ht="17" customHeight="1">
      <c r="A84" s="146">
        <v>30</v>
      </c>
      <c r="B84" s="303"/>
      <c r="C84" s="327"/>
      <c r="D84" s="327"/>
      <c r="E84" s="269"/>
      <c r="F84" s="291"/>
      <c r="G84" s="454" t="s">
        <v>410</v>
      </c>
      <c r="H84" s="455">
        <v>2140</v>
      </c>
      <c r="I84" s="159">
        <v>30</v>
      </c>
    </row>
    <row r="85" spans="1:14" ht="17" customHeight="1">
      <c r="A85" s="135"/>
      <c r="B85" s="328">
        <v>800669650</v>
      </c>
      <c r="C85" s="289"/>
      <c r="D85" s="289"/>
      <c r="E85" s="288"/>
      <c r="F85" s="288"/>
      <c r="G85" s="318" t="s">
        <v>415</v>
      </c>
      <c r="H85" s="268" t="s">
        <v>419</v>
      </c>
      <c r="I85" s="137"/>
    </row>
    <row r="86" spans="1:14" ht="17" customHeight="1">
      <c r="A86" s="135"/>
      <c r="B86" s="321"/>
      <c r="C86" s="269"/>
      <c r="D86" s="269"/>
      <c r="E86" s="269"/>
      <c r="F86" s="269"/>
      <c r="G86" s="278" t="s">
        <v>468</v>
      </c>
      <c r="H86" s="262" t="s">
        <v>469</v>
      </c>
      <c r="I86" s="137"/>
    </row>
    <row r="87" spans="1:14" s="20" customFormat="1" ht="17" customHeight="1" thickBot="1">
      <c r="A87" s="138">
        <v>2200</v>
      </c>
      <c r="B87" s="287"/>
      <c r="C87" s="286"/>
      <c r="D87" s="285" t="s">
        <v>136</v>
      </c>
      <c r="E87" s="284"/>
      <c r="F87" s="283"/>
      <c r="G87" s="253" t="s">
        <v>417</v>
      </c>
      <c r="H87" s="261" t="s">
        <v>470</v>
      </c>
      <c r="I87" s="142">
        <v>2200</v>
      </c>
      <c r="M87" s="4"/>
      <c r="N87" s="4"/>
    </row>
    <row r="88" spans="1:14" s="20" customFormat="1" ht="17" customHeight="1">
      <c r="A88" s="195"/>
      <c r="B88" s="321" t="s">
        <v>118</v>
      </c>
      <c r="C88" s="327" t="str">
        <f>"# " &amp; VALUE(RIGHT(B88,2)+1)</f>
        <v># 10</v>
      </c>
      <c r="D88" s="327" t="str">
        <f>"# " &amp; VALUE(RIGHT(C88,2)+1)</f>
        <v># 11</v>
      </c>
      <c r="E88" s="327" t="str">
        <f>"# " &amp; VALUE(RIGHT(D88,2)+1)</f>
        <v># 12</v>
      </c>
      <c r="F88" s="327" t="str">
        <f>"# " &amp; VALUE(RIGHT(E88,2)+1)</f>
        <v># 13</v>
      </c>
      <c r="G88" s="318">
        <v>800659864</v>
      </c>
      <c r="H88" s="457"/>
      <c r="I88" s="145"/>
    </row>
    <row r="89" spans="1:14" ht="17" customHeight="1">
      <c r="A89" s="146">
        <v>30</v>
      </c>
      <c r="B89" s="303"/>
      <c r="C89" s="291"/>
      <c r="D89" s="291"/>
      <c r="E89" s="291"/>
      <c r="F89" s="291"/>
      <c r="G89" s="278"/>
      <c r="H89" s="465"/>
      <c r="I89" s="159">
        <v>30</v>
      </c>
      <c r="M89" s="20"/>
    </row>
    <row r="90" spans="1:14" ht="17" customHeight="1">
      <c r="A90" s="175"/>
      <c r="B90" s="324"/>
      <c r="C90" s="282"/>
      <c r="D90" s="269"/>
      <c r="E90" s="269"/>
      <c r="F90" s="281"/>
      <c r="G90" s="295"/>
      <c r="H90" s="456" t="s">
        <v>424</v>
      </c>
      <c r="I90" s="137"/>
    </row>
    <row r="91" spans="1:14" ht="17" customHeight="1">
      <c r="A91" s="135"/>
      <c r="B91" s="280"/>
      <c r="C91" s="285"/>
      <c r="D91" s="320" t="s">
        <v>421</v>
      </c>
      <c r="E91" s="327"/>
      <c r="F91" s="279"/>
      <c r="G91" s="250"/>
      <c r="H91" s="269"/>
      <c r="I91" s="137"/>
    </row>
    <row r="92" spans="1:14" ht="17" customHeight="1">
      <c r="A92" s="135"/>
      <c r="B92" s="321" t="s">
        <v>99</v>
      </c>
      <c r="C92" s="327" t="str">
        <f>"# " &amp; VALUE(RIGHT(B92,2)+1)</f>
        <v># 2</v>
      </c>
      <c r="D92" s="327" t="str">
        <f>"# " &amp; VALUE(RIGHT(C92,2)+1)</f>
        <v># 3</v>
      </c>
      <c r="E92" s="327" t="str">
        <f>"# " &amp; VALUE(RIGHT(D92,2)+1)</f>
        <v># 4</v>
      </c>
      <c r="F92" s="327" t="str">
        <f>"# " &amp; VALUE(RIGHT(E92,2)+1)</f>
        <v># 5</v>
      </c>
      <c r="G92" s="295" t="s">
        <v>471</v>
      </c>
      <c r="H92" s="274"/>
      <c r="I92" s="137"/>
    </row>
    <row r="93" spans="1:14" ht="17" customHeight="1" thickBot="1">
      <c r="A93" s="138">
        <v>2300</v>
      </c>
      <c r="B93" s="303"/>
      <c r="C93" s="325"/>
      <c r="D93" s="277"/>
      <c r="E93" s="277"/>
      <c r="F93" s="277"/>
      <c r="G93" s="250" t="s">
        <v>109</v>
      </c>
      <c r="H93" s="460" t="s">
        <v>472</v>
      </c>
      <c r="I93" s="142">
        <v>2300</v>
      </c>
    </row>
    <row r="94" spans="1:14" s="20" customFormat="1" ht="17" customHeight="1">
      <c r="A94" s="202"/>
      <c r="B94" s="324" t="s">
        <v>56</v>
      </c>
      <c r="C94" s="276"/>
      <c r="D94" s="275" t="s">
        <v>313</v>
      </c>
      <c r="E94" s="275"/>
      <c r="F94" s="327"/>
      <c r="G94" s="459"/>
      <c r="H94" s="274" t="s">
        <v>427</v>
      </c>
      <c r="I94" s="204"/>
    </row>
    <row r="95" spans="1:14" s="20" customFormat="1" ht="17" customHeight="1">
      <c r="A95" s="202"/>
      <c r="B95" s="321" t="s">
        <v>473</v>
      </c>
      <c r="C95" s="327" t="str">
        <f>"# " &amp; VALUE(RIGHT(B95,4)+1)</f>
        <v># 4130</v>
      </c>
      <c r="D95" s="327" t="str">
        <f>"# " &amp; VALUE(RIGHT(C95,4)+1)</f>
        <v># 4131</v>
      </c>
      <c r="E95" s="327" t="str">
        <f>"# " &amp; VALUE(RIGHT(D95,4)+1)</f>
        <v># 4132</v>
      </c>
      <c r="F95" s="327" t="str">
        <f>"# " &amp; VALUE(RIGHT(E95,4)+1)</f>
        <v># 4133</v>
      </c>
      <c r="G95" s="278"/>
      <c r="H95" s="284"/>
      <c r="I95" s="205"/>
    </row>
    <row r="96" spans="1:14" s="20" customFormat="1" ht="17" customHeight="1" thickBot="1">
      <c r="A96" s="206">
        <v>2315</v>
      </c>
      <c r="B96" s="321"/>
      <c r="C96" s="327"/>
      <c r="D96" s="327"/>
      <c r="E96" s="327"/>
      <c r="F96" s="273">
        <v>2315</v>
      </c>
      <c r="G96" s="461"/>
      <c r="H96" s="462"/>
      <c r="I96" s="207">
        <v>2315</v>
      </c>
    </row>
    <row r="97" spans="1:9" ht="17" customHeight="1" thickBot="1">
      <c r="A97" s="28">
        <v>30</v>
      </c>
      <c r="B97" s="272"/>
      <c r="C97" s="271"/>
      <c r="D97" s="271"/>
      <c r="E97" s="271"/>
      <c r="F97" s="271"/>
      <c r="G97" s="430" t="s">
        <v>321</v>
      </c>
      <c r="H97" s="431"/>
      <c r="I97" s="209">
        <v>30</v>
      </c>
    </row>
    <row r="98" spans="1:9" ht="17" customHeight="1">
      <c r="A98" s="34"/>
      <c r="B98" s="321"/>
      <c r="C98" s="270"/>
      <c r="D98" s="270" t="s">
        <v>35</v>
      </c>
      <c r="E98" s="323"/>
      <c r="F98" s="270"/>
      <c r="G98" s="210" t="s">
        <v>23</v>
      </c>
      <c r="H98" s="248" t="s">
        <v>66</v>
      </c>
      <c r="I98" s="39"/>
    </row>
    <row r="99" spans="1:9" ht="17" customHeight="1">
      <c r="A99" s="43"/>
      <c r="B99" s="321"/>
      <c r="C99" s="322"/>
      <c r="D99" s="322"/>
      <c r="E99" s="323"/>
      <c r="F99" s="322"/>
      <c r="G99" s="130" t="str">
        <f>G41</f>
        <v>周六聊Teen谷 # 42</v>
      </c>
      <c r="H99" s="247" t="s">
        <v>474</v>
      </c>
      <c r="I99" s="39"/>
    </row>
    <row r="100" spans="1:9" ht="17" customHeight="1" thickBot="1">
      <c r="A100" s="43"/>
      <c r="B100" s="321"/>
      <c r="C100" s="322"/>
      <c r="D100" s="322"/>
      <c r="E100" s="323"/>
      <c r="F100" s="276">
        <v>2350</v>
      </c>
      <c r="G100" s="60"/>
      <c r="H100" s="246" t="s">
        <v>67</v>
      </c>
      <c r="I100" s="39"/>
    </row>
    <row r="101" spans="1:9" s="20" customFormat="1" ht="17" customHeight="1" thickBot="1">
      <c r="A101" s="11" t="s">
        <v>9</v>
      </c>
      <c r="B101" s="400" t="s">
        <v>34</v>
      </c>
      <c r="C101" s="401"/>
      <c r="D101" s="401"/>
      <c r="E101" s="401"/>
      <c r="F101" s="402"/>
      <c r="G101" s="158"/>
      <c r="H101" s="245"/>
      <c r="I101" s="42" t="s">
        <v>9</v>
      </c>
    </row>
    <row r="102" spans="1:9" ht="17" customHeight="1">
      <c r="A102" s="21"/>
      <c r="B102" s="212" t="s">
        <v>17</v>
      </c>
      <c r="C102" s="208"/>
      <c r="D102" s="208"/>
      <c r="E102" s="208"/>
      <c r="F102" s="53"/>
      <c r="G102" s="213" t="s">
        <v>23</v>
      </c>
      <c r="H102" s="211" t="s">
        <v>20</v>
      </c>
      <c r="I102" s="153"/>
    </row>
    <row r="103" spans="1:9" ht="17" customHeight="1">
      <c r="A103" s="43"/>
      <c r="B103" s="172"/>
      <c r="C103" s="172"/>
      <c r="D103" s="172" t="s">
        <v>37</v>
      </c>
      <c r="E103" s="172"/>
      <c r="F103" s="200"/>
      <c r="G103" s="214" t="str">
        <f>G70</f>
        <v>新聞透視 # 43</v>
      </c>
      <c r="H103" s="54" t="str">
        <f>H35</f>
        <v>新聞掏寶 # 325</v>
      </c>
      <c r="I103" s="137"/>
    </row>
    <row r="104" spans="1:9" ht="17" customHeight="1">
      <c r="A104" s="28">
        <v>30</v>
      </c>
      <c r="B104" s="71" t="str">
        <f>B61</f>
        <v># 2246</v>
      </c>
      <c r="C104" s="53" t="str">
        <f>C61</f>
        <v># 2247</v>
      </c>
      <c r="D104" s="53" t="str">
        <f>D61</f>
        <v># 2248</v>
      </c>
      <c r="E104" s="53" t="str">
        <f>E61</f>
        <v># 2249</v>
      </c>
      <c r="F104" s="71" t="str">
        <f>F61</f>
        <v># 2250</v>
      </c>
      <c r="G104" s="215"/>
      <c r="H104" s="216"/>
      <c r="I104" s="159">
        <v>30</v>
      </c>
    </row>
    <row r="105" spans="1:9" ht="17" customHeight="1">
      <c r="A105" s="43"/>
      <c r="B105" s="119" t="s">
        <v>17</v>
      </c>
      <c r="C105" s="37"/>
      <c r="D105" s="37"/>
      <c r="E105" s="37"/>
      <c r="F105" s="217"/>
      <c r="G105" s="213" t="s">
        <v>23</v>
      </c>
      <c r="H105" s="211" t="s">
        <v>20</v>
      </c>
      <c r="I105" s="137"/>
    </row>
    <row r="106" spans="1:9" s="20" customFormat="1" ht="17" customHeight="1" thickBot="1">
      <c r="A106" s="11" t="s">
        <v>10</v>
      </c>
      <c r="B106" s="199"/>
      <c r="C106" s="140"/>
      <c r="D106" s="68" t="s">
        <v>136</v>
      </c>
      <c r="F106" s="172"/>
      <c r="G106" s="218" t="str">
        <f>G15</f>
        <v>Mean Talk   Mean Talk (6 EPI)</v>
      </c>
      <c r="H106" s="219" t="str">
        <f>H15</f>
        <v>娛樂大家 Liza's On Line (Sr.2) (19 EPI)</v>
      </c>
      <c r="I106" s="65" t="s">
        <v>10</v>
      </c>
    </row>
    <row r="107" spans="1:9" ht="17" customHeight="1">
      <c r="A107" s="118"/>
      <c r="B107" s="52" t="s">
        <v>118</v>
      </c>
      <c r="C107" s="53" t="str">
        <f>"# " &amp; VALUE(RIGHT(B107,2)+1)</f>
        <v># 10</v>
      </c>
      <c r="D107" s="53" t="str">
        <f>"# " &amp; VALUE(RIGHT(C107,2)+1)</f>
        <v># 11</v>
      </c>
      <c r="E107" s="53" t="str">
        <f>"# " &amp; VALUE(RIGHT(D107,2)+1)</f>
        <v># 12</v>
      </c>
      <c r="F107" s="53" t="str">
        <f>"# " &amp; VALUE(RIGHT(E107,2)+1)</f>
        <v># 13</v>
      </c>
      <c r="G107" s="220" t="str">
        <f>G16</f>
        <v># 4</v>
      </c>
      <c r="H107" s="220" t="str">
        <f>H16</f>
        <v># 11</v>
      </c>
      <c r="I107" s="50"/>
    </row>
    <row r="108" spans="1:9" ht="17" customHeight="1">
      <c r="A108" s="221">
        <v>30</v>
      </c>
      <c r="B108" s="29"/>
      <c r="C108" s="71"/>
      <c r="D108" s="71"/>
      <c r="E108" s="71"/>
      <c r="F108" s="158"/>
      <c r="G108" s="85"/>
      <c r="H108" s="85"/>
      <c r="I108" s="58">
        <v>30</v>
      </c>
    </row>
    <row r="109" spans="1:9" ht="17" customHeight="1">
      <c r="A109" s="128"/>
      <c r="B109" s="119" t="s">
        <v>17</v>
      </c>
      <c r="C109" s="53"/>
      <c r="D109" s="53"/>
      <c r="E109" s="53"/>
      <c r="F109" s="36"/>
      <c r="G109" s="222" t="s">
        <v>23</v>
      </c>
      <c r="H109" s="162" t="s">
        <v>23</v>
      </c>
      <c r="I109" s="61"/>
    </row>
    <row r="110" spans="1:9" s="20" customFormat="1" ht="17" customHeight="1" thickBot="1">
      <c r="A110" s="11" t="s">
        <v>11</v>
      </c>
      <c r="B110" s="47"/>
      <c r="C110" s="53"/>
      <c r="D110" s="53" t="str">
        <f>$D$81</f>
        <v>璀璨之城 This City Never Sleeps (20 EPI)</v>
      </c>
      <c r="E110" s="53"/>
      <c r="F110" s="53"/>
      <c r="G110" s="223" t="str">
        <f>G77</f>
        <v>香港系列之細間始終你好 #15</v>
      </c>
      <c r="H110" s="102" t="str">
        <f>H81</f>
        <v>女神配對計劃2 #8</v>
      </c>
      <c r="I110" s="65" t="s">
        <v>11</v>
      </c>
    </row>
    <row r="111" spans="1:9" ht="17" customHeight="1">
      <c r="A111" s="118"/>
      <c r="B111" s="53" t="str">
        <f>B82</f>
        <v># 6</v>
      </c>
      <c r="C111" s="53" t="str">
        <f>"# " &amp; VALUE(RIGHT(B111,2)+1)</f>
        <v># 7</v>
      </c>
      <c r="D111" s="53" t="str">
        <f>"# " &amp; VALUE(RIGHT(C111,2)+1)</f>
        <v># 8</v>
      </c>
      <c r="E111" s="53" t="str">
        <f>"# " &amp; VALUE(RIGHT(D111,2)+1)</f>
        <v># 9</v>
      </c>
      <c r="F111" s="53" t="str">
        <f>"# " &amp; VALUE(RIGHT(E111,2)+1)</f>
        <v># 10</v>
      </c>
      <c r="G111" s="222" t="s">
        <v>23</v>
      </c>
      <c r="H111" s="53"/>
      <c r="I111" s="50"/>
    </row>
    <row r="112" spans="1:9" ht="17" customHeight="1">
      <c r="A112" s="72">
        <v>30</v>
      </c>
      <c r="B112" s="71"/>
      <c r="C112" s="71"/>
      <c r="D112" s="71"/>
      <c r="G112" s="442" t="s">
        <v>466</v>
      </c>
      <c r="H112" s="224"/>
      <c r="I112" s="58">
        <v>30</v>
      </c>
    </row>
    <row r="113" spans="1:9" ht="17" customHeight="1">
      <c r="A113" s="72"/>
      <c r="B113" s="189"/>
      <c r="C113" s="189"/>
      <c r="D113" s="190" t="s">
        <v>212</v>
      </c>
      <c r="E113" s="189"/>
      <c r="F113" s="189"/>
      <c r="G113" s="222" t="s">
        <v>23</v>
      </c>
      <c r="H113" s="162" t="s">
        <v>23</v>
      </c>
      <c r="I113" s="74"/>
    </row>
    <row r="114" spans="1:9" ht="17" customHeight="1">
      <c r="A114" s="128"/>
      <c r="B114" s="37" t="s">
        <v>17</v>
      </c>
      <c r="C114" s="225" t="str">
        <f>C76</f>
        <v xml:space="preserve"> </v>
      </c>
      <c r="D114" s="96" t="str">
        <f>D76</f>
        <v>愛．回家之三代同糖 Like Mother, Like Daughter</v>
      </c>
      <c r="E114" s="96"/>
      <c r="F114" s="96"/>
      <c r="G114" s="437" t="s">
        <v>467</v>
      </c>
      <c r="H114" s="67" t="str">
        <f>H77</f>
        <v>試真D唷 #8</v>
      </c>
      <c r="I114" s="61"/>
    </row>
    <row r="115" spans="1:9" s="20" customFormat="1" ht="17" customHeight="1" thickBot="1">
      <c r="A115" s="11" t="s">
        <v>12</v>
      </c>
      <c r="B115" s="71" t="str">
        <f t="shared" ref="B115:F115" si="9">B78</f>
        <v># 50</v>
      </c>
      <c r="C115" s="71" t="str">
        <f t="shared" si="9"/>
        <v># 51</v>
      </c>
      <c r="D115" s="53" t="str">
        <f t="shared" si="9"/>
        <v># 52</v>
      </c>
      <c r="E115" s="53" t="str">
        <f t="shared" si="9"/>
        <v># 53</v>
      </c>
      <c r="F115" s="53" t="str">
        <f t="shared" si="9"/>
        <v># 54</v>
      </c>
      <c r="G115" s="177"/>
      <c r="H115" s="226"/>
      <c r="I115" s="65" t="s">
        <v>12</v>
      </c>
    </row>
    <row r="116" spans="1:9" ht="17" customHeight="1">
      <c r="A116" s="118"/>
      <c r="B116" s="37" t="s">
        <v>17</v>
      </c>
      <c r="C116" s="35"/>
      <c r="D116" s="35" t="s">
        <v>177</v>
      </c>
      <c r="E116" s="35"/>
      <c r="F116" s="35"/>
      <c r="G116" s="35"/>
      <c r="H116" s="35"/>
      <c r="I116" s="50"/>
    </row>
    <row r="117" spans="1:9" ht="17" customHeight="1">
      <c r="A117" s="221">
        <v>30</v>
      </c>
      <c r="B117" s="71" t="str">
        <f t="shared" ref="B117:H117" si="10">B74</f>
        <v># 291</v>
      </c>
      <c r="C117" s="71" t="str">
        <f t="shared" si="10"/>
        <v># 292</v>
      </c>
      <c r="D117" s="71" t="str">
        <f t="shared" si="10"/>
        <v># 293</v>
      </c>
      <c r="E117" s="71" t="str">
        <f t="shared" si="10"/>
        <v># 294</v>
      </c>
      <c r="F117" s="71" t="str">
        <f t="shared" si="10"/>
        <v># 295</v>
      </c>
      <c r="G117" s="71" t="str">
        <f t="shared" si="10"/>
        <v># 296</v>
      </c>
      <c r="H117" s="71" t="str">
        <f t="shared" si="10"/>
        <v># 297</v>
      </c>
      <c r="I117" s="58">
        <v>30</v>
      </c>
    </row>
    <row r="118" spans="1:9" ht="17" customHeight="1">
      <c r="A118" s="72"/>
      <c r="B118" s="37" t="s">
        <v>17</v>
      </c>
      <c r="C118" s="68"/>
      <c r="D118" s="54" t="str">
        <f>D91</f>
        <v>美食強人 Big Feast Duel (20 EPI)</v>
      </c>
      <c r="E118" s="53"/>
      <c r="F118" s="100"/>
      <c r="G118" s="222" t="s">
        <v>23</v>
      </c>
      <c r="H118" s="443" t="s">
        <v>23</v>
      </c>
      <c r="I118" s="74"/>
    </row>
    <row r="119" spans="1:9" s="20" customFormat="1" ht="17" customHeight="1" thickBot="1">
      <c r="A119" s="11" t="s">
        <v>15</v>
      </c>
      <c r="B119" s="52" t="str">
        <f>B92</f>
        <v># 1</v>
      </c>
      <c r="C119" s="53" t="str">
        <f>"# " &amp; VALUE(RIGHT(B119,2)+1)</f>
        <v># 2</v>
      </c>
      <c r="D119" s="53" t="str">
        <f>"# " &amp; VALUE(RIGHT(C119,2)+1)</f>
        <v># 3</v>
      </c>
      <c r="E119" s="53" t="str">
        <f>"# " &amp; VALUE(RIGHT(D119,2)+1)</f>
        <v># 4</v>
      </c>
      <c r="F119" s="53" t="str">
        <f>"# " &amp; VALUE(RIGHT(E119,2)+1)</f>
        <v># 5</v>
      </c>
      <c r="G119" s="91" t="str">
        <f>G86</f>
        <v>J Music # 130</v>
      </c>
      <c r="H119" s="435" t="s">
        <v>469</v>
      </c>
      <c r="I119" s="65" t="s">
        <v>15</v>
      </c>
    </row>
    <row r="120" spans="1:9" ht="17" customHeight="1">
      <c r="A120" s="118"/>
      <c r="B120" s="119" t="s">
        <v>17</v>
      </c>
      <c r="C120" s="36"/>
      <c r="D120" s="36"/>
      <c r="E120" s="36"/>
      <c r="F120" s="121"/>
      <c r="G120" s="222" t="s">
        <v>23</v>
      </c>
      <c r="H120" s="444" t="s">
        <v>429</v>
      </c>
      <c r="I120" s="50"/>
    </row>
    <row r="121" spans="1:9" ht="17" customHeight="1">
      <c r="A121" s="221">
        <v>30</v>
      </c>
      <c r="B121" s="68"/>
      <c r="C121" s="228"/>
      <c r="D121" s="68" t="str">
        <f>D63</f>
        <v>天龍八部 Demi-Gods and Semi-Devils (50 EPI)</v>
      </c>
      <c r="E121" s="172"/>
      <c r="F121" s="141"/>
      <c r="G121" s="91" t="str">
        <f>G92</f>
        <v>直播靈接觸 #22</v>
      </c>
      <c r="H121" s="170" t="s">
        <v>20</v>
      </c>
      <c r="I121" s="58">
        <v>30</v>
      </c>
    </row>
    <row r="122" spans="1:9" ht="17" customHeight="1">
      <c r="A122" s="72"/>
      <c r="B122" s="52" t="str">
        <f>B64</f>
        <v># 16</v>
      </c>
      <c r="C122" s="53" t="str">
        <f>C64</f>
        <v># 17</v>
      </c>
      <c r="D122" s="53" t="str">
        <f>D64</f>
        <v># 18</v>
      </c>
      <c r="E122" s="53" t="str">
        <f>E64</f>
        <v># 19</v>
      </c>
      <c r="F122" s="55" t="str">
        <f>F64</f>
        <v># 20</v>
      </c>
      <c r="G122" s="445"/>
      <c r="H122" s="68" t="s">
        <v>475</v>
      </c>
      <c r="I122" s="61"/>
    </row>
    <row r="123" spans="1:9" s="20" customFormat="1" ht="17" customHeight="1" thickBot="1">
      <c r="A123" s="11" t="s">
        <v>13</v>
      </c>
      <c r="B123" s="62"/>
      <c r="C123" s="71"/>
      <c r="D123" s="71"/>
      <c r="E123" s="71"/>
      <c r="F123" s="158"/>
      <c r="G123" s="30"/>
      <c r="H123" s="203"/>
      <c r="I123" s="65" t="s">
        <v>13</v>
      </c>
    </row>
    <row r="124" spans="1:9" ht="17" customHeight="1">
      <c r="A124" s="43"/>
      <c r="B124" s="229" t="s">
        <v>17</v>
      </c>
      <c r="C124" s="54"/>
      <c r="D124" s="54" t="s">
        <v>239</v>
      </c>
      <c r="E124" s="54"/>
      <c r="F124" s="53"/>
      <c r="G124" s="222" t="s">
        <v>23</v>
      </c>
      <c r="H124" s="230" t="s">
        <v>20</v>
      </c>
      <c r="I124" s="39"/>
    </row>
    <row r="125" spans="1:9" ht="17" customHeight="1">
      <c r="A125" s="43"/>
      <c r="B125" s="53" t="str">
        <f>B$42</f>
        <v># 2090</v>
      </c>
      <c r="C125" s="53" t="str">
        <f>C$42</f>
        <v># 2091</v>
      </c>
      <c r="D125" s="53" t="str">
        <f>D$42</f>
        <v># 2092</v>
      </c>
      <c r="E125" s="53" t="str">
        <f>E$42</f>
        <v># 2093</v>
      </c>
      <c r="F125" s="53" t="str">
        <f>F42</f>
        <v># 2094</v>
      </c>
      <c r="G125" s="60" t="str">
        <f>G70</f>
        <v>新聞透視 # 43</v>
      </c>
      <c r="H125" s="231"/>
      <c r="I125" s="39"/>
    </row>
    <row r="126" spans="1:9" ht="17" customHeight="1">
      <c r="A126" s="221" t="s">
        <v>2</v>
      </c>
      <c r="B126" s="29"/>
      <c r="C126" s="71"/>
      <c r="D126" s="71"/>
      <c r="E126" s="71"/>
      <c r="F126" s="232" t="s">
        <v>40</v>
      </c>
      <c r="H126" s="198" t="str">
        <f>H39</f>
        <v>流行經典50年 # 113</v>
      </c>
      <c r="I126" s="111" t="s">
        <v>2</v>
      </c>
    </row>
    <row r="127" spans="1:9" ht="17" customHeight="1">
      <c r="A127" s="72"/>
      <c r="B127" s="233" t="s">
        <v>36</v>
      </c>
      <c r="C127" s="53"/>
      <c r="D127" s="54" t="s">
        <v>339</v>
      </c>
      <c r="E127" s="53"/>
      <c r="F127" s="53"/>
      <c r="G127" s="222" t="s">
        <v>23</v>
      </c>
      <c r="H127" s="93"/>
      <c r="I127" s="109"/>
    </row>
    <row r="128" spans="1:9" ht="17" customHeight="1" thickBot="1">
      <c r="A128" s="234" t="s">
        <v>14</v>
      </c>
      <c r="B128" s="235" t="s">
        <v>476</v>
      </c>
      <c r="C128" s="236" t="str">
        <f>"# " &amp; VALUE(RIGHT(B128,3)+1)</f>
        <v># 146</v>
      </c>
      <c r="D128" s="236" t="str">
        <f>"# " &amp; VALUE(RIGHT(C128,3)+1)</f>
        <v># 147</v>
      </c>
      <c r="E128" s="236" t="str">
        <f>"# " &amp; VALUE(RIGHT(D128,3)+1)</f>
        <v># 148</v>
      </c>
      <c r="F128" s="236" t="str">
        <f>"# " &amp; VALUE(RIGHT(E128,3)+1)</f>
        <v># 149</v>
      </c>
      <c r="G128" s="237" t="str">
        <f>G41</f>
        <v>周六聊Teen谷 # 42</v>
      </c>
      <c r="H128" s="238"/>
      <c r="I128" s="239" t="s">
        <v>14</v>
      </c>
    </row>
    <row r="129" spans="1:9" ht="17" customHeight="1" thickTop="1">
      <c r="A129" s="240"/>
      <c r="B129" s="241" t="s">
        <v>477</v>
      </c>
      <c r="C129" s="6"/>
      <c r="D129" s="6"/>
      <c r="E129" s="6"/>
      <c r="F129" s="6"/>
      <c r="G129" s="6"/>
      <c r="H129" s="396">
        <f ca="1">TODAY()</f>
        <v>46306</v>
      </c>
      <c r="I129" s="397"/>
    </row>
    <row r="130" spans="1:9" ht="17" customHeight="1">
      <c r="B130" s="241"/>
    </row>
    <row r="131" spans="1:9" ht="17" customHeight="1"/>
    <row r="132" spans="1:9" ht="17" customHeight="1"/>
  </sheetData>
  <mergeCells count="15">
    <mergeCell ref="G97:H97"/>
    <mergeCell ref="B101:F101"/>
    <mergeCell ref="H129:I129"/>
    <mergeCell ref="G25:H25"/>
    <mergeCell ref="G26:H26"/>
    <mergeCell ref="D54:E54"/>
    <mergeCell ref="B67:F70"/>
    <mergeCell ref="G67:H67"/>
    <mergeCell ref="B71:F71"/>
    <mergeCell ref="C1:G1"/>
    <mergeCell ref="H2:I2"/>
    <mergeCell ref="E6:F6"/>
    <mergeCell ref="G11:H11"/>
    <mergeCell ref="B12:F12"/>
    <mergeCell ref="G18:H1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FBE9E-58FA-4B6B-9DD4-540D8EA3BACB}">
  <dimension ref="A1:N132"/>
  <sheetViews>
    <sheetView tabSelected="1" zoomScale="70" zoomScaleNormal="70" workbookViewId="0">
      <pane ySplit="4" topLeftCell="A5" activePane="bottomLeft" state="frozen"/>
      <selection pane="bottomLeft" activeCell="B101" sqref="B101:F101"/>
    </sheetView>
  </sheetViews>
  <sheetFormatPr defaultColWidth="9.453125" defaultRowHeight="15.5"/>
  <cols>
    <col min="1" max="1" width="7.6328125" style="242" customWidth="1"/>
    <col min="2" max="8" width="32.6328125" style="4" customWidth="1"/>
    <col min="9" max="9" width="7.6328125" style="243" customWidth="1"/>
    <col min="10" max="16384" width="9.453125" style="4"/>
  </cols>
  <sheetData>
    <row r="1" spans="1:9" ht="36" customHeight="1">
      <c r="A1" s="2"/>
      <c r="B1" s="3"/>
      <c r="C1" s="415" t="s">
        <v>366</v>
      </c>
      <c r="D1" s="415"/>
      <c r="E1" s="415"/>
      <c r="F1" s="415"/>
      <c r="G1" s="415"/>
      <c r="H1" s="3"/>
      <c r="I1" s="3"/>
    </row>
    <row r="2" spans="1:9" ht="17" customHeight="1" thickBot="1">
      <c r="A2" s="5" t="s">
        <v>367</v>
      </c>
      <c r="B2" s="6"/>
      <c r="C2" s="6"/>
      <c r="D2" s="1" t="s">
        <v>18</v>
      </c>
      <c r="E2" s="1"/>
      <c r="F2" s="7"/>
      <c r="G2" s="7"/>
      <c r="H2" s="416" t="s">
        <v>368</v>
      </c>
      <c r="I2" s="416"/>
    </row>
    <row r="3" spans="1:9" ht="17" customHeight="1" thickTop="1">
      <c r="A3" s="8" t="s">
        <v>19</v>
      </c>
      <c r="B3" s="9" t="s">
        <v>25</v>
      </c>
      <c r="C3" s="9" t="s">
        <v>26</v>
      </c>
      <c r="D3" s="9" t="s">
        <v>27</v>
      </c>
      <c r="E3" s="9" t="s">
        <v>165</v>
      </c>
      <c r="F3" s="9" t="s">
        <v>29</v>
      </c>
      <c r="G3" s="9" t="s">
        <v>30</v>
      </c>
      <c r="H3" s="9" t="s">
        <v>31</v>
      </c>
      <c r="I3" s="10" t="s">
        <v>19</v>
      </c>
    </row>
    <row r="4" spans="1:9" ht="17" customHeight="1" thickBot="1">
      <c r="A4" s="11"/>
      <c r="B4" s="12">
        <v>46321</v>
      </c>
      <c r="C4" s="12">
        <f t="shared" ref="C4:H4" si="0">SUM(B4+1)</f>
        <v>46322</v>
      </c>
      <c r="D4" s="13">
        <f t="shared" si="0"/>
        <v>46323</v>
      </c>
      <c r="E4" s="13">
        <f t="shared" si="0"/>
        <v>46324</v>
      </c>
      <c r="F4" s="13">
        <f t="shared" si="0"/>
        <v>46325</v>
      </c>
      <c r="G4" s="13">
        <f t="shared" si="0"/>
        <v>46326</v>
      </c>
      <c r="H4" s="13">
        <f t="shared" si="0"/>
        <v>46327</v>
      </c>
      <c r="I4" s="14"/>
    </row>
    <row r="5" spans="1:9" s="20" customFormat="1" ht="17" customHeight="1" thickBot="1">
      <c r="A5" s="15" t="s">
        <v>14</v>
      </c>
      <c r="B5" s="16"/>
      <c r="C5" s="17"/>
      <c r="D5" s="17"/>
      <c r="E5" s="17"/>
      <c r="F5" s="17"/>
      <c r="G5" s="17"/>
      <c r="H5" s="18"/>
      <c r="I5" s="19" t="s">
        <v>14</v>
      </c>
    </row>
    <row r="6" spans="1:9" ht="17" customHeight="1">
      <c r="A6" s="21"/>
      <c r="B6" s="22" t="s">
        <v>17</v>
      </c>
      <c r="C6" s="23" t="s">
        <v>17</v>
      </c>
      <c r="D6" s="24" t="str">
        <f t="shared" ref="D6:G7" si="1">C54</f>
        <v>粵講粵㜺鬼IV Cantoxicating! (Sr.4) (14 EPI)</v>
      </c>
      <c r="E6" s="424" t="str">
        <f t="shared" si="1"/>
        <v>港生活．港享受 Dolce Vita 2022 (50 EPI)</v>
      </c>
      <c r="F6" s="425"/>
      <c r="G6" s="25" t="str">
        <f t="shared" si="1"/>
        <v xml:space="preserve">美食新聞報道 Gourmet Express </v>
      </c>
      <c r="H6" s="26" t="s">
        <v>17</v>
      </c>
      <c r="I6" s="27"/>
    </row>
    <row r="7" spans="1:9" ht="17" customHeight="1">
      <c r="A7" s="28">
        <v>30</v>
      </c>
      <c r="B7" s="29" t="str">
        <f>LEFT($H$99,5) &amp; " # " &amp; VALUE(RIGHT($H$99,2)-1)</f>
        <v>財經透視  # 43</v>
      </c>
      <c r="C7" s="30" t="str">
        <f>B26</f>
        <v>新聞掏寶  # 325</v>
      </c>
      <c r="D7" s="31" t="str">
        <f t="shared" si="1"/>
        <v># 5</v>
      </c>
      <c r="E7" s="30" t="str">
        <f t="shared" si="1"/>
        <v># 29</v>
      </c>
      <c r="F7" s="30" t="str">
        <f t="shared" si="1"/>
        <v># 30</v>
      </c>
      <c r="G7" s="30" t="str">
        <f t="shared" si="1"/>
        <v># 226</v>
      </c>
      <c r="H7" s="32" t="str">
        <f>D57</f>
        <v>港女野人 # 11</v>
      </c>
      <c r="I7" s="33">
        <v>30</v>
      </c>
    </row>
    <row r="8" spans="1:9" ht="17" customHeight="1">
      <c r="A8" s="34"/>
      <c r="B8" s="22" t="s">
        <v>17</v>
      </c>
      <c r="C8" s="35"/>
      <c r="D8" s="36"/>
      <c r="E8" s="35" t="s">
        <v>177</v>
      </c>
      <c r="F8" s="37"/>
      <c r="G8" s="35"/>
      <c r="H8" s="38"/>
      <c r="I8" s="39"/>
    </row>
    <row r="9" spans="1:9" s="20" customFormat="1" ht="17" customHeight="1" thickBot="1">
      <c r="A9" s="11" t="s">
        <v>0</v>
      </c>
      <c r="B9" s="40" t="s">
        <v>369</v>
      </c>
      <c r="C9" s="41" t="str">
        <f t="shared" ref="C9:H9" si="2">"# " &amp; VALUE(RIGHT(B9,3)+1)</f>
        <v># 298</v>
      </c>
      <c r="D9" s="41" t="str">
        <f t="shared" si="2"/>
        <v># 299</v>
      </c>
      <c r="E9" s="41" t="str">
        <f t="shared" si="2"/>
        <v># 300</v>
      </c>
      <c r="F9" s="41" t="str">
        <f t="shared" si="2"/>
        <v># 301</v>
      </c>
      <c r="G9" s="41" t="str">
        <f t="shared" si="2"/>
        <v># 302</v>
      </c>
      <c r="H9" s="41" t="str">
        <f t="shared" si="2"/>
        <v># 303</v>
      </c>
      <c r="I9" s="42" t="s">
        <v>0</v>
      </c>
    </row>
    <row r="10" spans="1:9" ht="17" customHeight="1">
      <c r="A10" s="43"/>
      <c r="B10" s="339"/>
      <c r="C10" s="341"/>
      <c r="D10" s="341"/>
      <c r="E10" s="341"/>
      <c r="F10" s="338"/>
      <c r="G10" s="339"/>
      <c r="H10" s="337"/>
      <c r="I10" s="27"/>
    </row>
    <row r="11" spans="1:9" ht="17" customHeight="1">
      <c r="A11" s="28">
        <v>30</v>
      </c>
      <c r="B11" s="269"/>
      <c r="C11" s="269"/>
      <c r="D11" s="269"/>
      <c r="E11" s="269"/>
      <c r="F11" s="269"/>
      <c r="G11" s="420" t="s">
        <v>32</v>
      </c>
      <c r="H11" s="421"/>
      <c r="I11" s="33">
        <v>30</v>
      </c>
    </row>
    <row r="12" spans="1:9" ht="17" customHeight="1">
      <c r="A12" s="44"/>
      <c r="B12" s="417" t="s">
        <v>185</v>
      </c>
      <c r="C12" s="418"/>
      <c r="D12" s="418"/>
      <c r="E12" s="418"/>
      <c r="F12" s="419"/>
      <c r="G12" s="335"/>
      <c r="H12" s="334"/>
      <c r="I12" s="39"/>
    </row>
    <row r="13" spans="1:9" s="20" customFormat="1" ht="17" customHeight="1" thickBot="1">
      <c r="A13" s="45" t="s">
        <v>1</v>
      </c>
      <c r="B13" s="333"/>
      <c r="C13" s="332"/>
      <c r="D13" s="332"/>
      <c r="E13" s="332"/>
      <c r="F13" s="331"/>
      <c r="G13" s="330"/>
      <c r="H13" s="329"/>
      <c r="I13" s="42" t="s">
        <v>1</v>
      </c>
    </row>
    <row r="14" spans="1:9" ht="17" customHeight="1">
      <c r="A14" s="46"/>
      <c r="B14" s="47">
        <v>800163253</v>
      </c>
      <c r="C14" s="48"/>
      <c r="D14" s="48"/>
      <c r="E14" s="48"/>
      <c r="F14" s="433"/>
      <c r="G14" s="49">
        <v>800585512</v>
      </c>
      <c r="H14" s="48">
        <v>800555985</v>
      </c>
      <c r="I14" s="50"/>
    </row>
    <row r="15" spans="1:9" ht="17" customHeight="1">
      <c r="A15" s="51" t="s">
        <v>2</v>
      </c>
      <c r="B15" s="52"/>
      <c r="C15" s="53"/>
      <c r="D15" s="54" t="s">
        <v>346</v>
      </c>
      <c r="E15" s="53"/>
      <c r="F15" s="55"/>
      <c r="G15" s="56" t="s">
        <v>113</v>
      </c>
      <c r="H15" s="57" t="s">
        <v>77</v>
      </c>
      <c r="I15" s="58" t="s">
        <v>2</v>
      </c>
    </row>
    <row r="16" spans="1:9" ht="17" customHeight="1">
      <c r="A16" s="59"/>
      <c r="B16" s="52" t="s">
        <v>370</v>
      </c>
      <c r="C16" s="53" t="str">
        <f t="shared" ref="C16:F16" si="3">"# " &amp; VALUE(RIGHT(B16,2)+1)</f>
        <v># 17</v>
      </c>
      <c r="D16" s="53" t="str">
        <f t="shared" si="3"/>
        <v># 18</v>
      </c>
      <c r="E16" s="53" t="str">
        <f t="shared" si="3"/>
        <v># 19</v>
      </c>
      <c r="F16" s="55" t="str">
        <f t="shared" si="3"/>
        <v># 20</v>
      </c>
      <c r="G16" s="60" t="s">
        <v>371</v>
      </c>
      <c r="H16" s="60" t="s">
        <v>372</v>
      </c>
      <c r="I16" s="61"/>
    </row>
    <row r="17" spans="1:9" s="20" customFormat="1" ht="17" customHeight="1" thickBot="1">
      <c r="A17" s="45" t="s">
        <v>3</v>
      </c>
      <c r="B17" s="62" t="s">
        <v>24</v>
      </c>
      <c r="C17" s="63"/>
      <c r="D17" s="63"/>
      <c r="E17" s="63"/>
      <c r="F17" s="434"/>
      <c r="G17" s="64"/>
      <c r="H17" s="63"/>
      <c r="I17" s="65" t="s">
        <v>16</v>
      </c>
    </row>
    <row r="18" spans="1:9" s="20" customFormat="1" ht="17" customHeight="1">
      <c r="A18" s="45"/>
      <c r="B18" s="66" t="s">
        <v>74</v>
      </c>
      <c r="C18" s="36"/>
      <c r="D18" s="37" t="str">
        <f>D76</f>
        <v>愛．回家之三代同糖 Like Mother, Like Daughter</v>
      </c>
      <c r="E18" s="37"/>
      <c r="F18" s="37"/>
      <c r="G18" s="422" t="str">
        <f>D54</f>
        <v>港生活．港享受 Dolce Vita 2022 (50 EPI)</v>
      </c>
      <c r="H18" s="426"/>
      <c r="I18" s="69"/>
    </row>
    <row r="19" spans="1:9" ht="17" customHeight="1">
      <c r="A19" s="70" t="s">
        <v>2</v>
      </c>
      <c r="B19" s="71" t="s">
        <v>373</v>
      </c>
      <c r="C19" s="71" t="str">
        <f t="shared" ref="C19:F19" si="4">B78</f>
        <v># 55</v>
      </c>
      <c r="D19" s="71" t="str">
        <f t="shared" si="4"/>
        <v># 56</v>
      </c>
      <c r="E19" s="71" t="str">
        <f t="shared" si="4"/>
        <v># 57</v>
      </c>
      <c r="F19" s="71" t="str">
        <f t="shared" si="4"/>
        <v># 58</v>
      </c>
      <c r="G19" s="31" t="str">
        <f>D55</f>
        <v># 29</v>
      </c>
      <c r="H19" s="71" t="str">
        <f>"# " &amp; VALUE(RIGHT(G19,2)+1)</f>
        <v># 30</v>
      </c>
      <c r="I19" s="58" t="s">
        <v>2</v>
      </c>
    </row>
    <row r="20" spans="1:9" ht="17" customHeight="1">
      <c r="A20" s="72"/>
      <c r="B20" s="289" t="s">
        <v>374</v>
      </c>
      <c r="C20" s="326"/>
      <c r="D20" s="326"/>
      <c r="E20" s="326" t="s">
        <v>47</v>
      </c>
      <c r="F20" s="326"/>
      <c r="G20" s="326"/>
      <c r="H20" s="446"/>
      <c r="I20" s="74"/>
    </row>
    <row r="21" spans="1:9" s="20" customFormat="1" ht="17" customHeight="1" thickBot="1">
      <c r="A21" s="15" t="s">
        <v>4</v>
      </c>
      <c r="B21" s="325" t="s">
        <v>375</v>
      </c>
      <c r="C21" s="327" t="str">
        <f t="shared" ref="C21:H21" si="5">"# " &amp; VALUE(RIGHT(B21,4)+1)</f>
        <v># 1838</v>
      </c>
      <c r="D21" s="325" t="str">
        <f t="shared" si="5"/>
        <v># 1839</v>
      </c>
      <c r="E21" s="325" t="str">
        <f t="shared" si="5"/>
        <v># 1840</v>
      </c>
      <c r="F21" s="325" t="str">
        <f t="shared" si="5"/>
        <v># 1841</v>
      </c>
      <c r="G21" s="325" t="str">
        <f t="shared" si="5"/>
        <v># 1842</v>
      </c>
      <c r="H21" s="290" t="str">
        <f t="shared" si="5"/>
        <v># 1843</v>
      </c>
      <c r="I21" s="65" t="s">
        <v>4</v>
      </c>
    </row>
    <row r="22" spans="1:9" ht="17" customHeight="1">
      <c r="A22" s="75"/>
      <c r="B22" s="66" t="s">
        <v>376</v>
      </c>
      <c r="C22" s="36"/>
      <c r="D22" s="36" t="str">
        <f>D91</f>
        <v>美食強人 Big Feast Duel (20 EPI)</v>
      </c>
      <c r="E22" s="37"/>
      <c r="F22" s="37"/>
      <c r="G22" s="73">
        <v>800619816</v>
      </c>
      <c r="H22" s="77"/>
      <c r="I22" s="78"/>
    </row>
    <row r="23" spans="1:9" ht="17" customHeight="1">
      <c r="A23" s="79" t="s">
        <v>2</v>
      </c>
      <c r="B23" s="29" t="s">
        <v>371</v>
      </c>
      <c r="C23" s="71" t="str">
        <f>B92</f>
        <v># 6</v>
      </c>
      <c r="D23" s="71" t="str">
        <f>"# " &amp; VALUE(RIGHT(C23,2)+1)</f>
        <v># 7</v>
      </c>
      <c r="E23" s="71" t="str">
        <f>"# " &amp; VALUE(RIGHT(D23,2)+1)</f>
        <v># 8</v>
      </c>
      <c r="F23" s="71" t="str">
        <f>"# " &amp; VALUE(RIGHT(E23,2)+1)</f>
        <v># 9</v>
      </c>
      <c r="G23" s="81"/>
      <c r="H23" s="82"/>
      <c r="I23" s="83" t="s">
        <v>2</v>
      </c>
    </row>
    <row r="24" spans="1:9" ht="17" customHeight="1">
      <c r="A24" s="84"/>
      <c r="B24" s="85" t="s">
        <v>17</v>
      </c>
      <c r="C24" s="86"/>
      <c r="D24" s="87" t="s">
        <v>212</v>
      </c>
      <c r="E24" s="87"/>
      <c r="F24" s="87"/>
      <c r="G24" s="81"/>
      <c r="H24" s="82"/>
      <c r="I24" s="88"/>
    </row>
    <row r="25" spans="1:9" ht="17" customHeight="1">
      <c r="A25" s="84"/>
      <c r="B25" s="89" t="s">
        <v>17</v>
      </c>
      <c r="C25" s="47" t="s">
        <v>17</v>
      </c>
      <c r="D25" s="90" t="s">
        <v>17</v>
      </c>
      <c r="E25" s="90" t="s">
        <v>17</v>
      </c>
      <c r="F25" s="90" t="s">
        <v>17</v>
      </c>
      <c r="G25" s="422" t="s">
        <v>103</v>
      </c>
      <c r="H25" s="427"/>
      <c r="I25" s="88"/>
    </row>
    <row r="26" spans="1:9" ht="17" customHeight="1">
      <c r="A26" s="84"/>
      <c r="B26" s="55" t="str">
        <f>LEFT($H$35,5) &amp; " # " &amp; VALUE(RIGHT($H$35,3)-1)</f>
        <v>新聞掏寶  # 325</v>
      </c>
      <c r="C26" s="55" t="str">
        <f>B57</f>
        <v>見步行步 台灣篇 # 8</v>
      </c>
      <c r="D26" s="91" t="s">
        <v>68</v>
      </c>
      <c r="E26" s="81" t="str">
        <f>D57</f>
        <v>港女野人 # 11</v>
      </c>
      <c r="F26" s="67" t="s">
        <v>71</v>
      </c>
      <c r="G26" s="428" t="s">
        <v>104</v>
      </c>
      <c r="H26" s="429"/>
      <c r="I26" s="88"/>
    </row>
    <row r="27" spans="1:9" s="20" customFormat="1" ht="17" customHeight="1" thickBot="1">
      <c r="A27" s="92" t="s">
        <v>5</v>
      </c>
      <c r="B27" s="80"/>
      <c r="C27" s="60"/>
      <c r="D27" s="31" t="str">
        <f>B55</f>
        <v># 226</v>
      </c>
      <c r="E27" s="31"/>
      <c r="F27" s="31" t="str">
        <f>C58</f>
        <v># 14</v>
      </c>
      <c r="G27" s="81" t="s">
        <v>377</v>
      </c>
      <c r="H27" s="93" t="s">
        <v>378</v>
      </c>
      <c r="I27" s="94" t="s">
        <v>5</v>
      </c>
    </row>
    <row r="28" spans="1:9" ht="17" customHeight="1">
      <c r="A28" s="95"/>
      <c r="B28" s="96" t="s">
        <v>17</v>
      </c>
      <c r="C28" s="36"/>
      <c r="D28" s="36"/>
      <c r="E28" s="36"/>
      <c r="F28" s="121"/>
      <c r="G28" s="97"/>
      <c r="H28" s="82"/>
      <c r="I28" s="98"/>
    </row>
    <row r="29" spans="1:9" ht="17" customHeight="1">
      <c r="A29" s="99" t="s">
        <v>2</v>
      </c>
      <c r="B29" s="68"/>
      <c r="C29" s="100"/>
      <c r="D29" s="54" t="str">
        <f>D81</f>
        <v>璀璨之城 This City Never Sleeps (20 EPI)</v>
      </c>
      <c r="E29" s="101"/>
      <c r="F29" s="55"/>
      <c r="G29" s="102"/>
      <c r="H29" s="103"/>
      <c r="I29" s="83" t="s">
        <v>2</v>
      </c>
    </row>
    <row r="30" spans="1:9" ht="17" customHeight="1">
      <c r="A30" s="95"/>
      <c r="B30" s="53" t="s">
        <v>379</v>
      </c>
      <c r="C30" s="53" t="str">
        <f>"# " &amp; VALUE(RIGHT(C82,2)-1)</f>
        <v># 11</v>
      </c>
      <c r="D30" s="53" t="str">
        <f>"# " &amp; VALUE(RIGHT(D82,2)-1)</f>
        <v># 12</v>
      </c>
      <c r="E30" s="53" t="str">
        <f>"# " &amp; VALUE(RIGHT(E82,2)-1)</f>
        <v># 13</v>
      </c>
      <c r="F30" s="55" t="str">
        <f>"# " &amp; VALUE(RIGHT(F82,2)-1)</f>
        <v># 14</v>
      </c>
      <c r="G30" s="81"/>
      <c r="H30" s="82"/>
      <c r="I30" s="88"/>
    </row>
    <row r="31" spans="1:9" s="20" customFormat="1" ht="17" customHeight="1" thickBot="1">
      <c r="A31" s="104" t="s">
        <v>6</v>
      </c>
      <c r="B31" s="71"/>
      <c r="C31" s="71"/>
      <c r="D31" s="71"/>
      <c r="E31" s="71"/>
      <c r="F31" s="158"/>
      <c r="G31" s="85" t="s">
        <v>24</v>
      </c>
      <c r="H31" s="105"/>
      <c r="I31" s="106" t="s">
        <v>6</v>
      </c>
    </row>
    <row r="32" spans="1:9" ht="17" customHeight="1">
      <c r="A32" s="107"/>
      <c r="B32" s="47" t="s">
        <v>17</v>
      </c>
      <c r="C32" s="54"/>
      <c r="D32" s="35" t="s">
        <v>177</v>
      </c>
      <c r="E32" s="37"/>
      <c r="F32" s="37"/>
      <c r="G32" s="6"/>
      <c r="H32" s="108"/>
      <c r="I32" s="109"/>
    </row>
    <row r="33" spans="1:9" ht="17" customHeight="1">
      <c r="A33" s="110" t="s">
        <v>2</v>
      </c>
      <c r="B33" s="71" t="str">
        <f t="shared" ref="B33:H33" si="6">B9</f>
        <v># 297</v>
      </c>
      <c r="C33" s="71" t="str">
        <f t="shared" si="6"/>
        <v># 298</v>
      </c>
      <c r="D33" s="71" t="str">
        <f t="shared" si="6"/>
        <v># 299</v>
      </c>
      <c r="E33" s="71" t="str">
        <f t="shared" si="6"/>
        <v># 300</v>
      </c>
      <c r="F33" s="71" t="str">
        <f t="shared" si="6"/>
        <v># 301</v>
      </c>
      <c r="G33" s="71" t="str">
        <f t="shared" si="6"/>
        <v># 302</v>
      </c>
      <c r="H33" s="71" t="str">
        <f t="shared" si="6"/>
        <v># 303</v>
      </c>
      <c r="I33" s="111" t="s">
        <v>2</v>
      </c>
    </row>
    <row r="34" spans="1:9" ht="17" customHeight="1">
      <c r="A34" s="84"/>
      <c r="B34" s="96" t="s">
        <v>17</v>
      </c>
      <c r="C34" s="53"/>
      <c r="D34" s="53" t="s">
        <v>39</v>
      </c>
      <c r="E34" s="53"/>
      <c r="F34" s="53"/>
      <c r="G34" s="112" t="s">
        <v>20</v>
      </c>
      <c r="H34" s="244" t="s">
        <v>64</v>
      </c>
      <c r="I34" s="113"/>
    </row>
    <row r="35" spans="1:9" ht="17" customHeight="1">
      <c r="A35" s="84"/>
      <c r="B35" s="53" t="s">
        <v>380</v>
      </c>
      <c r="C35" s="53" t="str">
        <f>B61</f>
        <v># 2251</v>
      </c>
      <c r="D35" s="53" t="str">
        <f>C61</f>
        <v># 2252</v>
      </c>
      <c r="E35" s="53" t="str">
        <f>D61</f>
        <v># 2253</v>
      </c>
      <c r="F35" s="53" t="str">
        <f>E61</f>
        <v># 2254</v>
      </c>
      <c r="G35" s="114" t="s">
        <v>381</v>
      </c>
      <c r="H35" s="292" t="s">
        <v>382</v>
      </c>
      <c r="I35" s="113"/>
    </row>
    <row r="36" spans="1:9" s="20" customFormat="1" ht="17" customHeight="1" thickBot="1">
      <c r="A36" s="92" t="s">
        <v>7</v>
      </c>
      <c r="B36" s="71"/>
      <c r="C36" s="53"/>
      <c r="D36" s="71"/>
      <c r="E36" s="71"/>
      <c r="F36" s="115">
        <v>1255</v>
      </c>
      <c r="G36" s="116"/>
      <c r="H36" s="290" t="s">
        <v>65</v>
      </c>
      <c r="I36" s="14" t="s">
        <v>7</v>
      </c>
    </row>
    <row r="37" spans="1:9" ht="17" customHeight="1">
      <c r="A37" s="118"/>
      <c r="B37" s="96" t="s">
        <v>17</v>
      </c>
      <c r="C37" s="120"/>
      <c r="D37" s="36" t="s">
        <v>47</v>
      </c>
      <c r="E37" s="36"/>
      <c r="F37" s="121"/>
      <c r="G37" s="112" t="s">
        <v>20</v>
      </c>
      <c r="H37" s="122" t="s">
        <v>45</v>
      </c>
      <c r="I37" s="123"/>
    </row>
    <row r="38" spans="1:9" ht="17" customHeight="1">
      <c r="A38" s="72"/>
      <c r="B38" s="53" t="str">
        <f>B21</f>
        <v># 1837</v>
      </c>
      <c r="C38" s="53" t="str">
        <f>C21</f>
        <v># 1838</v>
      </c>
      <c r="D38" s="53" t="str">
        <f t="shared" ref="D38" si="7">"# " &amp; VALUE(RIGHT(C38,4)+1)</f>
        <v># 1839</v>
      </c>
      <c r="E38" s="53" t="str">
        <f>E21</f>
        <v># 1840</v>
      </c>
      <c r="F38" s="55" t="str">
        <f>F21</f>
        <v># 1841</v>
      </c>
      <c r="G38" s="56" t="str">
        <f>C54</f>
        <v>粵講粵㜺鬼IV Cantoxicating! (Sr.4) (14 EPI)</v>
      </c>
      <c r="I38" s="113"/>
    </row>
    <row r="39" spans="1:9" ht="17" customHeight="1">
      <c r="A39" s="51" t="s">
        <v>2</v>
      </c>
      <c r="B39" s="71"/>
      <c r="C39" s="71"/>
      <c r="D39" s="71"/>
      <c r="E39" s="71"/>
      <c r="F39" s="124">
        <v>1320</v>
      </c>
      <c r="G39" s="125" t="str">
        <f>C55</f>
        <v># 5</v>
      </c>
      <c r="H39" s="126" t="s">
        <v>383</v>
      </c>
      <c r="I39" s="127" t="s">
        <v>2</v>
      </c>
    </row>
    <row r="40" spans="1:9" ht="17" customHeight="1">
      <c r="A40" s="128"/>
      <c r="B40" s="324" t="s">
        <v>51</v>
      </c>
      <c r="C40" s="323"/>
      <c r="D40" s="269"/>
      <c r="E40" s="322"/>
      <c r="F40" s="322"/>
      <c r="G40" s="436" t="s">
        <v>57</v>
      </c>
      <c r="H40" s="129" t="s">
        <v>44</v>
      </c>
      <c r="I40" s="113"/>
    </row>
    <row r="41" spans="1:9" ht="17" customHeight="1" thickBot="1">
      <c r="A41" s="72"/>
      <c r="B41" s="321"/>
      <c r="C41" s="320"/>
      <c r="D41" s="320" t="s">
        <v>239</v>
      </c>
      <c r="E41" s="320"/>
      <c r="F41" s="327"/>
      <c r="G41" s="130" t="s">
        <v>384</v>
      </c>
      <c r="H41" s="129"/>
      <c r="I41" s="113"/>
    </row>
    <row r="42" spans="1:9" s="20" customFormat="1" ht="17" customHeight="1" thickBot="1">
      <c r="A42" s="131" t="s">
        <v>8</v>
      </c>
      <c r="B42" s="321" t="s">
        <v>385</v>
      </c>
      <c r="C42" s="327" t="str">
        <f>"# " &amp; VALUE(RIGHT(B42,4)+1)</f>
        <v># 2096</v>
      </c>
      <c r="D42" s="327" t="str">
        <f>"# " &amp; VALUE(RIGHT(C42,4)+1)</f>
        <v># 2097</v>
      </c>
      <c r="E42" s="327" t="str">
        <f>"# " &amp; VALUE(RIGHT(D42,4)+1)</f>
        <v># 2098</v>
      </c>
      <c r="F42" s="327" t="str">
        <f>"# " &amp; VALUE(RIGHT(E42,4)+1)</f>
        <v># 2099</v>
      </c>
      <c r="G42" s="30" t="s">
        <v>21</v>
      </c>
      <c r="H42" s="132"/>
      <c r="I42" s="14" t="s">
        <v>8</v>
      </c>
    </row>
    <row r="43" spans="1:9" ht="17" customHeight="1">
      <c r="A43" s="107"/>
      <c r="B43" s="327"/>
      <c r="C43" s="327"/>
      <c r="D43" s="327"/>
      <c r="E43" s="327"/>
      <c r="F43" s="319">
        <v>1405</v>
      </c>
      <c r="G43" s="112" t="s">
        <v>20</v>
      </c>
      <c r="H43" s="133" t="s">
        <v>23</v>
      </c>
      <c r="I43" s="50"/>
    </row>
    <row r="44" spans="1:9" ht="17" customHeight="1">
      <c r="A44" s="84"/>
      <c r="B44" s="119" t="s">
        <v>17</v>
      </c>
      <c r="C44" s="36"/>
      <c r="D44" s="37" t="str">
        <f>D76</f>
        <v>愛．回家之三代同糖 Like Mother, Like Daughter</v>
      </c>
      <c r="E44" s="37"/>
      <c r="F44" s="37"/>
      <c r="G44" s="91" t="s">
        <v>386</v>
      </c>
      <c r="H44" s="203" t="str">
        <f>G80</f>
        <v>香港連場好戲 #2 (5 EPI)</v>
      </c>
      <c r="I44" s="74"/>
    </row>
    <row r="45" spans="1:9" ht="17" customHeight="1">
      <c r="A45" s="134" t="s">
        <v>2</v>
      </c>
      <c r="B45" s="29" t="str">
        <f>B19</f>
        <v># 54</v>
      </c>
      <c r="C45" s="53" t="str">
        <f>C19</f>
        <v># 55</v>
      </c>
      <c r="D45" s="53" t="str">
        <f>C78</f>
        <v># 56</v>
      </c>
      <c r="E45" s="53" t="str">
        <f>D78</f>
        <v># 57</v>
      </c>
      <c r="F45" s="53" t="str">
        <f>E78</f>
        <v># 58</v>
      </c>
      <c r="G45" s="30"/>
      <c r="H45" s="132"/>
      <c r="I45" s="58" t="s">
        <v>2</v>
      </c>
    </row>
    <row r="46" spans="1:9" ht="17" customHeight="1">
      <c r="A46" s="135"/>
      <c r="B46" s="119" t="s">
        <v>17</v>
      </c>
      <c r="C46" s="36"/>
      <c r="D46" s="36"/>
      <c r="E46" s="36"/>
      <c r="F46" s="36"/>
      <c r="G46" s="112" t="s">
        <v>20</v>
      </c>
      <c r="H46" s="133" t="s">
        <v>23</v>
      </c>
      <c r="I46" s="137"/>
    </row>
    <row r="47" spans="1:9" s="20" customFormat="1" ht="17" customHeight="1" thickBot="1">
      <c r="A47" s="138">
        <v>1500</v>
      </c>
      <c r="B47" s="52"/>
      <c r="C47" s="139"/>
      <c r="D47" s="172" t="s">
        <v>136</v>
      </c>
      <c r="F47" s="172"/>
      <c r="G47" s="130" t="s">
        <v>387</v>
      </c>
      <c r="H47" s="141" t="str">
        <f>D57</f>
        <v>港女野人 # 11</v>
      </c>
      <c r="I47" s="142">
        <v>1500</v>
      </c>
    </row>
    <row r="48" spans="1:9" ht="17" customHeight="1">
      <c r="A48" s="143"/>
      <c r="B48" s="52" t="s">
        <v>388</v>
      </c>
      <c r="C48" s="53" t="str">
        <f>B88</f>
        <v># 14</v>
      </c>
      <c r="D48" s="53" t="str">
        <f>C88</f>
        <v># 15</v>
      </c>
      <c r="E48" s="53" t="str">
        <f>D88</f>
        <v># 16</v>
      </c>
      <c r="F48" s="53" t="str">
        <f>E88</f>
        <v># 17</v>
      </c>
      <c r="G48" s="144"/>
      <c r="H48" s="133" t="s">
        <v>23</v>
      </c>
      <c r="I48" s="145"/>
    </row>
    <row r="49" spans="1:9" ht="17" customHeight="1">
      <c r="A49" s="146">
        <v>30</v>
      </c>
      <c r="B49" s="147"/>
      <c r="C49" s="71"/>
      <c r="D49" s="71"/>
      <c r="E49" s="71"/>
      <c r="F49" s="71"/>
      <c r="G49" s="116"/>
      <c r="H49" s="54" t="str">
        <f>G70</f>
        <v>新聞透視 # 44</v>
      </c>
      <c r="I49" s="58" t="s">
        <v>2</v>
      </c>
    </row>
    <row r="50" spans="1:9" ht="17" customHeight="1">
      <c r="A50" s="135"/>
      <c r="B50" s="148" t="s">
        <v>17</v>
      </c>
      <c r="C50" s="149"/>
      <c r="D50" s="87" t="s">
        <v>212</v>
      </c>
      <c r="E50" s="87"/>
      <c r="F50" s="87"/>
      <c r="G50" s="112" t="s">
        <v>20</v>
      </c>
      <c r="H50" s="133" t="s">
        <v>23</v>
      </c>
      <c r="I50" s="74"/>
    </row>
    <row r="51" spans="1:9" ht="17" customHeight="1">
      <c r="A51" s="135"/>
      <c r="B51" s="66" t="s">
        <v>376</v>
      </c>
      <c r="C51" s="36"/>
      <c r="D51" s="150" t="str">
        <f>D22</f>
        <v>美食強人 Big Feast Duel (20 EPI)</v>
      </c>
      <c r="E51" s="37"/>
      <c r="F51" s="37"/>
      <c r="G51" s="437" t="s">
        <v>362</v>
      </c>
      <c r="H51" s="54" t="str">
        <f>G77</f>
        <v>Grand住去首爾  #1 (3 EPI)</v>
      </c>
      <c r="I51" s="74"/>
    </row>
    <row r="52" spans="1:9" s="20" customFormat="1" ht="17" customHeight="1" thickBot="1">
      <c r="A52" s="138">
        <v>1600</v>
      </c>
      <c r="B52" s="29" t="str">
        <f>B23</f>
        <v># 5</v>
      </c>
      <c r="C52" s="71" t="str">
        <f>C23</f>
        <v># 6</v>
      </c>
      <c r="D52" s="71" t="str">
        <f>"# " &amp; VALUE(RIGHT(C52,2)+1)</f>
        <v># 7</v>
      </c>
      <c r="E52" s="71" t="str">
        <f>"# " &amp; VALUE(RIGHT(D52,2)+1)</f>
        <v># 8</v>
      </c>
      <c r="F52" s="71" t="str">
        <f>"# " &amp; VALUE(RIGHT(E52,2)+1)</f>
        <v># 9</v>
      </c>
      <c r="G52" s="151"/>
      <c r="H52" s="141"/>
      <c r="I52" s="142">
        <v>1600</v>
      </c>
    </row>
    <row r="53" spans="1:9" ht="17" customHeight="1">
      <c r="A53" s="75"/>
      <c r="B53" s="152" t="s">
        <v>63</v>
      </c>
      <c r="C53" s="90" t="s">
        <v>98</v>
      </c>
      <c r="D53" s="73" t="s">
        <v>72</v>
      </c>
      <c r="E53" s="89"/>
      <c r="F53" s="47" t="s">
        <v>63</v>
      </c>
      <c r="G53" s="112"/>
      <c r="H53" s="133" t="s">
        <v>23</v>
      </c>
      <c r="I53" s="153"/>
    </row>
    <row r="54" spans="1:9" ht="17" customHeight="1">
      <c r="A54" s="135"/>
      <c r="B54" s="154" t="s">
        <v>257</v>
      </c>
      <c r="C54" s="102" t="s">
        <v>258</v>
      </c>
      <c r="D54" s="422" t="s">
        <v>73</v>
      </c>
      <c r="E54" s="423"/>
      <c r="F54" s="155" t="s">
        <v>257</v>
      </c>
      <c r="G54" s="130"/>
      <c r="H54" s="437" t="str">
        <f>G80</f>
        <v>香港連場好戲 #2 (5 EPI)</v>
      </c>
      <c r="I54" s="157"/>
    </row>
    <row r="55" spans="1:9" ht="16.75" customHeight="1">
      <c r="A55" s="146">
        <v>30</v>
      </c>
      <c r="B55" s="80" t="s">
        <v>389</v>
      </c>
      <c r="C55" s="31" t="s">
        <v>371</v>
      </c>
      <c r="D55" s="31" t="s">
        <v>390</v>
      </c>
      <c r="E55" s="158" t="str">
        <f>"# " &amp; VALUE(RIGHT(D55,2)+1)</f>
        <v># 30</v>
      </c>
      <c r="F55" s="31" t="s">
        <v>389</v>
      </c>
      <c r="G55" s="144"/>
      <c r="H55" s="438"/>
      <c r="I55" s="159">
        <v>30</v>
      </c>
    </row>
    <row r="56" spans="1:9" ht="17" customHeight="1">
      <c r="A56" s="135"/>
      <c r="B56" s="76" t="s">
        <v>84</v>
      </c>
      <c r="C56" s="160" t="s">
        <v>260</v>
      </c>
      <c r="D56" s="23" t="s">
        <v>79</v>
      </c>
      <c r="E56" s="161" t="s">
        <v>92</v>
      </c>
      <c r="F56" s="162" t="s">
        <v>58</v>
      </c>
      <c r="G56" s="91" t="s">
        <v>391</v>
      </c>
      <c r="H56" s="439" t="s">
        <v>23</v>
      </c>
      <c r="I56" s="137"/>
    </row>
    <row r="57" spans="1:9" ht="17" customHeight="1">
      <c r="A57" s="135"/>
      <c r="B57" s="163" t="s">
        <v>392</v>
      </c>
      <c r="C57" s="55" t="s">
        <v>69</v>
      </c>
      <c r="D57" s="91" t="s">
        <v>393</v>
      </c>
      <c r="E57" s="164" t="s">
        <v>394</v>
      </c>
      <c r="F57" s="165" t="s">
        <v>395</v>
      </c>
      <c r="G57" s="166" t="s">
        <v>396</v>
      </c>
      <c r="H57" s="440" t="str">
        <f>G83</f>
        <v>雄才論英雄 #2</v>
      </c>
      <c r="I57" s="137"/>
    </row>
    <row r="58" spans="1:9" s="20" customFormat="1" ht="17" customHeight="1" thickBot="1">
      <c r="A58" s="138">
        <v>1700</v>
      </c>
      <c r="B58" s="167" t="s">
        <v>83</v>
      </c>
      <c r="C58" s="158" t="s">
        <v>397</v>
      </c>
      <c r="D58" s="116" t="s">
        <v>78</v>
      </c>
      <c r="E58" s="168" t="s">
        <v>93</v>
      </c>
      <c r="F58" s="31" t="s">
        <v>61</v>
      </c>
      <c r="G58" s="169"/>
      <c r="H58" s="438"/>
      <c r="I58" s="142">
        <v>1700</v>
      </c>
    </row>
    <row r="59" spans="1:9" ht="17" customHeight="1">
      <c r="A59" s="75"/>
      <c r="B59" s="37" t="s">
        <v>38</v>
      </c>
      <c r="C59" s="170"/>
      <c r="D59" s="47"/>
      <c r="E59" s="47"/>
      <c r="F59" s="47"/>
      <c r="G59" s="171"/>
      <c r="H59" s="439" t="s">
        <v>23</v>
      </c>
      <c r="I59" s="153"/>
    </row>
    <row r="60" spans="1:9" ht="17" customHeight="1">
      <c r="A60" s="135"/>
      <c r="B60" s="47"/>
      <c r="C60" s="53"/>
      <c r="D60" s="172" t="s">
        <v>37</v>
      </c>
      <c r="E60" s="6"/>
      <c r="F60" s="6"/>
      <c r="G60" s="173"/>
      <c r="H60" s="60" t="str">
        <f>H35</f>
        <v>新聞掏寶 # 326</v>
      </c>
      <c r="I60" s="137"/>
    </row>
    <row r="61" spans="1:9" ht="17" customHeight="1">
      <c r="A61" s="146">
        <v>30</v>
      </c>
      <c r="B61" s="71" t="s">
        <v>398</v>
      </c>
      <c r="C61" s="71" t="str">
        <f>"# " &amp; VALUE(RIGHT(B61,4)+1)</f>
        <v># 2252</v>
      </c>
      <c r="D61" s="71" t="str">
        <f>"# " &amp; VALUE(RIGHT(C61,4)+1)</f>
        <v># 2253</v>
      </c>
      <c r="E61" s="71" t="str">
        <f>"# " &amp; VALUE(RIGHT(D61,4)+1)</f>
        <v># 2254</v>
      </c>
      <c r="F61" s="71" t="str">
        <f>"# " &amp; VALUE(RIGHT(E61,4)+1)</f>
        <v># 2255</v>
      </c>
      <c r="G61" s="60"/>
      <c r="H61" s="441">
        <v>1735</v>
      </c>
      <c r="I61" s="159">
        <v>30</v>
      </c>
    </row>
    <row r="62" spans="1:9" ht="17" customHeight="1">
      <c r="A62" s="175"/>
      <c r="B62" s="119" t="s">
        <v>101</v>
      </c>
      <c r="C62" s="96"/>
      <c r="D62" s="96"/>
      <c r="E62" s="47"/>
      <c r="F62" s="96"/>
      <c r="G62" s="171"/>
      <c r="H62" s="439" t="s">
        <v>23</v>
      </c>
      <c r="I62" s="137"/>
    </row>
    <row r="63" spans="1:9" ht="17" customHeight="1">
      <c r="A63" s="135"/>
      <c r="B63" s="176"/>
      <c r="C63" s="172"/>
      <c r="D63" s="68" t="s">
        <v>100</v>
      </c>
      <c r="E63" s="140"/>
      <c r="F63" s="68"/>
      <c r="G63" s="91"/>
      <c r="H63" s="54" t="str">
        <f>F57</f>
        <v>最強生命線 # 473</v>
      </c>
      <c r="I63" s="137"/>
    </row>
    <row r="64" spans="1:9" s="20" customFormat="1" ht="17" customHeight="1" thickBot="1">
      <c r="A64" s="138">
        <v>1800</v>
      </c>
      <c r="B64" s="52" t="s">
        <v>96</v>
      </c>
      <c r="C64" s="53" t="str">
        <f>"# " &amp; VALUE(RIGHT(B64,2)+1)</f>
        <v># 22</v>
      </c>
      <c r="D64" s="53" t="str">
        <f>"# " &amp; VALUE(RIGHT(C64,2)+1)</f>
        <v># 23</v>
      </c>
      <c r="E64" s="53" t="str">
        <f>"# " &amp; VALUE(RIGHT(D64,2)+1)</f>
        <v># 24</v>
      </c>
      <c r="F64" s="53" t="str">
        <f>"# " &amp; VALUE(RIGHT(E64,2)+1)</f>
        <v># 25</v>
      </c>
      <c r="G64" s="177"/>
      <c r="H64" s="117"/>
      <c r="I64" s="142">
        <v>1800</v>
      </c>
    </row>
    <row r="65" spans="1:9" ht="17" customHeight="1">
      <c r="A65" s="135"/>
      <c r="B65" s="52"/>
      <c r="C65" s="53"/>
      <c r="D65" s="53"/>
      <c r="E65" s="53"/>
      <c r="F65" s="178"/>
      <c r="G65" s="91" t="s">
        <v>80</v>
      </c>
      <c r="H65" s="179" t="s">
        <v>80</v>
      </c>
      <c r="I65" s="39"/>
    </row>
    <row r="66" spans="1:9" ht="17" customHeight="1" thickBot="1">
      <c r="A66" s="146">
        <v>30</v>
      </c>
      <c r="B66" s="180"/>
      <c r="C66" s="41"/>
      <c r="D66" s="41"/>
      <c r="E66" s="41"/>
      <c r="F66" s="181"/>
      <c r="G66" s="182" t="str">
        <f>D55</f>
        <v># 29</v>
      </c>
      <c r="H66" s="183" t="str">
        <f>E55</f>
        <v># 30</v>
      </c>
      <c r="I66" s="33">
        <v>30</v>
      </c>
    </row>
    <row r="67" spans="1:9" ht="17" customHeight="1">
      <c r="A67" s="184"/>
      <c r="B67" s="403" t="s">
        <v>284</v>
      </c>
      <c r="C67" s="404"/>
      <c r="D67" s="404"/>
      <c r="E67" s="405"/>
      <c r="F67" s="406"/>
      <c r="G67" s="398" t="s">
        <v>285</v>
      </c>
      <c r="H67" s="399"/>
      <c r="I67" s="39"/>
    </row>
    <row r="68" spans="1:9" s="20" customFormat="1" ht="12.65" customHeight="1" thickBot="1">
      <c r="A68" s="185">
        <v>1900</v>
      </c>
      <c r="B68" s="407"/>
      <c r="C68" s="405"/>
      <c r="D68" s="405"/>
      <c r="E68" s="405"/>
      <c r="F68" s="408"/>
      <c r="G68" s="316"/>
      <c r="H68" s="315"/>
      <c r="I68" s="186">
        <v>1900</v>
      </c>
    </row>
    <row r="69" spans="1:9" s="20" customFormat="1" ht="17" customHeight="1">
      <c r="A69" s="187"/>
      <c r="B69" s="407"/>
      <c r="C69" s="405"/>
      <c r="D69" s="405"/>
      <c r="E69" s="405"/>
      <c r="F69" s="408"/>
      <c r="G69" s="314" t="s">
        <v>53</v>
      </c>
      <c r="H69" s="313" t="s">
        <v>54</v>
      </c>
      <c r="I69" s="145"/>
    </row>
    <row r="70" spans="1:9" s="20" customFormat="1" ht="17" customHeight="1" thickBot="1">
      <c r="A70" s="187"/>
      <c r="B70" s="409"/>
      <c r="C70" s="410"/>
      <c r="D70" s="410"/>
      <c r="E70" s="410"/>
      <c r="F70" s="411"/>
      <c r="G70" s="320" t="s">
        <v>399</v>
      </c>
      <c r="H70" s="312" t="s">
        <v>400</v>
      </c>
      <c r="I70" s="188"/>
    </row>
    <row r="71" spans="1:9" s="20" customFormat="1" ht="17" customHeight="1" thickBot="1">
      <c r="A71" s="43">
        <v>30</v>
      </c>
      <c r="B71" s="400" t="s">
        <v>34</v>
      </c>
      <c r="C71" s="401"/>
      <c r="D71" s="401"/>
      <c r="E71" s="401"/>
      <c r="F71" s="402"/>
      <c r="G71" s="311" t="s">
        <v>49</v>
      </c>
      <c r="H71" s="311" t="s">
        <v>50</v>
      </c>
      <c r="I71" s="137">
        <v>30</v>
      </c>
    </row>
    <row r="72" spans="1:9" s="20" customFormat="1" ht="17" customHeight="1">
      <c r="A72" s="43"/>
      <c r="B72" s="310">
        <v>800653411</v>
      </c>
      <c r="C72" s="309"/>
      <c r="D72" s="308" t="s">
        <v>212</v>
      </c>
      <c r="E72" s="308"/>
      <c r="F72" s="307">
        <v>1935</v>
      </c>
      <c r="G72" s="447" t="s">
        <v>401</v>
      </c>
      <c r="H72" s="448" t="s">
        <v>402</v>
      </c>
      <c r="I72" s="157"/>
    </row>
    <row r="73" spans="1:9" ht="17" customHeight="1">
      <c r="A73" s="191"/>
      <c r="B73" s="306" t="s">
        <v>52</v>
      </c>
      <c r="C73" s="305"/>
      <c r="D73" s="304"/>
      <c r="E73" s="305" t="s">
        <v>177</v>
      </c>
      <c r="F73" s="304"/>
      <c r="G73" s="305"/>
      <c r="H73" s="269"/>
      <c r="I73" s="192"/>
    </row>
    <row r="74" spans="1:9" ht="17" customHeight="1">
      <c r="A74" s="187"/>
      <c r="B74" s="321" t="s">
        <v>403</v>
      </c>
      <c r="C74" s="327" t="str">
        <f t="shared" ref="C74:H74" si="8">"# " &amp; VALUE(RIGHT(B74,3)+1)</f>
        <v># 299</v>
      </c>
      <c r="D74" s="327" t="str">
        <f t="shared" si="8"/>
        <v># 300</v>
      </c>
      <c r="E74" s="327" t="str">
        <f t="shared" si="8"/>
        <v># 301</v>
      </c>
      <c r="F74" s="327" t="str">
        <f t="shared" si="8"/>
        <v># 302</v>
      </c>
      <c r="G74" s="327" t="str">
        <f t="shared" si="8"/>
        <v># 303</v>
      </c>
      <c r="H74" s="327" t="str">
        <f t="shared" si="8"/>
        <v># 304</v>
      </c>
      <c r="I74" s="188"/>
    </row>
    <row r="75" spans="1:9" s="20" customFormat="1" ht="17" customHeight="1" thickBot="1">
      <c r="A75" s="187">
        <v>2000</v>
      </c>
      <c r="B75" s="303"/>
      <c r="C75" s="325"/>
      <c r="D75" s="302"/>
      <c r="E75" s="327"/>
      <c r="F75" s="302"/>
      <c r="G75" s="325"/>
      <c r="H75" s="302"/>
      <c r="I75" s="142">
        <v>2000</v>
      </c>
    </row>
    <row r="76" spans="1:9" s="20" customFormat="1" ht="16.75" customHeight="1">
      <c r="A76" s="143"/>
      <c r="B76" s="306" t="s">
        <v>76</v>
      </c>
      <c r="C76" s="301" t="s">
        <v>22</v>
      </c>
      <c r="D76" s="300" t="s">
        <v>295</v>
      </c>
      <c r="E76" s="300"/>
      <c r="F76" s="304"/>
      <c r="G76" s="318" t="s">
        <v>404</v>
      </c>
      <c r="H76" s="299" t="s">
        <v>89</v>
      </c>
      <c r="I76" s="194"/>
    </row>
    <row r="77" spans="1:9" s="20" customFormat="1" ht="16.75" customHeight="1">
      <c r="A77" s="195"/>
      <c r="B77" s="324"/>
      <c r="C77" s="322"/>
      <c r="D77" s="323"/>
      <c r="E77" s="323"/>
      <c r="F77" s="322"/>
      <c r="G77" s="278" t="s">
        <v>405</v>
      </c>
      <c r="H77" s="297" t="s">
        <v>406</v>
      </c>
      <c r="I77" s="196"/>
    </row>
    <row r="78" spans="1:9" ht="17" customHeight="1">
      <c r="A78" s="135">
        <v>30</v>
      </c>
      <c r="B78" s="303" t="s">
        <v>407</v>
      </c>
      <c r="C78" s="325" t="str">
        <f>"# " &amp; VALUE(RIGHT(B78,2)+1)</f>
        <v># 56</v>
      </c>
      <c r="D78" s="325" t="str">
        <f>"# " &amp; VALUE(RIGHT(C78,2)+1)</f>
        <v># 57</v>
      </c>
      <c r="E78" s="325" t="str">
        <f>"# " &amp; VALUE(RIGHT(D78,2)+1)</f>
        <v># 58</v>
      </c>
      <c r="F78" s="325" t="str">
        <f>"# " &amp; VALUE(RIGHT(E78,2)+1)</f>
        <v># 59</v>
      </c>
      <c r="G78" s="340" t="s">
        <v>408</v>
      </c>
      <c r="H78" s="296" t="s">
        <v>81</v>
      </c>
      <c r="I78" s="159">
        <v>30</v>
      </c>
    </row>
    <row r="79" spans="1:9" ht="17" customHeight="1">
      <c r="A79" s="135"/>
      <c r="B79" s="306" t="s">
        <v>409</v>
      </c>
      <c r="C79" s="326"/>
      <c r="D79" s="326"/>
      <c r="E79" s="326"/>
      <c r="F79" s="326"/>
      <c r="G79" s="449" t="s">
        <v>410</v>
      </c>
      <c r="H79" s="299" t="s">
        <v>94</v>
      </c>
      <c r="I79" s="197"/>
    </row>
    <row r="80" spans="1:9" ht="17" customHeight="1">
      <c r="A80" s="135"/>
      <c r="B80" s="321"/>
      <c r="C80" s="327"/>
      <c r="D80" s="327"/>
      <c r="E80" s="327"/>
      <c r="F80" s="327"/>
      <c r="G80" s="450" t="s">
        <v>411</v>
      </c>
      <c r="H80" s="451"/>
      <c r="I80" s="137"/>
    </row>
    <row r="81" spans="1:14" s="20" customFormat="1" ht="17" customHeight="1" thickBot="1">
      <c r="A81" s="138">
        <v>2100</v>
      </c>
      <c r="B81" s="294"/>
      <c r="C81" s="320"/>
      <c r="D81" s="293" t="s">
        <v>412</v>
      </c>
      <c r="E81" s="320"/>
      <c r="F81" s="327"/>
      <c r="G81" s="452"/>
      <c r="H81" s="292" t="s">
        <v>413</v>
      </c>
      <c r="I81" s="142">
        <v>2100</v>
      </c>
    </row>
    <row r="82" spans="1:14" s="20" customFormat="1" ht="17" customHeight="1">
      <c r="A82" s="195"/>
      <c r="B82" s="321" t="s">
        <v>95</v>
      </c>
      <c r="C82" s="327" t="str">
        <f>"# " &amp; VALUE(RIGHT(B82,2)+1)</f>
        <v># 12</v>
      </c>
      <c r="D82" s="327" t="str">
        <f>"# " &amp; VALUE(RIGHT(C82,2)+1)</f>
        <v># 13</v>
      </c>
      <c r="E82" s="327" t="str">
        <f>"# " &amp; VALUE(RIGHT(D82,2)+1)</f>
        <v># 14</v>
      </c>
      <c r="F82" s="327" t="str">
        <f>"# " &amp; VALUE(RIGHT(E82,2)+1)</f>
        <v># 15</v>
      </c>
      <c r="G82" s="449" t="s">
        <v>410</v>
      </c>
      <c r="H82" s="453" t="s">
        <v>82</v>
      </c>
      <c r="I82" s="145"/>
    </row>
    <row r="83" spans="1:14" s="20" customFormat="1" ht="17" customHeight="1">
      <c r="A83" s="195"/>
      <c r="B83" s="321"/>
      <c r="C83" s="327"/>
      <c r="D83" s="327"/>
      <c r="E83" s="327"/>
      <c r="F83" s="327"/>
      <c r="G83" s="450" t="s">
        <v>414</v>
      </c>
      <c r="H83" s="453"/>
      <c r="I83" s="188"/>
    </row>
    <row r="84" spans="1:14" ht="17" customHeight="1">
      <c r="A84" s="146">
        <v>30</v>
      </c>
      <c r="B84" s="303"/>
      <c r="C84" s="327"/>
      <c r="D84" s="327"/>
      <c r="E84" s="269"/>
      <c r="F84" s="291"/>
      <c r="G84" s="454" t="s">
        <v>410</v>
      </c>
      <c r="H84" s="455"/>
      <c r="I84" s="159">
        <v>30</v>
      </c>
    </row>
    <row r="85" spans="1:14" ht="17" customHeight="1">
      <c r="A85" s="135"/>
      <c r="B85" s="328">
        <v>800669650</v>
      </c>
      <c r="C85" s="289"/>
      <c r="D85" s="289"/>
      <c r="E85" s="288"/>
      <c r="F85" s="288"/>
      <c r="G85" s="318" t="s">
        <v>415</v>
      </c>
      <c r="H85" s="456" t="s">
        <v>404</v>
      </c>
      <c r="I85" s="137"/>
    </row>
    <row r="86" spans="1:14" ht="17" customHeight="1">
      <c r="A86" s="135"/>
      <c r="B86" s="321"/>
      <c r="C86" s="269"/>
      <c r="D86" s="269"/>
      <c r="E86" s="269"/>
      <c r="F86" s="269"/>
      <c r="G86" s="278" t="s">
        <v>416</v>
      </c>
      <c r="H86" s="327"/>
      <c r="I86" s="137"/>
    </row>
    <row r="87" spans="1:14" s="20" customFormat="1" ht="17" customHeight="1" thickBot="1">
      <c r="A87" s="138">
        <v>2200</v>
      </c>
      <c r="B87" s="287"/>
      <c r="C87" s="286"/>
      <c r="D87" s="285" t="s">
        <v>136</v>
      </c>
      <c r="E87" s="284"/>
      <c r="F87" s="283"/>
      <c r="G87" s="253" t="s">
        <v>417</v>
      </c>
      <c r="H87" s="327" t="s">
        <v>418</v>
      </c>
      <c r="I87" s="142">
        <v>2200</v>
      </c>
      <c r="M87" s="4"/>
      <c r="N87" s="4"/>
    </row>
    <row r="88" spans="1:14" s="20" customFormat="1" ht="17" customHeight="1">
      <c r="A88" s="195"/>
      <c r="B88" s="321" t="s">
        <v>397</v>
      </c>
      <c r="C88" s="327" t="str">
        <f>"# " &amp; VALUE(RIGHT(B88,2)+1)</f>
        <v># 15</v>
      </c>
      <c r="D88" s="327" t="str">
        <f>"# " &amp; VALUE(RIGHT(C88,2)+1)</f>
        <v># 16</v>
      </c>
      <c r="E88" s="327" t="str">
        <f>"# " &amp; VALUE(RIGHT(D88,2)+1)</f>
        <v># 17</v>
      </c>
      <c r="F88" s="327" t="str">
        <f>"# " &amp; VALUE(RIGHT(E88,2)+1)</f>
        <v># 18</v>
      </c>
      <c r="G88" s="318">
        <v>800659864</v>
      </c>
      <c r="H88" s="457">
        <v>2205</v>
      </c>
      <c r="I88" s="145"/>
    </row>
    <row r="89" spans="1:14" ht="17" customHeight="1">
      <c r="A89" s="146">
        <v>30</v>
      </c>
      <c r="B89" s="303"/>
      <c r="C89" s="291"/>
      <c r="D89" s="291"/>
      <c r="E89" s="291"/>
      <c r="F89" s="291"/>
      <c r="G89" s="278"/>
      <c r="H89" s="268" t="s">
        <v>419</v>
      </c>
      <c r="I89" s="159">
        <v>30</v>
      </c>
      <c r="M89" s="20"/>
    </row>
    <row r="90" spans="1:14" ht="17" customHeight="1">
      <c r="A90" s="175"/>
      <c r="B90" s="324"/>
      <c r="C90" s="282"/>
      <c r="D90" s="269"/>
      <c r="E90" s="269"/>
      <c r="F90" s="281"/>
      <c r="G90" s="295"/>
      <c r="H90" s="262" t="s">
        <v>420</v>
      </c>
      <c r="I90" s="137"/>
    </row>
    <row r="91" spans="1:14" ht="17" customHeight="1">
      <c r="A91" s="135"/>
      <c r="B91" s="280"/>
      <c r="C91" s="285"/>
      <c r="D91" s="320" t="s">
        <v>421</v>
      </c>
      <c r="E91" s="327"/>
      <c r="F91" s="279"/>
      <c r="G91" s="250"/>
      <c r="H91" s="327" t="s">
        <v>422</v>
      </c>
      <c r="I91" s="137"/>
    </row>
    <row r="92" spans="1:14" ht="17" customHeight="1">
      <c r="A92" s="135"/>
      <c r="B92" s="321" t="s">
        <v>123</v>
      </c>
      <c r="C92" s="327" t="str">
        <f>"# " &amp; VALUE(RIGHT(B92,2)+1)</f>
        <v># 7</v>
      </c>
      <c r="D92" s="327" t="str">
        <f>"# " &amp; VALUE(RIGHT(C92,2)+1)</f>
        <v># 8</v>
      </c>
      <c r="E92" s="327" t="str">
        <f>"# " &amp; VALUE(RIGHT(D92,2)+1)</f>
        <v># 9</v>
      </c>
      <c r="F92" s="327" t="str">
        <f>"# " &amp; VALUE(RIGHT(E92,2)+1)</f>
        <v># 10</v>
      </c>
      <c r="G92" s="295" t="s">
        <v>423</v>
      </c>
      <c r="H92" s="458">
        <v>2245</v>
      </c>
      <c r="I92" s="137"/>
    </row>
    <row r="93" spans="1:14" ht="17" customHeight="1" thickBot="1">
      <c r="A93" s="138">
        <v>2300</v>
      </c>
      <c r="B93" s="303"/>
      <c r="C93" s="325"/>
      <c r="D93" s="277"/>
      <c r="E93" s="277"/>
      <c r="F93" s="277"/>
      <c r="G93" s="250" t="s">
        <v>109</v>
      </c>
      <c r="H93" s="456" t="s">
        <v>424</v>
      </c>
      <c r="I93" s="142">
        <v>2300</v>
      </c>
    </row>
    <row r="94" spans="1:14" s="20" customFormat="1" ht="17" customHeight="1">
      <c r="A94" s="202"/>
      <c r="B94" s="324" t="s">
        <v>56</v>
      </c>
      <c r="C94" s="276"/>
      <c r="D94" s="275" t="s">
        <v>313</v>
      </c>
      <c r="E94" s="275"/>
      <c r="F94" s="327"/>
      <c r="G94" s="459"/>
      <c r="H94" s="460" t="s">
        <v>425</v>
      </c>
      <c r="I94" s="204"/>
    </row>
    <row r="95" spans="1:14" s="20" customFormat="1" ht="17" customHeight="1">
      <c r="A95" s="202"/>
      <c r="B95" s="321" t="s">
        <v>426</v>
      </c>
      <c r="C95" s="327" t="str">
        <f>"# " &amp; VALUE(RIGHT(B95,4)+1)</f>
        <v># 4135</v>
      </c>
      <c r="D95" s="327" t="str">
        <f>"# " &amp; VALUE(RIGHT(C95,4)+1)</f>
        <v># 4136</v>
      </c>
      <c r="E95" s="327" t="str">
        <f>"# " &amp; VALUE(RIGHT(D95,4)+1)</f>
        <v># 4137</v>
      </c>
      <c r="F95" s="327" t="str">
        <f>"# " &amp; VALUE(RIGHT(E95,4)+1)</f>
        <v># 4138</v>
      </c>
      <c r="G95" s="278"/>
      <c r="H95" s="274" t="s">
        <v>427</v>
      </c>
      <c r="I95" s="205"/>
    </row>
    <row r="96" spans="1:14" s="20" customFormat="1" ht="17" customHeight="1" thickBot="1">
      <c r="A96" s="206">
        <v>2315</v>
      </c>
      <c r="B96" s="321"/>
      <c r="C96" s="327"/>
      <c r="D96" s="327"/>
      <c r="E96" s="327"/>
      <c r="F96" s="273">
        <v>2315</v>
      </c>
      <c r="G96" s="461"/>
      <c r="H96" s="462"/>
      <c r="I96" s="207">
        <v>2315</v>
      </c>
    </row>
    <row r="97" spans="1:9" ht="17" customHeight="1" thickBot="1">
      <c r="A97" s="28">
        <v>30</v>
      </c>
      <c r="B97" s="272"/>
      <c r="C97" s="271"/>
      <c r="D97" s="271"/>
      <c r="E97" s="271"/>
      <c r="F97" s="271"/>
      <c r="G97" s="430" t="s">
        <v>321</v>
      </c>
      <c r="H97" s="431"/>
      <c r="I97" s="209">
        <v>30</v>
      </c>
    </row>
    <row r="98" spans="1:9" ht="17" customHeight="1">
      <c r="A98" s="34"/>
      <c r="B98" s="321"/>
      <c r="C98" s="270"/>
      <c r="D98" s="270" t="s">
        <v>35</v>
      </c>
      <c r="E98" s="323"/>
      <c r="F98" s="270"/>
      <c r="G98" s="210" t="s">
        <v>23</v>
      </c>
      <c r="H98" s="248" t="s">
        <v>66</v>
      </c>
      <c r="I98" s="39"/>
    </row>
    <row r="99" spans="1:9" ht="17" customHeight="1">
      <c r="A99" s="43"/>
      <c r="B99" s="321"/>
      <c r="C99" s="322"/>
      <c r="D99" s="322"/>
      <c r="E99" s="323"/>
      <c r="F99" s="322"/>
      <c r="G99" s="130" t="str">
        <f>G41</f>
        <v>周六聊Teen谷 # 43</v>
      </c>
      <c r="H99" s="247" t="s">
        <v>428</v>
      </c>
      <c r="I99" s="39"/>
    </row>
    <row r="100" spans="1:9" ht="17" customHeight="1" thickBot="1">
      <c r="A100" s="43"/>
      <c r="B100" s="321"/>
      <c r="C100" s="322"/>
      <c r="D100" s="322"/>
      <c r="E100" s="323"/>
      <c r="F100" s="276">
        <v>2350</v>
      </c>
      <c r="G100" s="60"/>
      <c r="H100" s="246" t="s">
        <v>67</v>
      </c>
      <c r="I100" s="39"/>
    </row>
    <row r="101" spans="1:9" s="20" customFormat="1" ht="17" customHeight="1" thickBot="1">
      <c r="A101" s="11" t="s">
        <v>9</v>
      </c>
      <c r="B101" s="400" t="s">
        <v>34</v>
      </c>
      <c r="C101" s="401"/>
      <c r="D101" s="401"/>
      <c r="E101" s="401"/>
      <c r="F101" s="402"/>
      <c r="G101" s="158"/>
      <c r="H101" s="245"/>
      <c r="I101" s="42" t="s">
        <v>9</v>
      </c>
    </row>
    <row r="102" spans="1:9" ht="17" customHeight="1">
      <c r="A102" s="21"/>
      <c r="B102" s="212" t="s">
        <v>17</v>
      </c>
      <c r="C102" s="208"/>
      <c r="D102" s="208"/>
      <c r="E102" s="208"/>
      <c r="F102" s="53"/>
      <c r="G102" s="213" t="s">
        <v>23</v>
      </c>
      <c r="H102" s="211" t="s">
        <v>20</v>
      </c>
      <c r="I102" s="153"/>
    </row>
    <row r="103" spans="1:9" ht="17" customHeight="1">
      <c r="A103" s="43"/>
      <c r="B103" s="172"/>
      <c r="C103" s="172"/>
      <c r="D103" s="172" t="s">
        <v>37</v>
      </c>
      <c r="E103" s="172"/>
      <c r="F103" s="200"/>
      <c r="G103" s="214" t="str">
        <f>G70</f>
        <v>新聞透視 # 44</v>
      </c>
      <c r="H103" s="54" t="str">
        <f>H35</f>
        <v>新聞掏寶 # 326</v>
      </c>
      <c r="I103" s="137"/>
    </row>
    <row r="104" spans="1:9" ht="17" customHeight="1">
      <c r="A104" s="28">
        <v>30</v>
      </c>
      <c r="B104" s="71" t="str">
        <f>B61</f>
        <v># 2251</v>
      </c>
      <c r="C104" s="53" t="str">
        <f>C61</f>
        <v># 2252</v>
      </c>
      <c r="D104" s="53" t="str">
        <f>D61</f>
        <v># 2253</v>
      </c>
      <c r="E104" s="53" t="str">
        <f>E61</f>
        <v># 2254</v>
      </c>
      <c r="F104" s="71" t="str">
        <f>F61</f>
        <v># 2255</v>
      </c>
      <c r="G104" s="215"/>
      <c r="H104" s="216"/>
      <c r="I104" s="159">
        <v>30</v>
      </c>
    </row>
    <row r="105" spans="1:9" ht="17" customHeight="1">
      <c r="A105" s="43"/>
      <c r="B105" s="119" t="s">
        <v>17</v>
      </c>
      <c r="C105" s="37"/>
      <c r="D105" s="37"/>
      <c r="E105" s="37"/>
      <c r="F105" s="217"/>
      <c r="G105" s="213" t="s">
        <v>23</v>
      </c>
      <c r="H105" s="211" t="s">
        <v>20</v>
      </c>
      <c r="I105" s="137"/>
    </row>
    <row r="106" spans="1:9" s="20" customFormat="1" ht="17" customHeight="1" thickBot="1">
      <c r="A106" s="11" t="s">
        <v>10</v>
      </c>
      <c r="B106" s="199"/>
      <c r="C106" s="140"/>
      <c r="D106" s="68" t="s">
        <v>136</v>
      </c>
      <c r="F106" s="172"/>
      <c r="G106" s="218" t="str">
        <f>G15</f>
        <v>Mean Talk   Mean Talk (6 EPI)</v>
      </c>
      <c r="H106" s="219" t="str">
        <f>H15</f>
        <v>娛樂大家 Liza's On Line (Sr.2) (19 EPI)</v>
      </c>
      <c r="I106" s="65" t="s">
        <v>10</v>
      </c>
    </row>
    <row r="107" spans="1:9" ht="17" customHeight="1">
      <c r="A107" s="118"/>
      <c r="B107" s="52" t="s">
        <v>397</v>
      </c>
      <c r="C107" s="53" t="str">
        <f>"# " &amp; VALUE(RIGHT(B107,2)+1)</f>
        <v># 15</v>
      </c>
      <c r="D107" s="53" t="str">
        <f>"# " &amp; VALUE(RIGHT(C107,2)+1)</f>
        <v># 16</v>
      </c>
      <c r="E107" s="53" t="str">
        <f>"# " &amp; VALUE(RIGHT(D107,2)+1)</f>
        <v># 17</v>
      </c>
      <c r="F107" s="53" t="str">
        <f>"# " &amp; VALUE(RIGHT(E107,2)+1)</f>
        <v># 18</v>
      </c>
      <c r="G107" s="220" t="str">
        <f>G16</f>
        <v># 5</v>
      </c>
      <c r="H107" s="220" t="str">
        <f>H16</f>
        <v># 12</v>
      </c>
      <c r="I107" s="50"/>
    </row>
    <row r="108" spans="1:9" ht="17" customHeight="1">
      <c r="A108" s="221">
        <v>30</v>
      </c>
      <c r="B108" s="29"/>
      <c r="C108" s="71"/>
      <c r="D108" s="71"/>
      <c r="E108" s="71"/>
      <c r="F108" s="158"/>
      <c r="G108" s="85"/>
      <c r="H108" s="85"/>
      <c r="I108" s="58">
        <v>30</v>
      </c>
    </row>
    <row r="109" spans="1:9" ht="17" customHeight="1">
      <c r="A109" s="128"/>
      <c r="B109" s="119" t="s">
        <v>17</v>
      </c>
      <c r="C109" s="53"/>
      <c r="D109" s="53"/>
      <c r="E109" s="53"/>
      <c r="F109" s="36"/>
      <c r="G109" s="222" t="s">
        <v>23</v>
      </c>
      <c r="H109" s="162" t="s">
        <v>23</v>
      </c>
      <c r="I109" s="61"/>
    </row>
    <row r="110" spans="1:9" s="20" customFormat="1" ht="17" customHeight="1" thickBot="1">
      <c r="A110" s="11" t="s">
        <v>11</v>
      </c>
      <c r="B110" s="47"/>
      <c r="C110" s="53"/>
      <c r="D110" s="53" t="str">
        <f>$D$81</f>
        <v>璀璨之城 This City Never Sleeps (20 EPI)</v>
      </c>
      <c r="E110" s="53"/>
      <c r="F110" s="53"/>
      <c r="G110" s="223" t="str">
        <f>G77</f>
        <v>Grand住去首爾  #1 (3 EPI)</v>
      </c>
      <c r="H110" s="102" t="str">
        <f>H81</f>
        <v>女神配對計劃2 #9</v>
      </c>
      <c r="I110" s="65" t="s">
        <v>11</v>
      </c>
    </row>
    <row r="111" spans="1:9" ht="17" customHeight="1">
      <c r="A111" s="118"/>
      <c r="B111" s="53" t="str">
        <f>B82</f>
        <v># 11</v>
      </c>
      <c r="C111" s="53" t="str">
        <f>"# " &amp; VALUE(RIGHT(B111,2)+1)</f>
        <v># 12</v>
      </c>
      <c r="D111" s="53" t="str">
        <f>"# " &amp; VALUE(RIGHT(C111,2)+1)</f>
        <v># 13</v>
      </c>
      <c r="E111" s="53" t="str">
        <f>"# " &amp; VALUE(RIGHT(D111,2)+1)</f>
        <v># 14</v>
      </c>
      <c r="F111" s="53" t="str">
        <f>"# " &amp; VALUE(RIGHT(E111,2)+1)</f>
        <v># 15</v>
      </c>
      <c r="G111" s="222" t="s">
        <v>23</v>
      </c>
      <c r="H111" s="53"/>
      <c r="I111" s="50"/>
    </row>
    <row r="112" spans="1:9" ht="17" customHeight="1">
      <c r="A112" s="72">
        <v>30</v>
      </c>
      <c r="B112" s="71"/>
      <c r="C112" s="71"/>
      <c r="D112" s="71"/>
      <c r="G112" s="442" t="str">
        <f>G80</f>
        <v>香港連場好戲 #2 (5 EPI)</v>
      </c>
      <c r="H112" s="224"/>
      <c r="I112" s="58">
        <v>30</v>
      </c>
    </row>
    <row r="113" spans="1:9" ht="17" customHeight="1">
      <c r="A113" s="72"/>
      <c r="B113" s="189"/>
      <c r="C113" s="189"/>
      <c r="D113" s="190" t="s">
        <v>212</v>
      </c>
      <c r="E113" s="189"/>
      <c r="F113" s="189"/>
      <c r="G113" s="222" t="s">
        <v>23</v>
      </c>
      <c r="H113" s="162" t="s">
        <v>23</v>
      </c>
      <c r="I113" s="74"/>
    </row>
    <row r="114" spans="1:9" ht="17" customHeight="1">
      <c r="A114" s="128"/>
      <c r="B114" s="37" t="s">
        <v>17</v>
      </c>
      <c r="C114" s="225" t="str">
        <f>C76</f>
        <v xml:space="preserve"> </v>
      </c>
      <c r="D114" s="96" t="str">
        <f>D76</f>
        <v>愛．回家之三代同糖 Like Mother, Like Daughter</v>
      </c>
      <c r="E114" s="96"/>
      <c r="F114" s="96"/>
      <c r="G114" s="437" t="str">
        <f>G83</f>
        <v>雄才論英雄 #2</v>
      </c>
      <c r="H114" s="67" t="str">
        <f>H77</f>
        <v>試真D唷 #9</v>
      </c>
      <c r="I114" s="61"/>
    </row>
    <row r="115" spans="1:9" s="20" customFormat="1" ht="17" customHeight="1" thickBot="1">
      <c r="A115" s="11" t="s">
        <v>12</v>
      </c>
      <c r="B115" s="71" t="str">
        <f t="shared" ref="B115:F115" si="9">B78</f>
        <v># 55</v>
      </c>
      <c r="C115" s="71" t="str">
        <f t="shared" si="9"/>
        <v># 56</v>
      </c>
      <c r="D115" s="53" t="str">
        <f t="shared" si="9"/>
        <v># 57</v>
      </c>
      <c r="E115" s="53" t="str">
        <f t="shared" si="9"/>
        <v># 58</v>
      </c>
      <c r="F115" s="53" t="str">
        <f t="shared" si="9"/>
        <v># 59</v>
      </c>
      <c r="G115" s="177"/>
      <c r="H115" s="226"/>
      <c r="I115" s="65" t="s">
        <v>12</v>
      </c>
    </row>
    <row r="116" spans="1:9" ht="17" customHeight="1">
      <c r="A116" s="118"/>
      <c r="B116" s="37" t="s">
        <v>17</v>
      </c>
      <c r="C116" s="35"/>
      <c r="D116" s="35" t="s">
        <v>177</v>
      </c>
      <c r="E116" s="35"/>
      <c r="F116" s="35"/>
      <c r="G116" s="35"/>
      <c r="H116" s="35"/>
      <c r="I116" s="50"/>
    </row>
    <row r="117" spans="1:9" ht="17" customHeight="1">
      <c r="A117" s="221">
        <v>30</v>
      </c>
      <c r="B117" s="71" t="str">
        <f t="shared" ref="B117:H117" si="10">B74</f>
        <v># 298</v>
      </c>
      <c r="C117" s="71" t="str">
        <f t="shared" si="10"/>
        <v># 299</v>
      </c>
      <c r="D117" s="71" t="str">
        <f t="shared" si="10"/>
        <v># 300</v>
      </c>
      <c r="E117" s="71" t="str">
        <f t="shared" si="10"/>
        <v># 301</v>
      </c>
      <c r="F117" s="71" t="str">
        <f t="shared" si="10"/>
        <v># 302</v>
      </c>
      <c r="G117" s="71" t="str">
        <f t="shared" si="10"/>
        <v># 303</v>
      </c>
      <c r="H117" s="71" t="str">
        <f t="shared" si="10"/>
        <v># 304</v>
      </c>
      <c r="I117" s="58">
        <v>30</v>
      </c>
    </row>
    <row r="118" spans="1:9" ht="17" customHeight="1">
      <c r="A118" s="72"/>
      <c r="B118" s="37" t="s">
        <v>17</v>
      </c>
      <c r="C118" s="68"/>
      <c r="D118" s="54" t="str">
        <f>D91</f>
        <v>美食強人 Big Feast Duel (20 EPI)</v>
      </c>
      <c r="E118" s="53"/>
      <c r="F118" s="100"/>
      <c r="G118" s="222" t="s">
        <v>23</v>
      </c>
      <c r="H118" s="443" t="s">
        <v>23</v>
      </c>
      <c r="I118" s="74"/>
    </row>
    <row r="119" spans="1:9" s="20" customFormat="1" ht="17" customHeight="1" thickBot="1">
      <c r="A119" s="11" t="s">
        <v>15</v>
      </c>
      <c r="B119" s="52" t="str">
        <f>B92</f>
        <v># 6</v>
      </c>
      <c r="C119" s="53" t="str">
        <f>"# " &amp; VALUE(RIGHT(B119,2)+1)</f>
        <v># 7</v>
      </c>
      <c r="D119" s="53" t="str">
        <f>"# " &amp; VALUE(RIGHT(C119,2)+1)</f>
        <v># 8</v>
      </c>
      <c r="E119" s="53" t="str">
        <f>"# " &amp; VALUE(RIGHT(D119,2)+1)</f>
        <v># 9</v>
      </c>
      <c r="F119" s="53" t="str">
        <f>"# " &amp; VALUE(RIGHT(E119,2)+1)</f>
        <v># 10</v>
      </c>
      <c r="G119" s="91" t="str">
        <f>G86</f>
        <v>J Music # 131</v>
      </c>
      <c r="H119" s="435" t="str">
        <f>H90</f>
        <v>一周星星 #47</v>
      </c>
      <c r="I119" s="65" t="s">
        <v>15</v>
      </c>
    </row>
    <row r="120" spans="1:9" ht="17" customHeight="1">
      <c r="A120" s="118"/>
      <c r="B120" s="119" t="s">
        <v>17</v>
      </c>
      <c r="C120" s="36"/>
      <c r="D120" s="36"/>
      <c r="E120" s="36"/>
      <c r="F120" s="121"/>
      <c r="G120" s="222" t="s">
        <v>23</v>
      </c>
      <c r="H120" s="444" t="s">
        <v>429</v>
      </c>
      <c r="I120" s="50"/>
    </row>
    <row r="121" spans="1:9" ht="17" customHeight="1">
      <c r="A121" s="221">
        <v>30</v>
      </c>
      <c r="B121" s="68"/>
      <c r="C121" s="228"/>
      <c r="D121" s="68" t="str">
        <f>D63</f>
        <v>天龍八部 Demi-Gods and Semi-Devils (50 EPI)</v>
      </c>
      <c r="E121" s="172"/>
      <c r="F121" s="141"/>
      <c r="G121" s="91" t="str">
        <f>G92</f>
        <v>直播靈接觸 #23</v>
      </c>
      <c r="H121" s="170" t="s">
        <v>20</v>
      </c>
      <c r="I121" s="58">
        <v>30</v>
      </c>
    </row>
    <row r="122" spans="1:9" ht="17" customHeight="1">
      <c r="A122" s="72"/>
      <c r="B122" s="52" t="str">
        <f>B64</f>
        <v># 21</v>
      </c>
      <c r="C122" s="53" t="str">
        <f>C64</f>
        <v># 22</v>
      </c>
      <c r="D122" s="53" t="str">
        <f>D64</f>
        <v># 23</v>
      </c>
      <c r="E122" s="53" t="str">
        <f>E64</f>
        <v># 24</v>
      </c>
      <c r="F122" s="55" t="str">
        <f>F64</f>
        <v># 25</v>
      </c>
      <c r="G122" s="445"/>
      <c r="H122" s="68" t="str">
        <f>H94</f>
        <v>美食新聞周報 # 93</v>
      </c>
      <c r="I122" s="61"/>
    </row>
    <row r="123" spans="1:9" s="20" customFormat="1" ht="17" customHeight="1" thickBot="1">
      <c r="A123" s="11" t="s">
        <v>13</v>
      </c>
      <c r="B123" s="62"/>
      <c r="C123" s="71"/>
      <c r="D123" s="71"/>
      <c r="E123" s="71"/>
      <c r="F123" s="158"/>
      <c r="G123" s="30"/>
      <c r="H123" s="203"/>
      <c r="I123" s="65" t="s">
        <v>13</v>
      </c>
    </row>
    <row r="124" spans="1:9" ht="17" customHeight="1">
      <c r="A124" s="43"/>
      <c r="B124" s="229" t="s">
        <v>17</v>
      </c>
      <c r="C124" s="54"/>
      <c r="D124" s="54" t="s">
        <v>239</v>
      </c>
      <c r="E124" s="54"/>
      <c r="F124" s="53"/>
      <c r="G124" s="222" t="s">
        <v>23</v>
      </c>
      <c r="H124" s="230" t="s">
        <v>20</v>
      </c>
      <c r="I124" s="39"/>
    </row>
    <row r="125" spans="1:9" ht="17" customHeight="1">
      <c r="A125" s="43"/>
      <c r="B125" s="53" t="str">
        <f>B$42</f>
        <v># 2095</v>
      </c>
      <c r="C125" s="53" t="str">
        <f>C$42</f>
        <v># 2096</v>
      </c>
      <c r="D125" s="53" t="str">
        <f>D$42</f>
        <v># 2097</v>
      </c>
      <c r="E125" s="53" t="str">
        <f>E$42</f>
        <v># 2098</v>
      </c>
      <c r="F125" s="53" t="str">
        <f>F42</f>
        <v># 2099</v>
      </c>
      <c r="G125" s="60" t="str">
        <f>G70</f>
        <v>新聞透視 # 44</v>
      </c>
      <c r="H125" s="231"/>
      <c r="I125" s="39"/>
    </row>
    <row r="126" spans="1:9" ht="17" customHeight="1">
      <c r="A126" s="221" t="s">
        <v>2</v>
      </c>
      <c r="B126" s="29"/>
      <c r="C126" s="71"/>
      <c r="D126" s="71"/>
      <c r="E126" s="71"/>
      <c r="F126" s="232" t="s">
        <v>40</v>
      </c>
      <c r="H126" s="198" t="str">
        <f>H39</f>
        <v>流行經典50年 # 114</v>
      </c>
      <c r="I126" s="111" t="s">
        <v>2</v>
      </c>
    </row>
    <row r="127" spans="1:9" ht="17" customHeight="1">
      <c r="A127" s="72"/>
      <c r="B127" s="233" t="s">
        <v>36</v>
      </c>
      <c r="C127" s="53"/>
      <c r="D127" s="54" t="s">
        <v>339</v>
      </c>
      <c r="E127" s="53"/>
      <c r="F127" s="53"/>
      <c r="G127" s="222" t="s">
        <v>23</v>
      </c>
      <c r="H127" s="93"/>
      <c r="I127" s="109"/>
    </row>
    <row r="128" spans="1:9" ht="17" customHeight="1" thickBot="1">
      <c r="A128" s="234" t="s">
        <v>14</v>
      </c>
      <c r="B128" s="235" t="s">
        <v>430</v>
      </c>
      <c r="C128" s="236" t="str">
        <f>"# " &amp; VALUE(RIGHT(B128,3)+1)</f>
        <v># 151</v>
      </c>
      <c r="D128" s="236" t="str">
        <f>"# " &amp; VALUE(RIGHT(C128,3)+1)</f>
        <v># 152</v>
      </c>
      <c r="E128" s="236" t="str">
        <f>"# " &amp; VALUE(RIGHT(D128,3)+1)</f>
        <v># 153</v>
      </c>
      <c r="F128" s="236" t="str">
        <f>"# " &amp; VALUE(RIGHT(E128,3)+1)</f>
        <v># 154</v>
      </c>
      <c r="G128" s="237" t="str">
        <f>G41</f>
        <v>周六聊Teen谷 # 43</v>
      </c>
      <c r="H128" s="238"/>
      <c r="I128" s="239" t="s">
        <v>14</v>
      </c>
    </row>
    <row r="129" spans="1:9" ht="17" customHeight="1" thickTop="1">
      <c r="A129" s="240"/>
      <c r="B129" s="241" t="s">
        <v>431</v>
      </c>
      <c r="C129" s="6"/>
      <c r="D129" s="6"/>
      <c r="E129" s="6"/>
      <c r="F129" s="6"/>
      <c r="G129" s="6"/>
      <c r="H129" s="396">
        <f ca="1">TODAY()</f>
        <v>46306</v>
      </c>
      <c r="I129" s="397"/>
    </row>
    <row r="130" spans="1:9" ht="17" customHeight="1">
      <c r="B130" s="241"/>
    </row>
    <row r="131" spans="1:9" ht="17" customHeight="1"/>
    <row r="132" spans="1:9" ht="17" customHeight="1"/>
  </sheetData>
  <mergeCells count="15">
    <mergeCell ref="G97:H97"/>
    <mergeCell ref="B101:F101"/>
    <mergeCell ref="H129:I129"/>
    <mergeCell ref="G25:H25"/>
    <mergeCell ref="G26:H26"/>
    <mergeCell ref="D54:E54"/>
    <mergeCell ref="B67:F70"/>
    <mergeCell ref="G67:H67"/>
    <mergeCell ref="B71:F71"/>
    <mergeCell ref="C1:G1"/>
    <mergeCell ref="H2:I2"/>
    <mergeCell ref="E6:F6"/>
    <mergeCell ref="G11:H11"/>
    <mergeCell ref="B12:F12"/>
    <mergeCell ref="G18:H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wk1</vt:lpstr>
      <vt:lpstr>wk2</vt:lpstr>
      <vt:lpstr>wk3</vt:lpstr>
      <vt:lpstr>wk4</vt:lpstr>
      <vt:lpstr>'wk1'!Print_Area</vt:lpstr>
      <vt:lpstr>'wk2'!Print_Area</vt:lpstr>
    </vt:vector>
  </TitlesOfParts>
  <Company>Measat Broadcast Network Systems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PCKPUA</dc:creator>
  <cp:lastModifiedBy>TANG, Chin Yee</cp:lastModifiedBy>
  <cp:lastPrinted>2026-04-20T07:47:38Z</cp:lastPrinted>
  <dcterms:created xsi:type="dcterms:W3CDTF">2009-06-03T02:40:18Z</dcterms:created>
  <dcterms:modified xsi:type="dcterms:W3CDTF">2026-10-11T03:12:29Z</dcterms:modified>
</cp:coreProperties>
</file>