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TVB Jade HD\Schedule\2025\"/>
    </mc:Choice>
  </mc:AlternateContent>
  <xr:revisionPtr revIDLastSave="0" documentId="13_ncr:1_{7A43E90B-F6C8-4ABC-8BDB-774A8A741A91}" xr6:coauthVersionLast="47" xr6:coauthVersionMax="47" xr10:uidLastSave="{00000000-0000-0000-0000-000000000000}"/>
  <bookViews>
    <workbookView xWindow="-110" yWindow="-110" windowWidth="19420" windowHeight="10300" tabRatio="602" activeTab="3" xr2:uid="{00000000-000D-0000-FFFF-FFFF00000000}"/>
  </bookViews>
  <sheets>
    <sheet name="wk1" sheetId="3" r:id="rId1"/>
    <sheet name="wk2" sheetId="4" r:id="rId2"/>
    <sheet name="wk3" sheetId="5" r:id="rId3"/>
    <sheet name="wk4" sheetId="6" r:id="rId4"/>
  </sheets>
  <definedNames>
    <definedName name="_xlnm.Print_Area" localSheetId="0">'wk1'!$A$1:$I$130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9" i="6" l="1"/>
  <c r="G128" i="6"/>
  <c r="C128" i="6"/>
  <c r="D128" i="6" s="1"/>
  <c r="E128" i="6" s="1"/>
  <c r="F128" i="6" s="1"/>
  <c r="H126" i="6"/>
  <c r="G125" i="6"/>
  <c r="B125" i="6"/>
  <c r="D124" i="6"/>
  <c r="H123" i="6"/>
  <c r="G123" i="6"/>
  <c r="C122" i="6"/>
  <c r="B122" i="6"/>
  <c r="G121" i="6"/>
  <c r="F119" i="6"/>
  <c r="D119" i="6"/>
  <c r="C119" i="6"/>
  <c r="B119" i="6"/>
  <c r="B117" i="6"/>
  <c r="G115" i="6"/>
  <c r="B115" i="6"/>
  <c r="D114" i="6"/>
  <c r="C111" i="6"/>
  <c r="D111" i="6" s="1"/>
  <c r="E111" i="6" s="1"/>
  <c r="F111" i="6" s="1"/>
  <c r="B111" i="6"/>
  <c r="G110" i="6"/>
  <c r="D110" i="6"/>
  <c r="H108" i="6"/>
  <c r="B107" i="6"/>
  <c r="C107" i="6" s="1"/>
  <c r="D107" i="6" s="1"/>
  <c r="E107" i="6" s="1"/>
  <c r="F107" i="6" s="1"/>
  <c r="H106" i="6"/>
  <c r="D106" i="6"/>
  <c r="B104" i="6"/>
  <c r="H103" i="6"/>
  <c r="G103" i="6"/>
  <c r="D103" i="6"/>
  <c r="H99" i="6"/>
  <c r="G99" i="6"/>
  <c r="C95" i="6"/>
  <c r="D95" i="6" s="1"/>
  <c r="E95" i="6" s="1"/>
  <c r="F95" i="6" s="1"/>
  <c r="H95" i="6" s="1"/>
  <c r="C87" i="6"/>
  <c r="D87" i="6" s="1"/>
  <c r="C81" i="6"/>
  <c r="D81" i="6" s="1"/>
  <c r="C77" i="6"/>
  <c r="D19" i="6" s="1"/>
  <c r="C74" i="6"/>
  <c r="C117" i="6" s="1"/>
  <c r="C64" i="6"/>
  <c r="D64" i="6" s="1"/>
  <c r="G63" i="6"/>
  <c r="C61" i="6"/>
  <c r="C104" i="6" s="1"/>
  <c r="H60" i="6"/>
  <c r="E58" i="6"/>
  <c r="F58" i="6" s="1"/>
  <c r="H57" i="6"/>
  <c r="G57" i="6"/>
  <c r="H54" i="6"/>
  <c r="B52" i="6"/>
  <c r="H51" i="6"/>
  <c r="D51" i="6"/>
  <c r="C48" i="6"/>
  <c r="D47" i="6"/>
  <c r="H45" i="6"/>
  <c r="C45" i="6"/>
  <c r="B45" i="6"/>
  <c r="D44" i="6"/>
  <c r="C42" i="6"/>
  <c r="D42" i="6" s="1"/>
  <c r="C38" i="6"/>
  <c r="D38" i="6" s="1"/>
  <c r="E38" i="6" s="1"/>
  <c r="F38" i="6" s="1"/>
  <c r="B38" i="6"/>
  <c r="G35" i="6"/>
  <c r="C35" i="6"/>
  <c r="C33" i="6"/>
  <c r="B33" i="6"/>
  <c r="E32" i="6"/>
  <c r="E26" i="6"/>
  <c r="D26" i="6"/>
  <c r="C26" i="6"/>
  <c r="B26" i="6"/>
  <c r="C7" i="6" s="1"/>
  <c r="C23" i="6"/>
  <c r="C52" i="6" s="1"/>
  <c r="D52" i="6" s="1"/>
  <c r="E52" i="6" s="1"/>
  <c r="F52" i="6" s="1"/>
  <c r="D22" i="6"/>
  <c r="D21" i="6"/>
  <c r="E21" i="6" s="1"/>
  <c r="F21" i="6" s="1"/>
  <c r="G21" i="6" s="1"/>
  <c r="C21" i="6"/>
  <c r="C19" i="6"/>
  <c r="D18" i="6"/>
  <c r="C16" i="6"/>
  <c r="D16" i="6" s="1"/>
  <c r="E16" i="6" s="1"/>
  <c r="F16" i="6" s="1"/>
  <c r="G16" i="6" s="1"/>
  <c r="H16" i="6" s="1"/>
  <c r="C9" i="6"/>
  <c r="D9" i="6" s="1"/>
  <c r="E8" i="6"/>
  <c r="H7" i="6"/>
  <c r="G7" i="6"/>
  <c r="F7" i="6"/>
  <c r="E7" i="6"/>
  <c r="D7" i="6"/>
  <c r="B7" i="6"/>
  <c r="G6" i="6"/>
  <c r="F6" i="6"/>
  <c r="E6" i="6"/>
  <c r="D6" i="6"/>
  <c r="C4" i="6"/>
  <c r="D4" i="6" s="1"/>
  <c r="E4" i="6" s="1"/>
  <c r="F4" i="6" s="1"/>
  <c r="G4" i="6" s="1"/>
  <c r="H4" i="6" s="1"/>
  <c r="D33" i="6" l="1"/>
  <c r="E9" i="6"/>
  <c r="D125" i="6"/>
  <c r="E42" i="6"/>
  <c r="D122" i="6"/>
  <c r="E64" i="6"/>
  <c r="D30" i="6"/>
  <c r="E81" i="6"/>
  <c r="E87" i="6"/>
  <c r="E48" i="6"/>
  <c r="D48" i="6"/>
  <c r="D77" i="6"/>
  <c r="C115" i="6"/>
  <c r="D61" i="6"/>
  <c r="D35" i="6"/>
  <c r="D45" i="6"/>
  <c r="D74" i="6"/>
  <c r="C125" i="6"/>
  <c r="C30" i="6"/>
  <c r="E119" i="6"/>
  <c r="D23" i="6"/>
  <c r="E23" i="6" s="1"/>
  <c r="F23" i="6" s="1"/>
  <c r="E122" i="6" l="1"/>
  <c r="F64" i="6"/>
  <c r="F122" i="6" s="1"/>
  <c r="F42" i="6"/>
  <c r="F125" i="6" s="1"/>
  <c r="E125" i="6"/>
  <c r="F81" i="6"/>
  <c r="F30" i="6"/>
  <c r="E30" i="6"/>
  <c r="D104" i="6"/>
  <c r="E35" i="6"/>
  <c r="E61" i="6"/>
  <c r="E19" i="6"/>
  <c r="E45" i="6"/>
  <c r="D115" i="6"/>
  <c r="E77" i="6"/>
  <c r="E33" i="6"/>
  <c r="F9" i="6"/>
  <c r="E74" i="6"/>
  <c r="D117" i="6"/>
  <c r="F87" i="6"/>
  <c r="F48" i="6"/>
  <c r="F45" i="6" l="1"/>
  <c r="F19" i="6"/>
  <c r="E115" i="6"/>
  <c r="F77" i="6"/>
  <c r="F115" i="6" s="1"/>
  <c r="F33" i="6"/>
  <c r="G33" i="6" s="1"/>
  <c r="H33" i="6" s="1"/>
  <c r="G9" i="6"/>
  <c r="H9" i="6" s="1"/>
  <c r="E104" i="6"/>
  <c r="F35" i="6"/>
  <c r="F61" i="6"/>
  <c r="F104" i="6" s="1"/>
  <c r="F74" i="6"/>
  <c r="E117" i="6"/>
  <c r="G74" i="6" l="1"/>
  <c r="F117" i="6"/>
  <c r="H74" i="6" l="1"/>
  <c r="H121" i="6" s="1"/>
  <c r="G119" i="6"/>
  <c r="H129" i="5" l="1"/>
  <c r="G128" i="5"/>
  <c r="D128" i="5"/>
  <c r="E128" i="5" s="1"/>
  <c r="F128" i="5" s="1"/>
  <c r="C128" i="5"/>
  <c r="H126" i="5"/>
  <c r="G125" i="5"/>
  <c r="B125" i="5"/>
  <c r="D124" i="5"/>
  <c r="H123" i="5"/>
  <c r="G123" i="5"/>
  <c r="B122" i="5"/>
  <c r="G121" i="5"/>
  <c r="F119" i="5"/>
  <c r="D119" i="5"/>
  <c r="C119" i="5"/>
  <c r="B119" i="5"/>
  <c r="B117" i="5"/>
  <c r="G115" i="5"/>
  <c r="C115" i="5"/>
  <c r="B115" i="5"/>
  <c r="D114" i="5"/>
  <c r="H112" i="5"/>
  <c r="B111" i="5"/>
  <c r="G110" i="5"/>
  <c r="D110" i="5"/>
  <c r="H108" i="5"/>
  <c r="B107" i="5"/>
  <c r="C107" i="5" s="1"/>
  <c r="D107" i="5" s="1"/>
  <c r="E107" i="5" s="1"/>
  <c r="F107" i="5" s="1"/>
  <c r="H106" i="5"/>
  <c r="D106" i="5"/>
  <c r="B104" i="5"/>
  <c r="H103" i="5"/>
  <c r="G103" i="5"/>
  <c r="D103" i="5"/>
  <c r="H99" i="5"/>
  <c r="G99" i="5"/>
  <c r="D95" i="5"/>
  <c r="E95" i="5" s="1"/>
  <c r="F95" i="5" s="1"/>
  <c r="H95" i="5" s="1"/>
  <c r="C95" i="5"/>
  <c r="C92" i="5"/>
  <c r="D92" i="5" s="1"/>
  <c r="E92" i="5" s="1"/>
  <c r="F92" i="5" s="1"/>
  <c r="D87" i="5"/>
  <c r="E48" i="5" s="1"/>
  <c r="C87" i="5"/>
  <c r="D48" i="5" s="1"/>
  <c r="C81" i="5"/>
  <c r="D81" i="5" s="1"/>
  <c r="D77" i="5"/>
  <c r="E45" i="5" s="1"/>
  <c r="C77" i="5"/>
  <c r="C74" i="5"/>
  <c r="D74" i="5" s="1"/>
  <c r="C64" i="5"/>
  <c r="C122" i="5" s="1"/>
  <c r="G63" i="5"/>
  <c r="C61" i="5"/>
  <c r="C104" i="5" s="1"/>
  <c r="H60" i="5"/>
  <c r="E58" i="5"/>
  <c r="F58" i="5" s="1"/>
  <c r="H57" i="5"/>
  <c r="H54" i="5"/>
  <c r="D52" i="5"/>
  <c r="E52" i="5" s="1"/>
  <c r="F52" i="5" s="1"/>
  <c r="C52" i="5"/>
  <c r="B52" i="5"/>
  <c r="H51" i="5"/>
  <c r="C48" i="5"/>
  <c r="D47" i="5"/>
  <c r="H45" i="5"/>
  <c r="D45" i="5"/>
  <c r="B45" i="5"/>
  <c r="D44" i="5"/>
  <c r="C42" i="5"/>
  <c r="C125" i="5" s="1"/>
  <c r="C38" i="5"/>
  <c r="D38" i="5" s="1"/>
  <c r="E38" i="5" s="1"/>
  <c r="F38" i="5" s="1"/>
  <c r="B38" i="5"/>
  <c r="G35" i="5"/>
  <c r="D35" i="5"/>
  <c r="C35" i="5"/>
  <c r="C33" i="5"/>
  <c r="B33" i="5"/>
  <c r="E32" i="5"/>
  <c r="E26" i="5"/>
  <c r="D26" i="5"/>
  <c r="C26" i="5"/>
  <c r="B26" i="5"/>
  <c r="E23" i="5"/>
  <c r="F23" i="5" s="1"/>
  <c r="D23" i="5"/>
  <c r="C23" i="5"/>
  <c r="D22" i="5"/>
  <c r="D51" i="5" s="1"/>
  <c r="D21" i="5"/>
  <c r="E21" i="5" s="1"/>
  <c r="F21" i="5" s="1"/>
  <c r="G21" i="5" s="1"/>
  <c r="H21" i="5" s="1"/>
  <c r="C21" i="5"/>
  <c r="D19" i="5"/>
  <c r="C19" i="5"/>
  <c r="C45" i="5" s="1"/>
  <c r="D18" i="5"/>
  <c r="G16" i="5"/>
  <c r="H16" i="5" s="1"/>
  <c r="F16" i="5"/>
  <c r="C16" i="5"/>
  <c r="D16" i="5" s="1"/>
  <c r="D9" i="5"/>
  <c r="E9" i="5" s="1"/>
  <c r="C9" i="5"/>
  <c r="E8" i="5"/>
  <c r="H7" i="5"/>
  <c r="G7" i="5"/>
  <c r="F7" i="5"/>
  <c r="E7" i="5"/>
  <c r="D7" i="5"/>
  <c r="C7" i="5"/>
  <c r="B7" i="5"/>
  <c r="G6" i="5"/>
  <c r="F6" i="5"/>
  <c r="E6" i="5"/>
  <c r="D6" i="5"/>
  <c r="C4" i="5"/>
  <c r="D4" i="5" s="1"/>
  <c r="E4" i="5" s="1"/>
  <c r="F4" i="5" s="1"/>
  <c r="G4" i="5" s="1"/>
  <c r="H4" i="5" s="1"/>
  <c r="E74" i="5" l="1"/>
  <c r="D117" i="5"/>
  <c r="F9" i="5"/>
  <c r="E33" i="5"/>
  <c r="D30" i="5"/>
  <c r="E81" i="5"/>
  <c r="E19" i="5"/>
  <c r="D33" i="5"/>
  <c r="D42" i="5"/>
  <c r="E119" i="5"/>
  <c r="C30" i="5"/>
  <c r="D64" i="5"/>
  <c r="C117" i="5"/>
  <c r="D61" i="5"/>
  <c r="E77" i="5"/>
  <c r="E87" i="5"/>
  <c r="C111" i="5"/>
  <c r="D111" i="5" s="1"/>
  <c r="E111" i="5" s="1"/>
  <c r="F111" i="5" s="1"/>
  <c r="D115" i="5"/>
  <c r="E30" i="5" l="1"/>
  <c r="F30" i="5"/>
  <c r="F81" i="5"/>
  <c r="F48" i="5"/>
  <c r="F87" i="5"/>
  <c r="E35" i="5"/>
  <c r="E61" i="5"/>
  <c r="D104" i="5"/>
  <c r="D122" i="5"/>
  <c r="E64" i="5"/>
  <c r="F33" i="5"/>
  <c r="G33" i="5" s="1"/>
  <c r="H33" i="5" s="1"/>
  <c r="G9" i="5"/>
  <c r="H9" i="5" s="1"/>
  <c r="E115" i="5"/>
  <c r="F77" i="5"/>
  <c r="F115" i="5" s="1"/>
  <c r="F19" i="5"/>
  <c r="F45" i="5"/>
  <c r="D125" i="5"/>
  <c r="E42" i="5"/>
  <c r="F74" i="5"/>
  <c r="E117" i="5"/>
  <c r="E104" i="5" l="1"/>
  <c r="F61" i="5"/>
  <c r="F104" i="5" s="1"/>
  <c r="F35" i="5"/>
  <c r="E122" i="5"/>
  <c r="F64" i="5"/>
  <c r="F122" i="5" s="1"/>
  <c r="F117" i="5"/>
  <c r="G74" i="5"/>
  <c r="H74" i="5" s="1"/>
  <c r="E125" i="5"/>
  <c r="F42" i="5"/>
  <c r="F125" i="5" s="1"/>
  <c r="H129" i="4" l="1"/>
  <c r="G128" i="4"/>
  <c r="H126" i="4"/>
  <c r="G125" i="4"/>
  <c r="B125" i="4"/>
  <c r="D124" i="4"/>
  <c r="G123" i="4"/>
  <c r="B122" i="4"/>
  <c r="G121" i="4"/>
  <c r="F119" i="4"/>
  <c r="D119" i="4"/>
  <c r="C119" i="4"/>
  <c r="B119" i="4"/>
  <c r="B117" i="4"/>
  <c r="C115" i="4"/>
  <c r="B115" i="4"/>
  <c r="D114" i="4"/>
  <c r="H112" i="4"/>
  <c r="C111" i="4"/>
  <c r="D111" i="4" s="1"/>
  <c r="E111" i="4" s="1"/>
  <c r="F111" i="4" s="1"/>
  <c r="B111" i="4"/>
  <c r="D110" i="4"/>
  <c r="H108" i="4"/>
  <c r="B107" i="4"/>
  <c r="C107" i="4" s="1"/>
  <c r="D107" i="4" s="1"/>
  <c r="E107" i="4" s="1"/>
  <c r="F107" i="4" s="1"/>
  <c r="H106" i="4"/>
  <c r="D106" i="4"/>
  <c r="B104" i="4"/>
  <c r="H103" i="4"/>
  <c r="G103" i="4"/>
  <c r="D103" i="4"/>
  <c r="H99" i="4"/>
  <c r="G99" i="4"/>
  <c r="C95" i="4"/>
  <c r="D95" i="4" s="1"/>
  <c r="E95" i="4" s="1"/>
  <c r="F95" i="4" s="1"/>
  <c r="D92" i="4"/>
  <c r="E92" i="4" s="1"/>
  <c r="F92" i="4" s="1"/>
  <c r="C92" i="4"/>
  <c r="C87" i="4"/>
  <c r="D48" i="4" s="1"/>
  <c r="D81" i="4"/>
  <c r="D30" i="4" s="1"/>
  <c r="C81" i="4"/>
  <c r="C77" i="4"/>
  <c r="D77" i="4" s="1"/>
  <c r="C74" i="4"/>
  <c r="C117" i="4" s="1"/>
  <c r="C64" i="4"/>
  <c r="D64" i="4" s="1"/>
  <c r="G63" i="4"/>
  <c r="C61" i="4"/>
  <c r="C104" i="4" s="1"/>
  <c r="H60" i="4"/>
  <c r="E58" i="4"/>
  <c r="E119" i="4" s="1"/>
  <c r="H57" i="4"/>
  <c r="H54" i="4"/>
  <c r="C52" i="4"/>
  <c r="D52" i="4" s="1"/>
  <c r="E52" i="4" s="1"/>
  <c r="F52" i="4" s="1"/>
  <c r="B52" i="4"/>
  <c r="D51" i="4"/>
  <c r="C48" i="4"/>
  <c r="D47" i="4"/>
  <c r="D45" i="4"/>
  <c r="C45" i="4"/>
  <c r="B45" i="4"/>
  <c r="D44" i="4"/>
  <c r="C42" i="4"/>
  <c r="C125" i="4" s="1"/>
  <c r="G35" i="4"/>
  <c r="D35" i="4"/>
  <c r="C35" i="4"/>
  <c r="C33" i="4"/>
  <c r="B33" i="4"/>
  <c r="E32" i="4"/>
  <c r="C30" i="4"/>
  <c r="E26" i="4"/>
  <c r="D26" i="4"/>
  <c r="C26" i="4"/>
  <c r="B26" i="4"/>
  <c r="C7" i="4" s="1"/>
  <c r="C23" i="4"/>
  <c r="D23" i="4" s="1"/>
  <c r="E23" i="4" s="1"/>
  <c r="F23" i="4" s="1"/>
  <c r="D22" i="4"/>
  <c r="D19" i="4"/>
  <c r="C19" i="4"/>
  <c r="D18" i="4"/>
  <c r="C16" i="4"/>
  <c r="D16" i="4" s="1"/>
  <c r="E16" i="4" s="1"/>
  <c r="F16" i="4" s="1"/>
  <c r="G16" i="4" s="1"/>
  <c r="H16" i="4" s="1"/>
  <c r="C9" i="4"/>
  <c r="D9" i="4" s="1"/>
  <c r="E8" i="4"/>
  <c r="H7" i="4"/>
  <c r="G7" i="4"/>
  <c r="F7" i="4"/>
  <c r="E7" i="4"/>
  <c r="D7" i="4"/>
  <c r="B7" i="4"/>
  <c r="G6" i="4"/>
  <c r="F6" i="4"/>
  <c r="E6" i="4"/>
  <c r="D6" i="4"/>
  <c r="C4" i="4"/>
  <c r="D4" i="4" s="1"/>
  <c r="E4" i="4" s="1"/>
  <c r="F4" i="4" s="1"/>
  <c r="G4" i="4" s="1"/>
  <c r="H4" i="4" s="1"/>
  <c r="E45" i="4" l="1"/>
  <c r="E19" i="4"/>
  <c r="E77" i="4"/>
  <c r="D115" i="4"/>
  <c r="D33" i="4"/>
  <c r="E9" i="4"/>
  <c r="E64" i="4"/>
  <c r="D122" i="4"/>
  <c r="E81" i="4"/>
  <c r="F58" i="4"/>
  <c r="D42" i="4"/>
  <c r="D87" i="4"/>
  <c r="D61" i="4"/>
  <c r="D74" i="4"/>
  <c r="C122" i="4"/>
  <c r="E35" i="4" l="1"/>
  <c r="D104" i="4"/>
  <c r="E61" i="4"/>
  <c r="E33" i="4"/>
  <c r="F9" i="4"/>
  <c r="F19" i="4"/>
  <c r="F45" i="4"/>
  <c r="F77" i="4"/>
  <c r="F115" i="4" s="1"/>
  <c r="E115" i="4"/>
  <c r="D117" i="4"/>
  <c r="E74" i="4"/>
  <c r="E122" i="4"/>
  <c r="F64" i="4"/>
  <c r="F122" i="4" s="1"/>
  <c r="E48" i="4"/>
  <c r="E87" i="4"/>
  <c r="E42" i="4"/>
  <c r="D125" i="4"/>
  <c r="F30" i="4"/>
  <c r="E30" i="4"/>
  <c r="F81" i="4"/>
  <c r="F48" i="4" l="1"/>
  <c r="F87" i="4"/>
  <c r="F33" i="4"/>
  <c r="G33" i="4" s="1"/>
  <c r="H33" i="4" s="1"/>
  <c r="G9" i="4"/>
  <c r="H9" i="4" s="1"/>
  <c r="E117" i="4"/>
  <c r="F74" i="4"/>
  <c r="E125" i="4"/>
  <c r="F42" i="4"/>
  <c r="F125" i="4" s="1"/>
  <c r="F35" i="4"/>
  <c r="E104" i="4"/>
  <c r="F61" i="4"/>
  <c r="F104" i="4" s="1"/>
  <c r="G74" i="4" l="1"/>
  <c r="H74" i="4" s="1"/>
  <c r="H117" i="4" s="1"/>
  <c r="F117" i="4"/>
  <c r="H108" i="3" l="1"/>
  <c r="D107" i="3"/>
  <c r="E107" i="3" s="1"/>
  <c r="C107" i="3"/>
  <c r="B107" i="3"/>
  <c r="H106" i="3"/>
  <c r="D106" i="3"/>
  <c r="E119" i="3" l="1"/>
  <c r="D44" i="3"/>
  <c r="E45" i="3"/>
  <c r="D18" i="3"/>
  <c r="E19" i="3"/>
  <c r="D114" i="3"/>
  <c r="D115" i="3"/>
  <c r="E77" i="3"/>
  <c r="F45" i="3" s="1"/>
  <c r="D77" i="3"/>
  <c r="F16" i="3"/>
  <c r="D45" i="3"/>
  <c r="C45" i="3"/>
  <c r="B45" i="3"/>
  <c r="D19" i="3"/>
  <c r="C19" i="3"/>
  <c r="C115" i="3"/>
  <c r="B115" i="3"/>
  <c r="F77" i="3"/>
  <c r="F115" i="3" s="1"/>
  <c r="C77" i="3"/>
  <c r="C74" i="3"/>
  <c r="D74" i="3" s="1"/>
  <c r="E74" i="3" s="1"/>
  <c r="F74" i="3" s="1"/>
  <c r="C33" i="3"/>
  <c r="E115" i="3" l="1"/>
  <c r="F19" i="3"/>
  <c r="B117" i="3"/>
  <c r="G74" i="3"/>
  <c r="H74" i="3" s="1"/>
  <c r="H117" i="3" s="1"/>
  <c r="D117" i="3" l="1"/>
  <c r="E117" i="3"/>
  <c r="F117" i="3"/>
  <c r="C117" i="3"/>
  <c r="H112" i="3"/>
  <c r="H99" i="3"/>
  <c r="G35" i="3" l="1"/>
  <c r="D47" i="3" l="1"/>
  <c r="G63" i="3" l="1"/>
  <c r="C95" i="3" l="1"/>
  <c r="D95" i="3" s="1"/>
  <c r="E95" i="3" s="1"/>
  <c r="F95" i="3" s="1"/>
  <c r="G113" i="3"/>
  <c r="C87" i="3"/>
  <c r="D87" i="3" s="1"/>
  <c r="C64" i="3"/>
  <c r="C122" i="3" s="1"/>
  <c r="G123" i="3"/>
  <c r="G121" i="3"/>
  <c r="C16" i="3"/>
  <c r="D16" i="3" s="1"/>
  <c r="E16" i="3" s="1"/>
  <c r="G16" i="3" s="1"/>
  <c r="H16" i="3" s="1"/>
  <c r="C92" i="3"/>
  <c r="D92" i="3" s="1"/>
  <c r="E92" i="3" s="1"/>
  <c r="F92" i="3" s="1"/>
  <c r="G99" i="3"/>
  <c r="C23" i="3"/>
  <c r="D23" i="3" s="1"/>
  <c r="E23" i="3" s="1"/>
  <c r="F23" i="3" s="1"/>
  <c r="D110" i="3"/>
  <c r="C81" i="3"/>
  <c r="C111" i="3" s="1"/>
  <c r="D111" i="3" s="1"/>
  <c r="E111" i="3" s="1"/>
  <c r="F111" i="3" s="1"/>
  <c r="C21" i="3"/>
  <c r="C38" i="3" s="1"/>
  <c r="D38" i="3" s="1"/>
  <c r="E38" i="3" s="1"/>
  <c r="F38" i="3" s="1"/>
  <c r="H60" i="3"/>
  <c r="E58" i="3"/>
  <c r="F58" i="3" s="1"/>
  <c r="B52" i="3"/>
  <c r="B38" i="3"/>
  <c r="C9" i="3"/>
  <c r="D9" i="3" s="1"/>
  <c r="G125" i="3"/>
  <c r="D119" i="3"/>
  <c r="B33" i="3"/>
  <c r="D22" i="3"/>
  <c r="D51" i="3" s="1"/>
  <c r="C48" i="3"/>
  <c r="C35" i="3"/>
  <c r="B125" i="3"/>
  <c r="G103" i="3"/>
  <c r="B7" i="3"/>
  <c r="H103" i="3"/>
  <c r="B26" i="3"/>
  <c r="C7" i="3" s="1"/>
  <c r="E6" i="3"/>
  <c r="D6" i="3"/>
  <c r="B111" i="3"/>
  <c r="D103" i="3"/>
  <c r="C61" i="3"/>
  <c r="D35" i="3" s="1"/>
  <c r="D124" i="3"/>
  <c r="B104" i="3"/>
  <c r="E7" i="3"/>
  <c r="C42" i="3"/>
  <c r="C125" i="3" s="1"/>
  <c r="G7" i="3"/>
  <c r="G6" i="3"/>
  <c r="F7" i="3"/>
  <c r="F6" i="3"/>
  <c r="D7" i="3"/>
  <c r="E26" i="3"/>
  <c r="H7" i="3"/>
  <c r="B122" i="3"/>
  <c r="D121" i="3"/>
  <c r="G128" i="3"/>
  <c r="H126" i="3"/>
  <c r="F119" i="3"/>
  <c r="C119" i="3"/>
  <c r="B119" i="3"/>
  <c r="E32" i="3"/>
  <c r="D26" i="3"/>
  <c r="C26" i="3"/>
  <c r="E8" i="3"/>
  <c r="H129" i="3"/>
  <c r="C4" i="3"/>
  <c r="D4" i="3" s="1"/>
  <c r="E4" i="3" s="1"/>
  <c r="F4" i="3" s="1"/>
  <c r="G4" i="3" s="1"/>
  <c r="H4" i="3" s="1"/>
  <c r="C52" i="3" l="1"/>
  <c r="D52" i="3" s="1"/>
  <c r="E52" i="3" s="1"/>
  <c r="F52" i="3" s="1"/>
  <c r="D61" i="3"/>
  <c r="C104" i="3"/>
  <c r="D42" i="3"/>
  <c r="D125" i="3" s="1"/>
  <c r="D21" i="3"/>
  <c r="E21" i="3" s="1"/>
  <c r="F21" i="3" s="1"/>
  <c r="G21" i="3" s="1"/>
  <c r="D33" i="3"/>
  <c r="E9" i="3"/>
  <c r="E48" i="3"/>
  <c r="E87" i="3"/>
  <c r="D48" i="3"/>
  <c r="D81" i="3"/>
  <c r="C30" i="3"/>
  <c r="D64" i="3"/>
  <c r="D104" i="3" l="1"/>
  <c r="E61" i="3"/>
  <c r="E35" i="3"/>
  <c r="E42" i="3"/>
  <c r="E125" i="3" s="1"/>
  <c r="E33" i="3"/>
  <c r="F9" i="3"/>
  <c r="F48" i="3"/>
  <c r="D30" i="3"/>
  <c r="E81" i="3"/>
  <c r="D122" i="3"/>
  <c r="F42" i="3" l="1"/>
  <c r="F125" i="3" s="1"/>
  <c r="F35" i="3"/>
  <c r="F61" i="3"/>
  <c r="F104" i="3" s="1"/>
  <c r="E104" i="3"/>
  <c r="G9" i="3"/>
  <c r="H9" i="3" s="1"/>
  <c r="F33" i="3"/>
  <c r="G33" i="3" s="1"/>
  <c r="H33" i="3" s="1"/>
  <c r="F81" i="3"/>
  <c r="F30" i="3"/>
  <c r="E30" i="3"/>
  <c r="F64" i="3"/>
  <c r="F122" i="3" s="1"/>
</calcChain>
</file>

<file path=xl/sharedStrings.xml><?xml version="1.0" encoding="utf-8"?>
<sst xmlns="http://schemas.openxmlformats.org/spreadsheetml/2006/main" count="1213" uniqueCount="430">
  <si>
    <t>0700</t>
  </si>
  <si>
    <t>0800</t>
  </si>
  <si>
    <t>30</t>
  </si>
  <si>
    <t>0900</t>
  </si>
  <si>
    <t>1000</t>
  </si>
  <si>
    <t>1100</t>
  </si>
  <si>
    <t>1200</t>
  </si>
  <si>
    <t>1300</t>
  </si>
  <si>
    <t>1400</t>
  </si>
  <si>
    <t>2400</t>
    <phoneticPr fontId="0" type="noConversion"/>
  </si>
  <si>
    <t>0100</t>
    <phoneticPr fontId="0" type="noConversion"/>
  </si>
  <si>
    <t>0200</t>
    <phoneticPr fontId="0" type="noConversion"/>
  </si>
  <si>
    <t>0300</t>
    <phoneticPr fontId="0" type="noConversion"/>
  </si>
  <si>
    <t>0500</t>
    <phoneticPr fontId="0" type="noConversion"/>
  </si>
  <si>
    <t>0600</t>
    <phoneticPr fontId="0" type="noConversion"/>
  </si>
  <si>
    <t>0400</t>
    <phoneticPr fontId="0" type="noConversion"/>
  </si>
  <si>
    <t>0900</t>
    <phoneticPr fontId="0" type="noConversion"/>
  </si>
  <si>
    <t>(R)</t>
  </si>
  <si>
    <t xml:space="preserve"> </t>
    <phoneticPr fontId="0" type="noConversion"/>
  </si>
  <si>
    <t>HK</t>
    <phoneticPr fontId="0" type="noConversion"/>
  </si>
  <si>
    <t xml:space="preserve">(R)          </t>
    <phoneticPr fontId="0" type="noConversion"/>
  </si>
  <si>
    <t>ChatSAT</t>
  </si>
  <si>
    <t xml:space="preserve"> </t>
    <phoneticPr fontId="45" type="noConversion"/>
  </si>
  <si>
    <t xml:space="preserve">(R)        </t>
    <phoneticPr fontId="0" type="noConversion"/>
  </si>
  <si>
    <t>(CA/MA) (Sub: Chi/Eng)  (CC)</t>
    <phoneticPr fontId="0" type="noConversion"/>
  </si>
  <si>
    <t>800636931(Sub: Chi) (CC)</t>
    <phoneticPr fontId="0" type="noConversion"/>
  </si>
  <si>
    <t>News Treasury 2024</t>
  </si>
  <si>
    <r>
      <rPr>
        <b/>
        <sz val="14"/>
        <rFont val="新細明體"/>
        <family val="1"/>
        <charset val="136"/>
      </rPr>
      <t>星期一</t>
    </r>
  </si>
  <si>
    <r>
      <rPr>
        <b/>
        <sz val="14"/>
        <rFont val="新細明體"/>
        <family val="1"/>
        <charset val="136"/>
      </rPr>
      <t>星期二</t>
    </r>
  </si>
  <si>
    <r>
      <rPr>
        <b/>
        <sz val="14"/>
        <rFont val="新細明體"/>
        <family val="1"/>
        <charset val="136"/>
      </rPr>
      <t>星期三</t>
    </r>
  </si>
  <si>
    <r>
      <rPr>
        <b/>
        <sz val="14"/>
        <rFont val="新細明體"/>
        <family val="1"/>
        <charset val="136"/>
      </rPr>
      <t>星期四</t>
    </r>
    <phoneticPr fontId="0" type="noConversion"/>
  </si>
  <si>
    <r>
      <rPr>
        <b/>
        <sz val="14"/>
        <rFont val="新細明體"/>
        <family val="1"/>
        <charset val="136"/>
      </rPr>
      <t>星期五</t>
    </r>
  </si>
  <si>
    <r>
      <rPr>
        <b/>
        <sz val="14"/>
        <rFont val="新細明體"/>
        <family val="1"/>
        <charset val="136"/>
      </rPr>
      <t>星期六</t>
    </r>
  </si>
  <si>
    <r>
      <rPr>
        <b/>
        <sz val="14"/>
        <rFont val="新細明體"/>
        <family val="1"/>
        <charset val="136"/>
      </rPr>
      <t>星期日</t>
    </r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</si>
  <si>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</si>
  <si>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  <phoneticPr fontId="0" type="noConversion"/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</si>
  <si>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2024</t>
    </r>
    <phoneticPr fontId="0" type="noConversion"/>
  </si>
  <si>
    <r>
      <rPr>
        <sz val="14"/>
        <rFont val="新細明體"/>
        <family val="1"/>
        <charset val="136"/>
      </rPr>
      <t>愛．回家之開心速遞</t>
    </r>
    <r>
      <rPr>
        <sz val="14"/>
        <rFont val="Times New Roman"/>
        <family val="1"/>
      </rPr>
      <t xml:space="preserve">  Lo And Behold </t>
    </r>
    <phoneticPr fontId="0" type="noConversion"/>
  </si>
  <si>
    <t xml:space="preserve">                                      </t>
    <phoneticPr fontId="0" type="noConversion"/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</si>
  <si>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2024</t>
    </r>
    <phoneticPr fontId="0" type="noConversion"/>
  </si>
  <si>
    <r>
      <rPr>
        <b/>
        <sz val="14"/>
        <rFont val="細明體"/>
        <family val="3"/>
        <charset val="136"/>
      </rPr>
      <t>世界觀</t>
    </r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</si>
  <si>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2025</t>
    </r>
    <phoneticPr fontId="0" type="noConversion"/>
  </si>
  <si>
    <t>Finance Magazine 2025</t>
    <phoneticPr fontId="0" type="noConversion"/>
  </si>
  <si>
    <t>JSG Billboard 2025</t>
    <phoneticPr fontId="0" type="noConversion"/>
  </si>
  <si>
    <t>Hands Up   Hands Up 2025</t>
    <phoneticPr fontId="0" type="noConversion"/>
  </si>
  <si>
    <r>
      <rPr>
        <b/>
        <sz val="14"/>
        <rFont val="細明體"/>
        <family val="3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</si>
  <si>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t>800651242 (Sub: *Chi) (OP)</t>
    <phoneticPr fontId="0" type="noConversion"/>
  </si>
  <si>
    <t>800651331 (Sub: Chi) (CA/MA) (OP)</t>
    <phoneticPr fontId="0" type="noConversion"/>
  </si>
  <si>
    <t>800651362 (NA)</t>
    <phoneticPr fontId="0" type="noConversion"/>
  </si>
  <si>
    <t>800651161 (OP)</t>
    <phoneticPr fontId="0" type="noConversion"/>
  </si>
  <si>
    <t>800651192 (NA)</t>
    <phoneticPr fontId="0" type="noConversion"/>
  </si>
  <si>
    <t>800651211 (Sub: *Chi) (OP)</t>
    <phoneticPr fontId="0" type="noConversion"/>
  </si>
  <si>
    <t>快樂長門人Happy Old Buddies</t>
  </si>
  <si>
    <t>800577845 (CC)</t>
    <phoneticPr fontId="0" type="noConversion"/>
  </si>
  <si>
    <t>兄弟幫 Big Boys Club (2505 EPI)</t>
    <phoneticPr fontId="0" type="noConversion"/>
  </si>
  <si>
    <t>800428175 (Sub: Chi) (CC)</t>
    <phoneticPr fontId="0" type="noConversion"/>
  </si>
  <si>
    <t xml:space="preserve">800641576 (Sub: Chi) (CC)  </t>
    <phoneticPr fontId="0" type="noConversion"/>
  </si>
  <si>
    <t>800651370 (Sub: Chi) (CC)</t>
    <phoneticPr fontId="0" type="noConversion"/>
  </si>
  <si>
    <t>Gourmet Express</t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</si>
  <si>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2025</t>
    </r>
    <phoneticPr fontId="0" type="noConversion"/>
  </si>
  <si>
    <t>兄弟幫 Big Boys Club (2505 EPI)</t>
  </si>
  <si>
    <t>0545</t>
    <phoneticPr fontId="0" type="noConversion"/>
  </si>
  <si>
    <t>800653086 (CA/MA) (Sub: Chi)   (CC)</t>
    <phoneticPr fontId="0" type="noConversion"/>
  </si>
  <si>
    <t>800651315 (Sub: *Chi) (OP) (CA/MA)</t>
    <phoneticPr fontId="0" type="noConversion"/>
  </si>
  <si>
    <t>News Magazine 2025</t>
    <phoneticPr fontId="0" type="noConversion"/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</si>
  <si>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  <phoneticPr fontId="0" type="noConversion"/>
  </si>
  <si>
    <r>
      <t xml:space="preserve">Vital Lifeline 2025   </t>
    </r>
    <r>
      <rPr>
        <b/>
        <sz val="14"/>
        <rFont val="Times New Roman"/>
        <family val="1"/>
      </rPr>
      <t>1930</t>
    </r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</si>
  <si>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  <phoneticPr fontId="0" type="noConversion"/>
  </si>
  <si>
    <t xml:space="preserve">800652303 (Sub: Chi) (CC)  </t>
    <phoneticPr fontId="0" type="noConversion"/>
  </si>
  <si>
    <t>Gourmet Express - Hong Kong &amp; Taiwan</t>
    <phoneticPr fontId="0" type="noConversion"/>
  </si>
  <si>
    <t>800630420 (Sub: Chi) (CC)</t>
    <phoneticPr fontId="0" type="noConversion"/>
  </si>
  <si>
    <r>
      <rPr>
        <sz val="14"/>
        <rFont val="微軟正黑體"/>
        <family val="1"/>
        <charset val="136"/>
      </rPr>
      <t>開卷</t>
    </r>
    <r>
      <rPr>
        <sz val="14"/>
        <rFont val="Times New Roman"/>
        <family val="1"/>
      </rPr>
      <t xml:space="preserve"> Open Book (108 EPI)</t>
    </r>
    <phoneticPr fontId="0" type="noConversion"/>
  </si>
  <si>
    <t xml:space="preserve">800605406 (Sub: Chi)(CC) </t>
    <phoneticPr fontId="0" type="noConversion"/>
  </si>
  <si>
    <t>Gourmet Express</t>
    <phoneticPr fontId="0" type="noConversion"/>
  </si>
  <si>
    <r>
      <t xml:space="preserve">(R)            </t>
    </r>
    <r>
      <rPr>
        <sz val="14"/>
        <rFont val="微軟正黑體"/>
        <family val="1"/>
        <charset val="136"/>
      </rPr>
      <t>美食新聞報道</t>
    </r>
    <r>
      <rPr>
        <sz val="14"/>
        <rFont val="Times New Roman"/>
        <family val="1"/>
        <charset val="136"/>
      </rPr>
      <t xml:space="preserve"> Gourmet Express</t>
    </r>
    <phoneticPr fontId="0" type="noConversion"/>
  </si>
  <si>
    <r>
      <rPr>
        <sz val="14"/>
        <rFont val="新細明體"/>
        <family val="1"/>
        <charset val="136"/>
      </rPr>
      <t>膽粗粗．</t>
    </r>
    <r>
      <rPr>
        <sz val="14"/>
        <rFont val="Times New Roman"/>
        <family val="1"/>
      </rPr>
      <t xml:space="preserve">HERE WE GO </t>
    </r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</si>
  <si>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  <phoneticPr fontId="0" type="noConversion"/>
  </si>
  <si>
    <t>800655093 (OP)</t>
    <phoneticPr fontId="0" type="noConversion"/>
  </si>
  <si>
    <t>800633205 (Sub: Chi) (CC)</t>
    <phoneticPr fontId="0" type="noConversion"/>
  </si>
  <si>
    <r>
      <t>Christian In Paris</t>
    </r>
    <r>
      <rPr>
        <sz val="14"/>
        <rFont val="Times New Roman"/>
        <family val="1"/>
      </rPr>
      <t xml:space="preserve"> Christian In Paris (15 EPI)</t>
    </r>
    <phoneticPr fontId="0" type="noConversion"/>
  </si>
  <si>
    <r>
      <rPr>
        <sz val="14"/>
        <rFont val="新細明體"/>
        <family val="1"/>
        <charset val="136"/>
      </rPr>
      <t>膽粗粗．</t>
    </r>
    <r>
      <rPr>
        <sz val="14"/>
        <rFont val="Times New Roman"/>
        <family val="1"/>
      </rPr>
      <t xml:space="preserve">HERE WE GO    HERE WE GO, Off The Beaten Roads </t>
    </r>
    <phoneticPr fontId="0" type="noConversion"/>
  </si>
  <si>
    <t>Partners' Kitchen (12 EPI)</t>
    <phoneticPr fontId="0" type="noConversion"/>
  </si>
  <si>
    <r>
      <t xml:space="preserve">800642943 (Sub: Chi)(CC) </t>
    </r>
    <r>
      <rPr>
        <sz val="12"/>
        <rFont val="微軟正黑體"/>
        <family val="1"/>
        <charset val="136"/>
      </rPr>
      <t>拍檔廚房</t>
    </r>
    <phoneticPr fontId="0" type="noConversion"/>
  </si>
  <si>
    <r>
      <rPr>
        <sz val="14"/>
        <rFont val="新細明體"/>
        <family val="1"/>
        <charset val="136"/>
      </rPr>
      <t xml:space="preserve">解風大阪 </t>
    </r>
    <r>
      <rPr>
        <sz val="14"/>
        <rFont val="Times New Roman"/>
        <family val="1"/>
      </rPr>
      <t>Osaka Unlock (15 EPI)</t>
    </r>
    <phoneticPr fontId="0" type="noConversion"/>
  </si>
  <si>
    <t>800635800 (Sub: Chi) (CC)</t>
    <phoneticPr fontId="0" type="noConversion"/>
  </si>
  <si>
    <t>東張西望  Scoop 2024</t>
  </si>
  <si>
    <t>Mayanne Blah Blah Blah (12 EPI)</t>
    <phoneticPr fontId="0" type="noConversion"/>
  </si>
  <si>
    <t>800640090 (Sub: Chi) (CC)</t>
    <phoneticPr fontId="0" type="noConversion"/>
  </si>
  <si>
    <r>
      <rPr>
        <sz val="14"/>
        <rFont val="新細明體"/>
        <family val="1"/>
        <charset val="136"/>
      </rPr>
      <t>浮世雙嬌傳</t>
    </r>
    <r>
      <rPr>
        <sz val="14"/>
        <rFont val="Times New Roman"/>
        <family val="1"/>
      </rPr>
      <t xml:space="preserve"> Legend of Two Sisters in the Chaos (40 EPI)</t>
    </r>
    <phoneticPr fontId="0" type="noConversion"/>
  </si>
  <si>
    <t>800576993 (CA/MA) (Sub: Chi) (CC)</t>
    <phoneticPr fontId="0" type="noConversion"/>
  </si>
  <si>
    <t>梟雄</t>
  </si>
  <si>
    <t>Lord of Shanghai (32 EPI)</t>
  </si>
  <si>
    <t>800654894 (Sub: Chi) (CC)</t>
    <phoneticPr fontId="0" type="noConversion"/>
  </si>
  <si>
    <t>The Most Beautiful Villages In Japan (12 EPI)</t>
    <phoneticPr fontId="0" type="noConversion"/>
  </si>
  <si>
    <t>800658203 (Sub: *Chi) (OP)</t>
    <phoneticPr fontId="0" type="noConversion"/>
  </si>
  <si>
    <t>The Sound Of Talents (15 EPI)</t>
    <phoneticPr fontId="0" type="noConversion"/>
  </si>
  <si>
    <t>'Roadside Station Guide XIII (16 EPI)</t>
  </si>
  <si>
    <t>800653554 (Sub: Chi) (CC)</t>
    <phoneticPr fontId="0" type="noConversion"/>
  </si>
  <si>
    <t>Shock Mystery (Sr.2) (52 EPI)</t>
    <phoneticPr fontId="0" type="noConversion"/>
  </si>
  <si>
    <t>800658211 (Sub: Chi) (CC)</t>
    <phoneticPr fontId="0" type="noConversion"/>
  </si>
  <si>
    <t>拍檔廚房</t>
    <phoneticPr fontId="0" type="noConversion"/>
  </si>
  <si>
    <r>
      <t>錦囊妙錄</t>
    </r>
    <r>
      <rPr>
        <sz val="14"/>
        <rFont val="Times New Roman"/>
        <family val="2"/>
      </rPr>
      <t xml:space="preserve"> Under The Moonlight (36 EPI)</t>
    </r>
    <phoneticPr fontId="0" type="noConversion"/>
  </si>
  <si>
    <t>800656332 (CA/MA) (Sub: Chi/Eng) (CC)</t>
    <phoneticPr fontId="0" type="noConversion"/>
  </si>
  <si>
    <t># 10</t>
    <phoneticPr fontId="0" type="noConversion"/>
  </si>
  <si>
    <t># 15</t>
    <phoneticPr fontId="0" type="noConversion"/>
  </si>
  <si>
    <t>Amazing Cut (Sr.2) (5 EPI)</t>
    <phoneticPr fontId="0" type="noConversion"/>
  </si>
  <si>
    <t># 1</t>
    <phoneticPr fontId="0" type="noConversion"/>
  </si>
  <si>
    <r>
      <rPr>
        <sz val="14"/>
        <rFont val="新細明體"/>
        <family val="1"/>
        <charset val="136"/>
      </rPr>
      <t>巨塔之后</t>
    </r>
    <r>
      <rPr>
        <sz val="14"/>
        <rFont val="Times New Roman"/>
        <family val="1"/>
      </rPr>
      <t xml:space="preserve"> The Queen Of Castle (25 EPI)</t>
    </r>
    <phoneticPr fontId="0" type="noConversion"/>
  </si>
  <si>
    <t>800654751 (CA/MA) (Sub: Chi/Eng) (CC)</t>
    <phoneticPr fontId="0" type="noConversion"/>
  </si>
  <si>
    <r>
      <rPr>
        <sz val="14"/>
        <rFont val="細明體"/>
        <family val="1"/>
        <charset val="136"/>
      </rPr>
      <t xml:space="preserve">香港美食匠人 </t>
    </r>
    <r>
      <rPr>
        <sz val="14"/>
        <rFont val="Times New Roman"/>
        <family val="1"/>
      </rPr>
      <t>Hong Kong Food Artisans (10 EPI)</t>
    </r>
    <phoneticPr fontId="0" type="noConversion"/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</si>
  <si>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1"/>
      </rPr>
      <t xml:space="preserve"> # 11</t>
    </r>
    <phoneticPr fontId="0" type="noConversion"/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</si>
  <si>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5</t>
    </r>
    <phoneticPr fontId="0" type="noConversion"/>
  </si>
  <si>
    <t>開卷 Open Book (108 EPI)</t>
  </si>
  <si>
    <t>WK 39</t>
    <phoneticPr fontId="0" type="noConversion"/>
  </si>
  <si>
    <t>PERIOD: 6 - 12 Oct 2025</t>
    <phoneticPr fontId="0" type="noConversion"/>
  </si>
  <si>
    <t>婚姻合伙人 My Commissioned Lover （20 EPI）</t>
  </si>
  <si>
    <t># 4</t>
    <phoneticPr fontId="0" type="noConversion"/>
  </si>
  <si>
    <t># 1473</t>
    <phoneticPr fontId="0" type="noConversion"/>
  </si>
  <si>
    <t># 19 - 20</t>
    <phoneticPr fontId="0" type="noConversion"/>
  </si>
  <si>
    <t># 21 - 22</t>
    <phoneticPr fontId="0" type="noConversion"/>
  </si>
  <si>
    <t># 1821</t>
    <phoneticPr fontId="0" type="noConversion"/>
  </si>
  <si>
    <t># 12</t>
    <phoneticPr fontId="0" type="noConversion"/>
  </si>
  <si>
    <r>
      <t>HOME</t>
    </r>
    <r>
      <rPr>
        <sz val="14"/>
        <rFont val="細明體"/>
        <family val="1"/>
        <charset val="136"/>
      </rPr>
      <t>即是識</t>
    </r>
    <r>
      <rPr>
        <sz val="14"/>
        <rFont val="Times New Roman"/>
        <family val="1"/>
      </rPr>
      <t xml:space="preserve"> Funny Funny Home (15 EPI)</t>
    </r>
    <phoneticPr fontId="0" type="noConversion"/>
  </si>
  <si>
    <t>800638520 (Sub: Chi) (CC)</t>
    <phoneticPr fontId="0" type="noConversion"/>
  </si>
  <si>
    <r>
      <t xml:space="preserve">一條麻甩在東莞 </t>
    </r>
    <r>
      <rPr>
        <sz val="14"/>
        <rFont val="Times New Roman"/>
        <family val="1"/>
      </rPr>
      <t>Made In Dongguan (13 EPI)</t>
    </r>
    <phoneticPr fontId="0" type="noConversion"/>
  </si>
  <si>
    <t>800643803 (Sub: Chi) (CC)</t>
    <phoneticPr fontId="0" type="noConversion"/>
  </si>
  <si>
    <t># 16</t>
    <phoneticPr fontId="0" type="noConversion"/>
  </si>
  <si>
    <t># 43</t>
    <phoneticPr fontId="0" type="noConversion"/>
  </si>
  <si>
    <t># 1976</t>
    <phoneticPr fontId="0" type="noConversion"/>
  </si>
  <si>
    <t># 38</t>
    <phoneticPr fontId="0" type="noConversion"/>
  </si>
  <si>
    <t>家族榮耀 Modern Dynasty (30 EPI)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</si>
  <si>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128</t>
    </r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</si>
  <si>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129</t>
    </r>
    <phoneticPr fontId="0" type="noConversion"/>
  </si>
  <si>
    <r>
      <t>美食新聞報道 (*港台篇)</t>
    </r>
    <r>
      <rPr>
        <sz val="14"/>
        <rFont val="Times New Roman"/>
        <family val="1"/>
        <charset val="136"/>
      </rPr>
      <t xml:space="preserve"> #21</t>
    </r>
    <phoneticPr fontId="0" type="noConversion"/>
  </si>
  <si>
    <t>地球大神秘 #57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</si>
  <si>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418</t>
    </r>
    <phoneticPr fontId="0" type="noConversion"/>
  </si>
  <si>
    <t># 279</t>
    <phoneticPr fontId="0" type="noConversion"/>
  </si>
  <si>
    <t># 284</t>
    <phoneticPr fontId="0" type="noConversion"/>
  </si>
  <si>
    <t># 278</t>
    <phoneticPr fontId="0" type="noConversion"/>
  </si>
  <si>
    <t># 2656</t>
    <phoneticPr fontId="0" type="noConversion"/>
  </si>
  <si>
    <t># 2655</t>
    <phoneticPr fontId="0" type="noConversion"/>
  </si>
  <si>
    <t># 6</t>
    <phoneticPr fontId="0" type="noConversion"/>
  </si>
  <si>
    <t># 175</t>
    <phoneticPr fontId="0" type="noConversion"/>
  </si>
  <si>
    <r>
      <rPr>
        <b/>
        <sz val="14"/>
        <rFont val="微軟正黑體"/>
        <family val="1"/>
        <charset val="136"/>
      </rPr>
      <t xml:space="preserve">*流行都市 </t>
    </r>
    <r>
      <rPr>
        <b/>
        <sz val="14"/>
        <rFont val="Times New Roman"/>
        <family val="1"/>
      </rPr>
      <t>TVBI #199-203</t>
    </r>
    <phoneticPr fontId="0" type="noConversion"/>
  </si>
  <si>
    <t># 5</t>
    <phoneticPr fontId="0" type="noConversion"/>
  </si>
  <si>
    <t># 1975</t>
    <phoneticPr fontId="0" type="noConversion"/>
  </si>
  <si>
    <t>拍檔廚房 #12</t>
    <phoneticPr fontId="0" type="noConversion"/>
  </si>
  <si>
    <r>
      <rPr>
        <sz val="14"/>
        <rFont val="Times New Roman"/>
        <family val="1"/>
      </rPr>
      <t>Mayanne</t>
    </r>
    <r>
      <rPr>
        <sz val="14"/>
        <rFont val="細明體"/>
        <family val="1"/>
        <charset val="136"/>
      </rPr>
      <t>小喇叭</t>
    </r>
    <r>
      <rPr>
        <sz val="14"/>
        <rFont val="Times New Roman"/>
        <family val="1"/>
      </rPr>
      <t xml:space="preserve"> # 9</t>
    </r>
    <phoneticPr fontId="0" type="noConversion"/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</si>
  <si>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40</t>
    </r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</si>
  <si>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271</t>
    </r>
    <phoneticPr fontId="0" type="noConversion"/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</si>
  <si>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61</t>
    </r>
    <phoneticPr fontId="0" type="noConversion"/>
  </si>
  <si>
    <t>Cantopop At 50 (160 EPI)</t>
  </si>
  <si>
    <t>800503983 (Sub: Chi)  (CC)</t>
    <phoneticPr fontId="0" type="noConversion"/>
  </si>
  <si>
    <t># 3858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</si>
  <si>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41</t>
    </r>
    <phoneticPr fontId="0" type="noConversion"/>
  </si>
  <si>
    <t># 128</t>
    <phoneticPr fontId="0" type="noConversion"/>
  </si>
  <si>
    <t># 129</t>
    <phoneticPr fontId="0" type="noConversion"/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</si>
  <si>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39</t>
    </r>
    <phoneticPr fontId="0" type="noConversion"/>
  </si>
  <si>
    <t>TBC (Sub: *Chi) (OP) (CA/MA)</t>
    <phoneticPr fontId="0" type="noConversion"/>
  </si>
  <si>
    <r>
      <rPr>
        <sz val="14"/>
        <rFont val="細明體"/>
        <family val="1"/>
        <charset val="136"/>
      </rPr>
      <t>邵逸夫獎2025</t>
    </r>
    <r>
      <rPr>
        <sz val="14"/>
        <rFont val="Times New Roman"/>
        <family val="1"/>
      </rPr>
      <t xml:space="preserve"> #1</t>
    </r>
    <phoneticPr fontId="0" type="noConversion"/>
  </si>
  <si>
    <t>Shaw Prize 2025</t>
  </si>
  <si>
    <r>
      <rPr>
        <sz val="13"/>
        <rFont val="細明體"/>
        <family val="3"/>
        <charset val="136"/>
      </rPr>
      <t>剪裁魔法師</t>
    </r>
    <r>
      <rPr>
        <sz val="13"/>
        <rFont val="Times New Roman"/>
        <family val="3"/>
      </rPr>
      <t xml:space="preserve">2 </t>
    </r>
    <r>
      <rPr>
        <sz val="13"/>
        <rFont val="Times New Roman"/>
        <family val="1"/>
      </rPr>
      <t># 3</t>
    </r>
    <phoneticPr fontId="0" type="noConversion"/>
  </si>
  <si>
    <t>神槍手與智多星</t>
  </si>
  <si>
    <t>Bullet and Brain</t>
  </si>
  <si>
    <r>
      <rPr>
        <sz val="14"/>
        <rFont val="新細明體"/>
        <family val="1"/>
        <charset val="136"/>
      </rPr>
      <t>日本最美村落</t>
    </r>
    <r>
      <rPr>
        <sz val="14"/>
        <rFont val="Times New Roman"/>
        <family val="1"/>
      </rPr>
      <t xml:space="preserve"> # 9</t>
    </r>
    <phoneticPr fontId="0" type="noConversion"/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</si>
  <si>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1"/>
      </rPr>
      <t xml:space="preserve"> # 12</t>
    </r>
    <phoneticPr fontId="0" type="noConversion"/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</si>
  <si>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6</t>
    </r>
    <phoneticPr fontId="0" type="noConversion"/>
  </si>
  <si>
    <t>#2</t>
    <phoneticPr fontId="0" type="noConversion"/>
  </si>
  <si>
    <r>
      <t>獅子山下</t>
    </r>
    <r>
      <rPr>
        <sz val="14"/>
        <rFont val="Times New Roman"/>
        <family val="1"/>
      </rPr>
      <t>2024 -</t>
    </r>
    <r>
      <rPr>
        <sz val="14"/>
        <rFont val="細明體"/>
        <family val="3"/>
        <charset val="136"/>
      </rPr>
      <t xml:space="preserve">營業中 </t>
    </r>
    <phoneticPr fontId="0" type="noConversion"/>
  </si>
  <si>
    <t>My Family Legacy (3 EPI)</t>
    <phoneticPr fontId="0" type="noConversion"/>
  </si>
  <si>
    <t>家傳之「保 #2</t>
    <phoneticPr fontId="0" type="noConversion"/>
  </si>
  <si>
    <t>家傳之「保 #1</t>
    <phoneticPr fontId="0" type="noConversion"/>
  </si>
  <si>
    <t>800658524 (Sub: Chi) (CC)</t>
    <phoneticPr fontId="0" type="noConversion"/>
  </si>
  <si>
    <t>Tokyo Unlock (Sr.2) (16 EPI)</t>
    <phoneticPr fontId="0" type="noConversion"/>
  </si>
  <si>
    <t>解風東京 2 #2</t>
    <phoneticPr fontId="0" type="noConversion"/>
  </si>
  <si>
    <t>開卷</t>
  </si>
  <si>
    <t># 45</t>
    <phoneticPr fontId="0" type="noConversion"/>
  </si>
  <si>
    <r>
      <t>2025</t>
    </r>
    <r>
      <rPr>
        <b/>
        <u/>
        <sz val="28"/>
        <rFont val="新細明體"/>
        <family val="1"/>
        <charset val="136"/>
      </rPr>
      <t>年10月第</t>
    </r>
    <r>
      <rPr>
        <b/>
        <u/>
        <sz val="28"/>
        <rFont val="Times New Roman"/>
        <family val="1"/>
      </rPr>
      <t>1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  <phoneticPr fontId="0" type="noConversion"/>
  </si>
  <si>
    <r>
      <t>拍檔廚房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12</t>
    </r>
    <phoneticPr fontId="0" type="noConversion"/>
  </si>
  <si>
    <t>解風大阪 # 10</t>
    <phoneticPr fontId="0" type="noConversion"/>
  </si>
  <si>
    <r>
      <t>2025</t>
    </r>
    <r>
      <rPr>
        <b/>
        <u/>
        <sz val="28"/>
        <rFont val="新細明體"/>
        <family val="1"/>
        <charset val="136"/>
      </rPr>
      <t>年10月第</t>
    </r>
    <r>
      <rPr>
        <b/>
        <u/>
        <sz val="28"/>
        <rFont val="Times New Roman"/>
        <family val="1"/>
      </rPr>
      <t>2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MALAYSIA TVB JADE </t>
    </r>
    <r>
      <rPr>
        <b/>
        <u/>
        <sz val="28"/>
        <rFont val="新細明體"/>
        <family val="1"/>
        <charset val="136"/>
      </rPr>
      <t>節目表</t>
    </r>
  </si>
  <si>
    <t>WK 40</t>
    <phoneticPr fontId="0" type="noConversion"/>
  </si>
  <si>
    <t>PERIOD: 13 - 19 Oct 2025</t>
    <phoneticPr fontId="0" type="noConversion"/>
  </si>
  <si>
    <r>
      <rPr>
        <b/>
        <sz val="14"/>
        <rFont val="新細明體"/>
        <family val="1"/>
        <charset val="136"/>
      </rPr>
      <t>星期四</t>
    </r>
  </si>
  <si>
    <t># 285</t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</si>
  <si>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</si>
  <si>
    <t># 11</t>
    <phoneticPr fontId="0" type="noConversion"/>
  </si>
  <si>
    <t>家常便飯爭霸戰</t>
  </si>
  <si>
    <r>
      <rPr>
        <sz val="14"/>
        <rFont val="新細明體"/>
        <family val="1"/>
        <charset val="136"/>
      </rPr>
      <t>膽粗粗．</t>
    </r>
    <r>
      <rPr>
        <sz val="14"/>
        <rFont val="Times New Roman"/>
        <family val="1"/>
      </rPr>
      <t xml:space="preserve">HERE WE GO </t>
    </r>
  </si>
  <si>
    <t># 2660</t>
    <phoneticPr fontId="0" type="noConversion"/>
  </si>
  <si>
    <t># 17</t>
    <phoneticPr fontId="0" type="noConversion"/>
  </si>
  <si>
    <t>香港美食匠人</t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</si>
  <si>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</si>
  <si>
    <t>家常便飯爭霸戰 #1</t>
    <phoneticPr fontId="0" type="noConversion"/>
  </si>
  <si>
    <t># 23 - 24</t>
    <phoneticPr fontId="0" type="noConversion"/>
  </si>
  <si>
    <t># 25 - 26</t>
    <phoneticPr fontId="0" type="noConversion"/>
  </si>
  <si>
    <r>
      <rPr>
        <sz val="14"/>
        <rFont val="新細明體"/>
        <family val="1"/>
        <charset val="136"/>
      </rPr>
      <t>巨塔之后</t>
    </r>
    <r>
      <rPr>
        <sz val="14"/>
        <rFont val="Times New Roman"/>
        <family val="1"/>
      </rPr>
      <t xml:space="preserve"> The Queen Of Castle (25 EPI)</t>
    </r>
  </si>
  <si>
    <t># 1980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</si>
  <si>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272</t>
    </r>
  </si>
  <si>
    <r>
      <rPr>
        <sz val="14"/>
        <rFont val="Times New Roman"/>
        <family val="1"/>
      </rPr>
      <t>Mayanne</t>
    </r>
    <r>
      <rPr>
        <sz val="14"/>
        <rFont val="細明體"/>
        <family val="1"/>
        <charset val="136"/>
      </rPr>
      <t>小喇叭</t>
    </r>
    <r>
      <rPr>
        <sz val="14"/>
        <rFont val="Times New Roman"/>
        <family val="1"/>
      </rPr>
      <t xml:space="preserve"> # 10</t>
    </r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</si>
  <si>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62</t>
    </r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</si>
  <si>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2025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</si>
  <si>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41</t>
    </r>
  </si>
  <si>
    <t># 1826</t>
    <phoneticPr fontId="0" type="noConversion"/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</si>
  <si>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1"/>
      </rPr>
      <t xml:space="preserve"> # 12</t>
    </r>
  </si>
  <si>
    <r>
      <t>獅子山下</t>
    </r>
    <r>
      <rPr>
        <sz val="14"/>
        <rFont val="Times New Roman"/>
        <family val="1"/>
      </rPr>
      <t>2024 -</t>
    </r>
    <r>
      <rPr>
        <sz val="14"/>
        <rFont val="細明體"/>
        <family val="3"/>
        <charset val="136"/>
      </rPr>
      <t xml:space="preserve">營業中 </t>
    </r>
  </si>
  <si>
    <r>
      <rPr>
        <sz val="14"/>
        <rFont val="新細明體"/>
        <family val="1"/>
        <charset val="136"/>
      </rPr>
      <t>善心滿載仁愛堂</t>
    </r>
    <r>
      <rPr>
        <sz val="14"/>
        <rFont val="Times New Roman"/>
        <family val="1"/>
      </rPr>
      <t xml:space="preserve"> </t>
    </r>
  </si>
  <si>
    <r>
      <rPr>
        <sz val="14"/>
        <rFont val="細明體"/>
        <family val="1"/>
        <charset val="136"/>
      </rPr>
      <t>邵逸夫獎2025</t>
    </r>
    <r>
      <rPr>
        <sz val="14"/>
        <rFont val="Times New Roman"/>
        <family val="1"/>
      </rPr>
      <t xml:space="preserve"> #1</t>
    </r>
  </si>
  <si>
    <r>
      <t>Christian In Paris</t>
    </r>
    <r>
      <rPr>
        <sz val="14"/>
        <rFont val="Times New Roman"/>
        <family val="1"/>
      </rPr>
      <t xml:space="preserve"> Christian In Paris (15 EPI)</t>
    </r>
  </si>
  <si>
    <r>
      <t>HOME</t>
    </r>
    <r>
      <rPr>
        <sz val="14"/>
        <rFont val="細明體"/>
        <family val="1"/>
        <charset val="136"/>
      </rPr>
      <t>即是識</t>
    </r>
    <r>
      <rPr>
        <sz val="14"/>
        <rFont val="Times New Roman"/>
        <family val="1"/>
      </rPr>
      <t xml:space="preserve"> Funny Funny Home (15 EPI)</t>
    </r>
  </si>
  <si>
    <r>
      <t xml:space="preserve">一條麻甩在東莞 </t>
    </r>
    <r>
      <rPr>
        <sz val="14"/>
        <rFont val="Times New Roman"/>
        <family val="1"/>
      </rPr>
      <t>Made In Dongguan (13 EPI)</t>
    </r>
  </si>
  <si>
    <r>
      <rPr>
        <sz val="14"/>
        <rFont val="新細明體"/>
        <family val="1"/>
        <charset val="136"/>
      </rPr>
      <t>膽粗粗．</t>
    </r>
    <r>
      <rPr>
        <sz val="14"/>
        <rFont val="Times New Roman"/>
        <family val="1"/>
      </rPr>
      <t xml:space="preserve">HERE WE GO    HERE WE GO, Off The Beaten Roads </t>
    </r>
  </si>
  <si>
    <r>
      <rPr>
        <sz val="14"/>
        <rFont val="新細明體"/>
        <family val="1"/>
        <charset val="136"/>
      </rPr>
      <t xml:space="preserve">解風大阪 </t>
    </r>
    <r>
      <rPr>
        <sz val="14"/>
        <rFont val="Times New Roman"/>
        <family val="1"/>
      </rPr>
      <t>Osaka Unlock (15 EPI)</t>
    </r>
  </si>
  <si>
    <t># 13</t>
    <phoneticPr fontId="0" type="noConversion"/>
  </si>
  <si>
    <t># 2</t>
    <phoneticPr fontId="0" type="noConversion"/>
  </si>
  <si>
    <r>
      <t xml:space="preserve">800647163 (Sub: Chi)(CC) </t>
    </r>
    <r>
      <rPr>
        <sz val="12"/>
        <rFont val="微軟正黑體"/>
        <family val="1"/>
        <charset val="136"/>
      </rPr>
      <t>家常便飯爭霸戰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</si>
  <si>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6</t>
    </r>
  </si>
  <si>
    <t>Clash Of Home Chefs (10 EPI)</t>
  </si>
  <si>
    <r>
      <rPr>
        <sz val="14"/>
        <rFont val="微軟正黑體"/>
        <family val="1"/>
        <charset val="136"/>
      </rPr>
      <t>開卷</t>
    </r>
    <r>
      <rPr>
        <sz val="14"/>
        <rFont val="Times New Roman"/>
        <family val="1"/>
      </rPr>
      <t xml:space="preserve"> Open Book (108 EPI)</t>
    </r>
  </si>
  <si>
    <t># 46</t>
    <phoneticPr fontId="0" type="noConversion"/>
  </si>
  <si>
    <t># 1981</t>
    <phoneticPr fontId="0" type="noConversion"/>
  </si>
  <si>
    <t>800596444 (CA/MA) (Sub: Chi) (CC)</t>
    <phoneticPr fontId="0" type="noConversion"/>
  </si>
  <si>
    <r>
      <t>家族榮耀</t>
    </r>
    <r>
      <rPr>
        <sz val="14"/>
        <rFont val="Times New Roman"/>
        <family val="1"/>
      </rPr>
      <t xml:space="preserve"> Modern Dynasty (30 EPI)</t>
    </r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</si>
  <si>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42</t>
    </r>
  </si>
  <si>
    <t># 3</t>
    <phoneticPr fontId="0" type="noConversion"/>
  </si>
  <si>
    <r>
      <t xml:space="preserve">(R)            </t>
    </r>
    <r>
      <rPr>
        <sz val="14"/>
        <rFont val="微軟正黑體"/>
        <family val="1"/>
        <charset val="136"/>
      </rPr>
      <t>美食新聞報道</t>
    </r>
    <r>
      <rPr>
        <sz val="14"/>
        <rFont val="Times New Roman"/>
        <family val="1"/>
        <charset val="136"/>
      </rPr>
      <t xml:space="preserve"> Gourmet Express</t>
    </r>
  </si>
  <si>
    <t># 130</t>
    <phoneticPr fontId="0" type="noConversion"/>
  </si>
  <si>
    <t># 131</t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</si>
  <si>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</si>
  <si>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</si>
  <si>
    <r>
      <t>美食新聞報道</t>
    </r>
    <r>
      <rPr>
        <sz val="14"/>
        <rFont val="Times New Roman"/>
        <family val="1"/>
        <charset val="136"/>
      </rPr>
      <t xml:space="preserve"> # 130</t>
    </r>
  </si>
  <si>
    <r>
      <t>美食新聞報道</t>
    </r>
    <r>
      <rPr>
        <sz val="14"/>
        <rFont val="Times New Roman"/>
        <family val="1"/>
        <charset val="136"/>
      </rPr>
      <t xml:space="preserve"> # 131</t>
    </r>
  </si>
  <si>
    <r>
      <t>美食新聞報道 (*港台篇)</t>
    </r>
    <r>
      <rPr>
        <sz val="14"/>
        <rFont val="Times New Roman"/>
        <family val="1"/>
        <charset val="136"/>
      </rPr>
      <t xml:space="preserve"> #22</t>
    </r>
  </si>
  <si>
    <t>地球大神秘 #58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</si>
  <si>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419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</si>
  <si>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40</t>
    </r>
  </si>
  <si>
    <r>
      <rPr>
        <sz val="14"/>
        <rFont val="細明體"/>
        <family val="1"/>
        <charset val="136"/>
      </rPr>
      <t>邵逸夫獎2025</t>
    </r>
    <r>
      <rPr>
        <sz val="14"/>
        <rFont val="Times New Roman"/>
        <family val="1"/>
      </rPr>
      <t xml:space="preserve"> # 2</t>
    </r>
  </si>
  <si>
    <r>
      <t xml:space="preserve">Vital Lifeline 2025   </t>
    </r>
    <r>
      <rPr>
        <b/>
        <sz val="14"/>
        <rFont val="Times New Roman"/>
        <family val="1"/>
      </rPr>
      <t>1930</t>
    </r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</si>
  <si>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2025</t>
    </r>
  </si>
  <si>
    <t># 286</t>
    <phoneticPr fontId="0" type="noConversion"/>
  </si>
  <si>
    <r>
      <rPr>
        <sz val="14"/>
        <rFont val="新細明體"/>
        <family val="1"/>
        <charset val="136"/>
      </rPr>
      <t>愛．回家之開心速遞</t>
    </r>
    <r>
      <rPr>
        <sz val="14"/>
        <rFont val="Times New Roman"/>
        <family val="1"/>
      </rPr>
      <t xml:space="preserve">  Lo And Behold </t>
    </r>
  </si>
  <si>
    <r>
      <rPr>
        <sz val="13"/>
        <rFont val="細明體"/>
        <family val="3"/>
        <charset val="136"/>
      </rPr>
      <t>剪裁魔法師</t>
    </r>
    <r>
      <rPr>
        <sz val="13"/>
        <rFont val="Times New Roman"/>
        <family val="3"/>
      </rPr>
      <t xml:space="preserve">2 </t>
    </r>
    <r>
      <rPr>
        <sz val="13"/>
        <rFont val="Times New Roman"/>
        <family val="1"/>
      </rPr>
      <t># 4</t>
    </r>
  </si>
  <si>
    <t># 2661</t>
    <phoneticPr fontId="0" type="noConversion"/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</si>
  <si>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1"/>
      </rPr>
      <t xml:space="preserve"> # 13</t>
    </r>
  </si>
  <si>
    <t>800649394 (CA/MA) (Sub: Chi/Eng) (CC)</t>
    <phoneticPr fontId="0" type="noConversion"/>
  </si>
  <si>
    <t>家傳之「保 #3</t>
    <phoneticPr fontId="0" type="noConversion"/>
  </si>
  <si>
    <r>
      <t>金式森林</t>
    </r>
    <r>
      <rPr>
        <sz val="14"/>
        <rFont val="Times New Roman"/>
        <family val="2"/>
      </rPr>
      <t xml:space="preserve"> The Fading Gold (25 EPI)</t>
    </r>
  </si>
  <si>
    <t>解風東京 2 #3</t>
    <phoneticPr fontId="0" type="noConversion"/>
  </si>
  <si>
    <r>
      <rPr>
        <sz val="14"/>
        <rFont val="細明體"/>
        <family val="1"/>
        <charset val="136"/>
      </rPr>
      <t xml:space="preserve">滴水不漏拯救隊 </t>
    </r>
    <r>
      <rPr>
        <sz val="14"/>
        <rFont val="Times New Roman"/>
        <family val="1"/>
      </rPr>
      <t>Water Seepage Rescue Squad (10 EPI)</t>
    </r>
  </si>
  <si>
    <r>
      <rPr>
        <sz val="14"/>
        <rFont val="新細明體"/>
        <family val="1"/>
        <charset val="136"/>
      </rPr>
      <t>日本最美村落</t>
    </r>
    <r>
      <rPr>
        <sz val="14"/>
        <rFont val="Times New Roman"/>
        <family val="1"/>
      </rPr>
      <t xml:space="preserve"> # 10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</si>
  <si>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7</t>
    </r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</si>
  <si>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2024</t>
    </r>
  </si>
  <si>
    <t># 3863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</si>
  <si>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42</t>
    </r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</si>
  <si>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</si>
  <si>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r>
      <t>家常便飯爭霸戰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1</t>
    </r>
  </si>
  <si>
    <t>解風大阪 # 11</t>
    <phoneticPr fontId="0" type="noConversion"/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</si>
  <si>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2024</t>
    </r>
  </si>
  <si>
    <t># 291</t>
    <phoneticPr fontId="0" type="noConversion"/>
  </si>
  <si>
    <r>
      <rPr>
        <b/>
        <sz val="14"/>
        <rFont val="微軟正黑體"/>
        <family val="1"/>
        <charset val="136"/>
      </rPr>
      <t xml:space="preserve">*流行都市 </t>
    </r>
    <r>
      <rPr>
        <b/>
        <sz val="14"/>
        <rFont val="Times New Roman"/>
        <family val="1"/>
      </rPr>
      <t>TVBI #204-208</t>
    </r>
  </si>
  <si>
    <t>800651242 (Sub: *Chi) (OP)</t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</si>
  <si>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41</t>
    </r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</si>
  <si>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2025</t>
    </r>
  </si>
  <si>
    <t>JSG Billboard 2025</t>
  </si>
  <si>
    <t># 3863</t>
  </si>
  <si>
    <t xml:space="preserve">(R)          </t>
  </si>
  <si>
    <t>家傳之「保」 #2</t>
  </si>
  <si>
    <t># 180</t>
  </si>
  <si>
    <t># 181</t>
  </si>
  <si>
    <t># 182</t>
  </si>
  <si>
    <t># 183</t>
  </si>
  <si>
    <t xml:space="preserve"> </t>
  </si>
  <si>
    <t># 1472</t>
  </si>
  <si>
    <t xml:space="preserve">(R)        </t>
  </si>
  <si>
    <r>
      <t xml:space="preserve">Alex To You </t>
    </r>
    <r>
      <rPr>
        <sz val="13"/>
        <rFont val="微軟正黑體"/>
        <family val="1"/>
        <charset val="136"/>
      </rPr>
      <t>杜德偉音樂特輯</t>
    </r>
  </si>
  <si>
    <t>800660724 (Sub: *Chi) (OP)</t>
  </si>
  <si>
    <t>800658934 (OP)</t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</si>
  <si>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61</t>
    </r>
  </si>
  <si>
    <t>800651211 (Sub: *Chi) (OP)</t>
  </si>
  <si>
    <t>Hands Up   Hands Up 2025</t>
  </si>
  <si>
    <t># 1479</t>
  </si>
  <si>
    <t># 1480</t>
  </si>
  <si>
    <t># 1481</t>
  </si>
  <si>
    <t># 1482</t>
  </si>
  <si>
    <t># 1483</t>
  </si>
  <si>
    <t># 1484</t>
  </si>
  <si>
    <t># 1485</t>
  </si>
  <si>
    <t>800658203 (Sub: *Chi) (OP)</t>
  </si>
  <si>
    <t>Amazing Cut (Sr.2) (5 EPI)</t>
  </si>
  <si>
    <t>The Sound Of Talents (15 EPI)</t>
  </si>
  <si>
    <t>善心滿載仁愛堂 (直播)</t>
  </si>
  <si>
    <t>Yan Oi Tong Charity Show 2025 (Live)</t>
  </si>
  <si>
    <t>家傳之「保」 #3</t>
  </si>
  <si>
    <t>My Family Legacy (3 EPI)</t>
  </si>
  <si>
    <t>800658524 (Sub: Chi) (CC)</t>
  </si>
  <si>
    <t>解風東京 2 #3</t>
  </si>
  <si>
    <t>Tokyo Unlock (Sr.2) (16 EPI)</t>
  </si>
  <si>
    <t>800654894 (Sub: Chi) (CC)</t>
  </si>
  <si>
    <t>800653554 (Sub: Chi) (CC)</t>
  </si>
  <si>
    <t>The Most Beautiful Villages In Japan (12 EPI)</t>
  </si>
  <si>
    <t># 3869</t>
  </si>
  <si>
    <t>800577845 (CC)</t>
  </si>
  <si>
    <t># 184</t>
  </si>
  <si>
    <t># 185</t>
  </si>
  <si>
    <t># 186</t>
  </si>
  <si>
    <t># 187</t>
  </si>
  <si>
    <t># 188</t>
  </si>
  <si>
    <r>
      <t>2025</t>
    </r>
    <r>
      <rPr>
        <b/>
        <u/>
        <sz val="28"/>
        <rFont val="新細明體"/>
        <family val="1"/>
        <charset val="136"/>
      </rPr>
      <t>年10月第</t>
    </r>
    <r>
      <rPr>
        <b/>
        <u/>
        <sz val="28"/>
        <rFont val="Times New Roman"/>
        <family val="1"/>
      </rPr>
      <t>3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</si>
  <si>
    <t>WK 41</t>
    <phoneticPr fontId="0" type="noConversion"/>
  </si>
  <si>
    <t>PERIOD: 20 - 26 Oct 2025</t>
    <phoneticPr fontId="0" type="noConversion"/>
  </si>
  <si>
    <t># 292</t>
    <phoneticPr fontId="0" type="noConversion"/>
  </si>
  <si>
    <t>叠影狙擊 Dead Ringer (24 EPI)</t>
    <phoneticPr fontId="0" type="noConversion"/>
  </si>
  <si>
    <t># 18</t>
    <phoneticPr fontId="0" type="noConversion"/>
  </si>
  <si>
    <t># 2665</t>
    <phoneticPr fontId="0" type="noConversion"/>
  </si>
  <si>
    <t># 1486</t>
    <phoneticPr fontId="0" type="noConversion"/>
  </si>
  <si>
    <t>家常便飯爭霸戰 #2</t>
    <phoneticPr fontId="0" type="noConversion"/>
  </si>
  <si>
    <t># 27 - 28</t>
    <phoneticPr fontId="0" type="noConversion"/>
  </si>
  <si>
    <t># 29 - 30</t>
    <phoneticPr fontId="0" type="noConversion"/>
  </si>
  <si>
    <t># 1985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</si>
  <si>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273</t>
    </r>
  </si>
  <si>
    <r>
      <rPr>
        <sz val="14"/>
        <rFont val="Times New Roman"/>
        <family val="1"/>
      </rPr>
      <t>Mayanne</t>
    </r>
    <r>
      <rPr>
        <sz val="14"/>
        <rFont val="細明體"/>
        <family val="1"/>
        <charset val="136"/>
      </rPr>
      <t>小喇叭</t>
    </r>
    <r>
      <rPr>
        <sz val="14"/>
        <rFont val="Times New Roman"/>
        <family val="1"/>
      </rPr>
      <t xml:space="preserve"> # 11</t>
    </r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</si>
  <si>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63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</si>
  <si>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42</t>
    </r>
  </si>
  <si>
    <t># 1831</t>
    <phoneticPr fontId="0" type="noConversion"/>
  </si>
  <si>
    <t>#5</t>
    <phoneticPr fontId="0" type="noConversion"/>
  </si>
  <si>
    <t>開卷 # 51</t>
    <phoneticPr fontId="0" type="noConversion"/>
  </si>
  <si>
    <t># 14</t>
    <phoneticPr fontId="0" type="noConversion"/>
  </si>
  <si>
    <t>家傳之「保」 #3</t>
    <phoneticPr fontId="0" type="noConversion"/>
  </si>
  <si>
    <t># 49</t>
    <phoneticPr fontId="0" type="noConversion"/>
  </si>
  <si>
    <t># 1986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</si>
  <si>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43</t>
    </r>
  </si>
  <si>
    <t># 8</t>
    <phoneticPr fontId="0" type="noConversion"/>
  </si>
  <si>
    <t># 132</t>
    <phoneticPr fontId="0" type="noConversion"/>
  </si>
  <si>
    <t># 133</t>
    <phoneticPr fontId="0" type="noConversion"/>
  </si>
  <si>
    <t>800651281 (Sub: *Chi) (OP) (CA/MA)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</si>
  <si>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132</t>
    </r>
  </si>
  <si>
    <r>
      <t>美食新聞報道</t>
    </r>
    <r>
      <rPr>
        <sz val="14"/>
        <rFont val="Times New Roman"/>
        <family val="1"/>
        <charset val="136"/>
      </rPr>
      <t xml:space="preserve"> # 133</t>
    </r>
  </si>
  <si>
    <r>
      <t>美食新聞報道 (*港台篇)</t>
    </r>
    <r>
      <rPr>
        <sz val="14"/>
        <rFont val="Times New Roman"/>
        <family val="1"/>
        <charset val="136"/>
      </rPr>
      <t xml:space="preserve"> #23</t>
    </r>
  </si>
  <si>
    <t>地球大神秘 #59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</si>
  <si>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420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</si>
  <si>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41</t>
    </r>
  </si>
  <si>
    <r>
      <rPr>
        <sz val="14"/>
        <rFont val="細明體"/>
        <family val="1"/>
        <charset val="136"/>
      </rPr>
      <t>星期日檔案</t>
    </r>
    <r>
      <rPr>
        <sz val="14"/>
        <rFont val="Times New Roman"/>
        <family val="1"/>
      </rPr>
      <t xml:space="preserve"> #24</t>
    </r>
  </si>
  <si>
    <t>Sunday Report 2025</t>
    <phoneticPr fontId="0" type="noConversion"/>
  </si>
  <si>
    <t># 293</t>
    <phoneticPr fontId="0" type="noConversion"/>
  </si>
  <si>
    <r>
      <rPr>
        <sz val="13"/>
        <rFont val="細明體"/>
        <family val="3"/>
        <charset val="136"/>
      </rPr>
      <t>剪裁魔法師</t>
    </r>
    <r>
      <rPr>
        <sz val="13"/>
        <rFont val="Times New Roman"/>
        <family val="3"/>
      </rPr>
      <t xml:space="preserve">2 </t>
    </r>
    <r>
      <rPr>
        <sz val="13"/>
        <rFont val="Times New Roman"/>
        <family val="1"/>
      </rPr>
      <t># 5</t>
    </r>
  </si>
  <si>
    <t># 2666</t>
    <phoneticPr fontId="0" type="noConversion"/>
  </si>
  <si>
    <r>
      <rPr>
        <sz val="14"/>
        <rFont val="新細明體"/>
        <family val="1"/>
        <charset val="136"/>
      </rPr>
      <t>日本最美村落</t>
    </r>
    <r>
      <rPr>
        <sz val="14"/>
        <rFont val="Times New Roman"/>
        <family val="1"/>
      </rPr>
      <t xml:space="preserve"> # 11</t>
    </r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</si>
  <si>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1"/>
      </rPr>
      <t xml:space="preserve"> # 14</t>
    </r>
  </si>
  <si>
    <t>800654252 (Sub: Chi) (CC)</t>
    <phoneticPr fontId="0" type="noConversion"/>
  </si>
  <si>
    <t>奇情谷 #4</t>
    <phoneticPr fontId="0" type="noConversion"/>
  </si>
  <si>
    <t>Mystery Files (40 EPI)</t>
  </si>
  <si>
    <t>解風東京 2 #4</t>
    <phoneticPr fontId="0" type="noConversion"/>
  </si>
  <si>
    <r>
      <rPr>
        <sz val="14"/>
        <rFont val="新細明體"/>
        <family val="1"/>
        <charset val="136"/>
      </rPr>
      <t>直播靈接觸</t>
    </r>
    <r>
      <rPr>
        <sz val="14"/>
        <rFont val="Times New Roman"/>
        <family val="1"/>
      </rPr>
      <t xml:space="preserve"> #22 </t>
    </r>
  </si>
  <si>
    <t>You Are Not Alone (29 EPI)</t>
    <phoneticPr fontId="45" type="noConversion"/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</si>
  <si>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8</t>
    </r>
  </si>
  <si>
    <t>800658934 (OP)</t>
    <phoneticPr fontId="0" type="noConversion"/>
  </si>
  <si>
    <t># 3870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</si>
  <si>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43</t>
    </r>
  </si>
  <si>
    <r>
      <t>家常便飯爭霸戰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2</t>
    </r>
  </si>
  <si>
    <t>解風大阪 # 12</t>
    <phoneticPr fontId="0" type="noConversion"/>
  </si>
  <si>
    <t>0315</t>
    <phoneticPr fontId="0" type="noConversion"/>
  </si>
  <si>
    <t># 298</t>
    <phoneticPr fontId="0" type="noConversion"/>
  </si>
  <si>
    <t># 299</t>
    <phoneticPr fontId="0" type="noConversion"/>
  </si>
  <si>
    <t># 189</t>
    <phoneticPr fontId="0" type="noConversion"/>
  </si>
  <si>
    <r>
      <rPr>
        <b/>
        <sz val="14"/>
        <rFont val="微軟正黑體"/>
        <family val="1"/>
        <charset val="136"/>
      </rPr>
      <t xml:space="preserve">*流行都市 </t>
    </r>
    <r>
      <rPr>
        <b/>
        <sz val="14"/>
        <rFont val="Times New Roman"/>
        <family val="1"/>
      </rPr>
      <t>TVBI #209-213</t>
    </r>
  </si>
  <si>
    <r>
      <t>2025</t>
    </r>
    <r>
      <rPr>
        <b/>
        <u/>
        <sz val="28"/>
        <rFont val="新細明體"/>
        <family val="1"/>
        <charset val="136"/>
      </rPr>
      <t>年10月第</t>
    </r>
    <r>
      <rPr>
        <b/>
        <u/>
        <sz val="28"/>
        <rFont val="Times New Roman"/>
        <family val="1"/>
      </rPr>
      <t>4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</t>
    </r>
    <r>
      <rPr>
        <b/>
        <u/>
        <sz val="28"/>
        <rFont val="新細明體"/>
        <family val="1"/>
        <charset val="136"/>
      </rPr>
      <t>節目表</t>
    </r>
  </si>
  <si>
    <t>WK 42</t>
    <phoneticPr fontId="0" type="noConversion"/>
  </si>
  <si>
    <t>PERIOD: 27 - 2 Nov 2025</t>
    <phoneticPr fontId="0" type="noConversion"/>
  </si>
  <si>
    <t># 2670</t>
    <phoneticPr fontId="0" type="noConversion"/>
  </si>
  <si>
    <t># 19</t>
    <phoneticPr fontId="0" type="noConversion"/>
  </si>
  <si>
    <t># 1493</t>
    <phoneticPr fontId="0" type="noConversion"/>
  </si>
  <si>
    <t>滴水不漏拯救隊</t>
  </si>
  <si>
    <t>七公主</t>
  </si>
  <si>
    <t>Battle Of The Seven Sisters (26 EPI)</t>
  </si>
  <si>
    <t># 31 - 32</t>
    <phoneticPr fontId="0" type="noConversion"/>
  </si>
  <si>
    <t># 1 - 2</t>
    <phoneticPr fontId="0" type="noConversion"/>
  </si>
  <si>
    <t># 20</t>
    <phoneticPr fontId="0" type="noConversion"/>
  </si>
  <si>
    <t># 1990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</si>
  <si>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274</t>
    </r>
  </si>
  <si>
    <r>
      <rPr>
        <sz val="14"/>
        <rFont val="Times New Roman"/>
        <family val="1"/>
      </rPr>
      <t>Mayanne</t>
    </r>
    <r>
      <rPr>
        <sz val="14"/>
        <rFont val="細明體"/>
        <family val="1"/>
        <charset val="136"/>
      </rPr>
      <t>小喇叭</t>
    </r>
    <r>
      <rPr>
        <sz val="14"/>
        <rFont val="Times New Roman"/>
        <family val="1"/>
      </rPr>
      <t xml:space="preserve"> # 12</t>
    </r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</si>
  <si>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64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</si>
  <si>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43</t>
    </r>
  </si>
  <si>
    <t># 1836</t>
    <phoneticPr fontId="0" type="noConversion"/>
  </si>
  <si>
    <t>#10</t>
    <phoneticPr fontId="0" type="noConversion"/>
  </si>
  <si>
    <t>開卷 # 54</t>
    <phoneticPr fontId="0" type="noConversion"/>
  </si>
  <si>
    <t># 52</t>
    <phoneticPr fontId="0" type="noConversion"/>
  </si>
  <si>
    <t># 1991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</si>
  <si>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44</t>
    </r>
  </si>
  <si>
    <t># 134</t>
    <phoneticPr fontId="0" type="noConversion"/>
  </si>
  <si>
    <t># 135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</si>
  <si>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134</t>
    </r>
  </si>
  <si>
    <r>
      <t>美食新聞報道</t>
    </r>
    <r>
      <rPr>
        <sz val="14"/>
        <rFont val="Times New Roman"/>
        <family val="1"/>
        <charset val="136"/>
      </rPr>
      <t xml:space="preserve"> # 135</t>
    </r>
  </si>
  <si>
    <r>
      <t>美食新聞報道 (*港台篇)</t>
    </r>
    <r>
      <rPr>
        <sz val="14"/>
        <rFont val="Times New Roman"/>
        <family val="1"/>
        <charset val="136"/>
      </rPr>
      <t xml:space="preserve"> #24</t>
    </r>
  </si>
  <si>
    <t>地球大神秘 # 60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</si>
  <si>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421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</si>
  <si>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42</t>
    </r>
  </si>
  <si>
    <r>
      <rPr>
        <sz val="14"/>
        <rFont val="細明體"/>
        <family val="1"/>
        <charset val="136"/>
      </rPr>
      <t>星期日檔案</t>
    </r>
    <r>
      <rPr>
        <sz val="14"/>
        <rFont val="Times New Roman"/>
        <family val="1"/>
      </rPr>
      <t xml:space="preserve"> #25</t>
    </r>
  </si>
  <si>
    <t># 300</t>
    <phoneticPr fontId="0" type="noConversion"/>
  </si>
  <si>
    <t># 2671</t>
    <phoneticPr fontId="0" type="noConversion"/>
  </si>
  <si>
    <r>
      <rPr>
        <sz val="14"/>
        <rFont val="新細明體"/>
        <family val="1"/>
        <charset val="136"/>
      </rPr>
      <t>日本最美村落</t>
    </r>
    <r>
      <rPr>
        <sz val="14"/>
        <rFont val="Times New Roman"/>
        <family val="1"/>
      </rPr>
      <t xml:space="preserve"> # 12</t>
    </r>
  </si>
  <si>
    <t># 21</t>
    <phoneticPr fontId="0" type="noConversion"/>
  </si>
  <si>
    <r>
      <rPr>
        <sz val="14"/>
        <rFont val="新細明體"/>
        <family val="1"/>
        <charset val="136"/>
      </rPr>
      <t>直播靈接觸</t>
    </r>
    <r>
      <rPr>
        <sz val="14"/>
        <rFont val="Times New Roman"/>
        <family val="1"/>
      </rPr>
      <t xml:space="preserve"> #23 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</si>
  <si>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9</t>
    </r>
  </si>
  <si>
    <t># 3876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</si>
  <si>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44</t>
    </r>
  </si>
  <si>
    <r>
      <t>家常便飯爭霸戰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3</t>
    </r>
  </si>
  <si>
    <t>解風大阪 # 13</t>
    <phoneticPr fontId="0" type="noConversion"/>
  </si>
  <si>
    <t># 194</t>
    <phoneticPr fontId="0" type="noConversion"/>
  </si>
  <si>
    <r>
      <rPr>
        <b/>
        <sz val="14"/>
        <rFont val="微軟正黑體"/>
        <family val="1"/>
        <charset val="136"/>
      </rPr>
      <t xml:space="preserve">*流行都市 </t>
    </r>
    <r>
      <rPr>
        <b/>
        <sz val="14"/>
        <rFont val="Times New Roman"/>
        <family val="1"/>
      </rPr>
      <t>TVBI #214-218</t>
    </r>
  </si>
  <si>
    <t>點樣攻你上大學</t>
  </si>
  <si>
    <t>Game of Scholars - Gamer's Handbook</t>
  </si>
  <si>
    <t>家常便飯爭霸戰 #3</t>
  </si>
  <si>
    <t>空運世一 # 1</t>
  </si>
  <si>
    <t>A Race Against Time (4 EPI)</t>
  </si>
  <si>
    <r>
      <rPr>
        <sz val="12"/>
        <rFont val="細明體"/>
        <family val="3"/>
        <charset val="136"/>
      </rPr>
      <t>聲秀決賽</t>
    </r>
    <r>
      <rPr>
        <sz val="12"/>
        <rFont val="Times New Roman"/>
        <family val="3"/>
      </rPr>
      <t xml:space="preserve"> </t>
    </r>
    <r>
      <rPr>
        <sz val="12"/>
        <rFont val="細明體"/>
        <family val="3"/>
        <charset val="136"/>
      </rPr>
      <t>終極聲戰 #15</t>
    </r>
    <r>
      <rPr>
        <sz val="12"/>
        <rFont val="Times New Roman"/>
        <family val="3"/>
      </rPr>
      <t xml:space="preserve"> (</t>
    </r>
    <r>
      <rPr>
        <sz val="12"/>
        <rFont val="細明體"/>
        <family val="3"/>
        <charset val="136"/>
      </rPr>
      <t>直播</t>
    </r>
    <r>
      <rPr>
        <sz val="12"/>
        <rFont val="Times New Roman"/>
        <family val="3"/>
      </rPr>
      <t>)</t>
    </r>
  </si>
  <si>
    <t>800654252 (Sub: Chi) (CC)</t>
  </si>
  <si>
    <t>奇情谷 #6</t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</si>
  <si>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3"/>
      </rPr>
      <t xml:space="preserve"> </t>
    </r>
    <r>
      <rPr>
        <sz val="14"/>
        <rFont val="細明體"/>
        <family val="3"/>
        <charset val="136"/>
      </rPr>
      <t>王者登場</t>
    </r>
    <r>
      <rPr>
        <sz val="14"/>
        <rFont val="Times New Roman"/>
        <family val="3"/>
      </rPr>
      <t xml:space="preserve"> (</t>
    </r>
    <r>
      <rPr>
        <sz val="14"/>
        <rFont val="細明體"/>
        <family val="3"/>
        <charset val="136"/>
      </rPr>
      <t>直播</t>
    </r>
    <r>
      <rPr>
        <sz val="14"/>
        <rFont val="Times New Roman"/>
        <family val="3"/>
      </rPr>
      <t>)</t>
    </r>
  </si>
  <si>
    <t>The Sound of Talents - After Show</t>
  </si>
  <si>
    <t>You Are Not Alone (29 EPI)</t>
  </si>
  <si>
    <t>TBC</t>
  </si>
  <si>
    <r>
      <rPr>
        <sz val="14"/>
        <rFont val="細明體"/>
        <family val="1"/>
        <charset val="136"/>
      </rPr>
      <t xml:space="preserve">攻你上大學 </t>
    </r>
    <r>
      <rPr>
        <sz val="14"/>
        <rFont val="Times New Roman"/>
        <family val="1"/>
      </rPr>
      <t>Game of Scholars (10 EPI)</t>
    </r>
  </si>
  <si>
    <t># 1</t>
  </si>
  <si>
    <t># 2</t>
  </si>
  <si>
    <t># 3</t>
  </si>
  <si>
    <t># 4</t>
  </si>
  <si>
    <t># 5</t>
  </si>
  <si>
    <t>聲秀決賽 終極聲戰 #15</t>
  </si>
  <si>
    <t>0345</t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</si>
  <si>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3"/>
      </rPr>
      <t xml:space="preserve"> </t>
    </r>
    <r>
      <rPr>
        <sz val="14"/>
        <rFont val="細明體"/>
        <family val="3"/>
        <charset val="136"/>
      </rPr>
      <t>王者登場</t>
    </r>
    <r>
      <rPr>
        <sz val="14"/>
        <rFont val="Times New Roman"/>
        <family val="3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</si>
</sst>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#,##0.00;\(#,##0.00\)"/>
    <numFmt numFmtId="167" formatCode="d/m;@"/>
    <numFmt numFmtId="168" formatCode="yyyy/mm/dd;@"/>
  </numFmts>
  <fonts count="9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6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新細明體"/>
      <family val="1"/>
      <charset val="136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0"/>
      <name val="MS Sans Serif"/>
      <family val="2"/>
    </font>
    <font>
      <sz val="24"/>
      <name val="細明體"/>
      <family val="3"/>
      <charset val="136"/>
    </font>
    <font>
      <sz val="10"/>
      <name val="Geneva"/>
      <family val="2"/>
    </font>
    <font>
      <sz val="12"/>
      <color theme="1"/>
      <name val="Calibri"/>
      <family val="1"/>
      <charset val="136"/>
      <scheme val="minor"/>
    </font>
    <font>
      <b/>
      <u/>
      <sz val="28"/>
      <name val="Times New Roman"/>
      <family val="1"/>
    </font>
    <font>
      <sz val="2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細明體"/>
      <family val="3"/>
      <charset val="136"/>
    </font>
    <font>
      <sz val="9"/>
      <name val="新細明體"/>
      <family val="1"/>
      <charset val="136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u/>
      <sz val="28"/>
      <name val="新細明體"/>
      <family val="1"/>
      <charset val="136"/>
    </font>
    <font>
      <sz val="14"/>
      <name val="Times New Roman"/>
      <family val="1"/>
      <charset val="136"/>
    </font>
    <font>
      <sz val="14"/>
      <name val="Times New Roman"/>
      <family val="3"/>
      <charset val="136"/>
    </font>
    <font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微軟正黑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sz val="14"/>
      <name val="細明體"/>
      <family val="1"/>
      <charset val="136"/>
    </font>
    <font>
      <sz val="12"/>
      <name val="微軟正黑體"/>
      <family val="1"/>
      <charset val="136"/>
    </font>
    <font>
      <sz val="13"/>
      <name val="細明體"/>
      <family val="3"/>
      <charset val="136"/>
    </font>
    <font>
      <b/>
      <sz val="13"/>
      <name val="Times New Roman"/>
      <family val="1"/>
    </font>
    <font>
      <sz val="14"/>
      <name val="Times New Roman"/>
      <family val="2"/>
    </font>
    <font>
      <sz val="11"/>
      <name val="Times New Roman"/>
      <family val="1"/>
      <charset val="136"/>
    </font>
    <font>
      <sz val="13"/>
      <name val="Times New Roman"/>
      <family val="3"/>
      <charset val="136"/>
    </font>
    <font>
      <sz val="11"/>
      <name val="Times New Roman"/>
      <family val="1"/>
    </font>
    <font>
      <sz val="13"/>
      <name val="Times New Roman"/>
      <family val="3"/>
    </font>
    <font>
      <sz val="14"/>
      <name val="Times New Roman"/>
      <family val="2"/>
      <charset val="136"/>
    </font>
    <font>
      <sz val="14"/>
      <name val="Times New Roman"/>
      <family val="3"/>
    </font>
    <font>
      <sz val="14"/>
      <name val="微軟正黑體"/>
      <family val="3"/>
      <charset val="136"/>
    </font>
    <font>
      <sz val="13"/>
      <name val="微軟正黑體"/>
      <family val="1"/>
      <charset val="136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微軟正黑體"/>
      <family val="3"/>
      <charset val="136"/>
    </font>
    <font>
      <sz val="12"/>
      <name val="Times New Roman"/>
      <family val="3"/>
      <charset val="136"/>
    </font>
    <font>
      <sz val="12"/>
      <name val="Times New Roman"/>
      <family val="3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ashed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6" fillId="25" borderId="1" applyNumberFormat="0" applyAlignment="0" applyProtection="0">
      <alignment vertical="center"/>
    </xf>
    <xf numFmtId="0" fontId="6" fillId="25" borderId="1" applyNumberFormat="0" applyAlignment="0" applyProtection="0">
      <alignment vertical="center"/>
    </xf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13" fillId="8" borderId="1" applyNumberFormat="0" applyAlignment="0" applyProtection="0">
      <alignment vertical="center"/>
    </xf>
    <xf numFmtId="0" fontId="13" fillId="8" borderId="1" applyNumberFormat="0" applyAlignment="0" applyProtection="0">
      <alignment vertical="center"/>
    </xf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16" fillId="25" borderId="12" applyNumberFormat="0" applyAlignment="0" applyProtection="0">
      <alignment vertical="center"/>
    </xf>
    <xf numFmtId="0" fontId="16" fillId="25" borderId="12" applyNumberFormat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8" fillId="0" borderId="0"/>
    <xf numFmtId="9" fontId="2" fillId="0" borderId="0" applyFont="0" applyFill="0" applyBorder="0" applyAlignment="0" applyProtection="0"/>
    <xf numFmtId="0" fontId="2" fillId="0" borderId="0"/>
    <xf numFmtId="0" fontId="36" fillId="0" borderId="0"/>
    <xf numFmtId="0" fontId="20" fillId="0" borderId="0"/>
    <xf numFmtId="0" fontId="44" fillId="0" borderId="0"/>
    <xf numFmtId="0" fontId="72" fillId="14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4" fillId="25" borderId="1" applyNumberFormat="0" applyAlignment="0" applyProtection="0">
      <alignment vertical="center"/>
    </xf>
    <xf numFmtId="0" fontId="74" fillId="25" borderId="1" applyNumberFormat="0" applyAlignment="0" applyProtection="0">
      <alignment vertical="center"/>
    </xf>
    <xf numFmtId="0" fontId="75" fillId="26" borderId="2" applyNumberFormat="0" applyAlignment="0" applyProtection="0">
      <alignment vertical="center"/>
    </xf>
    <xf numFmtId="0" fontId="75" fillId="26" borderId="2" applyNumberForma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8" fillId="0" borderId="4" applyNumberFormat="0" applyFill="0" applyAlignment="0" applyProtection="0">
      <alignment vertical="center"/>
    </xf>
    <xf numFmtId="0" fontId="78" fillId="0" borderId="4" applyNumberFormat="0" applyFill="0" applyAlignment="0" applyProtection="0">
      <alignment vertical="center"/>
    </xf>
    <xf numFmtId="0" fontId="79" fillId="0" borderId="6" applyNumberFormat="0" applyFill="0" applyAlignment="0" applyProtection="0">
      <alignment vertical="center"/>
    </xf>
    <xf numFmtId="0" fontId="79" fillId="0" borderId="6" applyNumberFormat="0" applyFill="0" applyAlignment="0" applyProtection="0">
      <alignment vertical="center"/>
    </xf>
    <xf numFmtId="0" fontId="80" fillId="0" borderId="8" applyNumberFormat="0" applyFill="0" applyAlignment="0" applyProtection="0">
      <alignment vertical="center"/>
    </xf>
    <xf numFmtId="0" fontId="80" fillId="0" borderId="8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8" borderId="1" applyNumberFormat="0" applyAlignment="0" applyProtection="0">
      <alignment vertical="center"/>
    </xf>
    <xf numFmtId="0" fontId="81" fillId="8" borderId="1" applyNumberFormat="0" applyAlignment="0" applyProtection="0">
      <alignment vertical="center"/>
    </xf>
    <xf numFmtId="0" fontId="82" fillId="0" borderId="10" applyNumberFormat="0" applyFill="0" applyAlignment="0" applyProtection="0">
      <alignment vertical="center"/>
    </xf>
    <xf numFmtId="0" fontId="82" fillId="0" borderId="10" applyNumberFormat="0" applyFill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84" fillId="25" borderId="12" applyNumberFormat="0" applyAlignment="0" applyProtection="0">
      <alignment vertical="center"/>
    </xf>
    <xf numFmtId="0" fontId="84" fillId="25" borderId="12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14" applyNumberFormat="0" applyFill="0" applyAlignment="0" applyProtection="0">
      <alignment vertical="center"/>
    </xf>
    <xf numFmtId="0" fontId="86" fillId="0" borderId="14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</cellStyleXfs>
  <cellXfs count="986">
    <xf numFmtId="0" fontId="0" fillId="0" borderId="0" xfId="0"/>
    <xf numFmtId="9" fontId="47" fillId="0" borderId="0" xfId="384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0" fontId="42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47" fillId="0" borderId="0" xfId="0" applyFont="1" applyFill="1" applyAlignment="1">
      <alignment vertical="center"/>
    </xf>
    <xf numFmtId="0" fontId="47" fillId="0" borderId="0" xfId="0" applyFont="1" applyFill="1" applyAlignment="1">
      <alignment horizontal="center" vertical="center" wrapText="1"/>
    </xf>
    <xf numFmtId="49" fontId="46" fillId="0" borderId="48" xfId="0" applyNumberFormat="1" applyFont="1" applyFill="1" applyBorder="1" applyAlignment="1">
      <alignment horizontal="right" vertical="center"/>
    </xf>
    <xf numFmtId="49" fontId="46" fillId="0" borderId="15" xfId="0" applyNumberFormat="1" applyFont="1" applyFill="1" applyBorder="1" applyAlignment="1">
      <alignment horizontal="center" vertical="center"/>
    </xf>
    <xf numFmtId="49" fontId="46" fillId="0" borderId="16" xfId="0" applyNumberFormat="1" applyFont="1" applyFill="1" applyBorder="1" applyAlignment="1">
      <alignment horizontal="left" vertical="center"/>
    </xf>
    <xf numFmtId="49" fontId="46" fillId="0" borderId="17" xfId="0" applyNumberFormat="1" applyFont="1" applyFill="1" applyBorder="1" applyAlignment="1">
      <alignment horizontal="right" vertical="center"/>
    </xf>
    <xf numFmtId="167" fontId="46" fillId="0" borderId="18" xfId="0" applyNumberFormat="1" applyFont="1" applyFill="1" applyBorder="1" applyAlignment="1">
      <alignment horizontal="center" vertical="center"/>
    </xf>
    <xf numFmtId="167" fontId="46" fillId="0" borderId="19" xfId="0" applyNumberFormat="1" applyFont="1" applyFill="1" applyBorder="1" applyAlignment="1">
      <alignment horizontal="center" vertical="center"/>
    </xf>
    <xf numFmtId="49" fontId="46" fillId="0" borderId="20" xfId="0" applyNumberFormat="1" applyFont="1" applyFill="1" applyBorder="1" applyAlignment="1">
      <alignment horizontal="left" vertical="center"/>
    </xf>
    <xf numFmtId="49" fontId="46" fillId="0" borderId="21" xfId="0" applyNumberFormat="1" applyFont="1" applyFill="1" applyBorder="1" applyAlignment="1">
      <alignment horizontal="right" vertical="center"/>
    </xf>
    <xf numFmtId="0" fontId="47" fillId="0" borderId="64" xfId="0" applyFont="1" applyFill="1" applyBorder="1" applyAlignment="1">
      <alignment vertical="center"/>
    </xf>
    <xf numFmtId="0" fontId="47" fillId="0" borderId="63" xfId="0" applyFont="1" applyFill="1" applyBorder="1" applyAlignment="1">
      <alignment vertical="center"/>
    </xf>
    <xf numFmtId="0" fontId="47" fillId="0" borderId="62" xfId="0" applyFont="1" applyFill="1" applyBorder="1" applyAlignment="1">
      <alignment vertical="center"/>
    </xf>
    <xf numFmtId="49" fontId="46" fillId="0" borderId="27" xfId="0" applyNumberFormat="1" applyFont="1" applyFill="1" applyBorder="1" applyAlignment="1">
      <alignment horizontal="left" vertical="center"/>
    </xf>
    <xf numFmtId="0" fontId="43" fillId="0" borderId="0" xfId="0" applyFont="1" applyFill="1" applyAlignment="1">
      <alignment vertical="center"/>
    </xf>
    <xf numFmtId="0" fontId="47" fillId="0" borderId="22" xfId="0" applyFont="1" applyFill="1" applyBorder="1" applyAlignment="1">
      <alignment horizontal="right" vertical="center"/>
    </xf>
    <xf numFmtId="0" fontId="47" fillId="0" borderId="31" xfId="0" applyFont="1" applyFill="1" applyBorder="1" applyAlignment="1">
      <alignment horizontal="left" vertical="center"/>
    </xf>
    <xf numFmtId="0" fontId="47" fillId="0" borderId="40" xfId="0" applyFont="1" applyFill="1" applyBorder="1" applyAlignment="1">
      <alignment horizontal="left" vertical="center"/>
    </xf>
    <xf numFmtId="0" fontId="54" fillId="0" borderId="42" xfId="0" applyFont="1" applyFill="1" applyBorder="1" applyAlignment="1">
      <alignment vertical="center"/>
    </xf>
    <xf numFmtId="0" fontId="54" fillId="0" borderId="38" xfId="0" applyFont="1" applyFill="1" applyBorder="1" applyAlignment="1">
      <alignment vertical="center"/>
    </xf>
    <xf numFmtId="0" fontId="47" fillId="0" borderId="39" xfId="0" applyFont="1" applyFill="1" applyBorder="1" applyAlignment="1">
      <alignment vertical="center"/>
    </xf>
    <xf numFmtId="0" fontId="47" fillId="0" borderId="40" xfId="0" applyFont="1" applyFill="1" applyBorder="1" applyAlignment="1">
      <alignment vertical="center"/>
    </xf>
    <xf numFmtId="0" fontId="47" fillId="0" borderId="53" xfId="0" applyFont="1" applyFill="1" applyBorder="1" applyAlignment="1">
      <alignment horizontal="left" vertical="center"/>
    </xf>
    <xf numFmtId="0" fontId="47" fillId="0" borderId="68" xfId="0" applyFont="1" applyFill="1" applyBorder="1" applyAlignment="1">
      <alignment horizontal="left" vertical="center"/>
    </xf>
    <xf numFmtId="0" fontId="47" fillId="0" borderId="24" xfId="0" applyFont="1" applyFill="1" applyBorder="1" applyAlignment="1">
      <alignment horizontal="right" vertical="center"/>
    </xf>
    <xf numFmtId="0" fontId="47" fillId="0" borderId="51" xfId="0" applyFont="1" applyFill="1" applyBorder="1" applyAlignment="1">
      <alignment horizontal="center" vertical="center"/>
    </xf>
    <xf numFmtId="0" fontId="47" fillId="0" borderId="36" xfId="0" applyFont="1" applyFill="1" applyBorder="1" applyAlignment="1">
      <alignment horizontal="center" vertical="center"/>
    </xf>
    <xf numFmtId="0" fontId="47" fillId="0" borderId="43" xfId="0" applyFont="1" applyFill="1" applyBorder="1" applyAlignment="1">
      <alignment horizontal="center" vertical="center"/>
    </xf>
    <xf numFmtId="0" fontId="47" fillId="0" borderId="52" xfId="0" applyFont="1" applyFill="1" applyBorder="1" applyAlignment="1">
      <alignment horizontal="center" vertical="center"/>
    </xf>
    <xf numFmtId="0" fontId="47" fillId="0" borderId="69" xfId="0" applyFont="1" applyFill="1" applyBorder="1" applyAlignment="1">
      <alignment horizontal="left" vertical="center"/>
    </xf>
    <xf numFmtId="0" fontId="47" fillId="0" borderId="26" xfId="0" applyFont="1" applyFill="1" applyBorder="1" applyAlignment="1">
      <alignment horizontal="right" vertical="center"/>
    </xf>
    <xf numFmtId="0" fontId="47" fillId="0" borderId="42" xfId="0" applyFont="1" applyFill="1" applyBorder="1" applyAlignment="1">
      <alignment horizontal="left" vertical="center"/>
    </xf>
    <xf numFmtId="0" fontId="47" fillId="0" borderId="37" xfId="0" applyFont="1" applyFill="1" applyBorder="1" applyAlignment="1">
      <alignment vertical="center"/>
    </xf>
    <xf numFmtId="0" fontId="47" fillId="0" borderId="37" xfId="0" applyFont="1" applyFill="1" applyBorder="1" applyAlignment="1">
      <alignment horizontal="center" vertical="center"/>
    </xf>
    <xf numFmtId="0" fontId="47" fillId="0" borderId="56" xfId="0" applyFont="1" applyFill="1" applyBorder="1" applyAlignment="1">
      <alignment vertical="center"/>
    </xf>
    <xf numFmtId="0" fontId="47" fillId="0" borderId="70" xfId="0" applyFont="1" applyFill="1" applyBorder="1" applyAlignment="1">
      <alignment horizontal="left" vertical="center"/>
    </xf>
    <xf numFmtId="0" fontId="47" fillId="0" borderId="30" xfId="0" applyFont="1" applyFill="1" applyBorder="1" applyAlignment="1">
      <alignment horizontal="center" vertical="center"/>
    </xf>
    <xf numFmtId="49" fontId="46" fillId="0" borderId="71" xfId="0" applyNumberFormat="1" applyFont="1" applyFill="1" applyBorder="1" applyAlignment="1">
      <alignment horizontal="left" vertical="center"/>
    </xf>
    <xf numFmtId="0" fontId="47" fillId="0" borderId="21" xfId="0" applyFont="1" applyFill="1" applyBorder="1" applyAlignment="1">
      <alignment horizontal="right" vertical="center"/>
    </xf>
    <xf numFmtId="0" fontId="47" fillId="0" borderId="26" xfId="0" applyFont="1" applyFill="1" applyBorder="1" applyAlignment="1">
      <alignment horizontal="right" vertical="center" wrapText="1"/>
    </xf>
    <xf numFmtId="49" fontId="46" fillId="0" borderId="21" xfId="0" applyNumberFormat="1" applyFont="1" applyFill="1" applyBorder="1" applyAlignment="1">
      <alignment horizontal="right" vertical="center" wrapText="1"/>
    </xf>
    <xf numFmtId="49" fontId="47" fillId="0" borderId="22" xfId="0" applyNumberFormat="1" applyFont="1" applyFill="1" applyBorder="1" applyAlignment="1">
      <alignment horizontal="right" vertical="center" wrapText="1"/>
    </xf>
    <xf numFmtId="0" fontId="47" fillId="0" borderId="34" xfId="0" applyFont="1" applyFill="1" applyBorder="1" applyAlignment="1">
      <alignment horizontal="left" vertical="center"/>
    </xf>
    <xf numFmtId="0" fontId="47" fillId="0" borderId="32" xfId="0" applyFont="1" applyFill="1" applyBorder="1" applyAlignment="1">
      <alignment horizontal="left" vertical="center"/>
    </xf>
    <xf numFmtId="49" fontId="47" fillId="0" borderId="68" xfId="0" applyNumberFormat="1" applyFont="1" applyFill="1" applyBorder="1" applyAlignment="1">
      <alignment horizontal="left" vertical="center"/>
    </xf>
    <xf numFmtId="49" fontId="47" fillId="0" borderId="24" xfId="0" applyNumberFormat="1" applyFont="1" applyFill="1" applyBorder="1" applyAlignment="1">
      <alignment horizontal="right" vertical="center" wrapText="1"/>
    </xf>
    <xf numFmtId="0" fontId="47" fillId="0" borderId="31" xfId="0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56" fillId="0" borderId="33" xfId="0" applyFont="1" applyFill="1" applyBorder="1" applyAlignment="1">
      <alignment vertical="center"/>
    </xf>
    <xf numFmtId="49" fontId="47" fillId="0" borderId="69" xfId="0" applyNumberFormat="1" applyFont="1" applyFill="1" applyBorder="1" applyAlignment="1">
      <alignment horizontal="left" vertical="center"/>
    </xf>
    <xf numFmtId="49" fontId="47" fillId="0" borderId="26" xfId="0" applyNumberFormat="1" applyFont="1" applyFill="1" applyBorder="1" applyAlignment="1">
      <alignment horizontal="right" vertical="center" wrapText="1"/>
    </xf>
    <xf numFmtId="0" fontId="47" fillId="0" borderId="0" xfId="0" applyFont="1" applyFill="1" applyAlignment="1">
      <alignment horizontal="center" vertical="center"/>
    </xf>
    <xf numFmtId="0" fontId="47" fillId="0" borderId="33" xfId="0" applyFont="1" applyFill="1" applyBorder="1" applyAlignment="1">
      <alignment horizontal="center" vertical="center"/>
    </xf>
    <xf numFmtId="49" fontId="47" fillId="0" borderId="72" xfId="0" applyNumberFormat="1" applyFont="1" applyFill="1" applyBorder="1" applyAlignment="1">
      <alignment horizontal="left" vertical="center"/>
    </xf>
    <xf numFmtId="0" fontId="47" fillId="0" borderId="51" xfId="0" applyFont="1" applyFill="1" applyBorder="1" applyAlignment="1">
      <alignment horizontal="left" vertical="center"/>
    </xf>
    <xf numFmtId="0" fontId="47" fillId="0" borderId="35" xfId="0" applyFont="1" applyFill="1" applyBorder="1" applyAlignment="1">
      <alignment horizontal="left" vertical="center"/>
    </xf>
    <xf numFmtId="0" fontId="47" fillId="0" borderId="57" xfId="0" applyFont="1" applyFill="1" applyBorder="1" applyAlignment="1">
      <alignment horizontal="left" vertical="center"/>
    </xf>
    <xf numFmtId="0" fontId="54" fillId="0" borderId="45" xfId="0" applyFont="1" applyFill="1" applyBorder="1" applyAlignment="1">
      <alignment horizontal="center" vertical="center"/>
    </xf>
    <xf numFmtId="0" fontId="52" fillId="0" borderId="56" xfId="0" applyFont="1" applyFill="1" applyBorder="1" applyAlignment="1">
      <alignment horizontal="center" vertical="center"/>
    </xf>
    <xf numFmtId="49" fontId="46" fillId="0" borderId="70" xfId="0" applyNumberFormat="1" applyFont="1" applyFill="1" applyBorder="1" applyAlignment="1">
      <alignment horizontal="left" vertical="center"/>
    </xf>
    <xf numFmtId="49" fontId="47" fillId="0" borderId="21" xfId="0" applyNumberFormat="1" applyFont="1" applyFill="1" applyBorder="1" applyAlignment="1">
      <alignment horizontal="right" vertical="center" wrapText="1"/>
    </xf>
    <xf numFmtId="0" fontId="47" fillId="0" borderId="35" xfId="0" applyFont="1" applyFill="1" applyBorder="1" applyAlignment="1">
      <alignment horizontal="center" vertical="center"/>
    </xf>
    <xf numFmtId="0" fontId="47" fillId="0" borderId="44" xfId="0" applyFont="1" applyFill="1" applyBorder="1" applyAlignment="1">
      <alignment horizontal="center" vertical="center"/>
    </xf>
    <xf numFmtId="49" fontId="47" fillId="0" borderId="21" xfId="0" applyNumberFormat="1" applyFont="1" applyFill="1" applyBorder="1" applyAlignment="1">
      <alignment horizontal="right" vertical="center"/>
    </xf>
    <xf numFmtId="49" fontId="47" fillId="0" borderId="70" xfId="0" applyNumberFormat="1" applyFont="1" applyFill="1" applyBorder="1" applyAlignment="1">
      <alignment horizontal="left" vertical="center"/>
    </xf>
    <xf numFmtId="0" fontId="47" fillId="0" borderId="60" xfId="0" applyFont="1" applyFill="1" applyBorder="1" applyAlignment="1">
      <alignment horizontal="right" vertical="center"/>
    </xf>
    <xf numFmtId="0" fontId="54" fillId="0" borderId="42" xfId="0" applyFont="1" applyFill="1" applyBorder="1" applyAlignment="1">
      <alignment horizontal="center" vertical="center"/>
    </xf>
    <xf numFmtId="0" fontId="52" fillId="0" borderId="37" xfId="0" applyFont="1" applyFill="1" applyBorder="1" applyAlignment="1">
      <alignment horizontal="center" vertical="center"/>
    </xf>
    <xf numFmtId="0" fontId="47" fillId="0" borderId="56" xfId="0" applyFont="1" applyFill="1" applyBorder="1" applyAlignment="1">
      <alignment horizontal="left" vertical="center"/>
    </xf>
    <xf numFmtId="0" fontId="47" fillId="0" borderId="60" xfId="0" applyFont="1" applyFill="1" applyBorder="1" applyAlignment="1">
      <alignment horizontal="left" vertical="center"/>
    </xf>
    <xf numFmtId="49" fontId="47" fillId="0" borderId="81" xfId="0" applyNumberFormat="1" applyFont="1" applyFill="1" applyBorder="1" applyAlignment="1">
      <alignment horizontal="right" vertical="center"/>
    </xf>
    <xf numFmtId="0" fontId="47" fillId="0" borderId="39" xfId="0" applyFont="1" applyFill="1" applyBorder="1" applyAlignment="1">
      <alignment horizontal="center" vertical="center"/>
    </xf>
    <xf numFmtId="0" fontId="47" fillId="0" borderId="33" xfId="0" quotePrefix="1" applyFont="1" applyFill="1" applyBorder="1" applyAlignment="1">
      <alignment vertical="center"/>
    </xf>
    <xf numFmtId="49" fontId="47" fillId="0" borderId="77" xfId="0" applyNumberFormat="1" applyFont="1" applyFill="1" applyBorder="1" applyAlignment="1">
      <alignment horizontal="left" vertical="center"/>
    </xf>
    <xf numFmtId="49" fontId="47" fillId="0" borderId="61" xfId="0" applyNumberFormat="1" applyFont="1" applyFill="1" applyBorder="1" applyAlignment="1">
      <alignment horizontal="right" vertical="center"/>
    </xf>
    <xf numFmtId="0" fontId="47" fillId="0" borderId="83" xfId="0" applyFont="1" applyFill="1" applyBorder="1" applyAlignment="1">
      <alignment horizontal="left" vertical="center"/>
    </xf>
    <xf numFmtId="0" fontId="62" fillId="0" borderId="35" xfId="0" applyFont="1" applyFill="1" applyBorder="1" applyAlignment="1">
      <alignment vertical="center"/>
    </xf>
    <xf numFmtId="0" fontId="48" fillId="0" borderId="84" xfId="0" applyFont="1" applyFill="1" applyBorder="1" applyAlignment="1">
      <alignment horizontal="center" vertical="center"/>
    </xf>
    <xf numFmtId="49" fontId="47" fillId="0" borderId="61" xfId="0" applyNumberFormat="1" applyFont="1" applyFill="1" applyBorder="1" applyAlignment="1">
      <alignment horizontal="left" vertical="center"/>
    </xf>
    <xf numFmtId="0" fontId="47" fillId="0" borderId="38" xfId="0" applyFont="1" applyFill="1" applyBorder="1" applyAlignment="1">
      <alignment horizontal="left" vertical="center"/>
    </xf>
    <xf numFmtId="0" fontId="47" fillId="0" borderId="0" xfId="0" applyFont="1" applyFill="1" applyAlignment="1">
      <alignment horizontal="left" vertical="center"/>
    </xf>
    <xf numFmtId="0" fontId="47" fillId="0" borderId="39" xfId="0" applyFont="1" applyFill="1" applyBorder="1" applyAlignment="1">
      <alignment horizontal="left" vertical="center"/>
    </xf>
    <xf numFmtId="0" fontId="47" fillId="0" borderId="41" xfId="0" applyFont="1" applyFill="1" applyBorder="1" applyAlignment="1">
      <alignment horizontal="center" vertical="center"/>
    </xf>
    <xf numFmtId="0" fontId="54" fillId="0" borderId="39" xfId="0" applyFont="1" applyFill="1" applyBorder="1" applyAlignment="1">
      <alignment horizontal="center" vertical="center"/>
    </xf>
    <xf numFmtId="49" fontId="46" fillId="0" borderId="18" xfId="0" applyNumberFormat="1" applyFont="1" applyFill="1" applyBorder="1" applyAlignment="1">
      <alignment horizontal="right" vertical="center"/>
    </xf>
    <xf numFmtId="49" fontId="46" fillId="0" borderId="61" xfId="0" applyNumberFormat="1" applyFont="1" applyFill="1" applyBorder="1" applyAlignment="1">
      <alignment horizontal="left" vertical="center"/>
    </xf>
    <xf numFmtId="0" fontId="47" fillId="0" borderId="55" xfId="0" applyFont="1" applyFill="1" applyBorder="1" applyAlignment="1">
      <alignment horizontal="left" vertical="center"/>
    </xf>
    <xf numFmtId="0" fontId="47" fillId="0" borderId="39" xfId="0" applyFont="1" applyFill="1" applyBorder="1" applyAlignment="1">
      <alignment horizontal="center" vertical="center" wrapText="1"/>
    </xf>
    <xf numFmtId="49" fontId="47" fillId="0" borderId="60" xfId="0" applyNumberFormat="1" applyFont="1" applyFill="1" applyBorder="1" applyAlignment="1">
      <alignment horizontal="left" vertical="center"/>
    </xf>
    <xf numFmtId="49" fontId="47" fillId="0" borderId="77" xfId="0" applyNumberFormat="1" applyFont="1" applyFill="1" applyBorder="1" applyAlignment="1">
      <alignment horizontal="right" vertical="center"/>
    </xf>
    <xf numFmtId="0" fontId="54" fillId="0" borderId="31" xfId="0" applyFont="1" applyFill="1" applyBorder="1" applyAlignment="1">
      <alignment horizontal="center" vertical="center"/>
    </xf>
    <xf numFmtId="0" fontId="68" fillId="0" borderId="0" xfId="0" applyFont="1" applyFill="1" applyAlignment="1">
      <alignment horizontal="left" vertical="center"/>
    </xf>
    <xf numFmtId="0" fontId="52" fillId="0" borderId="0" xfId="0" applyFont="1" applyFill="1" applyAlignment="1">
      <alignment horizontal="center" vertical="center"/>
    </xf>
    <xf numFmtId="0" fontId="52" fillId="0" borderId="39" xfId="0" applyFont="1" applyFill="1" applyBorder="1" applyAlignment="1">
      <alignment horizontal="center" vertical="center"/>
    </xf>
    <xf numFmtId="49" fontId="61" fillId="0" borderId="33" xfId="0" applyNumberFormat="1" applyFont="1" applyFill="1" applyBorder="1" applyAlignment="1">
      <alignment horizontal="center" vertical="center" shrinkToFit="1"/>
    </xf>
    <xf numFmtId="0" fontId="47" fillId="0" borderId="43" xfId="0" applyFont="1" applyFill="1" applyBorder="1" applyAlignment="1">
      <alignment horizontal="left" vertical="center"/>
    </xf>
    <xf numFmtId="49" fontId="54" fillId="0" borderId="57" xfId="0" applyNumberFormat="1" applyFont="1" applyFill="1" applyBorder="1" applyAlignment="1">
      <alignment horizontal="center" vertical="center" shrinkToFit="1"/>
    </xf>
    <xf numFmtId="49" fontId="46" fillId="0" borderId="18" xfId="0" applyNumberFormat="1" applyFont="1" applyFill="1" applyBorder="1" applyAlignment="1">
      <alignment horizontal="left" vertical="center"/>
    </xf>
    <xf numFmtId="49" fontId="47" fillId="0" borderId="60" xfId="0" applyNumberFormat="1" applyFont="1" applyFill="1" applyBorder="1" applyAlignment="1">
      <alignment horizontal="right" vertical="center"/>
    </xf>
    <xf numFmtId="0" fontId="47" fillId="0" borderId="33" xfId="0" applyFont="1" applyFill="1" applyBorder="1" applyAlignment="1">
      <alignment vertical="center"/>
    </xf>
    <xf numFmtId="0" fontId="47" fillId="0" borderId="45" xfId="0" quotePrefix="1" applyFont="1" applyFill="1" applyBorder="1" applyAlignment="1">
      <alignment horizontal="left" vertical="center"/>
    </xf>
    <xf numFmtId="0" fontId="47" fillId="0" borderId="33" xfId="0" applyFont="1" applyFill="1" applyBorder="1" applyAlignment="1">
      <alignment horizontal="left" vertical="center" wrapText="1"/>
    </xf>
    <xf numFmtId="49" fontId="47" fillId="0" borderId="27" xfId="0" applyNumberFormat="1" applyFont="1" applyFill="1" applyBorder="1" applyAlignment="1">
      <alignment horizontal="left" vertical="center"/>
    </xf>
    <xf numFmtId="0" fontId="47" fillId="0" borderId="40" xfId="0" quotePrefix="1" applyFont="1" applyFill="1" applyBorder="1" applyAlignment="1">
      <alignment horizontal="center" vertical="center"/>
    </xf>
    <xf numFmtId="0" fontId="52" fillId="0" borderId="33" xfId="0" applyFont="1" applyFill="1" applyBorder="1" applyAlignment="1">
      <alignment horizontal="center" vertical="center"/>
    </xf>
    <xf numFmtId="0" fontId="47" fillId="0" borderId="35" xfId="0" applyFont="1" applyFill="1" applyBorder="1" applyAlignment="1">
      <alignment horizontal="right" vertical="center"/>
    </xf>
    <xf numFmtId="0" fontId="47" fillId="0" borderId="57" xfId="0" applyFont="1" applyFill="1" applyBorder="1" applyAlignment="1">
      <alignment horizontal="center" vertical="center"/>
    </xf>
    <xf numFmtId="49" fontId="47" fillId="0" borderId="22" xfId="0" applyNumberFormat="1" applyFont="1" applyFill="1" applyBorder="1" applyAlignment="1">
      <alignment horizontal="right" vertical="center"/>
    </xf>
    <xf numFmtId="0" fontId="47" fillId="0" borderId="38" xfId="0" applyFont="1" applyFill="1" applyBorder="1" applyAlignment="1">
      <alignment horizontal="center" vertical="center"/>
    </xf>
    <xf numFmtId="0" fontId="47" fillId="0" borderId="45" xfId="0" applyFont="1" applyFill="1" applyBorder="1" applyAlignment="1">
      <alignment vertical="center"/>
    </xf>
    <xf numFmtId="0" fontId="47" fillId="0" borderId="56" xfId="0" quotePrefix="1" applyFont="1" applyFill="1" applyBorder="1" applyAlignment="1">
      <alignment horizontal="left" vertical="center"/>
    </xf>
    <xf numFmtId="49" fontId="47" fillId="0" borderId="23" xfId="0" applyNumberFormat="1" applyFont="1" applyFill="1" applyBorder="1" applyAlignment="1">
      <alignment horizontal="left" vertical="center"/>
    </xf>
    <xf numFmtId="0" fontId="52" fillId="0" borderId="40" xfId="0" applyFont="1" applyFill="1" applyBorder="1" applyAlignment="1">
      <alignment horizontal="center" vertical="center"/>
    </xf>
    <xf numFmtId="0" fontId="46" fillId="0" borderId="44" xfId="0" applyFont="1" applyFill="1" applyBorder="1" applyAlignment="1">
      <alignment horizontal="right" vertical="center"/>
    </xf>
    <xf numFmtId="0" fontId="42" fillId="0" borderId="36" xfId="0" applyFont="1" applyFill="1" applyBorder="1" applyAlignment="1">
      <alignment horizontal="center" vertical="center"/>
    </xf>
    <xf numFmtId="0" fontId="52" fillId="0" borderId="33" xfId="0" quotePrefix="1" applyFont="1" applyFill="1" applyBorder="1" applyAlignment="1">
      <alignment horizontal="center" vertical="center"/>
    </xf>
    <xf numFmtId="49" fontId="47" fillId="0" borderId="25" xfId="0" applyNumberFormat="1" applyFont="1" applyFill="1" applyBorder="1" applyAlignment="1">
      <alignment horizontal="left" vertical="center"/>
    </xf>
    <xf numFmtId="49" fontId="47" fillId="0" borderId="26" xfId="0" applyNumberFormat="1" applyFont="1" applyFill="1" applyBorder="1" applyAlignment="1">
      <alignment horizontal="right" vertical="center"/>
    </xf>
    <xf numFmtId="0" fontId="47" fillId="0" borderId="54" xfId="0" quotePrefix="1" applyFont="1" applyFill="1" applyBorder="1" applyAlignment="1">
      <alignment horizontal="center" vertical="center"/>
    </xf>
    <xf numFmtId="49" fontId="46" fillId="0" borderId="75" xfId="0" applyNumberFormat="1" applyFont="1" applyFill="1" applyBorder="1" applyAlignment="1">
      <alignment horizontal="right" vertical="center"/>
    </xf>
    <xf numFmtId="0" fontId="47" fillId="0" borderId="54" xfId="0" applyFont="1" applyFill="1" applyBorder="1" applyAlignment="1">
      <alignment horizontal="center" vertical="center"/>
    </xf>
    <xf numFmtId="0" fontId="53" fillId="0" borderId="40" xfId="0" applyFont="1" applyFill="1" applyBorder="1" applyAlignment="1">
      <alignment horizontal="center" vertical="center"/>
    </xf>
    <xf numFmtId="49" fontId="47" fillId="0" borderId="77" xfId="0" applyNumberFormat="1" applyFont="1" applyFill="1" applyBorder="1" applyAlignment="1">
      <alignment horizontal="right" vertical="center" wrapText="1"/>
    </xf>
    <xf numFmtId="0" fontId="66" fillId="0" borderId="40" xfId="0" applyFont="1" applyFill="1" applyBorder="1" applyAlignment="1">
      <alignment vertical="center"/>
    </xf>
    <xf numFmtId="0" fontId="47" fillId="0" borderId="31" xfId="0" applyFont="1" applyFill="1" applyBorder="1" applyAlignment="1">
      <alignment horizontal="right" vertical="center"/>
    </xf>
    <xf numFmtId="0" fontId="47" fillId="0" borderId="61" xfId="0" applyFont="1" applyFill="1" applyBorder="1" applyAlignment="1">
      <alignment horizontal="left" vertical="center"/>
    </xf>
    <xf numFmtId="0" fontId="46" fillId="0" borderId="29" xfId="0" applyFont="1" applyFill="1" applyBorder="1" applyAlignment="1">
      <alignment horizontal="right" vertical="center"/>
    </xf>
    <xf numFmtId="0" fontId="59" fillId="0" borderId="39" xfId="0" applyFont="1" applyFill="1" applyBorder="1" applyAlignment="1">
      <alignment horizontal="center" vertical="center"/>
    </xf>
    <xf numFmtId="0" fontId="59" fillId="0" borderId="0" xfId="0" applyFont="1" applyFill="1" applyAlignment="1">
      <alignment vertical="center"/>
    </xf>
    <xf numFmtId="0" fontId="54" fillId="0" borderId="0" xfId="0" applyFont="1" applyFill="1" applyAlignment="1">
      <alignment horizontal="left" vertical="center"/>
    </xf>
    <xf numFmtId="0" fontId="59" fillId="0" borderId="40" xfId="0" applyFont="1" applyFill="1" applyBorder="1" applyAlignment="1">
      <alignment horizontal="center" vertical="center" wrapText="1"/>
    </xf>
    <xf numFmtId="0" fontId="46" fillId="0" borderId="18" xfId="0" applyFont="1" applyFill="1" applyBorder="1" applyAlignment="1">
      <alignment horizontal="left" vertical="center"/>
    </xf>
    <xf numFmtId="0" fontId="46" fillId="0" borderId="46" xfId="0" applyFont="1" applyFill="1" applyBorder="1" applyAlignment="1">
      <alignment horizontal="right" vertical="center"/>
    </xf>
    <xf numFmtId="0" fontId="46" fillId="0" borderId="60" xfId="0" applyFont="1" applyFill="1" applyBorder="1" applyAlignment="1">
      <alignment horizontal="left" vertical="center"/>
    </xf>
    <xf numFmtId="0" fontId="47" fillId="0" borderId="88" xfId="0" applyFont="1" applyFill="1" applyBorder="1" applyAlignment="1">
      <alignment horizontal="right" vertical="center"/>
    </xf>
    <xf numFmtId="49" fontId="53" fillId="0" borderId="36" xfId="0" applyNumberFormat="1" applyFont="1" applyFill="1" applyBorder="1" applyAlignment="1">
      <alignment horizontal="center" vertical="center" wrapText="1"/>
    </xf>
    <xf numFmtId="0" fontId="47" fillId="0" borderId="61" xfId="0" applyFont="1" applyFill="1" applyBorder="1" applyAlignment="1">
      <alignment horizontal="right" vertical="center"/>
    </xf>
    <xf numFmtId="0" fontId="62" fillId="0" borderId="0" xfId="0" applyFont="1" applyFill="1" applyAlignment="1">
      <alignment vertical="center"/>
    </xf>
    <xf numFmtId="0" fontId="48" fillId="0" borderId="35" xfId="0" applyFont="1" applyFill="1" applyBorder="1" applyAlignment="1">
      <alignment horizontal="center" vertical="center"/>
    </xf>
    <xf numFmtId="0" fontId="61" fillId="0" borderId="40" xfId="0" applyFont="1" applyFill="1" applyBorder="1" applyAlignment="1">
      <alignment horizontal="center" vertical="center"/>
    </xf>
    <xf numFmtId="0" fontId="46" fillId="0" borderId="18" xfId="0" applyFont="1" applyFill="1" applyBorder="1" applyAlignment="1">
      <alignment horizontal="right" vertical="center"/>
    </xf>
    <xf numFmtId="0" fontId="47" fillId="0" borderId="31" xfId="0" quotePrefix="1" applyFont="1" applyFill="1" applyBorder="1" applyAlignment="1">
      <alignment horizontal="left" vertical="center"/>
    </xf>
    <xf numFmtId="0" fontId="52" fillId="0" borderId="31" xfId="0" quotePrefix="1" applyFont="1" applyFill="1" applyBorder="1" applyAlignment="1">
      <alignment horizontal="left" vertical="center"/>
    </xf>
    <xf numFmtId="0" fontId="54" fillId="0" borderId="40" xfId="0" applyFont="1" applyFill="1" applyBorder="1" applyAlignment="1">
      <alignment vertical="center"/>
    </xf>
    <xf numFmtId="0" fontId="52" fillId="0" borderId="0" xfId="0" applyFont="1" applyFill="1" applyAlignment="1">
      <alignment vertical="center"/>
    </xf>
    <xf numFmtId="0" fontId="52" fillId="0" borderId="39" xfId="0" applyFont="1" applyFill="1" applyBorder="1" applyAlignment="1">
      <alignment vertical="center"/>
    </xf>
    <xf numFmtId="0" fontId="47" fillId="0" borderId="33" xfId="0" applyFont="1" applyFill="1" applyBorder="1" applyAlignment="1">
      <alignment horizontal="left" vertical="center"/>
    </xf>
    <xf numFmtId="0" fontId="47" fillId="0" borderId="77" xfId="0" applyFont="1" applyFill="1" applyBorder="1" applyAlignment="1">
      <alignment horizontal="left" vertical="center"/>
    </xf>
    <xf numFmtId="0" fontId="47" fillId="0" borderId="58" xfId="0" quotePrefix="1" applyFont="1" applyFill="1" applyBorder="1" applyAlignment="1">
      <alignment horizontal="left" vertical="center"/>
    </xf>
    <xf numFmtId="0" fontId="42" fillId="0" borderId="37" xfId="0" applyFont="1" applyFill="1" applyBorder="1" applyAlignment="1">
      <alignment horizontal="right" vertical="center"/>
    </xf>
    <xf numFmtId="0" fontId="47" fillId="0" borderId="56" xfId="0" quotePrefix="1" applyFont="1" applyFill="1" applyBorder="1" applyAlignment="1">
      <alignment vertical="center"/>
    </xf>
    <xf numFmtId="0" fontId="46" fillId="0" borderId="21" xfId="0" applyFont="1" applyFill="1" applyBorder="1" applyAlignment="1">
      <alignment horizontal="right" vertical="center"/>
    </xf>
    <xf numFmtId="0" fontId="54" fillId="0" borderId="36" xfId="388" applyFont="1" applyFill="1" applyBorder="1" applyAlignment="1">
      <alignment horizontal="center" vertical="center" wrapText="1"/>
    </xf>
    <xf numFmtId="0" fontId="53" fillId="0" borderId="36" xfId="0" applyFont="1" applyFill="1" applyBorder="1" applyAlignment="1">
      <alignment horizontal="right" vertical="center" wrapText="1"/>
    </xf>
    <xf numFmtId="0" fontId="47" fillId="0" borderId="37" xfId="0" quotePrefix="1" applyFont="1" applyFill="1" applyBorder="1" applyAlignment="1">
      <alignment horizontal="left" vertical="center"/>
    </xf>
    <xf numFmtId="0" fontId="47" fillId="0" borderId="40" xfId="0" quotePrefix="1" applyFont="1" applyFill="1" applyBorder="1" applyAlignment="1">
      <alignment horizontal="left" vertical="center"/>
    </xf>
    <xf numFmtId="0" fontId="54" fillId="0" borderId="0" xfId="0" applyFont="1" applyFill="1" applyAlignment="1">
      <alignment vertical="center"/>
    </xf>
    <xf numFmtId="0" fontId="47" fillId="0" borderId="77" xfId="0" applyFont="1" applyFill="1" applyBorder="1" applyAlignment="1">
      <alignment horizontal="right" vertical="center"/>
    </xf>
    <xf numFmtId="0" fontId="59" fillId="0" borderId="36" xfId="0" applyFont="1" applyFill="1" applyBorder="1" applyAlignment="1">
      <alignment horizontal="center" vertical="center"/>
    </xf>
    <xf numFmtId="0" fontId="53" fillId="0" borderId="44" xfId="388" quotePrefix="1" applyFont="1" applyFill="1" applyBorder="1" applyAlignment="1">
      <alignment horizontal="center" vertical="center"/>
    </xf>
    <xf numFmtId="0" fontId="47" fillId="0" borderId="80" xfId="0" applyFont="1" applyFill="1" applyBorder="1" applyAlignment="1">
      <alignment horizontal="right" vertical="center"/>
    </xf>
    <xf numFmtId="0" fontId="47" fillId="0" borderId="37" xfId="0" applyFont="1" applyFill="1" applyBorder="1" applyAlignment="1">
      <alignment horizontal="left" vertical="center"/>
    </xf>
    <xf numFmtId="0" fontId="52" fillId="0" borderId="0" xfId="0" applyFont="1" applyFill="1" applyAlignment="1">
      <alignment horizontal="left" vertical="center"/>
    </xf>
    <xf numFmtId="0" fontId="42" fillId="0" borderId="41" xfId="0" applyFont="1" applyFill="1" applyBorder="1" applyAlignment="1">
      <alignment vertical="center"/>
    </xf>
    <xf numFmtId="0" fontId="47" fillId="0" borderId="29" xfId="0" applyFont="1" applyFill="1" applyBorder="1" applyAlignment="1">
      <alignment horizontal="left" vertical="center"/>
    </xf>
    <xf numFmtId="0" fontId="47" fillId="0" borderId="78" xfId="0" applyFont="1" applyFill="1" applyBorder="1" applyAlignment="1">
      <alignment horizontal="center" vertical="center"/>
    </xf>
    <xf numFmtId="0" fontId="47" fillId="0" borderId="79" xfId="0" applyFont="1" applyFill="1" applyBorder="1" applyAlignment="1">
      <alignment horizontal="center" vertical="center"/>
    </xf>
    <xf numFmtId="0" fontId="47" fillId="0" borderId="19" xfId="0" applyFont="1" applyFill="1" applyBorder="1" applyAlignment="1">
      <alignment horizontal="center" vertical="center"/>
    </xf>
    <xf numFmtId="0" fontId="46" fillId="0" borderId="71" xfId="0" applyFont="1" applyFill="1" applyBorder="1" applyAlignment="1">
      <alignment horizontal="left" vertical="center"/>
    </xf>
    <xf numFmtId="0" fontId="47" fillId="0" borderId="45" xfId="0" quotePrefix="1" applyFont="1" applyFill="1" applyBorder="1" applyAlignment="1">
      <alignment vertical="center"/>
    </xf>
    <xf numFmtId="0" fontId="54" fillId="0" borderId="40" xfId="0" applyFont="1" applyFill="1" applyBorder="1" applyAlignment="1">
      <alignment horizontal="center" vertical="center"/>
    </xf>
    <xf numFmtId="0" fontId="46" fillId="0" borderId="61" xfId="0" applyFont="1" applyFill="1" applyBorder="1" applyAlignment="1">
      <alignment horizontal="left" vertical="center"/>
    </xf>
    <xf numFmtId="0" fontId="62" fillId="0" borderId="84" xfId="0" applyFont="1" applyFill="1" applyBorder="1" applyAlignment="1">
      <alignment vertical="center"/>
    </xf>
    <xf numFmtId="0" fontId="47" fillId="0" borderId="84" xfId="0" applyFont="1" applyFill="1" applyBorder="1" applyAlignment="1">
      <alignment horizontal="right" vertical="center"/>
    </xf>
    <xf numFmtId="0" fontId="46" fillId="0" borderId="26" xfId="0" applyFont="1" applyFill="1" applyBorder="1" applyAlignment="1">
      <alignment horizontal="right" vertical="center"/>
    </xf>
    <xf numFmtId="0" fontId="46" fillId="0" borderId="80" xfId="0" applyFont="1" applyFill="1" applyBorder="1" applyAlignment="1">
      <alignment horizontal="left" vertical="center"/>
    </xf>
    <xf numFmtId="0" fontId="46" fillId="0" borderId="33" xfId="0" applyFont="1" applyFill="1" applyBorder="1" applyAlignment="1">
      <alignment horizontal="left" vertical="center"/>
    </xf>
    <xf numFmtId="0" fontId="46" fillId="0" borderId="22" xfId="0" applyFont="1" applyFill="1" applyBorder="1" applyAlignment="1">
      <alignment horizontal="right" vertical="center"/>
    </xf>
    <xf numFmtId="0" fontId="46" fillId="0" borderId="68" xfId="0" applyFont="1" applyFill="1" applyBorder="1" applyAlignment="1">
      <alignment horizontal="left" vertical="center"/>
    </xf>
    <xf numFmtId="0" fontId="47" fillId="0" borderId="72" xfId="0" applyFont="1" applyFill="1" applyBorder="1" applyAlignment="1">
      <alignment horizontal="left" vertical="center"/>
    </xf>
    <xf numFmtId="49" fontId="54" fillId="0" borderId="40" xfId="0" applyNumberFormat="1" applyFont="1" applyFill="1" applyBorder="1" applyAlignment="1">
      <alignment horizontal="center" vertical="center" shrinkToFit="1"/>
    </xf>
    <xf numFmtId="0" fontId="46" fillId="0" borderId="75" xfId="0" applyFont="1" applyFill="1" applyBorder="1" applyAlignment="1">
      <alignment horizontal="right" vertical="center"/>
    </xf>
    <xf numFmtId="0" fontId="46" fillId="0" borderId="60" xfId="0" applyFont="1" applyFill="1" applyBorder="1" applyAlignment="1">
      <alignment horizontal="right" vertical="center"/>
    </xf>
    <xf numFmtId="0" fontId="47" fillId="0" borderId="40" xfId="0" applyFont="1" applyFill="1" applyBorder="1" applyAlignment="1">
      <alignment horizontal="center" vertical="center"/>
    </xf>
    <xf numFmtId="49" fontId="48" fillId="0" borderId="54" xfId="0" applyNumberFormat="1" applyFont="1" applyFill="1" applyBorder="1" applyAlignment="1">
      <alignment horizontal="center" vertical="center" wrapText="1"/>
    </xf>
    <xf numFmtId="0" fontId="46" fillId="0" borderId="61" xfId="0" applyFont="1" applyFill="1" applyBorder="1" applyAlignment="1">
      <alignment horizontal="right" vertical="center"/>
    </xf>
    <xf numFmtId="49" fontId="48" fillId="0" borderId="39" xfId="0" applyNumberFormat="1" applyFont="1" applyFill="1" applyBorder="1" applyAlignment="1">
      <alignment horizontal="center" vertical="center" wrapText="1"/>
    </xf>
    <xf numFmtId="0" fontId="47" fillId="0" borderId="45" xfId="0" applyFont="1" applyFill="1" applyBorder="1" applyAlignment="1">
      <alignment horizontal="center" vertical="center"/>
    </xf>
    <xf numFmtId="49" fontId="65" fillId="0" borderId="43" xfId="0" applyNumberFormat="1" applyFont="1" applyFill="1" applyBorder="1" applyAlignment="1">
      <alignment horizontal="center" vertical="center" wrapText="1"/>
    </xf>
    <xf numFmtId="0" fontId="62" fillId="0" borderId="0" xfId="0" applyFont="1" applyFill="1" applyAlignment="1">
      <alignment horizontal="center" vertical="center"/>
    </xf>
    <xf numFmtId="0" fontId="48" fillId="0" borderId="0" xfId="0" applyFont="1" applyFill="1" applyAlignment="1">
      <alignment horizontal="left" vertical="center"/>
    </xf>
    <xf numFmtId="0" fontId="46" fillId="0" borderId="21" xfId="0" applyFont="1" applyFill="1" applyBorder="1" applyAlignment="1">
      <alignment vertical="center"/>
    </xf>
    <xf numFmtId="0" fontId="46" fillId="0" borderId="70" xfId="0" applyFont="1" applyFill="1" applyBorder="1" applyAlignment="1">
      <alignment horizontal="left" vertical="center"/>
    </xf>
    <xf numFmtId="0" fontId="47" fillId="0" borderId="49" xfId="0" applyFont="1" applyFill="1" applyBorder="1" applyAlignment="1">
      <alignment horizontal="right" vertical="center"/>
    </xf>
    <xf numFmtId="0" fontId="47" fillId="0" borderId="73" xfId="0" applyFont="1" applyFill="1" applyBorder="1" applyAlignment="1">
      <alignment horizontal="left" vertical="center"/>
    </xf>
    <xf numFmtId="0" fontId="47" fillId="0" borderId="34" xfId="0" applyFont="1" applyFill="1" applyBorder="1" applyAlignment="1">
      <alignment horizontal="center" vertical="center"/>
    </xf>
    <xf numFmtId="0" fontId="47" fillId="0" borderId="71" xfId="0" applyFont="1" applyFill="1" applyBorder="1" applyAlignment="1">
      <alignment horizontal="left" vertical="center"/>
    </xf>
    <xf numFmtId="0" fontId="47" fillId="0" borderId="39" xfId="0" quotePrefix="1" applyFont="1" applyFill="1" applyBorder="1" applyAlignment="1">
      <alignment vertical="center"/>
    </xf>
    <xf numFmtId="0" fontId="47" fillId="0" borderId="87" xfId="0" quotePrefix="1" applyFont="1" applyFill="1" applyBorder="1" applyAlignment="1">
      <alignment horizontal="left" vertical="center"/>
    </xf>
    <xf numFmtId="0" fontId="59" fillId="0" borderId="54" xfId="0" applyFont="1" applyFill="1" applyBorder="1" applyAlignment="1">
      <alignment horizontal="center" vertical="center"/>
    </xf>
    <xf numFmtId="0" fontId="47" fillId="0" borderId="46" xfId="0" applyFont="1" applyFill="1" applyBorder="1" applyAlignment="1">
      <alignment horizontal="left" vertical="center"/>
    </xf>
    <xf numFmtId="0" fontId="47" fillId="0" borderId="40" xfId="0" quotePrefix="1" applyFont="1" applyFill="1" applyBorder="1" applyAlignment="1">
      <alignment vertical="center"/>
    </xf>
    <xf numFmtId="0" fontId="47" fillId="0" borderId="33" xfId="0" quotePrefix="1" applyFont="1" applyFill="1" applyBorder="1" applyAlignment="1">
      <alignment horizontal="left" vertical="center"/>
    </xf>
    <xf numFmtId="0" fontId="47" fillId="0" borderId="41" xfId="0" applyFont="1" applyFill="1" applyBorder="1" applyAlignment="1">
      <alignment vertical="center"/>
    </xf>
    <xf numFmtId="0" fontId="47" fillId="0" borderId="40" xfId="0" applyFont="1" applyFill="1" applyBorder="1" applyAlignment="1">
      <alignment horizontal="center" vertical="center" wrapText="1" shrinkToFit="1"/>
    </xf>
    <xf numFmtId="0" fontId="47" fillId="0" borderId="36" xfId="388" applyFont="1" applyFill="1" applyBorder="1" applyAlignment="1">
      <alignment horizontal="center" vertical="center"/>
    </xf>
    <xf numFmtId="0" fontId="52" fillId="0" borderId="52" xfId="0" applyFont="1" applyFill="1" applyBorder="1" applyAlignment="1">
      <alignment horizontal="center" vertical="center"/>
    </xf>
    <xf numFmtId="0" fontId="47" fillId="0" borderId="27" xfId="0" applyFont="1" applyFill="1" applyBorder="1" applyAlignment="1">
      <alignment horizontal="left" vertical="center"/>
    </xf>
    <xf numFmtId="0" fontId="54" fillId="0" borderId="36" xfId="0" applyFont="1" applyFill="1" applyBorder="1" applyAlignment="1">
      <alignment horizontal="center" vertical="center"/>
    </xf>
    <xf numFmtId="49" fontId="47" fillId="0" borderId="24" xfId="0" applyNumberFormat="1" applyFont="1" applyFill="1" applyBorder="1" applyAlignment="1">
      <alignment horizontal="right" vertical="center"/>
    </xf>
    <xf numFmtId="0" fontId="54" fillId="0" borderId="33" xfId="0" applyFont="1" applyFill="1" applyBorder="1" applyAlignment="1">
      <alignment horizontal="center" vertical="center"/>
    </xf>
    <xf numFmtId="0" fontId="47" fillId="0" borderId="33" xfId="0" quotePrefix="1" applyFont="1" applyFill="1" applyBorder="1" applyAlignment="1">
      <alignment horizontal="center" vertical="center"/>
    </xf>
    <xf numFmtId="49" fontId="69" fillId="0" borderId="40" xfId="0" applyNumberFormat="1" applyFont="1" applyFill="1" applyBorder="1" applyAlignment="1">
      <alignment horizontal="center" vertical="center"/>
    </xf>
    <xf numFmtId="0" fontId="47" fillId="0" borderId="55" xfId="0" applyFont="1" applyFill="1" applyBorder="1" applyAlignment="1">
      <alignment vertical="center"/>
    </xf>
    <xf numFmtId="0" fontId="47" fillId="0" borderId="37" xfId="0" applyFont="1" applyFill="1" applyBorder="1" applyAlignment="1">
      <alignment horizontal="right" vertical="center"/>
    </xf>
    <xf numFmtId="49" fontId="52" fillId="0" borderId="0" xfId="0" applyNumberFormat="1" applyFont="1" applyFill="1" applyAlignment="1">
      <alignment horizontal="center" vertical="center" wrapText="1"/>
    </xf>
    <xf numFmtId="49" fontId="68" fillId="0" borderId="40" xfId="0" applyNumberFormat="1" applyFont="1" applyFill="1" applyBorder="1" applyAlignment="1">
      <alignment horizontal="center" vertical="center"/>
    </xf>
    <xf numFmtId="49" fontId="67" fillId="0" borderId="52" xfId="0" applyNumberFormat="1" applyFont="1" applyFill="1" applyBorder="1" applyAlignment="1">
      <alignment horizontal="center" vertical="center" wrapText="1"/>
    </xf>
    <xf numFmtId="0" fontId="47" fillId="0" borderId="58" xfId="0" applyFont="1" applyFill="1" applyBorder="1" applyAlignment="1">
      <alignment vertical="center"/>
    </xf>
    <xf numFmtId="0" fontId="47" fillId="0" borderId="45" xfId="0" applyFont="1" applyFill="1" applyBorder="1" applyAlignment="1">
      <alignment horizontal="left" vertical="center"/>
    </xf>
    <xf numFmtId="0" fontId="47" fillId="0" borderId="50" xfId="0" applyFont="1" applyFill="1" applyBorder="1" applyAlignment="1">
      <alignment horizontal="center" vertical="center"/>
    </xf>
    <xf numFmtId="14" fontId="47" fillId="0" borderId="31" xfId="0" applyNumberFormat="1" applyFont="1" applyFill="1" applyBorder="1" applyAlignment="1">
      <alignment horizontal="center" vertical="center" wrapText="1"/>
    </xf>
    <xf numFmtId="0" fontId="47" fillId="0" borderId="41" xfId="0" applyFont="1" applyFill="1" applyBorder="1" applyAlignment="1">
      <alignment horizontal="right" vertical="center"/>
    </xf>
    <xf numFmtId="0" fontId="47" fillId="0" borderId="38" xfId="0" applyFont="1" applyFill="1" applyBorder="1" applyAlignment="1">
      <alignment vertical="center"/>
    </xf>
    <xf numFmtId="0" fontId="47" fillId="0" borderId="53" xfId="0" quotePrefix="1" applyFont="1" applyFill="1" applyBorder="1" applyAlignment="1">
      <alignment horizontal="left" vertical="center"/>
    </xf>
    <xf numFmtId="0" fontId="47" fillId="0" borderId="54" xfId="0" quotePrefix="1" applyFont="1" applyFill="1" applyBorder="1" applyAlignment="1">
      <alignment horizontal="left" vertical="center"/>
    </xf>
    <xf numFmtId="49" fontId="47" fillId="0" borderId="44" xfId="0" applyNumberFormat="1" applyFont="1" applyFill="1" applyBorder="1" applyAlignment="1">
      <alignment horizontal="right" vertical="center"/>
    </xf>
    <xf numFmtId="0" fontId="47" fillId="0" borderId="31" xfId="0" applyFont="1" applyFill="1" applyBorder="1" applyAlignment="1">
      <alignment vertical="center"/>
    </xf>
    <xf numFmtId="49" fontId="46" fillId="0" borderId="28" xfId="0" applyNumberFormat="1" applyFont="1" applyFill="1" applyBorder="1" applyAlignment="1">
      <alignment horizontal="right" vertical="center"/>
    </xf>
    <xf numFmtId="0" fontId="47" fillId="0" borderId="59" xfId="0" applyFont="1" applyFill="1" applyBorder="1" applyAlignment="1">
      <alignment horizontal="center" vertical="center"/>
    </xf>
    <xf numFmtId="0" fontId="47" fillId="0" borderId="82" xfId="0" applyFont="1" applyFill="1" applyBorder="1" applyAlignment="1">
      <alignment horizontal="center" vertical="center"/>
    </xf>
    <xf numFmtId="0" fontId="47" fillId="0" borderId="76" xfId="0" applyFont="1" applyFill="1" applyBorder="1" applyAlignment="1">
      <alignment horizontal="center" vertical="center"/>
    </xf>
    <xf numFmtId="49" fontId="46" fillId="0" borderId="74" xfId="0" applyNumberFormat="1" applyFont="1" applyFill="1" applyBorder="1" applyAlignment="1">
      <alignment horizontal="left" vertical="center"/>
    </xf>
    <xf numFmtId="0" fontId="46" fillId="0" borderId="0" xfId="0" applyFont="1" applyFill="1" applyAlignment="1">
      <alignment horizontal="left" vertical="center"/>
    </xf>
    <xf numFmtId="0" fontId="57" fillId="0" borderId="0" xfId="0" applyFont="1" applyFill="1" applyAlignment="1">
      <alignment vertical="center"/>
    </xf>
    <xf numFmtId="0" fontId="42" fillId="0" borderId="0" xfId="0" applyFont="1" applyFill="1" applyAlignment="1">
      <alignment horizontal="right" vertical="center"/>
    </xf>
    <xf numFmtId="0" fontId="42" fillId="0" borderId="0" xfId="0" applyFont="1" applyFill="1" applyAlignment="1">
      <alignment horizontal="left" vertical="center"/>
    </xf>
    <xf numFmtId="0" fontId="46" fillId="27" borderId="46" xfId="0" quotePrefix="1" applyFont="1" applyFill="1" applyBorder="1" applyAlignment="1">
      <alignment vertical="center"/>
    </xf>
    <xf numFmtId="0" fontId="46" fillId="27" borderId="34" xfId="0" applyFont="1" applyFill="1" applyBorder="1" applyAlignment="1">
      <alignment vertical="center"/>
    </xf>
    <xf numFmtId="0" fontId="46" fillId="27" borderId="32" xfId="0" applyFont="1" applyFill="1" applyBorder="1" applyAlignment="1">
      <alignment vertical="center"/>
    </xf>
    <xf numFmtId="0" fontId="46" fillId="27" borderId="32" xfId="0" quotePrefix="1" applyFont="1" applyFill="1" applyBorder="1" applyAlignment="1">
      <alignment vertical="center"/>
    </xf>
    <xf numFmtId="0" fontId="42" fillId="27" borderId="0" xfId="0" applyFont="1" applyFill="1" applyAlignment="1">
      <alignment vertical="center"/>
    </xf>
    <xf numFmtId="0" fontId="46" fillId="27" borderId="31" xfId="0" quotePrefix="1" applyFont="1" applyFill="1" applyBorder="1" applyAlignment="1">
      <alignment vertical="center"/>
    </xf>
    <xf numFmtId="0" fontId="46" fillId="27" borderId="33" xfId="0" quotePrefix="1" applyFont="1" applyFill="1" applyBorder="1" applyAlignment="1">
      <alignment vertical="center"/>
    </xf>
    <xf numFmtId="0" fontId="46" fillId="27" borderId="29" xfId="0" applyFont="1" applyFill="1" applyBorder="1" applyAlignment="1">
      <alignment vertical="center"/>
    </xf>
    <xf numFmtId="0" fontId="46" fillId="27" borderId="30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vertical="center"/>
    </xf>
    <xf numFmtId="0" fontId="46" fillId="27" borderId="29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horizontal="center" vertical="center"/>
    </xf>
    <xf numFmtId="0" fontId="47" fillId="27" borderId="42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center" vertical="center"/>
    </xf>
    <xf numFmtId="0" fontId="47" fillId="27" borderId="0" xfId="0" applyFont="1" applyFill="1" applyAlignment="1">
      <alignment vertical="center"/>
    </xf>
    <xf numFmtId="0" fontId="47" fillId="27" borderId="43" xfId="0" applyFont="1" applyFill="1" applyBorder="1" applyAlignment="1">
      <alignment horizontal="center" vertical="center"/>
    </xf>
    <xf numFmtId="0" fontId="47" fillId="27" borderId="35" xfId="0" applyFont="1" applyFill="1" applyBorder="1" applyAlignment="1">
      <alignment horizontal="center" vertical="center"/>
    </xf>
    <xf numFmtId="0" fontId="47" fillId="27" borderId="31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left" vertical="center"/>
    </xf>
    <xf numFmtId="0" fontId="47" fillId="27" borderId="31" xfId="0" applyFont="1" applyFill="1" applyBorder="1" applyAlignment="1">
      <alignment horizontal="center" vertical="center"/>
    </xf>
    <xf numFmtId="0" fontId="52" fillId="27" borderId="0" xfId="0" applyFont="1" applyFill="1" applyAlignment="1">
      <alignment horizontal="center" vertical="center"/>
    </xf>
    <xf numFmtId="0" fontId="46" fillId="27" borderId="0" xfId="0" applyFont="1" applyFill="1" applyAlignment="1">
      <alignment horizontal="right" vertical="center"/>
    </xf>
    <xf numFmtId="0" fontId="47" fillId="27" borderId="40" xfId="0" applyFont="1" applyFill="1" applyBorder="1" applyAlignment="1">
      <alignment horizontal="left" vertical="center"/>
    </xf>
    <xf numFmtId="0" fontId="52" fillId="27" borderId="40" xfId="0" applyFont="1" applyFill="1" applyBorder="1" applyAlignment="1">
      <alignment horizontal="center" vertical="center"/>
    </xf>
    <xf numFmtId="0" fontId="47" fillId="27" borderId="36" xfId="0" applyFont="1" applyFill="1" applyBorder="1" applyAlignment="1">
      <alignment horizontal="center" vertical="center"/>
    </xf>
    <xf numFmtId="0" fontId="47" fillId="27" borderId="30" xfId="0" applyFont="1" applyFill="1" applyBorder="1" applyAlignment="1">
      <alignment vertical="center"/>
    </xf>
    <xf numFmtId="0" fontId="47" fillId="27" borderId="29" xfId="0" applyFont="1" applyFill="1" applyBorder="1" applyAlignment="1">
      <alignment vertical="center"/>
    </xf>
    <xf numFmtId="0" fontId="47" fillId="27" borderId="19" xfId="0" applyFont="1" applyFill="1" applyBorder="1" applyAlignment="1">
      <alignment vertical="center"/>
    </xf>
    <xf numFmtId="0" fontId="47" fillId="27" borderId="67" xfId="0" applyFont="1" applyFill="1" applyBorder="1" applyAlignment="1">
      <alignment horizontal="left" vertical="center"/>
    </xf>
    <xf numFmtId="0" fontId="47" fillId="27" borderId="45" xfId="0" quotePrefix="1" applyFont="1" applyFill="1" applyBorder="1" applyAlignment="1">
      <alignment vertical="center"/>
    </xf>
    <xf numFmtId="0" fontId="47" fillId="27" borderId="86" xfId="0" applyFont="1" applyFill="1" applyBorder="1" applyAlignment="1">
      <alignment horizontal="left" vertical="center"/>
    </xf>
    <xf numFmtId="0" fontId="47" fillId="27" borderId="87" xfId="0" applyFont="1" applyFill="1" applyBorder="1" applyAlignment="1">
      <alignment horizontal="left" vertical="center"/>
    </xf>
    <xf numFmtId="0" fontId="54" fillId="27" borderId="40" xfId="0" applyFont="1" applyFill="1" applyBorder="1" applyAlignment="1">
      <alignment horizontal="center" vertical="center"/>
    </xf>
    <xf numFmtId="0" fontId="59" fillId="27" borderId="41" xfId="0" applyFont="1" applyFill="1" applyBorder="1" applyAlignment="1">
      <alignment horizontal="center" vertical="center"/>
    </xf>
    <xf numFmtId="0" fontId="47" fillId="27" borderId="40" xfId="0" quotePrefix="1" applyFont="1" applyFill="1" applyBorder="1" applyAlignment="1">
      <alignment horizontal="center" vertical="center"/>
    </xf>
    <xf numFmtId="0" fontId="52" fillId="27" borderId="39" xfId="0" applyFont="1" applyFill="1" applyBorder="1" applyAlignment="1">
      <alignment horizontal="center" vertical="center"/>
    </xf>
    <xf numFmtId="0" fontId="52" fillId="27" borderId="54" xfId="0" applyFont="1" applyFill="1" applyBorder="1" applyAlignment="1">
      <alignment horizontal="center" vertical="center"/>
    </xf>
    <xf numFmtId="0" fontId="52" fillId="27" borderId="36" xfId="0" applyFont="1" applyFill="1" applyBorder="1" applyAlignment="1">
      <alignment horizontal="center" vertical="center"/>
    </xf>
    <xf numFmtId="0" fontId="64" fillId="27" borderId="36" xfId="0" applyFont="1" applyFill="1" applyBorder="1" applyAlignment="1">
      <alignment horizontal="center" vertical="center"/>
    </xf>
    <xf numFmtId="0" fontId="47" fillId="27" borderId="44" xfId="0" quotePrefix="1" applyFont="1" applyFill="1" applyBorder="1" applyAlignment="1">
      <alignment horizontal="center" vertical="center"/>
    </xf>
    <xf numFmtId="0" fontId="47" fillId="27" borderId="36" xfId="0" applyFont="1" applyFill="1" applyBorder="1" applyAlignment="1">
      <alignment horizontal="right" vertical="center"/>
    </xf>
    <xf numFmtId="0" fontId="47" fillId="27" borderId="39" xfId="0" applyFont="1" applyFill="1" applyBorder="1" applyAlignment="1">
      <alignment horizontal="center" vertical="center" wrapText="1"/>
    </xf>
    <xf numFmtId="0" fontId="47" fillId="27" borderId="54" xfId="0" applyFont="1" applyFill="1" applyBorder="1" applyAlignment="1">
      <alignment horizontal="center" vertical="center"/>
    </xf>
    <xf numFmtId="0" fontId="48" fillId="27" borderId="85" xfId="0" applyFont="1" applyFill="1" applyBorder="1" applyAlignment="1">
      <alignment horizontal="left" vertical="center"/>
    </xf>
    <xf numFmtId="0" fontId="62" fillId="27" borderId="84" xfId="0" applyFont="1" applyFill="1" applyBorder="1" applyAlignment="1">
      <alignment vertical="center"/>
    </xf>
    <xf numFmtId="0" fontId="48" fillId="27" borderId="84" xfId="0" applyFont="1" applyFill="1" applyBorder="1" applyAlignment="1">
      <alignment horizontal="center" vertical="center"/>
    </xf>
    <xf numFmtId="0" fontId="47" fillId="27" borderId="84" xfId="0" applyFont="1" applyFill="1" applyBorder="1" applyAlignment="1">
      <alignment horizontal="right" vertical="center"/>
    </xf>
    <xf numFmtId="0" fontId="47" fillId="27" borderId="43" xfId="0" applyFont="1" applyFill="1" applyBorder="1" applyAlignment="1">
      <alignment horizontal="center" vertical="center" wrapText="1"/>
    </xf>
    <xf numFmtId="0" fontId="47" fillId="27" borderId="52" xfId="0" applyFont="1" applyFill="1" applyBorder="1" applyAlignment="1">
      <alignment horizontal="right" vertical="center"/>
    </xf>
    <xf numFmtId="0" fontId="47" fillId="27" borderId="55" xfId="0" applyFont="1" applyFill="1" applyBorder="1" applyAlignment="1">
      <alignment horizontal="left" vertical="center"/>
    </xf>
    <xf numFmtId="0" fontId="47" fillId="27" borderId="35" xfId="0" applyFont="1" applyFill="1" applyBorder="1" applyAlignment="1">
      <alignment horizontal="right" vertical="center"/>
    </xf>
    <xf numFmtId="0" fontId="47" fillId="27" borderId="42" xfId="0" applyFont="1" applyFill="1" applyBorder="1" applyAlignment="1">
      <alignment vertical="center"/>
    </xf>
    <xf numFmtId="0" fontId="47" fillId="27" borderId="37" xfId="0" applyFont="1" applyFill="1" applyBorder="1" applyAlignment="1">
      <alignment horizontal="left" vertical="center"/>
    </xf>
    <xf numFmtId="0" fontId="47" fillId="27" borderId="37" xfId="0" applyFont="1" applyFill="1" applyBorder="1" applyAlignment="1">
      <alignment vertical="center"/>
    </xf>
    <xf numFmtId="49" fontId="65" fillId="27" borderId="45" xfId="0" applyNumberFormat="1" applyFont="1" applyFill="1" applyBorder="1" applyAlignment="1">
      <alignment horizontal="center" vertical="center"/>
    </xf>
    <xf numFmtId="49" fontId="47" fillId="27" borderId="53" xfId="0" applyNumberFormat="1" applyFont="1" applyFill="1" applyBorder="1" applyAlignment="1">
      <alignment horizontal="left" vertical="center"/>
    </xf>
    <xf numFmtId="49" fontId="48" fillId="27" borderId="36" xfId="0" applyNumberFormat="1" applyFont="1" applyFill="1" applyBorder="1" applyAlignment="1">
      <alignment horizontal="center" vertical="center" shrinkToFit="1"/>
    </xf>
    <xf numFmtId="0" fontId="65" fillId="27" borderId="54" xfId="0" applyFont="1" applyFill="1" applyBorder="1" applyAlignment="1">
      <alignment vertical="center"/>
    </xf>
    <xf numFmtId="0" fontId="47" fillId="27" borderId="37" xfId="0" applyFont="1" applyFill="1" applyBorder="1" applyAlignment="1">
      <alignment horizontal="center" vertical="center"/>
    </xf>
    <xf numFmtId="0" fontId="53" fillId="27" borderId="54" xfId="0" applyFont="1" applyFill="1" applyBorder="1" applyAlignment="1">
      <alignment horizontal="center" vertical="center"/>
    </xf>
    <xf numFmtId="49" fontId="54" fillId="27" borderId="40" xfId="0" applyNumberFormat="1" applyFont="1" applyFill="1" applyBorder="1" applyAlignment="1">
      <alignment horizontal="center" vertical="center" shrinkToFit="1"/>
    </xf>
    <xf numFmtId="0" fontId="68" fillId="27" borderId="0" xfId="0" applyFont="1" applyFill="1" applyAlignment="1">
      <alignment horizontal="left" vertical="center"/>
    </xf>
    <xf numFmtId="0" fontId="54" fillId="27" borderId="40" xfId="388" applyFont="1" applyFill="1" applyBorder="1" applyAlignment="1">
      <alignment horizontal="center" vertical="center" wrapText="1"/>
    </xf>
    <xf numFmtId="0" fontId="47" fillId="27" borderId="40" xfId="0" applyFont="1" applyFill="1" applyBorder="1" applyAlignment="1">
      <alignment horizontal="center" vertical="center"/>
    </xf>
    <xf numFmtId="49" fontId="54" fillId="27" borderId="40" xfId="0" applyNumberFormat="1" applyFont="1" applyFill="1" applyBorder="1" applyAlignment="1">
      <alignment horizontal="center" vertical="center"/>
    </xf>
    <xf numFmtId="0" fontId="42" fillId="27" borderId="43" xfId="0" applyFont="1" applyFill="1" applyBorder="1" applyAlignment="1">
      <alignment horizontal="right" vertical="center"/>
    </xf>
    <xf numFmtId="0" fontId="47" fillId="27" borderId="45" xfId="0" applyFont="1" applyFill="1" applyBorder="1" applyAlignment="1">
      <alignment horizontal="center" vertical="center"/>
    </xf>
    <xf numFmtId="0" fontId="42" fillId="27" borderId="40" xfId="0" applyFont="1" applyFill="1" applyBorder="1" applyAlignment="1">
      <alignment vertical="center"/>
    </xf>
    <xf numFmtId="0" fontId="61" fillId="27" borderId="54" xfId="0" applyFont="1" applyFill="1" applyBorder="1" applyAlignment="1">
      <alignment horizontal="center" vertical="center"/>
    </xf>
    <xf numFmtId="0" fontId="54" fillId="27" borderId="31" xfId="0" applyFont="1" applyFill="1" applyBorder="1" applyAlignment="1">
      <alignment horizontal="center" vertical="center"/>
    </xf>
    <xf numFmtId="0" fontId="54" fillId="27" borderId="0" xfId="0" applyFont="1" applyFill="1" applyAlignment="1">
      <alignment horizontal="left" vertical="center"/>
    </xf>
    <xf numFmtId="0" fontId="70" fillId="27" borderId="52" xfId="0" applyFont="1" applyFill="1" applyBorder="1" applyAlignment="1">
      <alignment horizontal="center" vertical="center"/>
    </xf>
    <xf numFmtId="0" fontId="52" fillId="27" borderId="40" xfId="0" applyFont="1" applyFill="1" applyBorder="1" applyAlignment="1">
      <alignment vertical="center"/>
    </xf>
    <xf numFmtId="0" fontId="54" fillId="27" borderId="54" xfId="0" applyFont="1" applyFill="1" applyBorder="1" applyAlignment="1">
      <alignment horizontal="center" vertical="center"/>
    </xf>
    <xf numFmtId="0" fontId="47" fillId="27" borderId="51" xfId="0" applyFont="1" applyFill="1" applyBorder="1" applyAlignment="1">
      <alignment horizontal="center" vertical="center"/>
    </xf>
    <xf numFmtId="0" fontId="65" fillId="27" borderId="52" xfId="0" applyFont="1" applyFill="1" applyBorder="1" applyAlignment="1">
      <alignment horizontal="center" vertical="center"/>
    </xf>
    <xf numFmtId="0" fontId="62" fillId="27" borderId="0" xfId="0" applyFont="1" applyFill="1" applyAlignment="1">
      <alignment horizontal="center" vertical="center"/>
    </xf>
    <xf numFmtId="0" fontId="48" fillId="27" borderId="0" xfId="0" applyFont="1" applyFill="1" applyAlignment="1">
      <alignment horizontal="left" vertical="center"/>
    </xf>
    <xf numFmtId="0" fontId="46" fillId="27" borderId="35" xfId="0" applyFont="1" applyFill="1" applyBorder="1" applyAlignment="1">
      <alignment horizontal="right" vertical="center"/>
    </xf>
    <xf numFmtId="0" fontId="47" fillId="27" borderId="54" xfId="0" applyFont="1" applyFill="1" applyBorder="1" applyAlignment="1">
      <alignment horizontal="left" vertical="center"/>
    </xf>
    <xf numFmtId="0" fontId="46" fillId="27" borderId="0" xfId="0" applyFont="1" applyFill="1" applyAlignment="1">
      <alignment vertical="center"/>
    </xf>
    <xf numFmtId="0" fontId="53" fillId="27" borderId="0" xfId="0" applyFont="1" applyFill="1" applyAlignment="1">
      <alignment horizontal="center" vertical="center"/>
    </xf>
    <xf numFmtId="0" fontId="47" fillId="27" borderId="0" xfId="0" applyFont="1" applyFill="1" applyAlignment="1">
      <alignment horizontal="right" vertical="center"/>
    </xf>
    <xf numFmtId="0" fontId="47" fillId="27" borderId="46" xfId="0" applyFont="1" applyFill="1" applyBorder="1" applyAlignment="1">
      <alignment horizontal="center" vertical="center"/>
    </xf>
    <xf numFmtId="0" fontId="47" fillId="27" borderId="34" xfId="0" applyFont="1" applyFill="1" applyBorder="1" applyAlignment="1">
      <alignment horizontal="center" vertical="center"/>
    </xf>
    <xf numFmtId="0" fontId="46" fillId="27" borderId="0" xfId="0" applyFont="1" applyFill="1" applyAlignment="1">
      <alignment horizontal="center" vertical="center"/>
    </xf>
    <xf numFmtId="0" fontId="47" fillId="27" borderId="30" xfId="0" applyFont="1" applyFill="1" applyBorder="1" applyAlignment="1">
      <alignment horizontal="left" vertical="center"/>
    </xf>
    <xf numFmtId="0" fontId="46" fillId="27" borderId="65" xfId="0" applyFont="1" applyFill="1" applyBorder="1" applyAlignment="1">
      <alignment horizontal="center" vertical="center"/>
    </xf>
    <xf numFmtId="0" fontId="46" fillId="27" borderId="66" xfId="0" applyFont="1" applyFill="1" applyBorder="1" applyAlignment="1">
      <alignment horizontal="center" vertical="center"/>
    </xf>
    <xf numFmtId="0" fontId="43" fillId="27" borderId="66" xfId="0" applyFont="1" applyFill="1" applyBorder="1" applyAlignment="1">
      <alignment vertical="center"/>
    </xf>
    <xf numFmtId="0" fontId="47" fillId="27" borderId="57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9" fontId="46" fillId="0" borderId="48" xfId="0" applyNumberFormat="1" applyFont="1" applyBorder="1" applyAlignment="1">
      <alignment horizontal="right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left" vertical="center"/>
    </xf>
    <xf numFmtId="49" fontId="46" fillId="0" borderId="17" xfId="0" applyNumberFormat="1" applyFont="1" applyBorder="1" applyAlignment="1">
      <alignment horizontal="right" vertical="center"/>
    </xf>
    <xf numFmtId="167" fontId="46" fillId="0" borderId="18" xfId="0" applyNumberFormat="1" applyFont="1" applyBorder="1" applyAlignment="1">
      <alignment horizontal="center" vertical="center"/>
    </xf>
    <xf numFmtId="167" fontId="46" fillId="0" borderId="19" xfId="0" applyNumberFormat="1" applyFont="1" applyBorder="1" applyAlignment="1">
      <alignment horizontal="center" vertical="center"/>
    </xf>
    <xf numFmtId="49" fontId="46" fillId="0" borderId="20" xfId="0" applyNumberFormat="1" applyFont="1" applyBorder="1" applyAlignment="1">
      <alignment horizontal="left" vertical="center"/>
    </xf>
    <xf numFmtId="49" fontId="46" fillId="0" borderId="21" xfId="0" applyNumberFormat="1" applyFont="1" applyBorder="1" applyAlignment="1">
      <alignment horizontal="right" vertical="center"/>
    </xf>
    <xf numFmtId="0" fontId="47" fillId="0" borderId="64" xfId="0" applyFont="1" applyBorder="1" applyAlignment="1">
      <alignment vertical="center"/>
    </xf>
    <xf numFmtId="0" fontId="47" fillId="0" borderId="63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49" fontId="46" fillId="0" borderId="27" xfId="0" applyNumberFormat="1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7" fillId="0" borderId="22" xfId="0" applyFont="1" applyBorder="1" applyAlignment="1">
      <alignment horizontal="right" vertical="center"/>
    </xf>
    <xf numFmtId="0" fontId="47" fillId="0" borderId="31" xfId="0" applyFont="1" applyBorder="1" applyAlignment="1">
      <alignment horizontal="left" vertical="center"/>
    </xf>
    <xf numFmtId="0" fontId="47" fillId="0" borderId="40" xfId="0" applyFont="1" applyBorder="1" applyAlignment="1">
      <alignment horizontal="left" vertical="center"/>
    </xf>
    <xf numFmtId="0" fontId="54" fillId="0" borderId="42" xfId="0" applyFont="1" applyBorder="1" applyAlignment="1">
      <alignment vertical="center"/>
    </xf>
    <xf numFmtId="0" fontId="54" fillId="0" borderId="38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47" fillId="0" borderId="40" xfId="0" applyFont="1" applyBorder="1" applyAlignment="1">
      <alignment vertical="center"/>
    </xf>
    <xf numFmtId="0" fontId="47" fillId="0" borderId="53" xfId="0" applyFont="1" applyBorder="1" applyAlignment="1">
      <alignment horizontal="left" vertical="center"/>
    </xf>
    <xf numFmtId="0" fontId="47" fillId="0" borderId="68" xfId="0" applyFont="1" applyBorder="1" applyAlignment="1">
      <alignment horizontal="left" vertical="center"/>
    </xf>
    <xf numFmtId="0" fontId="47" fillId="0" borderId="24" xfId="0" applyFont="1" applyBorder="1" applyAlignment="1">
      <alignment horizontal="right" vertical="center"/>
    </xf>
    <xf numFmtId="0" fontId="47" fillId="0" borderId="51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69" xfId="0" applyFont="1" applyBorder="1" applyAlignment="1">
      <alignment horizontal="left" vertical="center"/>
    </xf>
    <xf numFmtId="0" fontId="47" fillId="0" borderId="26" xfId="0" applyFont="1" applyBorder="1" applyAlignment="1">
      <alignment horizontal="right" vertical="center"/>
    </xf>
    <xf numFmtId="0" fontId="47" fillId="0" borderId="42" xfId="0" applyFont="1" applyBorder="1" applyAlignment="1">
      <alignment horizontal="left" vertical="center"/>
    </xf>
    <xf numFmtId="0" fontId="47" fillId="0" borderId="37" xfId="0" applyFont="1" applyBorder="1" applyAlignment="1">
      <alignment vertical="center"/>
    </xf>
    <xf numFmtId="0" fontId="47" fillId="0" borderId="37" xfId="0" applyFont="1" applyBorder="1" applyAlignment="1">
      <alignment horizontal="center" vertical="center"/>
    </xf>
    <xf numFmtId="0" fontId="47" fillId="0" borderId="56" xfId="0" applyFont="1" applyBorder="1" applyAlignment="1">
      <alignment vertical="center"/>
    </xf>
    <xf numFmtId="0" fontId="47" fillId="0" borderId="70" xfId="0" applyFont="1" applyBorder="1" applyAlignment="1">
      <alignment horizontal="left" vertical="center"/>
    </xf>
    <xf numFmtId="0" fontId="47" fillId="0" borderId="30" xfId="0" applyFont="1" applyBorder="1" applyAlignment="1">
      <alignment horizontal="center" vertical="center"/>
    </xf>
    <xf numFmtId="49" fontId="46" fillId="0" borderId="71" xfId="0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6" xfId="0" applyFont="1" applyBorder="1" applyAlignment="1">
      <alignment horizontal="right" vertical="center" wrapText="1"/>
    </xf>
    <xf numFmtId="49" fontId="46" fillId="0" borderId="21" xfId="0" applyNumberFormat="1" applyFont="1" applyBorder="1" applyAlignment="1">
      <alignment horizontal="right" vertical="center" wrapText="1"/>
    </xf>
    <xf numFmtId="49" fontId="47" fillId="0" borderId="22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center"/>
    </xf>
    <xf numFmtId="0" fontId="47" fillId="0" borderId="32" xfId="0" applyFont="1" applyBorder="1" applyAlignment="1">
      <alignment horizontal="left" vertical="center"/>
    </xf>
    <xf numFmtId="49" fontId="47" fillId="0" borderId="68" xfId="0" applyNumberFormat="1" applyFont="1" applyBorder="1" applyAlignment="1">
      <alignment horizontal="left" vertical="center"/>
    </xf>
    <xf numFmtId="49" fontId="47" fillId="0" borderId="24" xfId="0" applyNumberFormat="1" applyFont="1" applyBorder="1" applyAlignment="1">
      <alignment horizontal="right" vertical="center" wrapText="1"/>
    </xf>
    <xf numFmtId="0" fontId="47" fillId="0" borderId="3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6" fillId="0" borderId="33" xfId="0" applyFont="1" applyBorder="1" applyAlignment="1">
      <alignment vertical="center"/>
    </xf>
    <xf numFmtId="49" fontId="47" fillId="0" borderId="69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 wrapText="1"/>
    </xf>
    <xf numFmtId="0" fontId="47" fillId="0" borderId="0" xfId="0" applyFont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49" fontId="47" fillId="0" borderId="72" xfId="0" applyNumberFormat="1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47" fillId="0" borderId="35" xfId="0" applyFont="1" applyBorder="1" applyAlignment="1">
      <alignment horizontal="left" vertical="center"/>
    </xf>
    <xf numFmtId="0" fontId="47" fillId="0" borderId="57" xfId="0" applyFont="1" applyBorder="1" applyAlignment="1">
      <alignment horizontal="left" vertical="center"/>
    </xf>
    <xf numFmtId="0" fontId="54" fillId="0" borderId="45" xfId="0" applyFont="1" applyBorder="1" applyAlignment="1">
      <alignment horizontal="center" vertical="center"/>
    </xf>
    <xf numFmtId="0" fontId="52" fillId="0" borderId="56" xfId="0" applyFont="1" applyBorder="1" applyAlignment="1">
      <alignment horizontal="center" vertical="center"/>
    </xf>
    <xf numFmtId="49" fontId="46" fillId="0" borderId="70" xfId="0" applyNumberFormat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 wrapText="1"/>
    </xf>
    <xf numFmtId="0" fontId="47" fillId="0" borderId="35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49" fontId="47" fillId="0" borderId="21" xfId="0" applyNumberFormat="1" applyFont="1" applyBorder="1" applyAlignment="1">
      <alignment horizontal="right" vertical="center"/>
    </xf>
    <xf numFmtId="49" fontId="47" fillId="0" borderId="70" xfId="0" applyNumberFormat="1" applyFont="1" applyBorder="1" applyAlignment="1">
      <alignment horizontal="left" vertical="center"/>
    </xf>
    <xf numFmtId="0" fontId="47" fillId="0" borderId="60" xfId="0" applyFont="1" applyBorder="1" applyAlignment="1">
      <alignment horizontal="right" vertical="center"/>
    </xf>
    <xf numFmtId="0" fontId="54" fillId="0" borderId="42" xfId="0" applyFont="1" applyBorder="1" applyAlignment="1">
      <alignment horizontal="center" vertical="center"/>
    </xf>
    <xf numFmtId="0" fontId="52" fillId="0" borderId="37" xfId="0" applyFont="1" applyBorder="1" applyAlignment="1">
      <alignment horizontal="center" vertical="center"/>
    </xf>
    <xf numFmtId="0" fontId="47" fillId="0" borderId="56" xfId="0" applyFont="1" applyBorder="1" applyAlignment="1">
      <alignment horizontal="left" vertical="center"/>
    </xf>
    <xf numFmtId="0" fontId="47" fillId="0" borderId="60" xfId="0" applyFont="1" applyBorder="1" applyAlignment="1">
      <alignment horizontal="left" vertical="center"/>
    </xf>
    <xf numFmtId="49" fontId="47" fillId="0" borderId="81" xfId="0" applyNumberFormat="1" applyFont="1" applyBorder="1" applyAlignment="1">
      <alignment horizontal="right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quotePrefix="1" applyFont="1" applyBorder="1" applyAlignment="1">
      <alignment vertical="center"/>
    </xf>
    <xf numFmtId="49" fontId="47" fillId="0" borderId="77" xfId="0" applyNumberFormat="1" applyFont="1" applyBorder="1" applyAlignment="1">
      <alignment horizontal="left" vertical="center"/>
    </xf>
    <xf numFmtId="49" fontId="47" fillId="0" borderId="61" xfId="0" applyNumberFormat="1" applyFont="1" applyBorder="1" applyAlignment="1">
      <alignment horizontal="right" vertical="center"/>
    </xf>
    <xf numFmtId="0" fontId="47" fillId="0" borderId="83" xfId="0" applyFont="1" applyBorder="1" applyAlignment="1">
      <alignment horizontal="left" vertical="center"/>
    </xf>
    <xf numFmtId="0" fontId="62" fillId="0" borderId="35" xfId="0" applyFont="1" applyBorder="1" applyAlignment="1">
      <alignment vertical="center"/>
    </xf>
    <xf numFmtId="0" fontId="48" fillId="0" borderId="84" xfId="0" applyFont="1" applyBorder="1" applyAlignment="1">
      <alignment horizontal="center" vertical="center"/>
    </xf>
    <xf numFmtId="49" fontId="47" fillId="0" borderId="61" xfId="0" applyNumberFormat="1" applyFont="1" applyBorder="1" applyAlignment="1">
      <alignment horizontal="left" vertical="center"/>
    </xf>
    <xf numFmtId="0" fontId="47" fillId="0" borderId="38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39" xfId="0" applyFont="1" applyBorder="1" applyAlignment="1">
      <alignment horizontal="left" vertical="center"/>
    </xf>
    <xf numFmtId="0" fontId="47" fillId="0" borderId="41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49" fontId="46" fillId="0" borderId="18" xfId="0" applyNumberFormat="1" applyFont="1" applyBorder="1" applyAlignment="1">
      <alignment horizontal="right" vertical="center"/>
    </xf>
    <xf numFmtId="49" fontId="46" fillId="0" borderId="61" xfId="0" applyNumberFormat="1" applyFont="1" applyBorder="1" applyAlignment="1">
      <alignment horizontal="left" vertical="center"/>
    </xf>
    <xf numFmtId="0" fontId="47" fillId="0" borderId="55" xfId="0" applyFont="1" applyBorder="1" applyAlignment="1">
      <alignment horizontal="left" vertical="center"/>
    </xf>
    <xf numFmtId="0" fontId="47" fillId="0" borderId="39" xfId="0" applyFont="1" applyBorder="1" applyAlignment="1">
      <alignment horizontal="center" vertical="center" wrapText="1"/>
    </xf>
    <xf numFmtId="49" fontId="47" fillId="0" borderId="60" xfId="0" applyNumberFormat="1" applyFont="1" applyBorder="1" applyAlignment="1">
      <alignment horizontal="left" vertical="center"/>
    </xf>
    <xf numFmtId="49" fontId="47" fillId="0" borderId="77" xfId="0" applyNumberFormat="1" applyFont="1" applyBorder="1" applyAlignment="1">
      <alignment horizontal="right" vertical="center"/>
    </xf>
    <xf numFmtId="0" fontId="54" fillId="0" borderId="31" xfId="0" applyFont="1" applyBorder="1" applyAlignment="1">
      <alignment horizontal="center" vertical="center"/>
    </xf>
    <xf numFmtId="0" fontId="68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52" fillId="0" borderId="39" xfId="0" applyFont="1" applyBorder="1" applyAlignment="1">
      <alignment horizontal="center" vertical="center"/>
    </xf>
    <xf numFmtId="49" fontId="61" fillId="0" borderId="33" xfId="0" applyNumberFormat="1" applyFont="1" applyBorder="1" applyAlignment="1">
      <alignment horizontal="center" vertical="center" shrinkToFit="1"/>
    </xf>
    <xf numFmtId="0" fontId="47" fillId="0" borderId="43" xfId="0" applyFont="1" applyBorder="1" applyAlignment="1">
      <alignment horizontal="left" vertical="center"/>
    </xf>
    <xf numFmtId="49" fontId="54" fillId="0" borderId="57" xfId="0" applyNumberFormat="1" applyFont="1" applyBorder="1" applyAlignment="1">
      <alignment horizontal="center" vertical="center" shrinkToFit="1"/>
    </xf>
    <xf numFmtId="49" fontId="46" fillId="0" borderId="18" xfId="0" applyNumberFormat="1" applyFont="1" applyBorder="1" applyAlignment="1">
      <alignment horizontal="left" vertical="center"/>
    </xf>
    <xf numFmtId="49" fontId="47" fillId="0" borderId="60" xfId="0" applyNumberFormat="1" applyFont="1" applyBorder="1" applyAlignment="1">
      <alignment horizontal="right" vertical="center"/>
    </xf>
    <xf numFmtId="0" fontId="47" fillId="0" borderId="33" xfId="0" applyFont="1" applyBorder="1" applyAlignment="1">
      <alignment vertical="center"/>
    </xf>
    <xf numFmtId="0" fontId="47" fillId="0" borderId="45" xfId="0" quotePrefix="1" applyFont="1" applyBorder="1" applyAlignment="1">
      <alignment horizontal="left" vertical="center"/>
    </xf>
    <xf numFmtId="0" fontId="47" fillId="0" borderId="33" xfId="0" applyFont="1" applyBorder="1" applyAlignment="1">
      <alignment horizontal="left" vertical="center" wrapText="1"/>
    </xf>
    <xf numFmtId="49" fontId="47" fillId="0" borderId="27" xfId="0" applyNumberFormat="1" applyFont="1" applyBorder="1" applyAlignment="1">
      <alignment horizontal="left" vertical="center"/>
    </xf>
    <xf numFmtId="0" fontId="47" fillId="0" borderId="40" xfId="0" quotePrefix="1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47" fillId="0" borderId="35" xfId="0" applyFont="1" applyBorder="1" applyAlignment="1">
      <alignment horizontal="right" vertical="center"/>
    </xf>
    <xf numFmtId="0" fontId="47" fillId="0" borderId="57" xfId="0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right" vertical="center"/>
    </xf>
    <xf numFmtId="0" fontId="47" fillId="0" borderId="38" xfId="0" applyFont="1" applyBorder="1" applyAlignment="1">
      <alignment horizontal="center" vertical="center"/>
    </xf>
    <xf numFmtId="0" fontId="47" fillId="0" borderId="45" xfId="0" applyFont="1" applyBorder="1" applyAlignment="1">
      <alignment vertical="center"/>
    </xf>
    <xf numFmtId="0" fontId="47" fillId="0" borderId="56" xfId="0" quotePrefix="1" applyFont="1" applyBorder="1" applyAlignment="1">
      <alignment horizontal="left" vertical="center"/>
    </xf>
    <xf numFmtId="49" fontId="47" fillId="0" borderId="23" xfId="0" applyNumberFormat="1" applyFont="1" applyBorder="1" applyAlignment="1">
      <alignment horizontal="left" vertical="center"/>
    </xf>
    <xf numFmtId="0" fontId="52" fillId="0" borderId="40" xfId="0" applyFont="1" applyBorder="1" applyAlignment="1">
      <alignment horizontal="center" vertical="center"/>
    </xf>
    <xf numFmtId="0" fontId="42" fillId="0" borderId="36" xfId="0" applyFont="1" applyBorder="1" applyAlignment="1">
      <alignment horizontal="center" vertical="center"/>
    </xf>
    <xf numFmtId="0" fontId="52" fillId="0" borderId="33" xfId="0" quotePrefix="1" applyFont="1" applyBorder="1" applyAlignment="1">
      <alignment horizontal="center" vertical="center"/>
    </xf>
    <xf numFmtId="49" fontId="47" fillId="0" borderId="2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/>
    </xf>
    <xf numFmtId="0" fontId="47" fillId="0" borderId="54" xfId="0" quotePrefix="1" applyFont="1" applyBorder="1" applyAlignment="1">
      <alignment horizontal="center" vertical="center"/>
    </xf>
    <xf numFmtId="49" fontId="46" fillId="0" borderId="75" xfId="0" applyNumberFormat="1" applyFont="1" applyBorder="1" applyAlignment="1">
      <alignment horizontal="right" vertical="center"/>
    </xf>
    <xf numFmtId="0" fontId="47" fillId="0" borderId="54" xfId="0" applyFont="1" applyBorder="1" applyAlignment="1">
      <alignment horizontal="center" vertical="center"/>
    </xf>
    <xf numFmtId="0" fontId="47" fillId="0" borderId="38" xfId="0" quotePrefix="1" applyFont="1" applyBorder="1" applyAlignment="1">
      <alignment vertical="center"/>
    </xf>
    <xf numFmtId="0" fontId="53" fillId="0" borderId="40" xfId="0" applyFont="1" applyBorder="1" applyAlignment="1">
      <alignment horizontal="center" vertical="center"/>
    </xf>
    <xf numFmtId="0" fontId="47" fillId="0" borderId="41" xfId="0" quotePrefix="1" applyFont="1" applyBorder="1" applyAlignment="1">
      <alignment horizontal="center" vertical="center"/>
    </xf>
    <xf numFmtId="49" fontId="47" fillId="0" borderId="77" xfId="0" applyNumberFormat="1" applyFont="1" applyBorder="1" applyAlignment="1">
      <alignment horizontal="right" vertical="center" wrapText="1"/>
    </xf>
    <xf numFmtId="0" fontId="66" fillId="0" borderId="40" xfId="0" applyFont="1" applyBorder="1" applyAlignment="1">
      <alignment vertical="center"/>
    </xf>
    <xf numFmtId="0" fontId="47" fillId="0" borderId="41" xfId="0" applyFont="1" applyBorder="1" applyAlignment="1">
      <alignment horizontal="left" vertical="center"/>
    </xf>
    <xf numFmtId="0" fontId="47" fillId="0" borderId="31" xfId="0" applyFont="1" applyBorder="1" applyAlignment="1">
      <alignment horizontal="right" vertical="center"/>
    </xf>
    <xf numFmtId="0" fontId="47" fillId="0" borderId="42" xfId="0" applyFont="1" applyBorder="1" applyAlignment="1">
      <alignment horizontal="center" vertical="center"/>
    </xf>
    <xf numFmtId="49" fontId="54" fillId="0" borderId="41" xfId="0" applyNumberFormat="1" applyFont="1" applyBorder="1" applyAlignment="1">
      <alignment horizontal="center" vertical="center" shrinkToFit="1"/>
    </xf>
    <xf numFmtId="0" fontId="47" fillId="0" borderId="61" xfId="0" applyFont="1" applyBorder="1" applyAlignment="1">
      <alignment horizontal="left" vertical="center"/>
    </xf>
    <xf numFmtId="0" fontId="46" fillId="0" borderId="29" xfId="0" applyFont="1" applyBorder="1" applyAlignment="1">
      <alignment horizontal="right" vertical="center"/>
    </xf>
    <xf numFmtId="0" fontId="59" fillId="0" borderId="39" xfId="0" applyFont="1" applyBorder="1" applyAlignment="1">
      <alignment vertical="center"/>
    </xf>
    <xf numFmtId="0" fontId="54" fillId="0" borderId="0" xfId="0" applyFont="1" applyAlignment="1">
      <alignment horizontal="left" vertical="center"/>
    </xf>
    <xf numFmtId="0" fontId="59" fillId="0" borderId="40" xfId="0" applyFont="1" applyBorder="1" applyAlignment="1">
      <alignment horizontal="center" vertical="center" wrapText="1"/>
    </xf>
    <xf numFmtId="49" fontId="52" fillId="0" borderId="40" xfId="0" applyNumberFormat="1" applyFont="1" applyBorder="1" applyAlignment="1">
      <alignment horizontal="center" vertical="center"/>
    </xf>
    <xf numFmtId="0" fontId="46" fillId="0" borderId="18" xfId="0" applyFont="1" applyBorder="1" applyAlignment="1">
      <alignment horizontal="left" vertical="center"/>
    </xf>
    <xf numFmtId="0" fontId="46" fillId="0" borderId="46" xfId="0" applyFont="1" applyBorder="1" applyAlignment="1">
      <alignment horizontal="right" vertical="center"/>
    </xf>
    <xf numFmtId="0" fontId="46" fillId="0" borderId="60" xfId="0" applyFont="1" applyBorder="1" applyAlignment="1">
      <alignment horizontal="left" vertical="center"/>
    </xf>
    <xf numFmtId="0" fontId="47" fillId="0" borderId="88" xfId="0" applyFont="1" applyBorder="1" applyAlignment="1">
      <alignment horizontal="right" vertical="center"/>
    </xf>
    <xf numFmtId="49" fontId="53" fillId="0" borderId="36" xfId="0" applyNumberFormat="1" applyFont="1" applyBorder="1" applyAlignment="1">
      <alignment horizontal="center" vertical="center" wrapText="1"/>
    </xf>
    <xf numFmtId="49" fontId="68" fillId="0" borderId="41" xfId="0" applyNumberFormat="1" applyFont="1" applyBorder="1" applyAlignment="1">
      <alignment horizontal="center" vertical="center"/>
    </xf>
    <xf numFmtId="0" fontId="47" fillId="0" borderId="61" xfId="0" applyFont="1" applyBorder="1" applyAlignment="1">
      <alignment horizontal="right" vertical="center"/>
    </xf>
    <xf numFmtId="0" fontId="62" fillId="0" borderId="0" xfId="0" applyFont="1" applyAlignment="1">
      <alignment vertical="center"/>
    </xf>
    <xf numFmtId="0" fontId="48" fillId="0" borderId="35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46" fillId="0" borderId="18" xfId="0" applyFont="1" applyBorder="1" applyAlignment="1">
      <alignment horizontal="right" vertical="center"/>
    </xf>
    <xf numFmtId="0" fontId="47" fillId="0" borderId="31" xfId="0" quotePrefix="1" applyFont="1" applyBorder="1" applyAlignment="1">
      <alignment horizontal="left" vertical="center"/>
    </xf>
    <xf numFmtId="0" fontId="52" fillId="0" borderId="31" xfId="0" quotePrefix="1" applyFont="1" applyBorder="1" applyAlignment="1">
      <alignment horizontal="left" vertical="center"/>
    </xf>
    <xf numFmtId="0" fontId="54" fillId="0" borderId="40" xfId="0" applyFont="1" applyBorder="1" applyAlignment="1">
      <alignment vertical="center"/>
    </xf>
    <xf numFmtId="0" fontId="52" fillId="0" borderId="0" xfId="0" applyFont="1" applyAlignment="1">
      <alignment vertical="center"/>
    </xf>
    <xf numFmtId="0" fontId="52" fillId="0" borderId="39" xfId="0" applyFont="1" applyBorder="1" applyAlignment="1">
      <alignment vertical="center"/>
    </xf>
    <xf numFmtId="0" fontId="54" fillId="0" borderId="40" xfId="0" applyFont="1" applyBorder="1" applyAlignment="1">
      <alignment horizontal="center" vertical="center"/>
    </xf>
    <xf numFmtId="0" fontId="47" fillId="0" borderId="33" xfId="0" applyFont="1" applyBorder="1" applyAlignment="1">
      <alignment horizontal="left" vertical="center"/>
    </xf>
    <xf numFmtId="0" fontId="52" fillId="0" borderId="36" xfId="0" applyFont="1" applyBorder="1" applyAlignment="1">
      <alignment horizontal="center" vertical="center"/>
    </xf>
    <xf numFmtId="0" fontId="47" fillId="0" borderId="44" xfId="0" applyFont="1" applyBorder="1" applyAlignment="1">
      <alignment vertical="center"/>
    </xf>
    <xf numFmtId="0" fontId="47" fillId="0" borderId="77" xfId="0" applyFont="1" applyBorder="1" applyAlignment="1">
      <alignment horizontal="left" vertical="center"/>
    </xf>
    <xf numFmtId="0" fontId="47" fillId="0" borderId="58" xfId="0" quotePrefix="1" applyFont="1" applyBorder="1" applyAlignment="1">
      <alignment horizontal="left" vertical="center"/>
    </xf>
    <xf numFmtId="0" fontId="42" fillId="0" borderId="37" xfId="0" applyFont="1" applyBorder="1" applyAlignment="1">
      <alignment horizontal="right" vertical="center"/>
    </xf>
    <xf numFmtId="0" fontId="47" fillId="0" borderId="56" xfId="0" quotePrefix="1" applyFont="1" applyBorder="1" applyAlignment="1">
      <alignment vertical="center"/>
    </xf>
    <xf numFmtId="0" fontId="59" fillId="0" borderId="0" xfId="0" applyFont="1" applyAlignment="1">
      <alignment horizontal="center" vertical="center"/>
    </xf>
    <xf numFmtId="0" fontId="61" fillId="0" borderId="40" xfId="0" applyFont="1" applyBorder="1" applyAlignment="1">
      <alignment horizontal="center" vertical="center"/>
    </xf>
    <xf numFmtId="0" fontId="46" fillId="0" borderId="21" xfId="0" applyFont="1" applyBorder="1" applyAlignment="1">
      <alignment horizontal="right" vertical="center"/>
    </xf>
    <xf numFmtId="0" fontId="54" fillId="0" borderId="36" xfId="388" applyFont="1" applyBorder="1" applyAlignment="1">
      <alignment horizontal="center" vertical="center" wrapText="1"/>
    </xf>
    <xf numFmtId="0" fontId="53" fillId="0" borderId="36" xfId="0" applyFont="1" applyBorder="1" applyAlignment="1">
      <alignment horizontal="right" vertical="center" wrapText="1"/>
    </xf>
    <xf numFmtId="49" fontId="52" fillId="0" borderId="41" xfId="0" applyNumberFormat="1" applyFont="1" applyBorder="1" applyAlignment="1">
      <alignment horizontal="center" vertical="center"/>
    </xf>
    <xf numFmtId="0" fontId="47" fillId="0" borderId="37" xfId="0" quotePrefix="1" applyFont="1" applyBorder="1" applyAlignment="1">
      <alignment horizontal="left" vertical="center"/>
    </xf>
    <xf numFmtId="0" fontId="54" fillId="0" borderId="0" xfId="0" applyFont="1" applyAlignment="1">
      <alignment vertical="center"/>
    </xf>
    <xf numFmtId="0" fontId="47" fillId="0" borderId="77" xfId="0" applyFont="1" applyBorder="1" applyAlignment="1">
      <alignment horizontal="right" vertical="center"/>
    </xf>
    <xf numFmtId="0" fontId="59" fillId="0" borderId="36" xfId="0" applyFont="1" applyBorder="1" applyAlignment="1">
      <alignment horizontal="center" vertical="center"/>
    </xf>
    <xf numFmtId="0" fontId="53" fillId="0" borderId="44" xfId="388" quotePrefix="1" applyFont="1" applyBorder="1" applyAlignment="1">
      <alignment horizontal="center" vertical="center"/>
    </xf>
    <xf numFmtId="0" fontId="47" fillId="0" borderId="80" xfId="0" applyFont="1" applyBorder="1" applyAlignment="1">
      <alignment horizontal="right" vertical="center"/>
    </xf>
    <xf numFmtId="0" fontId="47" fillId="0" borderId="37" xfId="0" applyFont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4" fillId="0" borderId="41" xfId="0" applyFont="1" applyBorder="1" applyAlignment="1">
      <alignment vertical="center"/>
    </xf>
    <xf numFmtId="0" fontId="47" fillId="0" borderId="29" xfId="0" applyFont="1" applyBorder="1" applyAlignment="1">
      <alignment horizontal="left" vertical="center"/>
    </xf>
    <xf numFmtId="0" fontId="47" fillId="0" borderId="79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6" fillId="0" borderId="71" xfId="0" applyFont="1" applyBorder="1" applyAlignment="1">
      <alignment horizontal="left" vertical="center"/>
    </xf>
    <xf numFmtId="0" fontId="47" fillId="0" borderId="45" xfId="0" quotePrefix="1" applyFont="1" applyBorder="1" applyAlignment="1">
      <alignment vertical="center"/>
    </xf>
    <xf numFmtId="0" fontId="46" fillId="0" borderId="61" xfId="0" applyFont="1" applyBorder="1" applyAlignment="1">
      <alignment horizontal="left" vertical="center"/>
    </xf>
    <xf numFmtId="0" fontId="62" fillId="0" borderId="84" xfId="0" applyFont="1" applyBorder="1" applyAlignment="1">
      <alignment vertical="center"/>
    </xf>
    <xf numFmtId="0" fontId="47" fillId="0" borderId="84" xfId="0" applyFont="1" applyBorder="1" applyAlignment="1">
      <alignment horizontal="right" vertical="center"/>
    </xf>
    <xf numFmtId="0" fontId="46" fillId="0" borderId="26" xfId="0" applyFont="1" applyBorder="1" applyAlignment="1">
      <alignment horizontal="right" vertical="center"/>
    </xf>
    <xf numFmtId="0" fontId="46" fillId="0" borderId="80" xfId="0" applyFont="1" applyBorder="1" applyAlignment="1">
      <alignment horizontal="left" vertical="center"/>
    </xf>
    <xf numFmtId="0" fontId="46" fillId="0" borderId="33" xfId="0" applyFont="1" applyBorder="1" applyAlignment="1">
      <alignment horizontal="left" vertical="center"/>
    </xf>
    <xf numFmtId="0" fontId="46" fillId="0" borderId="22" xfId="0" applyFont="1" applyBorder="1" applyAlignment="1">
      <alignment horizontal="right" vertical="center"/>
    </xf>
    <xf numFmtId="0" fontId="46" fillId="0" borderId="68" xfId="0" applyFont="1" applyBorder="1" applyAlignment="1">
      <alignment horizontal="left" vertical="center"/>
    </xf>
    <xf numFmtId="0" fontId="53" fillId="0" borderId="54" xfId="0" applyFont="1" applyBorder="1" applyAlignment="1">
      <alignment horizontal="center" vertical="center"/>
    </xf>
    <xf numFmtId="0" fontId="47" fillId="0" borderId="72" xfId="0" applyFont="1" applyBorder="1" applyAlignment="1">
      <alignment horizontal="left" vertical="center"/>
    </xf>
    <xf numFmtId="49" fontId="54" fillId="0" borderId="40" xfId="0" applyNumberFormat="1" applyFont="1" applyBorder="1" applyAlignment="1">
      <alignment horizontal="center" vertical="center" shrinkToFit="1"/>
    </xf>
    <xf numFmtId="0" fontId="46" fillId="0" borderId="75" xfId="0" applyFont="1" applyBorder="1" applyAlignment="1">
      <alignment horizontal="right" vertical="center"/>
    </xf>
    <xf numFmtId="0" fontId="46" fillId="0" borderId="60" xfId="0" applyFont="1" applyBorder="1" applyAlignment="1">
      <alignment horizontal="right" vertical="center"/>
    </xf>
    <xf numFmtId="0" fontId="47" fillId="0" borderId="40" xfId="0" applyFont="1" applyBorder="1" applyAlignment="1">
      <alignment horizontal="center" vertical="center"/>
    </xf>
    <xf numFmtId="49" fontId="48" fillId="0" borderId="54" xfId="0" applyNumberFormat="1" applyFont="1" applyBorder="1" applyAlignment="1">
      <alignment horizontal="center" vertical="center" wrapText="1"/>
    </xf>
    <xf numFmtId="0" fontId="46" fillId="0" borderId="61" xfId="0" applyFont="1" applyBorder="1" applyAlignment="1">
      <alignment horizontal="right" vertical="center"/>
    </xf>
    <xf numFmtId="49" fontId="48" fillId="0" borderId="39" xfId="0" applyNumberFormat="1" applyFont="1" applyBorder="1" applyAlignment="1">
      <alignment horizontal="center" vertical="center" wrapText="1"/>
    </xf>
    <xf numFmtId="49" fontId="65" fillId="0" borderId="43" xfId="0" applyNumberFormat="1" applyFont="1" applyBorder="1" applyAlignment="1">
      <alignment horizontal="center" vertical="center" wrapText="1"/>
    </xf>
    <xf numFmtId="0" fontId="61" fillId="0" borderId="54" xfId="0" applyFont="1" applyBorder="1" applyAlignment="1">
      <alignment horizontal="center" vertical="center"/>
    </xf>
    <xf numFmtId="0" fontId="54" fillId="0" borderId="54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6" fillId="0" borderId="21" xfId="0" applyFont="1" applyBorder="1" applyAlignment="1">
      <alignment vertical="center"/>
    </xf>
    <xf numFmtId="0" fontId="46" fillId="0" borderId="70" xfId="0" applyFont="1" applyBorder="1" applyAlignment="1">
      <alignment horizontal="left" vertical="center"/>
    </xf>
    <xf numFmtId="0" fontId="47" fillId="0" borderId="49" xfId="0" applyFont="1" applyBorder="1" applyAlignment="1">
      <alignment horizontal="right" vertical="center"/>
    </xf>
    <xf numFmtId="0" fontId="47" fillId="0" borderId="73" xfId="0" applyFont="1" applyBorder="1" applyAlignment="1">
      <alignment horizontal="left" vertical="center"/>
    </xf>
    <xf numFmtId="0" fontId="47" fillId="0" borderId="34" xfId="0" applyFont="1" applyBorder="1" applyAlignment="1">
      <alignment horizontal="center" vertical="center"/>
    </xf>
    <xf numFmtId="0" fontId="47" fillId="0" borderId="71" xfId="0" applyFont="1" applyBorder="1" applyAlignment="1">
      <alignment horizontal="left" vertical="center"/>
    </xf>
    <xf numFmtId="0" fontId="47" fillId="0" borderId="39" xfId="0" quotePrefix="1" applyFont="1" applyBorder="1" applyAlignment="1">
      <alignment vertical="center"/>
    </xf>
    <xf numFmtId="0" fontId="47" fillId="0" borderId="87" xfId="0" quotePrefix="1" applyFont="1" applyBorder="1" applyAlignment="1">
      <alignment horizontal="left" vertical="center"/>
    </xf>
    <xf numFmtId="0" fontId="59" fillId="0" borderId="54" xfId="0" applyFont="1" applyBorder="1" applyAlignment="1">
      <alignment horizontal="center" vertical="center"/>
    </xf>
    <xf numFmtId="0" fontId="47" fillId="0" borderId="46" xfId="0" applyFont="1" applyBorder="1" applyAlignment="1">
      <alignment horizontal="left" vertical="center"/>
    </xf>
    <xf numFmtId="0" fontId="47" fillId="0" borderId="40" xfId="0" quotePrefix="1" applyFont="1" applyBorder="1" applyAlignment="1">
      <alignment vertical="center"/>
    </xf>
    <xf numFmtId="0" fontId="47" fillId="0" borderId="33" xfId="0" quotePrefix="1" applyFont="1" applyBorder="1" applyAlignment="1">
      <alignment horizontal="left" vertical="center"/>
    </xf>
    <xf numFmtId="0" fontId="47" fillId="0" borderId="41" xfId="0" applyFont="1" applyBorder="1" applyAlignment="1">
      <alignment vertical="center"/>
    </xf>
    <xf numFmtId="0" fontId="47" fillId="0" borderId="40" xfId="0" applyFont="1" applyBorder="1" applyAlignment="1">
      <alignment horizontal="center" vertical="center" wrapText="1" shrinkToFit="1"/>
    </xf>
    <xf numFmtId="0" fontId="47" fillId="0" borderId="36" xfId="388" applyFont="1" applyBorder="1" applyAlignment="1">
      <alignment horizontal="center" vertical="center"/>
    </xf>
    <xf numFmtId="0" fontId="52" fillId="0" borderId="52" xfId="0" applyFont="1" applyBorder="1" applyAlignment="1">
      <alignment horizontal="center" vertical="center"/>
    </xf>
    <xf numFmtId="0" fontId="47" fillId="0" borderId="27" xfId="0" applyFont="1" applyBorder="1" applyAlignment="1">
      <alignment horizontal="left" vertical="center"/>
    </xf>
    <xf numFmtId="0" fontId="54" fillId="0" borderId="36" xfId="0" applyFont="1" applyBorder="1" applyAlignment="1">
      <alignment horizontal="center" vertical="center"/>
    </xf>
    <xf numFmtId="49" fontId="47" fillId="0" borderId="24" xfId="0" applyNumberFormat="1" applyFont="1" applyBorder="1" applyAlignment="1">
      <alignment horizontal="right" vertical="center"/>
    </xf>
    <xf numFmtId="0" fontId="54" fillId="0" borderId="33" xfId="0" applyFont="1" applyBorder="1" applyAlignment="1">
      <alignment horizontal="center" vertical="center"/>
    </xf>
    <xf numFmtId="0" fontId="47" fillId="0" borderId="33" xfId="0" quotePrefix="1" applyFont="1" applyBorder="1" applyAlignment="1">
      <alignment horizontal="center" vertical="center"/>
    </xf>
    <xf numFmtId="0" fontId="47" fillId="0" borderId="55" xfId="0" applyFont="1" applyBorder="1" applyAlignment="1">
      <alignment vertical="center"/>
    </xf>
    <xf numFmtId="0" fontId="47" fillId="0" borderId="37" xfId="0" applyFont="1" applyBorder="1" applyAlignment="1">
      <alignment horizontal="right" vertical="center"/>
    </xf>
    <xf numFmtId="49" fontId="52" fillId="0" borderId="0" xfId="0" applyNumberFormat="1" applyFont="1" applyAlignment="1">
      <alignment horizontal="center" vertical="center" wrapText="1"/>
    </xf>
    <xf numFmtId="49" fontId="68" fillId="0" borderId="40" xfId="0" applyNumberFormat="1" applyFont="1" applyBorder="1" applyAlignment="1">
      <alignment horizontal="center" vertical="center"/>
    </xf>
    <xf numFmtId="49" fontId="67" fillId="0" borderId="52" xfId="0" applyNumberFormat="1" applyFont="1" applyBorder="1" applyAlignment="1">
      <alignment horizontal="center" vertical="center" wrapText="1"/>
    </xf>
    <xf numFmtId="0" fontId="47" fillId="0" borderId="58" xfId="0" applyFont="1" applyBorder="1" applyAlignment="1">
      <alignment vertical="center"/>
    </xf>
    <xf numFmtId="0" fontId="47" fillId="0" borderId="45" xfId="0" applyFont="1" applyBorder="1" applyAlignment="1">
      <alignment horizontal="left" vertical="center"/>
    </xf>
    <xf numFmtId="0" fontId="47" fillId="0" borderId="42" xfId="0" quotePrefix="1" applyFont="1" applyBorder="1" applyAlignment="1">
      <alignment horizontal="left" vertical="center"/>
    </xf>
    <xf numFmtId="0" fontId="47" fillId="0" borderId="50" xfId="0" applyFont="1" applyBorder="1" applyAlignment="1">
      <alignment horizontal="center" vertical="center"/>
    </xf>
    <xf numFmtId="14" fontId="47" fillId="0" borderId="31" xfId="0" applyNumberFormat="1" applyFont="1" applyBorder="1" applyAlignment="1">
      <alignment horizontal="center" vertical="center" wrapText="1"/>
    </xf>
    <xf numFmtId="0" fontId="47" fillId="0" borderId="38" xfId="0" applyFont="1" applyBorder="1" applyAlignment="1">
      <alignment vertical="center"/>
    </xf>
    <xf numFmtId="0" fontId="47" fillId="0" borderId="53" xfId="0" quotePrefix="1" applyFont="1" applyBorder="1" applyAlignment="1">
      <alignment horizontal="left" vertical="center"/>
    </xf>
    <xf numFmtId="0" fontId="47" fillId="0" borderId="54" xfId="0" quotePrefix="1" applyFont="1" applyBorder="1" applyAlignment="1">
      <alignment horizontal="left" vertical="center"/>
    </xf>
    <xf numFmtId="49" fontId="47" fillId="0" borderId="44" xfId="0" applyNumberFormat="1" applyFont="1" applyBorder="1" applyAlignment="1">
      <alignment horizontal="right" vertical="center"/>
    </xf>
    <xf numFmtId="49" fontId="46" fillId="0" borderId="28" xfId="0" applyNumberFormat="1" applyFont="1" applyBorder="1" applyAlignment="1">
      <alignment horizontal="right" vertical="center"/>
    </xf>
    <xf numFmtId="0" fontId="47" fillId="0" borderId="82" xfId="0" applyFont="1" applyBorder="1" applyAlignment="1">
      <alignment horizontal="center" vertical="center"/>
    </xf>
    <xf numFmtId="0" fontId="47" fillId="0" borderId="76" xfId="0" applyFont="1" applyBorder="1" applyAlignment="1">
      <alignment horizontal="center" vertical="center"/>
    </xf>
    <xf numFmtId="49" fontId="46" fillId="0" borderId="74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49" fontId="47" fillId="27" borderId="45" xfId="0" applyNumberFormat="1" applyFont="1" applyFill="1" applyBorder="1" applyAlignment="1">
      <alignment horizontal="left" vertical="center" wrapText="1"/>
    </xf>
    <xf numFmtId="0" fontId="46" fillId="27" borderId="0" xfId="0" applyFont="1" applyFill="1" applyAlignment="1">
      <alignment vertical="center"/>
    </xf>
    <xf numFmtId="0" fontId="47" fillId="28" borderId="0" xfId="0" applyFont="1" applyFill="1" applyAlignment="1">
      <alignment horizontal="center" vertical="center"/>
    </xf>
    <xf numFmtId="0" fontId="47" fillId="28" borderId="39" xfId="0" applyFont="1" applyFill="1" applyBorder="1" applyAlignment="1">
      <alignment horizontal="center" vertical="center"/>
    </xf>
    <xf numFmtId="0" fontId="47" fillId="28" borderId="54" xfId="0" applyFont="1" applyFill="1" applyBorder="1" applyAlignment="1">
      <alignment horizontal="center" vertical="center"/>
    </xf>
    <xf numFmtId="49" fontId="47" fillId="28" borderId="39" xfId="0" applyNumberFormat="1" applyFont="1" applyFill="1" applyBorder="1" applyAlignment="1">
      <alignment horizontal="left" vertical="center" wrapText="1"/>
    </xf>
    <xf numFmtId="0" fontId="52" fillId="28" borderId="39" xfId="0" applyFont="1" applyFill="1" applyBorder="1" applyAlignment="1">
      <alignment horizontal="center" vertical="center"/>
    </xf>
    <xf numFmtId="0" fontId="47" fillId="28" borderId="53" xfId="0" quotePrefix="1" applyFont="1" applyFill="1" applyBorder="1" applyAlignment="1">
      <alignment horizontal="left" vertical="center"/>
    </xf>
    <xf numFmtId="0" fontId="54" fillId="28" borderId="52" xfId="0" applyFont="1" applyFill="1" applyBorder="1" applyAlignment="1">
      <alignment horizontal="center" vertical="center"/>
    </xf>
    <xf numFmtId="0" fontId="47" fillId="28" borderId="47" xfId="0" applyFont="1" applyFill="1" applyBorder="1" applyAlignment="1">
      <alignment horizontal="center" vertical="center"/>
    </xf>
    <xf numFmtId="49" fontId="52" fillId="0" borderId="57" xfId="0" applyNumberFormat="1" applyFont="1" applyBorder="1" applyAlignment="1">
      <alignment horizontal="center" vertical="center"/>
    </xf>
    <xf numFmtId="49" fontId="54" fillId="0" borderId="33" xfId="0" applyNumberFormat="1" applyFont="1" applyBorder="1" applyAlignment="1">
      <alignment horizontal="center" vertical="center" shrinkToFit="1"/>
    </xf>
    <xf numFmtId="0" fontId="53" fillId="27" borderId="53" xfId="0" applyFont="1" applyFill="1" applyBorder="1" applyAlignment="1">
      <alignment horizontal="center" vertical="center"/>
    </xf>
    <xf numFmtId="0" fontId="42" fillId="27" borderId="40" xfId="0" applyFont="1" applyFill="1" applyBorder="1" applyAlignment="1">
      <alignment horizontal="center" vertical="center"/>
    </xf>
    <xf numFmtId="49" fontId="52" fillId="0" borderId="52" xfId="0" applyNumberFormat="1" applyFont="1" applyBorder="1" applyAlignment="1">
      <alignment horizontal="right" vertical="center" wrapText="1"/>
    </xf>
    <xf numFmtId="49" fontId="54" fillId="0" borderId="36" xfId="0" applyNumberFormat="1" applyFont="1" applyBorder="1" applyAlignment="1">
      <alignment horizontal="center" vertical="center" shrinkToFit="1"/>
    </xf>
    <xf numFmtId="49" fontId="54" fillId="0" borderId="41" xfId="0" applyNumberFormat="1" applyFont="1" applyBorder="1" applyAlignment="1">
      <alignment horizontal="center" vertical="center"/>
    </xf>
    <xf numFmtId="49" fontId="52" fillId="0" borderId="52" xfId="0" applyNumberFormat="1" applyFont="1" applyBorder="1" applyAlignment="1">
      <alignment horizontal="center" vertical="center"/>
    </xf>
    <xf numFmtId="49" fontId="54" fillId="0" borderId="54" xfId="0" applyNumberFormat="1" applyFont="1" applyBorder="1" applyAlignment="1">
      <alignment horizontal="center" vertical="center" shrinkToFit="1"/>
    </xf>
    <xf numFmtId="0" fontId="47" fillId="0" borderId="53" xfId="0" quotePrefix="1" applyFont="1" applyBorder="1" applyAlignment="1">
      <alignment vertical="center"/>
    </xf>
    <xf numFmtId="0" fontId="47" fillId="0" borderId="44" xfId="0" applyFont="1" applyBorder="1" applyAlignment="1">
      <alignment horizontal="left" vertical="center"/>
    </xf>
    <xf numFmtId="0" fontId="47" fillId="29" borderId="31" xfId="0" applyFont="1" applyFill="1" applyBorder="1" applyAlignment="1">
      <alignment vertical="center"/>
    </xf>
    <xf numFmtId="0" fontId="47" fillId="29" borderId="59" xfId="0" applyFont="1" applyFill="1" applyBorder="1" applyAlignment="1">
      <alignment horizontal="center" vertical="center"/>
    </xf>
    <xf numFmtId="0" fontId="53" fillId="29" borderId="53" xfId="0" applyFont="1" applyFill="1" applyBorder="1" applyAlignment="1">
      <alignment horizontal="center" vertical="center"/>
    </xf>
    <xf numFmtId="49" fontId="47" fillId="29" borderId="45" xfId="0" applyNumberFormat="1" applyFont="1" applyFill="1" applyBorder="1" applyAlignment="1">
      <alignment horizontal="left" vertical="center" wrapText="1"/>
    </xf>
    <xf numFmtId="0" fontId="47" fillId="29" borderId="54" xfId="0" applyFont="1" applyFill="1" applyBorder="1" applyAlignment="1">
      <alignment horizontal="left" vertical="center"/>
    </xf>
    <xf numFmtId="0" fontId="47" fillId="29" borderId="36" xfId="0" applyFont="1" applyFill="1" applyBorder="1" applyAlignment="1">
      <alignment horizontal="center" vertical="center"/>
    </xf>
    <xf numFmtId="0" fontId="52" fillId="29" borderId="40" xfId="0" applyFont="1" applyFill="1" applyBorder="1" applyAlignment="1">
      <alignment horizontal="center" vertical="center"/>
    </xf>
    <xf numFmtId="0" fontId="52" fillId="29" borderId="36" xfId="0" applyFont="1" applyFill="1" applyBorder="1" applyAlignment="1">
      <alignment horizontal="center" vertical="center"/>
    </xf>
    <xf numFmtId="0" fontId="54" fillId="29" borderId="54" xfId="0" applyFont="1" applyFill="1" applyBorder="1" applyAlignment="1">
      <alignment horizontal="center" vertical="center"/>
    </xf>
    <xf numFmtId="0" fontId="52" fillId="29" borderId="40" xfId="0" applyFont="1" applyFill="1" applyBorder="1" applyAlignment="1">
      <alignment vertical="center"/>
    </xf>
    <xf numFmtId="0" fontId="70" fillId="29" borderId="52" xfId="0" applyFont="1" applyFill="1" applyBorder="1" applyAlignment="1">
      <alignment horizontal="center" vertical="center"/>
    </xf>
    <xf numFmtId="0" fontId="61" fillId="29" borderId="40" xfId="0" applyFont="1" applyFill="1" applyBorder="1" applyAlignment="1">
      <alignment horizontal="center" vertical="center"/>
    </xf>
    <xf numFmtId="0" fontId="42" fillId="29" borderId="40" xfId="0" applyFont="1" applyFill="1" applyBorder="1" applyAlignment="1">
      <alignment vertical="center"/>
    </xf>
    <xf numFmtId="0" fontId="42" fillId="29" borderId="43" xfId="0" applyFont="1" applyFill="1" applyBorder="1" applyAlignment="1">
      <alignment horizontal="right" vertical="center"/>
    </xf>
    <xf numFmtId="0" fontId="47" fillId="29" borderId="40" xfId="0" applyFont="1" applyFill="1" applyBorder="1" applyAlignment="1">
      <alignment horizontal="center" vertical="center"/>
    </xf>
    <xf numFmtId="0" fontId="54" fillId="29" borderId="40" xfId="388" applyFont="1" applyFill="1" applyBorder="1" applyAlignment="1">
      <alignment horizontal="center" vertical="center" wrapText="1"/>
    </xf>
    <xf numFmtId="49" fontId="54" fillId="29" borderId="40" xfId="0" applyNumberFormat="1" applyFont="1" applyFill="1" applyBorder="1" applyAlignment="1">
      <alignment horizontal="center" vertical="center" shrinkToFit="1"/>
    </xf>
    <xf numFmtId="0" fontId="53" fillId="29" borderId="54" xfId="0" applyFont="1" applyFill="1" applyBorder="1" applyAlignment="1">
      <alignment horizontal="center" vertical="center"/>
    </xf>
    <xf numFmtId="0" fontId="47" fillId="29" borderId="43" xfId="0" applyFont="1" applyFill="1" applyBorder="1" applyAlignment="1">
      <alignment horizontal="center" vertical="center"/>
    </xf>
    <xf numFmtId="0" fontId="47" fillId="29" borderId="47" xfId="0" applyFont="1" applyFill="1" applyBorder="1" applyAlignment="1">
      <alignment horizontal="center" vertical="center"/>
    </xf>
    <xf numFmtId="0" fontId="47" fillId="29" borderId="35" xfId="0" applyFont="1" applyFill="1" applyBorder="1" applyAlignment="1">
      <alignment horizontal="center" vertical="center"/>
    </xf>
    <xf numFmtId="49" fontId="52" fillId="27" borderId="40" xfId="0" applyNumberFormat="1" applyFont="1" applyFill="1" applyBorder="1" applyAlignment="1">
      <alignment horizontal="center" vertical="center"/>
    </xf>
    <xf numFmtId="49" fontId="47" fillId="29" borderId="53" xfId="0" applyNumberFormat="1" applyFont="1" applyFill="1" applyBorder="1" applyAlignment="1">
      <alignment horizontal="left" vertical="center"/>
    </xf>
    <xf numFmtId="0" fontId="47" fillId="29" borderId="57" xfId="0" applyFont="1" applyFill="1" applyBorder="1" applyAlignment="1">
      <alignment horizontal="center" vertical="center"/>
    </xf>
    <xf numFmtId="0" fontId="47" fillId="29" borderId="41" xfId="0" applyFont="1" applyFill="1" applyBorder="1" applyAlignment="1">
      <alignment horizontal="center" vertical="center"/>
    </xf>
    <xf numFmtId="0" fontId="65" fillId="29" borderId="52" xfId="0" applyFont="1" applyFill="1" applyBorder="1" applyAlignment="1">
      <alignment horizontal="center" vertical="center"/>
    </xf>
    <xf numFmtId="0" fontId="47" fillId="29" borderId="0" xfId="0" applyFont="1" applyFill="1" applyAlignment="1">
      <alignment horizontal="center" vertical="center"/>
    </xf>
    <xf numFmtId="49" fontId="68" fillId="29" borderId="41" xfId="0" applyNumberFormat="1" applyFont="1" applyFill="1" applyBorder="1" applyAlignment="1">
      <alignment horizontal="center" vertical="center"/>
    </xf>
    <xf numFmtId="0" fontId="47" fillId="27" borderId="43" xfId="0" applyFont="1" applyFill="1" applyBorder="1" applyAlignment="1">
      <alignment horizontal="right" vertical="center"/>
    </xf>
    <xf numFmtId="0" fontId="46" fillId="29" borderId="44" xfId="0" applyFont="1" applyFill="1" applyBorder="1" applyAlignment="1">
      <alignment horizontal="right" vertical="center"/>
    </xf>
    <xf numFmtId="0" fontId="47" fillId="29" borderId="38" xfId="0" applyFont="1" applyFill="1" applyBorder="1" applyAlignment="1">
      <alignment horizontal="center" vertical="center"/>
    </xf>
    <xf numFmtId="0" fontId="52" fillId="29" borderId="33" xfId="0" quotePrefix="1" applyFont="1" applyFill="1" applyBorder="1" applyAlignment="1">
      <alignment horizontal="center" vertical="center"/>
    </xf>
    <xf numFmtId="0" fontId="47" fillId="29" borderId="54" xfId="0" applyFont="1" applyFill="1" applyBorder="1" applyAlignment="1">
      <alignment horizontal="center" vertical="center"/>
    </xf>
    <xf numFmtId="49" fontId="47" fillId="27" borderId="40" xfId="0" applyNumberFormat="1" applyFont="1" applyFill="1" applyBorder="1" applyAlignment="1">
      <alignment horizontal="center" vertical="center"/>
    </xf>
    <xf numFmtId="0" fontId="47" fillId="29" borderId="31" xfId="0" applyFont="1" applyFill="1" applyBorder="1" applyAlignment="1">
      <alignment horizontal="left" vertical="center"/>
    </xf>
    <xf numFmtId="0" fontId="47" fillId="29" borderId="53" xfId="0" quotePrefix="1" applyFont="1" applyFill="1" applyBorder="1" applyAlignment="1">
      <alignment horizontal="left" vertical="center"/>
    </xf>
    <xf numFmtId="49" fontId="69" fillId="29" borderId="41" xfId="0" applyNumberFormat="1" applyFont="1" applyFill="1" applyBorder="1" applyAlignment="1">
      <alignment horizontal="center" vertical="center"/>
    </xf>
    <xf numFmtId="0" fontId="47" fillId="29" borderId="41" xfId="0" applyFont="1" applyFill="1" applyBorder="1" applyAlignment="1">
      <alignment horizontal="left" vertical="center"/>
    </xf>
    <xf numFmtId="49" fontId="54" fillId="29" borderId="41" xfId="0" applyNumberFormat="1" applyFont="1" applyFill="1" applyBorder="1" applyAlignment="1">
      <alignment horizontal="center" vertical="center" shrinkToFit="1"/>
    </xf>
    <xf numFmtId="0" fontId="47" fillId="29" borderId="41" xfId="0" quotePrefix="1" applyFont="1" applyFill="1" applyBorder="1" applyAlignment="1">
      <alignment horizontal="center" vertical="center"/>
    </xf>
    <xf numFmtId="0" fontId="47" fillId="29" borderId="38" xfId="0" quotePrefix="1" applyFont="1" applyFill="1" applyBorder="1" applyAlignment="1">
      <alignment vertical="center"/>
    </xf>
    <xf numFmtId="0" fontId="54" fillId="29" borderId="41" xfId="0" applyFont="1" applyFill="1" applyBorder="1" applyAlignment="1">
      <alignment horizontal="center" vertical="center"/>
    </xf>
    <xf numFmtId="49" fontId="54" fillId="29" borderId="40" xfId="0" applyNumberFormat="1" applyFont="1" applyFill="1" applyBorder="1" applyAlignment="1">
      <alignment horizontal="center" vertical="center"/>
    </xf>
    <xf numFmtId="0" fontId="52" fillId="29" borderId="36" xfId="0" applyFont="1" applyFill="1" applyBorder="1" applyAlignment="1">
      <alignment horizontal="right" vertical="center"/>
    </xf>
    <xf numFmtId="0" fontId="47" fillId="29" borderId="45" xfId="0" quotePrefix="1" applyFont="1" applyFill="1" applyBorder="1" applyAlignment="1">
      <alignment horizontal="left" vertical="center"/>
    </xf>
    <xf numFmtId="0" fontId="48" fillId="29" borderId="40" xfId="0" applyFont="1" applyFill="1" applyBorder="1" applyAlignment="1">
      <alignment horizontal="center" vertical="center"/>
    </xf>
    <xf numFmtId="0" fontId="47" fillId="29" borderId="53" xfId="0" applyFont="1" applyFill="1" applyBorder="1" applyAlignment="1">
      <alignment horizontal="left" vertical="center"/>
    </xf>
    <xf numFmtId="0" fontId="47" fillId="27" borderId="45" xfId="0" applyFont="1" applyFill="1" applyBorder="1" applyAlignment="1">
      <alignment horizontal="left" vertical="center"/>
    </xf>
    <xf numFmtId="0" fontId="47" fillId="0" borderId="36" xfId="0" applyFont="1" applyBorder="1" applyAlignment="1">
      <alignment horizontal="left" vertical="center"/>
    </xf>
    <xf numFmtId="0" fontId="47" fillId="29" borderId="54" xfId="0" quotePrefix="1" applyFont="1" applyFill="1" applyBorder="1" applyAlignment="1">
      <alignment horizontal="left" vertical="center"/>
    </xf>
    <xf numFmtId="0" fontId="59" fillId="0" borderId="0" xfId="0" applyFont="1" applyAlignment="1">
      <alignment vertical="center"/>
    </xf>
    <xf numFmtId="0" fontId="42" fillId="0" borderId="41" xfId="0" applyFont="1" applyBorder="1" applyAlignment="1">
      <alignment vertical="center"/>
    </xf>
    <xf numFmtId="0" fontId="47" fillId="0" borderId="59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29" borderId="42" xfId="0" applyFont="1" applyFill="1" applyBorder="1" applyAlignment="1">
      <alignment horizontal="left" vertical="center"/>
    </xf>
    <xf numFmtId="0" fontId="47" fillId="27" borderId="40" xfId="0" applyFont="1" applyFill="1" applyBorder="1" applyAlignment="1">
      <alignment vertical="center"/>
    </xf>
    <xf numFmtId="0" fontId="47" fillId="29" borderId="0" xfId="0" applyFont="1" applyFill="1" applyAlignment="1">
      <alignment vertical="center"/>
    </xf>
    <xf numFmtId="0" fontId="47" fillId="29" borderId="55" xfId="0" applyFont="1" applyFill="1" applyBorder="1" applyAlignment="1">
      <alignment horizontal="left" vertical="center"/>
    </xf>
    <xf numFmtId="0" fontId="47" fillId="29" borderId="37" xfId="0" applyFont="1" applyFill="1" applyBorder="1" applyAlignment="1">
      <alignment horizontal="center" vertical="center"/>
    </xf>
    <xf numFmtId="0" fontId="65" fillId="29" borderId="54" xfId="0" applyFont="1" applyFill="1" applyBorder="1" applyAlignment="1">
      <alignment vertical="center"/>
    </xf>
    <xf numFmtId="49" fontId="48" fillId="29" borderId="36" xfId="0" applyNumberFormat="1" applyFont="1" applyFill="1" applyBorder="1" applyAlignment="1">
      <alignment horizontal="center" vertical="center" shrinkToFit="1"/>
    </xf>
    <xf numFmtId="0" fontId="47" fillId="29" borderId="40" xfId="0" applyFont="1" applyFill="1" applyBorder="1" applyAlignment="1">
      <alignment horizontal="left" vertical="center"/>
    </xf>
    <xf numFmtId="49" fontId="65" fillId="29" borderId="45" xfId="0" applyNumberFormat="1" applyFont="1" applyFill="1" applyBorder="1" applyAlignment="1">
      <alignment horizontal="center" vertical="center"/>
    </xf>
    <xf numFmtId="9" fontId="47" fillId="0" borderId="0" xfId="384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9" fontId="46" fillId="0" borderId="48" xfId="0" applyNumberFormat="1" applyFont="1" applyBorder="1" applyAlignment="1">
      <alignment horizontal="right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left" vertical="center"/>
    </xf>
    <xf numFmtId="49" fontId="46" fillId="0" borderId="17" xfId="0" applyNumberFormat="1" applyFont="1" applyBorder="1" applyAlignment="1">
      <alignment horizontal="right" vertical="center"/>
    </xf>
    <xf numFmtId="167" fontId="46" fillId="0" borderId="18" xfId="0" applyNumberFormat="1" applyFont="1" applyBorder="1" applyAlignment="1">
      <alignment horizontal="center" vertical="center"/>
    </xf>
    <xf numFmtId="167" fontId="46" fillId="0" borderId="19" xfId="0" applyNumberFormat="1" applyFont="1" applyBorder="1" applyAlignment="1">
      <alignment horizontal="center" vertical="center"/>
    </xf>
    <xf numFmtId="49" fontId="46" fillId="0" borderId="20" xfId="0" applyNumberFormat="1" applyFont="1" applyBorder="1" applyAlignment="1">
      <alignment horizontal="left" vertical="center"/>
    </xf>
    <xf numFmtId="49" fontId="46" fillId="0" borderId="21" xfId="0" applyNumberFormat="1" applyFont="1" applyBorder="1" applyAlignment="1">
      <alignment horizontal="right" vertical="center"/>
    </xf>
    <xf numFmtId="0" fontId="47" fillId="0" borderId="64" xfId="0" applyFont="1" applyBorder="1" applyAlignment="1">
      <alignment vertical="center"/>
    </xf>
    <xf numFmtId="0" fontId="47" fillId="0" borderId="63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49" fontId="46" fillId="0" borderId="27" xfId="0" applyNumberFormat="1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7" fillId="0" borderId="22" xfId="0" applyFont="1" applyBorder="1" applyAlignment="1">
      <alignment horizontal="right" vertical="center"/>
    </xf>
    <xf numFmtId="0" fontId="47" fillId="0" borderId="31" xfId="0" applyFont="1" applyBorder="1" applyAlignment="1">
      <alignment horizontal="left" vertical="center"/>
    </xf>
    <xf numFmtId="0" fontId="47" fillId="0" borderId="40" xfId="0" applyFont="1" applyBorder="1" applyAlignment="1">
      <alignment horizontal="left" vertical="center"/>
    </xf>
    <xf numFmtId="0" fontId="54" fillId="0" borderId="42" xfId="0" applyFont="1" applyBorder="1" applyAlignment="1">
      <alignment vertical="center"/>
    </xf>
    <xf numFmtId="0" fontId="54" fillId="0" borderId="38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47" fillId="0" borderId="40" xfId="0" applyFont="1" applyBorder="1" applyAlignment="1">
      <alignment vertical="center"/>
    </xf>
    <xf numFmtId="0" fontId="47" fillId="0" borderId="53" xfId="0" applyFont="1" applyBorder="1" applyAlignment="1">
      <alignment horizontal="left" vertical="center"/>
    </xf>
    <xf numFmtId="0" fontId="47" fillId="0" borderId="68" xfId="0" applyFont="1" applyBorder="1" applyAlignment="1">
      <alignment horizontal="left" vertical="center"/>
    </xf>
    <xf numFmtId="0" fontId="47" fillId="0" borderId="24" xfId="0" applyFont="1" applyBorder="1" applyAlignment="1">
      <alignment horizontal="right" vertical="center"/>
    </xf>
    <xf numFmtId="0" fontId="47" fillId="0" borderId="51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69" xfId="0" applyFont="1" applyBorder="1" applyAlignment="1">
      <alignment horizontal="left" vertical="center"/>
    </xf>
    <xf numFmtId="0" fontId="47" fillId="0" borderId="26" xfId="0" applyFont="1" applyBorder="1" applyAlignment="1">
      <alignment horizontal="right" vertical="center"/>
    </xf>
    <xf numFmtId="0" fontId="47" fillId="0" borderId="42" xfId="0" applyFont="1" applyBorder="1" applyAlignment="1">
      <alignment horizontal="left" vertical="center"/>
    </xf>
    <xf numFmtId="0" fontId="47" fillId="0" borderId="37" xfId="0" applyFont="1" applyBorder="1" applyAlignment="1">
      <alignment vertical="center"/>
    </xf>
    <xf numFmtId="0" fontId="47" fillId="0" borderId="37" xfId="0" applyFont="1" applyBorder="1" applyAlignment="1">
      <alignment horizontal="center" vertical="center"/>
    </xf>
    <xf numFmtId="0" fontId="47" fillId="0" borderId="56" xfId="0" applyFont="1" applyBorder="1" applyAlignment="1">
      <alignment vertical="center"/>
    </xf>
    <xf numFmtId="0" fontId="47" fillId="0" borderId="70" xfId="0" applyFont="1" applyBorder="1" applyAlignment="1">
      <alignment horizontal="left" vertical="center"/>
    </xf>
    <xf numFmtId="0" fontId="47" fillId="0" borderId="30" xfId="0" applyFont="1" applyBorder="1" applyAlignment="1">
      <alignment horizontal="center" vertical="center"/>
    </xf>
    <xf numFmtId="49" fontId="46" fillId="0" borderId="71" xfId="0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6" xfId="0" applyFont="1" applyBorder="1" applyAlignment="1">
      <alignment horizontal="right" vertical="center" wrapText="1"/>
    </xf>
    <xf numFmtId="49" fontId="46" fillId="0" borderId="21" xfId="0" applyNumberFormat="1" applyFont="1" applyBorder="1" applyAlignment="1">
      <alignment horizontal="right" vertical="center" wrapText="1"/>
    </xf>
    <xf numFmtId="49" fontId="47" fillId="0" borderId="22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center"/>
    </xf>
    <xf numFmtId="0" fontId="47" fillId="0" borderId="32" xfId="0" applyFont="1" applyBorder="1" applyAlignment="1">
      <alignment horizontal="left" vertical="center"/>
    </xf>
    <xf numFmtId="49" fontId="47" fillId="0" borderId="68" xfId="0" applyNumberFormat="1" applyFont="1" applyBorder="1" applyAlignment="1">
      <alignment horizontal="left" vertical="center"/>
    </xf>
    <xf numFmtId="49" fontId="47" fillId="0" borderId="24" xfId="0" applyNumberFormat="1" applyFont="1" applyBorder="1" applyAlignment="1">
      <alignment horizontal="right" vertical="center" wrapText="1"/>
    </xf>
    <xf numFmtId="0" fontId="47" fillId="0" borderId="3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6" fillId="0" borderId="33" xfId="0" applyFont="1" applyBorder="1" applyAlignment="1">
      <alignment vertical="center"/>
    </xf>
    <xf numFmtId="49" fontId="47" fillId="0" borderId="69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 wrapText="1"/>
    </xf>
    <xf numFmtId="0" fontId="47" fillId="0" borderId="0" xfId="0" applyFont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49" fontId="47" fillId="0" borderId="72" xfId="0" applyNumberFormat="1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47" fillId="0" borderId="35" xfId="0" applyFont="1" applyBorder="1" applyAlignment="1">
      <alignment horizontal="left" vertical="center"/>
    </xf>
    <xf numFmtId="0" fontId="47" fillId="0" borderId="57" xfId="0" applyFont="1" applyBorder="1" applyAlignment="1">
      <alignment horizontal="left" vertical="center"/>
    </xf>
    <xf numFmtId="0" fontId="54" fillId="0" borderId="45" xfId="0" applyFont="1" applyBorder="1" applyAlignment="1">
      <alignment horizontal="center" vertical="center"/>
    </xf>
    <xf numFmtId="0" fontId="52" fillId="0" borderId="56" xfId="0" applyFont="1" applyBorder="1" applyAlignment="1">
      <alignment horizontal="center" vertical="center"/>
    </xf>
    <xf numFmtId="49" fontId="46" fillId="0" borderId="70" xfId="0" applyNumberFormat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 wrapText="1"/>
    </xf>
    <xf numFmtId="0" fontId="47" fillId="0" borderId="35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49" fontId="47" fillId="0" borderId="21" xfId="0" applyNumberFormat="1" applyFont="1" applyBorder="1" applyAlignment="1">
      <alignment horizontal="right" vertical="center"/>
    </xf>
    <xf numFmtId="49" fontId="47" fillId="0" borderId="70" xfId="0" applyNumberFormat="1" applyFont="1" applyBorder="1" applyAlignment="1">
      <alignment horizontal="left" vertical="center"/>
    </xf>
    <xf numFmtId="0" fontId="47" fillId="0" borderId="60" xfId="0" applyFont="1" applyBorder="1" applyAlignment="1">
      <alignment horizontal="right" vertical="center"/>
    </xf>
    <xf numFmtId="0" fontId="54" fillId="0" borderId="42" xfId="0" applyFont="1" applyBorder="1" applyAlignment="1">
      <alignment horizontal="center" vertical="center"/>
    </xf>
    <xf numFmtId="0" fontId="52" fillId="0" borderId="37" xfId="0" applyFont="1" applyBorder="1" applyAlignment="1">
      <alignment horizontal="center" vertical="center"/>
    </xf>
    <xf numFmtId="0" fontId="47" fillId="0" borderId="56" xfId="0" applyFont="1" applyBorder="1" applyAlignment="1">
      <alignment horizontal="left" vertical="center"/>
    </xf>
    <xf numFmtId="0" fontId="47" fillId="0" borderId="60" xfId="0" applyFont="1" applyBorder="1" applyAlignment="1">
      <alignment horizontal="left" vertical="center"/>
    </xf>
    <xf numFmtId="49" fontId="47" fillId="0" borderId="81" xfId="0" applyNumberFormat="1" applyFont="1" applyBorder="1" applyAlignment="1">
      <alignment horizontal="right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quotePrefix="1" applyFont="1" applyBorder="1" applyAlignment="1">
      <alignment vertical="center"/>
    </xf>
    <xf numFmtId="49" fontId="47" fillId="0" borderId="77" xfId="0" applyNumberFormat="1" applyFont="1" applyBorder="1" applyAlignment="1">
      <alignment horizontal="left" vertical="center"/>
    </xf>
    <xf numFmtId="49" fontId="47" fillId="0" borderId="61" xfId="0" applyNumberFormat="1" applyFont="1" applyBorder="1" applyAlignment="1">
      <alignment horizontal="right" vertical="center"/>
    </xf>
    <xf numFmtId="0" fontId="47" fillId="0" borderId="83" xfId="0" applyFont="1" applyBorder="1" applyAlignment="1">
      <alignment horizontal="left" vertical="center"/>
    </xf>
    <xf numFmtId="0" fontId="62" fillId="0" borderId="35" xfId="0" applyFont="1" applyBorder="1" applyAlignment="1">
      <alignment vertical="center"/>
    </xf>
    <xf numFmtId="0" fontId="48" fillId="0" borderId="84" xfId="0" applyFont="1" applyBorder="1" applyAlignment="1">
      <alignment horizontal="center" vertical="center"/>
    </xf>
    <xf numFmtId="49" fontId="47" fillId="0" borderId="61" xfId="0" applyNumberFormat="1" applyFont="1" applyBorder="1" applyAlignment="1">
      <alignment horizontal="left" vertical="center"/>
    </xf>
    <xf numFmtId="0" fontId="47" fillId="0" borderId="38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39" xfId="0" applyFont="1" applyBorder="1" applyAlignment="1">
      <alignment horizontal="left" vertical="center"/>
    </xf>
    <xf numFmtId="0" fontId="54" fillId="0" borderId="39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49" fontId="46" fillId="0" borderId="18" xfId="0" applyNumberFormat="1" applyFont="1" applyBorder="1" applyAlignment="1">
      <alignment horizontal="right" vertical="center"/>
    </xf>
    <xf numFmtId="49" fontId="46" fillId="0" borderId="61" xfId="0" applyNumberFormat="1" applyFont="1" applyBorder="1" applyAlignment="1">
      <alignment horizontal="left" vertical="center"/>
    </xf>
    <xf numFmtId="0" fontId="47" fillId="0" borderId="55" xfId="0" applyFont="1" applyBorder="1" applyAlignment="1">
      <alignment horizontal="left" vertical="center"/>
    </xf>
    <xf numFmtId="0" fontId="47" fillId="0" borderId="39" xfId="0" applyFont="1" applyBorder="1" applyAlignment="1">
      <alignment horizontal="center" vertical="center" wrapText="1"/>
    </xf>
    <xf numFmtId="49" fontId="47" fillId="0" borderId="60" xfId="0" applyNumberFormat="1" applyFont="1" applyBorder="1" applyAlignment="1">
      <alignment horizontal="left" vertical="center"/>
    </xf>
    <xf numFmtId="49" fontId="47" fillId="0" borderId="77" xfId="0" applyNumberFormat="1" applyFont="1" applyBorder="1" applyAlignment="1">
      <alignment horizontal="right" vertical="center"/>
    </xf>
    <xf numFmtId="0" fontId="54" fillId="0" borderId="31" xfId="0" applyFont="1" applyBorder="1" applyAlignment="1">
      <alignment horizontal="center" vertical="center"/>
    </xf>
    <xf numFmtId="0" fontId="68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52" fillId="0" borderId="39" xfId="0" applyFont="1" applyBorder="1" applyAlignment="1">
      <alignment horizontal="center" vertical="center"/>
    </xf>
    <xf numFmtId="49" fontId="61" fillId="0" borderId="33" xfId="0" applyNumberFormat="1" applyFont="1" applyBorder="1" applyAlignment="1">
      <alignment horizontal="center" vertical="center" shrinkToFit="1"/>
    </xf>
    <xf numFmtId="0" fontId="47" fillId="0" borderId="43" xfId="0" applyFont="1" applyBorder="1" applyAlignment="1">
      <alignment horizontal="left" vertical="center"/>
    </xf>
    <xf numFmtId="49" fontId="54" fillId="0" borderId="57" xfId="0" applyNumberFormat="1" applyFont="1" applyBorder="1" applyAlignment="1">
      <alignment horizontal="center" vertical="center" shrinkToFit="1"/>
    </xf>
    <xf numFmtId="49" fontId="46" fillId="0" borderId="18" xfId="0" applyNumberFormat="1" applyFont="1" applyBorder="1" applyAlignment="1">
      <alignment horizontal="left" vertical="center"/>
    </xf>
    <xf numFmtId="49" fontId="47" fillId="0" borderId="60" xfId="0" applyNumberFormat="1" applyFont="1" applyBorder="1" applyAlignment="1">
      <alignment horizontal="right" vertical="center"/>
    </xf>
    <xf numFmtId="0" fontId="47" fillId="0" borderId="33" xfId="0" applyFont="1" applyBorder="1" applyAlignment="1">
      <alignment vertical="center"/>
    </xf>
    <xf numFmtId="0" fontId="47" fillId="0" borderId="45" xfId="0" quotePrefix="1" applyFont="1" applyBorder="1" applyAlignment="1">
      <alignment horizontal="left" vertical="center"/>
    </xf>
    <xf numFmtId="0" fontId="47" fillId="0" borderId="33" xfId="0" applyFont="1" applyBorder="1" applyAlignment="1">
      <alignment horizontal="left" vertical="center" wrapText="1"/>
    </xf>
    <xf numFmtId="49" fontId="47" fillId="0" borderId="27" xfId="0" applyNumberFormat="1" applyFont="1" applyBorder="1" applyAlignment="1">
      <alignment horizontal="left" vertical="center"/>
    </xf>
    <xf numFmtId="0" fontId="47" fillId="0" borderId="40" xfId="0" quotePrefix="1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47" fillId="0" borderId="35" xfId="0" applyFont="1" applyBorder="1" applyAlignment="1">
      <alignment horizontal="right" vertical="center"/>
    </xf>
    <xf numFmtId="0" fontId="47" fillId="0" borderId="57" xfId="0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right" vertical="center"/>
    </xf>
    <xf numFmtId="0" fontId="47" fillId="0" borderId="38" xfId="0" applyFont="1" applyBorder="1" applyAlignment="1">
      <alignment horizontal="center" vertical="center"/>
    </xf>
    <xf numFmtId="0" fontId="47" fillId="0" borderId="45" xfId="0" applyFont="1" applyBorder="1" applyAlignment="1">
      <alignment vertical="center"/>
    </xf>
    <xf numFmtId="0" fontId="47" fillId="0" borderId="56" xfId="0" quotePrefix="1" applyFont="1" applyBorder="1" applyAlignment="1">
      <alignment horizontal="left" vertical="center"/>
    </xf>
    <xf numFmtId="49" fontId="47" fillId="0" borderId="23" xfId="0" applyNumberFormat="1" applyFont="1" applyBorder="1" applyAlignment="1">
      <alignment horizontal="left" vertical="center"/>
    </xf>
    <xf numFmtId="0" fontId="52" fillId="0" borderId="40" xfId="0" applyFont="1" applyBorder="1" applyAlignment="1">
      <alignment horizontal="center" vertical="center"/>
    </xf>
    <xf numFmtId="0" fontId="46" fillId="0" borderId="44" xfId="0" applyFont="1" applyBorder="1" applyAlignment="1">
      <alignment horizontal="right" vertical="center"/>
    </xf>
    <xf numFmtId="0" fontId="42" fillId="0" borderId="36" xfId="0" applyFont="1" applyBorder="1" applyAlignment="1">
      <alignment horizontal="center" vertical="center"/>
    </xf>
    <xf numFmtId="0" fontId="52" fillId="0" borderId="33" xfId="0" quotePrefix="1" applyFont="1" applyBorder="1" applyAlignment="1">
      <alignment horizontal="center" vertical="center"/>
    </xf>
    <xf numFmtId="49" fontId="47" fillId="0" borderId="2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/>
    </xf>
    <xf numFmtId="0" fontId="47" fillId="0" borderId="54" xfId="0" quotePrefix="1" applyFont="1" applyBorder="1" applyAlignment="1">
      <alignment horizontal="center" vertical="center"/>
    </xf>
    <xf numFmtId="49" fontId="46" fillId="0" borderId="75" xfId="0" applyNumberFormat="1" applyFont="1" applyBorder="1" applyAlignment="1">
      <alignment horizontal="right" vertical="center"/>
    </xf>
    <xf numFmtId="0" fontId="47" fillId="0" borderId="54" xfId="0" applyFont="1" applyBorder="1" applyAlignment="1">
      <alignment horizontal="center" vertical="center"/>
    </xf>
    <xf numFmtId="0" fontId="47" fillId="0" borderId="38" xfId="0" quotePrefix="1" applyFont="1" applyBorder="1" applyAlignment="1">
      <alignment vertical="center"/>
    </xf>
    <xf numFmtId="0" fontId="53" fillId="0" borderId="40" xfId="0" applyFont="1" applyBorder="1" applyAlignment="1">
      <alignment horizontal="center" vertical="center"/>
    </xf>
    <xf numFmtId="49" fontId="47" fillId="0" borderId="77" xfId="0" applyNumberFormat="1" applyFont="1" applyBorder="1" applyAlignment="1">
      <alignment horizontal="right" vertical="center" wrapText="1"/>
    </xf>
    <xf numFmtId="0" fontId="66" fillId="0" borderId="40" xfId="0" applyFont="1" applyBorder="1" applyAlignment="1">
      <alignment vertical="center"/>
    </xf>
    <xf numFmtId="0" fontId="47" fillId="0" borderId="31" xfId="0" applyFont="1" applyBorder="1" applyAlignment="1">
      <alignment horizontal="right" vertical="center"/>
    </xf>
    <xf numFmtId="0" fontId="47" fillId="0" borderId="61" xfId="0" applyFont="1" applyBorder="1" applyAlignment="1">
      <alignment horizontal="left" vertical="center"/>
    </xf>
    <xf numFmtId="0" fontId="46" fillId="0" borderId="29" xfId="0" applyFont="1" applyBorder="1" applyAlignment="1">
      <alignment horizontal="right" vertical="center"/>
    </xf>
    <xf numFmtId="0" fontId="54" fillId="0" borderId="0" xfId="0" applyFont="1" applyAlignment="1">
      <alignment horizontal="left" vertical="center"/>
    </xf>
    <xf numFmtId="0" fontId="59" fillId="0" borderId="40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left" vertical="center"/>
    </xf>
    <xf numFmtId="0" fontId="46" fillId="0" borderId="46" xfId="0" applyFont="1" applyBorder="1" applyAlignment="1">
      <alignment horizontal="right" vertical="center"/>
    </xf>
    <xf numFmtId="0" fontId="46" fillId="0" borderId="60" xfId="0" applyFont="1" applyBorder="1" applyAlignment="1">
      <alignment horizontal="left" vertical="center"/>
    </xf>
    <xf numFmtId="0" fontId="47" fillId="0" borderId="88" xfId="0" applyFont="1" applyBorder="1" applyAlignment="1">
      <alignment horizontal="right" vertical="center"/>
    </xf>
    <xf numFmtId="49" fontId="53" fillId="0" borderId="36" xfId="0" applyNumberFormat="1" applyFont="1" applyBorder="1" applyAlignment="1">
      <alignment horizontal="center" vertical="center" wrapText="1"/>
    </xf>
    <xf numFmtId="0" fontId="47" fillId="0" borderId="61" xfId="0" applyFont="1" applyBorder="1" applyAlignment="1">
      <alignment horizontal="right" vertical="center"/>
    </xf>
    <xf numFmtId="0" fontId="62" fillId="0" borderId="0" xfId="0" applyFont="1" applyAlignment="1">
      <alignment vertical="center"/>
    </xf>
    <xf numFmtId="0" fontId="48" fillId="0" borderId="35" xfId="0" applyFont="1" applyBorder="1" applyAlignment="1">
      <alignment horizontal="center" vertical="center"/>
    </xf>
    <xf numFmtId="0" fontId="46" fillId="0" borderId="18" xfId="0" applyFont="1" applyBorder="1" applyAlignment="1">
      <alignment horizontal="right" vertical="center"/>
    </xf>
    <xf numFmtId="0" fontId="47" fillId="0" borderId="31" xfId="0" quotePrefix="1" applyFont="1" applyBorder="1" applyAlignment="1">
      <alignment horizontal="left" vertical="center"/>
    </xf>
    <xf numFmtId="0" fontId="52" fillId="0" borderId="31" xfId="0" quotePrefix="1" applyFont="1" applyBorder="1" applyAlignment="1">
      <alignment horizontal="left" vertical="center"/>
    </xf>
    <xf numFmtId="0" fontId="54" fillId="0" borderId="40" xfId="0" applyFont="1" applyBorder="1" applyAlignment="1">
      <alignment vertical="center"/>
    </xf>
    <xf numFmtId="0" fontId="52" fillId="0" borderId="0" xfId="0" applyFont="1" applyAlignment="1">
      <alignment vertical="center"/>
    </xf>
    <xf numFmtId="0" fontId="52" fillId="0" borderId="39" xfId="0" applyFont="1" applyBorder="1" applyAlignment="1">
      <alignment vertical="center"/>
    </xf>
    <xf numFmtId="0" fontId="54" fillId="0" borderId="40" xfId="0" applyFont="1" applyBorder="1" applyAlignment="1">
      <alignment horizontal="center" vertical="center"/>
    </xf>
    <xf numFmtId="0" fontId="47" fillId="0" borderId="33" xfId="0" applyFont="1" applyBorder="1" applyAlignment="1">
      <alignment horizontal="left" vertical="center"/>
    </xf>
    <xf numFmtId="0" fontId="52" fillId="0" borderId="36" xfId="0" applyFont="1" applyBorder="1" applyAlignment="1">
      <alignment horizontal="center" vertical="center"/>
    </xf>
    <xf numFmtId="0" fontId="47" fillId="0" borderId="44" xfId="0" applyFont="1" applyBorder="1" applyAlignment="1">
      <alignment vertical="center"/>
    </xf>
    <xf numFmtId="0" fontId="47" fillId="0" borderId="77" xfId="0" applyFont="1" applyBorder="1" applyAlignment="1">
      <alignment horizontal="left" vertical="center"/>
    </xf>
    <xf numFmtId="0" fontId="47" fillId="0" borderId="58" xfId="0" quotePrefix="1" applyFont="1" applyBorder="1" applyAlignment="1">
      <alignment horizontal="left" vertical="center"/>
    </xf>
    <xf numFmtId="0" fontId="42" fillId="0" borderId="37" xfId="0" applyFont="1" applyBorder="1" applyAlignment="1">
      <alignment horizontal="right" vertical="center"/>
    </xf>
    <xf numFmtId="0" fontId="47" fillId="0" borderId="56" xfId="0" quotePrefix="1" applyFont="1" applyBorder="1" applyAlignment="1">
      <alignment vertical="center"/>
    </xf>
    <xf numFmtId="0" fontId="59" fillId="0" borderId="0" xfId="0" applyFont="1" applyAlignment="1">
      <alignment horizontal="center" vertical="center"/>
    </xf>
    <xf numFmtId="0" fontId="61" fillId="0" borderId="40" xfId="0" applyFont="1" applyBorder="1" applyAlignment="1">
      <alignment horizontal="center" vertical="center"/>
    </xf>
    <xf numFmtId="0" fontId="46" fillId="0" borderId="21" xfId="0" applyFont="1" applyBorder="1" applyAlignment="1">
      <alignment horizontal="right" vertical="center"/>
    </xf>
    <xf numFmtId="0" fontId="54" fillId="0" borderId="36" xfId="388" applyFont="1" applyBorder="1" applyAlignment="1">
      <alignment horizontal="center" vertical="center" wrapText="1"/>
    </xf>
    <xf numFmtId="0" fontId="53" fillId="0" borderId="36" xfId="0" applyFont="1" applyBorder="1" applyAlignment="1">
      <alignment horizontal="right" vertical="center" wrapText="1"/>
    </xf>
    <xf numFmtId="49" fontId="52" fillId="0" borderId="41" xfId="0" applyNumberFormat="1" applyFont="1" applyBorder="1" applyAlignment="1">
      <alignment horizontal="center" vertical="center"/>
    </xf>
    <xf numFmtId="0" fontId="47" fillId="0" borderId="37" xfId="0" quotePrefix="1" applyFont="1" applyBorder="1" applyAlignment="1">
      <alignment horizontal="left" vertical="center"/>
    </xf>
    <xf numFmtId="0" fontId="54" fillId="0" borderId="0" xfId="0" applyFont="1" applyAlignment="1">
      <alignment vertical="center"/>
    </xf>
    <xf numFmtId="0" fontId="47" fillId="0" borderId="77" xfId="0" applyFont="1" applyBorder="1" applyAlignment="1">
      <alignment horizontal="right" vertical="center"/>
    </xf>
    <xf numFmtId="0" fontId="59" fillId="0" borderId="36" xfId="0" applyFont="1" applyBorder="1" applyAlignment="1">
      <alignment horizontal="center" vertical="center"/>
    </xf>
    <xf numFmtId="0" fontId="53" fillId="0" borderId="44" xfId="388" quotePrefix="1" applyFont="1" applyBorder="1" applyAlignment="1">
      <alignment horizontal="center" vertical="center"/>
    </xf>
    <xf numFmtId="0" fontId="47" fillId="0" borderId="80" xfId="0" applyFont="1" applyBorder="1" applyAlignment="1">
      <alignment horizontal="right" vertical="center"/>
    </xf>
    <xf numFmtId="0" fontId="47" fillId="0" borderId="37" xfId="0" applyFont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4" fillId="0" borderId="41" xfId="0" applyFont="1" applyBorder="1" applyAlignment="1">
      <alignment vertical="center"/>
    </xf>
    <xf numFmtId="0" fontId="47" fillId="0" borderId="29" xfId="0" applyFont="1" applyBorder="1" applyAlignment="1">
      <alignment horizontal="left" vertical="center"/>
    </xf>
    <xf numFmtId="0" fontId="47" fillId="0" borderId="79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6" fillId="0" borderId="71" xfId="0" applyFont="1" applyBorder="1" applyAlignment="1">
      <alignment horizontal="left" vertical="center"/>
    </xf>
    <xf numFmtId="0" fontId="47" fillId="0" borderId="67" xfId="0" applyFont="1" applyBorder="1" applyAlignment="1">
      <alignment horizontal="left" vertical="center"/>
    </xf>
    <xf numFmtId="0" fontId="47" fillId="0" borderId="45" xfId="0" quotePrefix="1" applyFont="1" applyBorder="1" applyAlignment="1">
      <alignment vertical="center"/>
    </xf>
    <xf numFmtId="0" fontId="46" fillId="0" borderId="61" xfId="0" applyFont="1" applyBorder="1" applyAlignment="1">
      <alignment horizontal="left" vertical="center"/>
    </xf>
    <xf numFmtId="0" fontId="62" fillId="0" borderId="84" xfId="0" applyFont="1" applyBorder="1" applyAlignment="1">
      <alignment vertical="center"/>
    </xf>
    <xf numFmtId="0" fontId="47" fillId="0" borderId="84" xfId="0" applyFont="1" applyBorder="1" applyAlignment="1">
      <alignment horizontal="right" vertical="center"/>
    </xf>
    <xf numFmtId="0" fontId="46" fillId="0" borderId="26" xfId="0" applyFont="1" applyBorder="1" applyAlignment="1">
      <alignment horizontal="right" vertical="center"/>
    </xf>
    <xf numFmtId="0" fontId="46" fillId="0" borderId="80" xfId="0" applyFont="1" applyBorder="1" applyAlignment="1">
      <alignment horizontal="left" vertical="center"/>
    </xf>
    <xf numFmtId="0" fontId="46" fillId="0" borderId="33" xfId="0" applyFont="1" applyBorder="1" applyAlignment="1">
      <alignment horizontal="left" vertical="center"/>
    </xf>
    <xf numFmtId="0" fontId="46" fillId="0" borderId="22" xfId="0" applyFont="1" applyBorder="1" applyAlignment="1">
      <alignment horizontal="right" vertical="center"/>
    </xf>
    <xf numFmtId="0" fontId="46" fillId="0" borderId="68" xfId="0" applyFont="1" applyBorder="1" applyAlignment="1">
      <alignment horizontal="left" vertical="center"/>
    </xf>
    <xf numFmtId="0" fontId="53" fillId="0" borderId="54" xfId="0" applyFont="1" applyBorder="1" applyAlignment="1">
      <alignment horizontal="center" vertical="center"/>
    </xf>
    <xf numFmtId="0" fontId="47" fillId="0" borderId="72" xfId="0" applyFont="1" applyBorder="1" applyAlignment="1">
      <alignment horizontal="left" vertical="center"/>
    </xf>
    <xf numFmtId="0" fontId="46" fillId="0" borderId="75" xfId="0" applyFont="1" applyBorder="1" applyAlignment="1">
      <alignment horizontal="right" vertical="center"/>
    </xf>
    <xf numFmtId="0" fontId="46" fillId="0" borderId="60" xfId="0" applyFont="1" applyBorder="1" applyAlignment="1">
      <alignment horizontal="right" vertical="center"/>
    </xf>
    <xf numFmtId="0" fontId="47" fillId="0" borderId="40" xfId="0" applyFont="1" applyBorder="1" applyAlignment="1">
      <alignment horizontal="center" vertical="center"/>
    </xf>
    <xf numFmtId="49" fontId="48" fillId="0" borderId="54" xfId="0" applyNumberFormat="1" applyFont="1" applyBorder="1" applyAlignment="1">
      <alignment horizontal="center" vertical="center" wrapText="1"/>
    </xf>
    <xf numFmtId="0" fontId="46" fillId="0" borderId="61" xfId="0" applyFont="1" applyBorder="1" applyAlignment="1">
      <alignment horizontal="right" vertical="center"/>
    </xf>
    <xf numFmtId="49" fontId="48" fillId="0" borderId="39" xfId="0" applyNumberFormat="1" applyFont="1" applyBorder="1" applyAlignment="1">
      <alignment horizontal="center" vertical="center" wrapText="1"/>
    </xf>
    <xf numFmtId="49" fontId="65" fillId="0" borderId="43" xfId="0" applyNumberFormat="1" applyFont="1" applyBorder="1" applyAlignment="1">
      <alignment horizontal="center" vertical="center" wrapText="1"/>
    </xf>
    <xf numFmtId="0" fontId="42" fillId="0" borderId="40" xfId="0" applyFont="1" applyBorder="1" applyAlignment="1">
      <alignment vertical="center"/>
    </xf>
    <xf numFmtId="0" fontId="54" fillId="0" borderId="54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6" fillId="0" borderId="21" xfId="0" applyFont="1" applyBorder="1" applyAlignment="1">
      <alignment vertical="center"/>
    </xf>
    <xf numFmtId="0" fontId="46" fillId="0" borderId="70" xfId="0" applyFont="1" applyBorder="1" applyAlignment="1">
      <alignment horizontal="left" vertical="center"/>
    </xf>
    <xf numFmtId="0" fontId="47" fillId="0" borderId="49" xfId="0" applyFont="1" applyBorder="1" applyAlignment="1">
      <alignment horizontal="right" vertical="center"/>
    </xf>
    <xf numFmtId="0" fontId="47" fillId="0" borderId="73" xfId="0" applyFont="1" applyBorder="1" applyAlignment="1">
      <alignment horizontal="left" vertical="center"/>
    </xf>
    <xf numFmtId="0" fontId="47" fillId="0" borderId="34" xfId="0" applyFont="1" applyBorder="1" applyAlignment="1">
      <alignment horizontal="center" vertical="center"/>
    </xf>
    <xf numFmtId="0" fontId="47" fillId="0" borderId="71" xfId="0" applyFont="1" applyBorder="1" applyAlignment="1">
      <alignment horizontal="left" vertical="center"/>
    </xf>
    <xf numFmtId="0" fontId="47" fillId="0" borderId="39" xfId="0" quotePrefix="1" applyFont="1" applyBorder="1" applyAlignment="1">
      <alignment vertical="center"/>
    </xf>
    <xf numFmtId="0" fontId="47" fillId="0" borderId="87" xfId="0" quotePrefix="1" applyFont="1" applyBorder="1" applyAlignment="1">
      <alignment horizontal="left" vertical="center"/>
    </xf>
    <xf numFmtId="0" fontId="59" fillId="0" borderId="54" xfId="0" applyFont="1" applyBorder="1" applyAlignment="1">
      <alignment horizontal="center" vertical="center"/>
    </xf>
    <xf numFmtId="0" fontId="47" fillId="0" borderId="46" xfId="0" applyFont="1" applyBorder="1" applyAlignment="1">
      <alignment horizontal="left" vertical="center"/>
    </xf>
    <xf numFmtId="0" fontId="47" fillId="0" borderId="40" xfId="0" quotePrefix="1" applyFont="1" applyBorder="1" applyAlignment="1">
      <alignment vertical="center"/>
    </xf>
    <xf numFmtId="0" fontId="47" fillId="0" borderId="33" xfId="0" quotePrefix="1" applyFont="1" applyBorder="1" applyAlignment="1">
      <alignment horizontal="left" vertical="center"/>
    </xf>
    <xf numFmtId="0" fontId="47" fillId="0" borderId="41" xfId="0" applyFont="1" applyBorder="1" applyAlignment="1">
      <alignment vertical="center"/>
    </xf>
    <xf numFmtId="0" fontId="47" fillId="0" borderId="40" xfId="0" applyFont="1" applyBorder="1" applyAlignment="1">
      <alignment horizontal="center" vertical="center" wrapText="1" shrinkToFit="1"/>
    </xf>
    <xf numFmtId="0" fontId="47" fillId="0" borderId="36" xfId="388" applyFont="1" applyBorder="1" applyAlignment="1">
      <alignment horizontal="center" vertical="center"/>
    </xf>
    <xf numFmtId="0" fontId="52" fillId="0" borderId="52" xfId="0" applyFont="1" applyBorder="1" applyAlignment="1">
      <alignment horizontal="center" vertical="center"/>
    </xf>
    <xf numFmtId="0" fontId="47" fillId="0" borderId="27" xfId="0" applyFont="1" applyBorder="1" applyAlignment="1">
      <alignment horizontal="left" vertical="center"/>
    </xf>
    <xf numFmtId="0" fontId="54" fillId="0" borderId="36" xfId="0" applyFont="1" applyBorder="1" applyAlignment="1">
      <alignment horizontal="center" vertical="center"/>
    </xf>
    <xf numFmtId="49" fontId="47" fillId="0" borderId="24" xfId="0" applyNumberFormat="1" applyFont="1" applyBorder="1" applyAlignment="1">
      <alignment horizontal="right" vertical="center"/>
    </xf>
    <xf numFmtId="0" fontId="47" fillId="0" borderId="33" xfId="0" quotePrefix="1" applyFont="1" applyBorder="1" applyAlignment="1">
      <alignment horizontal="center" vertical="center"/>
    </xf>
    <xf numFmtId="0" fontId="47" fillId="0" borderId="55" xfId="0" applyFont="1" applyBorder="1" applyAlignment="1">
      <alignment vertical="center"/>
    </xf>
    <xf numFmtId="0" fontId="47" fillId="0" borderId="37" xfId="0" applyFont="1" applyBorder="1" applyAlignment="1">
      <alignment horizontal="right" vertical="center"/>
    </xf>
    <xf numFmtId="49" fontId="52" fillId="0" borderId="0" xfId="0" applyNumberFormat="1" applyFont="1" applyAlignment="1">
      <alignment horizontal="center" vertical="center" wrapText="1"/>
    </xf>
    <xf numFmtId="49" fontId="68" fillId="0" borderId="40" xfId="0" applyNumberFormat="1" applyFont="1" applyBorder="1" applyAlignment="1">
      <alignment horizontal="center" vertical="center"/>
    </xf>
    <xf numFmtId="0" fontId="47" fillId="0" borderId="58" xfId="0" applyFont="1" applyBorder="1" applyAlignment="1">
      <alignment vertical="center"/>
    </xf>
    <xf numFmtId="0" fontId="47" fillId="0" borderId="45" xfId="0" applyFont="1" applyBorder="1" applyAlignment="1">
      <alignment horizontal="left" vertical="center"/>
    </xf>
    <xf numFmtId="0" fontId="47" fillId="0" borderId="42" xfId="0" quotePrefix="1" applyFont="1" applyBorder="1" applyAlignment="1">
      <alignment horizontal="left" vertical="center"/>
    </xf>
    <xf numFmtId="0" fontId="47" fillId="0" borderId="50" xfId="0" applyFont="1" applyBorder="1" applyAlignment="1">
      <alignment horizontal="center" vertical="center"/>
    </xf>
    <xf numFmtId="14" fontId="47" fillId="0" borderId="31" xfId="0" applyNumberFormat="1" applyFont="1" applyBorder="1" applyAlignment="1">
      <alignment horizontal="center" vertical="center" wrapText="1"/>
    </xf>
    <xf numFmtId="0" fontId="47" fillId="0" borderId="38" xfId="0" applyFont="1" applyBorder="1" applyAlignment="1">
      <alignment vertical="center"/>
    </xf>
    <xf numFmtId="0" fontId="47" fillId="0" borderId="53" xfId="0" quotePrefix="1" applyFont="1" applyBorder="1" applyAlignment="1">
      <alignment horizontal="left" vertical="center"/>
    </xf>
    <xf numFmtId="0" fontId="47" fillId="0" borderId="54" xfId="0" quotePrefix="1" applyFont="1" applyBorder="1" applyAlignment="1">
      <alignment horizontal="left" vertical="center"/>
    </xf>
    <xf numFmtId="49" fontId="47" fillId="0" borderId="44" xfId="0" applyNumberFormat="1" applyFont="1" applyBorder="1" applyAlignment="1">
      <alignment horizontal="right" vertical="center"/>
    </xf>
    <xf numFmtId="0" fontId="47" fillId="0" borderId="31" xfId="0" applyFont="1" applyBorder="1" applyAlignment="1">
      <alignment vertical="center"/>
    </xf>
    <xf numFmtId="49" fontId="46" fillId="0" borderId="28" xfId="0" applyNumberFormat="1" applyFont="1" applyBorder="1" applyAlignment="1">
      <alignment horizontal="right" vertical="center"/>
    </xf>
    <xf numFmtId="0" fontId="47" fillId="0" borderId="82" xfId="0" applyFont="1" applyBorder="1" applyAlignment="1">
      <alignment horizontal="center" vertical="center"/>
    </xf>
    <xf numFmtId="0" fontId="47" fillId="0" borderId="76" xfId="0" applyFont="1" applyBorder="1" applyAlignment="1">
      <alignment horizontal="center" vertical="center"/>
    </xf>
    <xf numFmtId="49" fontId="46" fillId="0" borderId="74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47" fillId="0" borderId="40" xfId="0" applyFont="1" applyBorder="1" applyAlignment="1">
      <alignment horizontal="center" vertical="center" wrapText="1"/>
    </xf>
    <xf numFmtId="49" fontId="61" fillId="30" borderId="45" xfId="0" applyNumberFormat="1" applyFont="1" applyFill="1" applyBorder="1" applyAlignment="1">
      <alignment horizontal="center" vertical="center"/>
    </xf>
    <xf numFmtId="0" fontId="61" fillId="30" borderId="90" xfId="0" applyFont="1" applyFill="1" applyBorder="1" applyAlignment="1">
      <alignment horizontal="center" vertical="center"/>
    </xf>
    <xf numFmtId="0" fontId="47" fillId="30" borderId="45" xfId="0" applyFont="1" applyFill="1" applyBorder="1" applyAlignment="1">
      <alignment horizontal="left" vertical="center"/>
    </xf>
    <xf numFmtId="49" fontId="48" fillId="30" borderId="36" xfId="0" applyNumberFormat="1" applyFont="1" applyFill="1" applyBorder="1" applyAlignment="1">
      <alignment horizontal="center" vertical="center" shrinkToFit="1"/>
    </xf>
    <xf numFmtId="0" fontId="65" fillId="30" borderId="54" xfId="0" applyFont="1" applyFill="1" applyBorder="1" applyAlignment="1">
      <alignment vertical="center"/>
    </xf>
    <xf numFmtId="0" fontId="53" fillId="30" borderId="54" xfId="0" applyFont="1" applyFill="1" applyBorder="1" applyAlignment="1">
      <alignment horizontal="center" vertical="center"/>
    </xf>
    <xf numFmtId="0" fontId="52" fillId="30" borderId="40" xfId="0" applyFont="1" applyFill="1" applyBorder="1" applyAlignment="1">
      <alignment horizontal="center" vertical="center"/>
    </xf>
    <xf numFmtId="0" fontId="89" fillId="30" borderId="54" xfId="0" applyFont="1" applyFill="1" applyBorder="1" applyAlignment="1">
      <alignment horizontal="center" vertical="center"/>
    </xf>
    <xf numFmtId="0" fontId="47" fillId="30" borderId="36" xfId="0" applyFont="1" applyFill="1" applyBorder="1" applyAlignment="1">
      <alignment horizontal="center" vertical="center"/>
    </xf>
    <xf numFmtId="0" fontId="47" fillId="30" borderId="40" xfId="0" applyFont="1" applyFill="1" applyBorder="1" applyAlignment="1">
      <alignment vertical="center"/>
    </xf>
    <xf numFmtId="0" fontId="54" fillId="30" borderId="40" xfId="0" applyFont="1" applyFill="1" applyBorder="1" applyAlignment="1">
      <alignment horizontal="center" vertical="center"/>
    </xf>
    <xf numFmtId="0" fontId="47" fillId="30" borderId="40" xfId="0" applyFont="1" applyFill="1" applyBorder="1" applyAlignment="1">
      <alignment horizontal="center" vertical="center"/>
    </xf>
    <xf numFmtId="0" fontId="42" fillId="30" borderId="40" xfId="0" applyFont="1" applyFill="1" applyBorder="1" applyAlignment="1">
      <alignment horizontal="center" vertical="center"/>
    </xf>
    <xf numFmtId="0" fontId="47" fillId="30" borderId="43" xfId="0" applyFont="1" applyFill="1" applyBorder="1" applyAlignment="1">
      <alignment horizontal="right" vertical="center"/>
    </xf>
    <xf numFmtId="49" fontId="52" fillId="30" borderId="40" xfId="0" applyNumberFormat="1" applyFont="1" applyFill="1" applyBorder="1" applyAlignment="1">
      <alignment horizontal="center" vertical="center"/>
    </xf>
    <xf numFmtId="0" fontId="42" fillId="30" borderId="52" xfId="0" applyFont="1" applyFill="1" applyBorder="1" applyAlignment="1">
      <alignment horizontal="center" vertical="center"/>
    </xf>
    <xf numFmtId="49" fontId="47" fillId="30" borderId="40" xfId="0" applyNumberFormat="1" applyFont="1" applyFill="1" applyBorder="1" applyAlignment="1">
      <alignment horizontal="center" vertical="center"/>
    </xf>
    <xf numFmtId="0" fontId="47" fillId="30" borderId="40" xfId="0" applyFont="1" applyFill="1" applyBorder="1" applyAlignment="1">
      <alignment horizontal="left" vertical="center"/>
    </xf>
    <xf numFmtId="0" fontId="47" fillId="30" borderId="54" xfId="0" applyFont="1" applyFill="1" applyBorder="1" applyAlignment="1">
      <alignment horizontal="center" vertical="center"/>
    </xf>
    <xf numFmtId="0" fontId="47" fillId="30" borderId="54" xfId="0" applyFont="1" applyFill="1" applyBorder="1" applyAlignment="1">
      <alignment horizontal="left" vertical="center"/>
    </xf>
    <xf numFmtId="0" fontId="54" fillId="30" borderId="39" xfId="0" applyFont="1" applyFill="1" applyBorder="1" applyAlignment="1">
      <alignment horizontal="center" vertical="center"/>
    </xf>
    <xf numFmtId="0" fontId="61" fillId="30" borderId="54" xfId="0" applyFont="1" applyFill="1" applyBorder="1" applyAlignment="1">
      <alignment horizontal="center" vertical="center"/>
    </xf>
    <xf numFmtId="0" fontId="88" fillId="30" borderId="52" xfId="0" applyFont="1" applyFill="1" applyBorder="1" applyAlignment="1">
      <alignment horizontal="right" vertical="center"/>
    </xf>
    <xf numFmtId="49" fontId="47" fillId="30" borderId="53" xfId="0" applyNumberFormat="1" applyFont="1" applyFill="1" applyBorder="1" applyAlignment="1">
      <alignment horizontal="left" vertical="center"/>
    </xf>
    <xf numFmtId="0" fontId="46" fillId="30" borderId="35" xfId="0" applyFont="1" applyFill="1" applyBorder="1" applyAlignment="1">
      <alignment horizontal="right" vertical="center"/>
    </xf>
    <xf numFmtId="0" fontId="47" fillId="30" borderId="35" xfId="0" applyFont="1" applyFill="1" applyBorder="1" applyAlignment="1">
      <alignment horizontal="center" vertical="center"/>
    </xf>
    <xf numFmtId="0" fontId="47" fillId="30" borderId="0" xfId="0" applyFont="1" applyFill="1" applyAlignment="1">
      <alignment horizontal="center" vertical="center"/>
    </xf>
    <xf numFmtId="0" fontId="48" fillId="30" borderId="0" xfId="0" applyFont="1" applyFill="1" applyAlignment="1">
      <alignment horizontal="left" vertical="center"/>
    </xf>
    <xf numFmtId="0" fontId="0" fillId="30" borderId="0" xfId="0" applyFill="1"/>
    <xf numFmtId="0" fontId="47" fillId="30" borderId="31" xfId="0" applyFont="1" applyFill="1" applyBorder="1" applyAlignment="1">
      <alignment horizontal="left" vertical="center"/>
    </xf>
    <xf numFmtId="0" fontId="52" fillId="30" borderId="0" xfId="0" applyFont="1" applyFill="1" applyAlignment="1">
      <alignment horizontal="center" vertical="center"/>
    </xf>
    <xf numFmtId="0" fontId="62" fillId="30" borderId="0" xfId="0" applyFont="1" applyFill="1" applyAlignment="1">
      <alignment horizontal="center" vertical="center"/>
    </xf>
    <xf numFmtId="0" fontId="53" fillId="30" borderId="90" xfId="0" applyFont="1" applyFill="1" applyBorder="1" applyAlignment="1">
      <alignment horizontal="center" vertical="center"/>
    </xf>
    <xf numFmtId="49" fontId="52" fillId="30" borderId="0" xfId="0" applyNumberFormat="1" applyFont="1" applyFill="1" applyAlignment="1">
      <alignment horizontal="center" vertical="center" wrapText="1"/>
    </xf>
    <xf numFmtId="0" fontId="47" fillId="30" borderId="33" xfId="0" quotePrefix="1" applyFont="1" applyFill="1" applyBorder="1" applyAlignment="1">
      <alignment horizontal="center" vertical="center"/>
    </xf>
    <xf numFmtId="0" fontId="47" fillId="30" borderId="56" xfId="0" quotePrefix="1" applyFont="1" applyFill="1" applyBorder="1" applyAlignment="1">
      <alignment vertical="center"/>
    </xf>
    <xf numFmtId="49" fontId="52" fillId="30" borderId="52" xfId="0" applyNumberFormat="1" applyFont="1" applyFill="1" applyBorder="1" applyAlignment="1">
      <alignment horizontal="right" vertical="center" wrapText="1"/>
    </xf>
    <xf numFmtId="0" fontId="54" fillId="30" borderId="33" xfId="0" applyFont="1" applyFill="1" applyBorder="1" applyAlignment="1">
      <alignment horizontal="center" vertical="center"/>
    </xf>
    <xf numFmtId="168" fontId="46" fillId="0" borderId="0" xfId="0" applyNumberFormat="1" applyFont="1" applyFill="1" applyAlignment="1">
      <alignment horizontal="right" vertical="center"/>
    </xf>
    <xf numFmtId="168" fontId="47" fillId="0" borderId="0" xfId="0" applyNumberFormat="1" applyFont="1" applyFill="1" applyAlignment="1">
      <alignment vertical="center"/>
    </xf>
    <xf numFmtId="0" fontId="57" fillId="27" borderId="0" xfId="0" applyFont="1" applyFill="1" applyAlignment="1">
      <alignment horizontal="center" vertical="center" wrapText="1"/>
    </xf>
    <xf numFmtId="0" fontId="46" fillId="27" borderId="0" xfId="0" applyFont="1" applyFill="1" applyAlignment="1">
      <alignment vertical="center"/>
    </xf>
    <xf numFmtId="0" fontId="46" fillId="27" borderId="33" xfId="0" applyFont="1" applyFill="1" applyBorder="1" applyAlignment="1">
      <alignment vertical="center"/>
    </xf>
    <xf numFmtId="0" fontId="46" fillId="27" borderId="31" xfId="0" applyFont="1" applyFill="1" applyBorder="1" applyAlignment="1">
      <alignment horizontal="center" vertical="center" wrapText="1"/>
    </xf>
    <xf numFmtId="0" fontId="46" fillId="27" borderId="33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46" fillId="0" borderId="47" xfId="0" applyFont="1" applyFill="1" applyBorder="1" applyAlignment="1">
      <alignment horizontal="right" vertical="center"/>
    </xf>
    <xf numFmtId="0" fontId="57" fillId="27" borderId="31" xfId="0" applyFont="1" applyFill="1" applyBorder="1" applyAlignment="1">
      <alignment horizontal="center" vertical="center"/>
    </xf>
    <xf numFmtId="0" fontId="46" fillId="27" borderId="31" xfId="0" applyFont="1" applyFill="1" applyBorder="1" applyAlignment="1">
      <alignment horizontal="center" vertical="center"/>
    </xf>
    <xf numFmtId="0" fontId="46" fillId="27" borderId="33" xfId="0" applyFont="1" applyFill="1" applyBorder="1" applyAlignment="1">
      <alignment horizontal="center" vertical="center"/>
    </xf>
    <xf numFmtId="0" fontId="52" fillId="0" borderId="42" xfId="0" quotePrefix="1" applyFont="1" applyFill="1" applyBorder="1" applyAlignment="1">
      <alignment horizontal="left" vertical="center"/>
    </xf>
    <xf numFmtId="0" fontId="52" fillId="0" borderId="56" xfId="0" quotePrefix="1" applyFont="1" applyFill="1" applyBorder="1" applyAlignment="1">
      <alignment horizontal="left" vertical="center"/>
    </xf>
    <xf numFmtId="0" fontId="54" fillId="0" borderId="39" xfId="0" applyFont="1" applyFill="1" applyBorder="1" applyAlignment="1">
      <alignment horizontal="center" vertical="center"/>
    </xf>
    <xf numFmtId="0" fontId="54" fillId="0" borderId="33" xfId="0" applyFont="1" applyFill="1" applyBorder="1" applyAlignment="1">
      <alignment horizontal="center" vertical="center"/>
    </xf>
    <xf numFmtId="0" fontId="47" fillId="0" borderId="39" xfId="0" applyFont="1" applyFill="1" applyBorder="1" applyAlignment="1">
      <alignment horizontal="center" vertical="center"/>
    </xf>
    <xf numFmtId="0" fontId="47" fillId="0" borderId="33" xfId="0" applyFont="1" applyFill="1" applyBorder="1" applyAlignment="1">
      <alignment horizontal="center" vertical="center"/>
    </xf>
    <xf numFmtId="0" fontId="54" fillId="0" borderId="41" xfId="0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57" fillId="28" borderId="65" xfId="0" applyFont="1" applyFill="1" applyBorder="1" applyAlignment="1">
      <alignment horizontal="center" vertical="center"/>
    </xf>
    <xf numFmtId="0" fontId="57" fillId="28" borderId="89" xfId="0" applyFont="1" applyFill="1" applyBorder="1" applyAlignment="1">
      <alignment horizontal="center" vertical="center"/>
    </xf>
    <xf numFmtId="168" fontId="46" fillId="0" borderId="0" xfId="0" applyNumberFormat="1" applyFont="1" applyAlignment="1">
      <alignment horizontal="right" vertical="center"/>
    </xf>
    <xf numFmtId="168" fontId="47" fillId="0" borderId="0" xfId="0" applyNumberFormat="1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6" fillId="0" borderId="47" xfId="0" applyFont="1" applyBorder="1" applyAlignment="1">
      <alignment horizontal="right" vertical="center"/>
    </xf>
    <xf numFmtId="0" fontId="54" fillId="0" borderId="39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52" fillId="0" borderId="42" xfId="0" quotePrefix="1" applyFont="1" applyBorder="1" applyAlignment="1">
      <alignment horizontal="left" vertical="center"/>
    </xf>
    <xf numFmtId="0" fontId="52" fillId="0" borderId="56" xfId="0" quotePrefix="1" applyFont="1" applyBorder="1" applyAlignment="1">
      <alignment horizontal="left" vertical="center"/>
    </xf>
    <xf numFmtId="0" fontId="47" fillId="29" borderId="40" xfId="0" applyFont="1" applyFill="1" applyBorder="1" applyAlignment="1">
      <alignment horizontal="center" vertical="center" wrapText="1"/>
    </xf>
    <xf numFmtId="0" fontId="57" fillId="27" borderId="29" xfId="0" applyFont="1" applyFill="1" applyBorder="1" applyAlignment="1">
      <alignment horizontal="center" vertical="center"/>
    </xf>
    <xf numFmtId="0" fontId="57" fillId="27" borderId="19" xfId="0" applyFont="1" applyFill="1" applyBorder="1" applyAlignment="1">
      <alignment horizontal="center" vertical="center"/>
    </xf>
    <xf numFmtId="0" fontId="57" fillId="27" borderId="65" xfId="0" applyFont="1" applyFill="1" applyBorder="1" applyAlignment="1">
      <alignment horizontal="center" vertical="center"/>
    </xf>
    <xf numFmtId="0" fontId="57" fillId="27" borderId="89" xfId="0" applyFont="1" applyFill="1" applyBorder="1" applyAlignment="1">
      <alignment horizontal="center" vertical="center"/>
    </xf>
    <xf numFmtId="0" fontId="47" fillId="31" borderId="56" xfId="0" quotePrefix="1" applyFont="1" applyFill="1" applyBorder="1" applyAlignment="1">
      <alignment vertical="center"/>
    </xf>
    <xf numFmtId="0" fontId="47" fillId="31" borderId="52" xfId="0" applyFont="1" applyFill="1" applyBorder="1" applyAlignment="1">
      <alignment horizontal="center" vertical="center"/>
    </xf>
  </cellXfs>
  <cellStyles count="445">
    <cellStyle name="20% - Accent1 2" xfId="1" xr:uid="{00000000-0005-0000-0000-000000000000}"/>
    <cellStyle name="20% - Accent1 2 2" xfId="2" xr:uid="{00000000-0005-0000-0000-000001000000}"/>
    <cellStyle name="20% - Accent1 2 3" xfId="3" xr:uid="{00000000-0005-0000-0000-000002000000}"/>
    <cellStyle name="20% - Accent1 2 4" xfId="4" xr:uid="{00000000-0005-0000-0000-000003000000}"/>
    <cellStyle name="20% - Accent1 2 5" xfId="5" xr:uid="{00000000-0005-0000-0000-000004000000}"/>
    <cellStyle name="20% - Accent1 2 6" xfId="6" xr:uid="{00000000-0005-0000-0000-000005000000}"/>
    <cellStyle name="20% - Accent1 2 7" xfId="7" xr:uid="{00000000-0005-0000-0000-000006000000}"/>
    <cellStyle name="20% - Accent1 2 7 2" xfId="8" xr:uid="{00000000-0005-0000-0000-000007000000}"/>
    <cellStyle name="20% - Accent1 3" xfId="9" xr:uid="{00000000-0005-0000-0000-000008000000}"/>
    <cellStyle name="20% - Accent1 3 2" xfId="10" xr:uid="{00000000-0005-0000-0000-000009000000}"/>
    <cellStyle name="20% - Accent2 2" xfId="11" xr:uid="{00000000-0005-0000-0000-00000A000000}"/>
    <cellStyle name="20% - Accent2 2 2" xfId="12" xr:uid="{00000000-0005-0000-0000-00000B000000}"/>
    <cellStyle name="20% - Accent2 2 3" xfId="13" xr:uid="{00000000-0005-0000-0000-00000C000000}"/>
    <cellStyle name="20% - Accent2 2 4" xfId="14" xr:uid="{00000000-0005-0000-0000-00000D000000}"/>
    <cellStyle name="20% - Accent2 2 5" xfId="15" xr:uid="{00000000-0005-0000-0000-00000E000000}"/>
    <cellStyle name="20% - Accent2 2 6" xfId="16" xr:uid="{00000000-0005-0000-0000-00000F000000}"/>
    <cellStyle name="20% - Accent2 2 7" xfId="17" xr:uid="{00000000-0005-0000-0000-000010000000}"/>
    <cellStyle name="20% - Accent2 2 7 2" xfId="18" xr:uid="{00000000-0005-0000-0000-000011000000}"/>
    <cellStyle name="20% - Accent2 3" xfId="19" xr:uid="{00000000-0005-0000-0000-000012000000}"/>
    <cellStyle name="20% - Accent2 3 2" xfId="20" xr:uid="{00000000-0005-0000-0000-000013000000}"/>
    <cellStyle name="20% - Accent3 2" xfId="21" xr:uid="{00000000-0005-0000-0000-000014000000}"/>
    <cellStyle name="20% - Accent3 2 2" xfId="22" xr:uid="{00000000-0005-0000-0000-000015000000}"/>
    <cellStyle name="20% - Accent3 2 3" xfId="23" xr:uid="{00000000-0005-0000-0000-000016000000}"/>
    <cellStyle name="20% - Accent3 2 4" xfId="24" xr:uid="{00000000-0005-0000-0000-000017000000}"/>
    <cellStyle name="20% - Accent3 2 5" xfId="25" xr:uid="{00000000-0005-0000-0000-000018000000}"/>
    <cellStyle name="20% - Accent3 2 6" xfId="26" xr:uid="{00000000-0005-0000-0000-000019000000}"/>
    <cellStyle name="20% - Accent3 2 7" xfId="27" xr:uid="{00000000-0005-0000-0000-00001A000000}"/>
    <cellStyle name="20% - Accent3 2 7 2" xfId="28" xr:uid="{00000000-0005-0000-0000-00001B000000}"/>
    <cellStyle name="20% - Accent3 3" xfId="29" xr:uid="{00000000-0005-0000-0000-00001C000000}"/>
    <cellStyle name="20% - Accent3 3 2" xfId="30" xr:uid="{00000000-0005-0000-0000-00001D000000}"/>
    <cellStyle name="20% - Accent4 2" xfId="31" xr:uid="{00000000-0005-0000-0000-00001E000000}"/>
    <cellStyle name="20% - Accent4 2 2" xfId="32" xr:uid="{00000000-0005-0000-0000-00001F000000}"/>
    <cellStyle name="20% - Accent4 2 3" xfId="33" xr:uid="{00000000-0005-0000-0000-000020000000}"/>
    <cellStyle name="20% - Accent4 2 4" xfId="34" xr:uid="{00000000-0005-0000-0000-000021000000}"/>
    <cellStyle name="20% - Accent4 2 5" xfId="35" xr:uid="{00000000-0005-0000-0000-000022000000}"/>
    <cellStyle name="20% - Accent4 2 6" xfId="36" xr:uid="{00000000-0005-0000-0000-000023000000}"/>
    <cellStyle name="20% - Accent4 2 7" xfId="37" xr:uid="{00000000-0005-0000-0000-000024000000}"/>
    <cellStyle name="20% - Accent4 2 7 2" xfId="38" xr:uid="{00000000-0005-0000-0000-000025000000}"/>
    <cellStyle name="20% - Accent4 3" xfId="39" xr:uid="{00000000-0005-0000-0000-000026000000}"/>
    <cellStyle name="20% - Accent4 3 2" xfId="40" xr:uid="{00000000-0005-0000-0000-000027000000}"/>
    <cellStyle name="20% - Accent5 2" xfId="41" xr:uid="{00000000-0005-0000-0000-000028000000}"/>
    <cellStyle name="20% - Accent5 2 2" xfId="42" xr:uid="{00000000-0005-0000-0000-000029000000}"/>
    <cellStyle name="20% - Accent5 2 3" xfId="43" xr:uid="{00000000-0005-0000-0000-00002A000000}"/>
    <cellStyle name="20% - Accent5 2 4" xfId="44" xr:uid="{00000000-0005-0000-0000-00002B000000}"/>
    <cellStyle name="20% - Accent5 2 5" xfId="45" xr:uid="{00000000-0005-0000-0000-00002C000000}"/>
    <cellStyle name="20% - Accent5 2 6" xfId="46" xr:uid="{00000000-0005-0000-0000-00002D000000}"/>
    <cellStyle name="20% - Accent5 2 7" xfId="47" xr:uid="{00000000-0005-0000-0000-00002E000000}"/>
    <cellStyle name="20% - Accent5 2 7 2" xfId="48" xr:uid="{00000000-0005-0000-0000-00002F000000}"/>
    <cellStyle name="20% - Accent5 3" xfId="49" xr:uid="{00000000-0005-0000-0000-000030000000}"/>
    <cellStyle name="20% - Accent5 3 2" xfId="50" xr:uid="{00000000-0005-0000-0000-000031000000}"/>
    <cellStyle name="20% - Accent6 2" xfId="51" xr:uid="{00000000-0005-0000-0000-000032000000}"/>
    <cellStyle name="20% - Accent6 2 2" xfId="52" xr:uid="{00000000-0005-0000-0000-000033000000}"/>
    <cellStyle name="20% - Accent6 2 3" xfId="53" xr:uid="{00000000-0005-0000-0000-000034000000}"/>
    <cellStyle name="20% - Accent6 2 4" xfId="54" xr:uid="{00000000-0005-0000-0000-000035000000}"/>
    <cellStyle name="20% - Accent6 2 5" xfId="55" xr:uid="{00000000-0005-0000-0000-000036000000}"/>
    <cellStyle name="20% - Accent6 2 6" xfId="56" xr:uid="{00000000-0005-0000-0000-000037000000}"/>
    <cellStyle name="20% - Accent6 2 7" xfId="57" xr:uid="{00000000-0005-0000-0000-000038000000}"/>
    <cellStyle name="20% - Accent6 2 7 2" xfId="58" xr:uid="{00000000-0005-0000-0000-000039000000}"/>
    <cellStyle name="20% - Accent6 3" xfId="59" xr:uid="{00000000-0005-0000-0000-00003A000000}"/>
    <cellStyle name="20% - Accent6 3 2" xfId="60" xr:uid="{00000000-0005-0000-0000-00003B000000}"/>
    <cellStyle name="40% - Accent1 2" xfId="61" xr:uid="{00000000-0005-0000-0000-00003C000000}"/>
    <cellStyle name="40% - Accent1 2 2" xfId="62" xr:uid="{00000000-0005-0000-0000-00003D000000}"/>
    <cellStyle name="40% - Accent1 2 3" xfId="63" xr:uid="{00000000-0005-0000-0000-00003E000000}"/>
    <cellStyle name="40% - Accent1 2 4" xfId="64" xr:uid="{00000000-0005-0000-0000-00003F000000}"/>
    <cellStyle name="40% - Accent1 2 5" xfId="65" xr:uid="{00000000-0005-0000-0000-000040000000}"/>
    <cellStyle name="40% - Accent1 2 6" xfId="66" xr:uid="{00000000-0005-0000-0000-000041000000}"/>
    <cellStyle name="40% - Accent1 2 7" xfId="67" xr:uid="{00000000-0005-0000-0000-000042000000}"/>
    <cellStyle name="40% - Accent1 2 7 2" xfId="68" xr:uid="{00000000-0005-0000-0000-000043000000}"/>
    <cellStyle name="40% - Accent1 3" xfId="69" xr:uid="{00000000-0005-0000-0000-000044000000}"/>
    <cellStyle name="40% - Accent1 3 2" xfId="70" xr:uid="{00000000-0005-0000-0000-000045000000}"/>
    <cellStyle name="40% - Accent2 2" xfId="71" xr:uid="{00000000-0005-0000-0000-000046000000}"/>
    <cellStyle name="40% - Accent2 2 2" xfId="72" xr:uid="{00000000-0005-0000-0000-000047000000}"/>
    <cellStyle name="40% - Accent2 2 3" xfId="73" xr:uid="{00000000-0005-0000-0000-000048000000}"/>
    <cellStyle name="40% - Accent2 2 4" xfId="74" xr:uid="{00000000-0005-0000-0000-000049000000}"/>
    <cellStyle name="40% - Accent2 2 5" xfId="75" xr:uid="{00000000-0005-0000-0000-00004A000000}"/>
    <cellStyle name="40% - Accent2 2 6" xfId="76" xr:uid="{00000000-0005-0000-0000-00004B000000}"/>
    <cellStyle name="40% - Accent2 2 7" xfId="77" xr:uid="{00000000-0005-0000-0000-00004C000000}"/>
    <cellStyle name="40% - Accent2 2 7 2" xfId="78" xr:uid="{00000000-0005-0000-0000-00004D000000}"/>
    <cellStyle name="40% - Accent2 3" xfId="79" xr:uid="{00000000-0005-0000-0000-00004E000000}"/>
    <cellStyle name="40% - Accent2 3 2" xfId="80" xr:uid="{00000000-0005-0000-0000-00004F000000}"/>
    <cellStyle name="40% - Accent3 2" xfId="81" xr:uid="{00000000-0005-0000-0000-000050000000}"/>
    <cellStyle name="40% - Accent3 2 2" xfId="82" xr:uid="{00000000-0005-0000-0000-000051000000}"/>
    <cellStyle name="40% - Accent3 2 3" xfId="83" xr:uid="{00000000-0005-0000-0000-000052000000}"/>
    <cellStyle name="40% - Accent3 2 4" xfId="84" xr:uid="{00000000-0005-0000-0000-000053000000}"/>
    <cellStyle name="40% - Accent3 2 5" xfId="85" xr:uid="{00000000-0005-0000-0000-000054000000}"/>
    <cellStyle name="40% - Accent3 2 6" xfId="86" xr:uid="{00000000-0005-0000-0000-000055000000}"/>
    <cellStyle name="40% - Accent3 2 7" xfId="87" xr:uid="{00000000-0005-0000-0000-000056000000}"/>
    <cellStyle name="40% - Accent3 2 7 2" xfId="88" xr:uid="{00000000-0005-0000-0000-000057000000}"/>
    <cellStyle name="40% - Accent3 3" xfId="89" xr:uid="{00000000-0005-0000-0000-000058000000}"/>
    <cellStyle name="40% - Accent3 3 2" xfId="90" xr:uid="{00000000-0005-0000-0000-000059000000}"/>
    <cellStyle name="40% - Accent4 2" xfId="91" xr:uid="{00000000-0005-0000-0000-00005A000000}"/>
    <cellStyle name="40% - Accent4 2 2" xfId="92" xr:uid="{00000000-0005-0000-0000-00005B000000}"/>
    <cellStyle name="40% - Accent4 2 3" xfId="93" xr:uid="{00000000-0005-0000-0000-00005C000000}"/>
    <cellStyle name="40% - Accent4 2 4" xfId="94" xr:uid="{00000000-0005-0000-0000-00005D000000}"/>
    <cellStyle name="40% - Accent4 2 5" xfId="95" xr:uid="{00000000-0005-0000-0000-00005E000000}"/>
    <cellStyle name="40% - Accent4 2 6" xfId="96" xr:uid="{00000000-0005-0000-0000-00005F000000}"/>
    <cellStyle name="40% - Accent4 2 7" xfId="97" xr:uid="{00000000-0005-0000-0000-000060000000}"/>
    <cellStyle name="40% - Accent4 2 7 2" xfId="98" xr:uid="{00000000-0005-0000-0000-000061000000}"/>
    <cellStyle name="40% - Accent4 3" xfId="99" xr:uid="{00000000-0005-0000-0000-000062000000}"/>
    <cellStyle name="40% - Accent4 3 2" xfId="100" xr:uid="{00000000-0005-0000-0000-000063000000}"/>
    <cellStyle name="40% - Accent5 2" xfId="101" xr:uid="{00000000-0005-0000-0000-000064000000}"/>
    <cellStyle name="40% - Accent5 2 2" xfId="102" xr:uid="{00000000-0005-0000-0000-000065000000}"/>
    <cellStyle name="40% - Accent5 2 3" xfId="103" xr:uid="{00000000-0005-0000-0000-000066000000}"/>
    <cellStyle name="40% - Accent5 2 4" xfId="104" xr:uid="{00000000-0005-0000-0000-000067000000}"/>
    <cellStyle name="40% - Accent5 2 5" xfId="105" xr:uid="{00000000-0005-0000-0000-000068000000}"/>
    <cellStyle name="40% - Accent5 2 6" xfId="106" xr:uid="{00000000-0005-0000-0000-000069000000}"/>
    <cellStyle name="40% - Accent5 2 7" xfId="107" xr:uid="{00000000-0005-0000-0000-00006A000000}"/>
    <cellStyle name="40% - Accent5 2 7 2" xfId="108" xr:uid="{00000000-0005-0000-0000-00006B000000}"/>
    <cellStyle name="40% - Accent5 3" xfId="109" xr:uid="{00000000-0005-0000-0000-00006C000000}"/>
    <cellStyle name="40% - Accent5 3 2" xfId="110" xr:uid="{00000000-0005-0000-0000-00006D000000}"/>
    <cellStyle name="40% - Accent6 2" xfId="111" xr:uid="{00000000-0005-0000-0000-00006E000000}"/>
    <cellStyle name="40% - Accent6 2 2" xfId="112" xr:uid="{00000000-0005-0000-0000-00006F000000}"/>
    <cellStyle name="40% - Accent6 2 3" xfId="113" xr:uid="{00000000-0005-0000-0000-000070000000}"/>
    <cellStyle name="40% - Accent6 2 4" xfId="114" xr:uid="{00000000-0005-0000-0000-000071000000}"/>
    <cellStyle name="40% - Accent6 2 5" xfId="115" xr:uid="{00000000-0005-0000-0000-000072000000}"/>
    <cellStyle name="40% - Accent6 2 6" xfId="116" xr:uid="{00000000-0005-0000-0000-000073000000}"/>
    <cellStyle name="40% - Accent6 2 7" xfId="117" xr:uid="{00000000-0005-0000-0000-000074000000}"/>
    <cellStyle name="40% - Accent6 2 7 2" xfId="118" xr:uid="{00000000-0005-0000-0000-000075000000}"/>
    <cellStyle name="40% - Accent6 3" xfId="119" xr:uid="{00000000-0005-0000-0000-000076000000}"/>
    <cellStyle name="40% - Accent6 3 2" xfId="120" xr:uid="{00000000-0005-0000-0000-000077000000}"/>
    <cellStyle name="60% - Accent1 2" xfId="121" xr:uid="{00000000-0005-0000-0000-000078000000}"/>
    <cellStyle name="60% - Accent1 2 2" xfId="122" xr:uid="{00000000-0005-0000-0000-000079000000}"/>
    <cellStyle name="60% - Accent1 2 3" xfId="123" xr:uid="{00000000-0005-0000-0000-00007A000000}"/>
    <cellStyle name="60% - Accent1 2 4" xfId="124" xr:uid="{00000000-0005-0000-0000-00007B000000}"/>
    <cellStyle name="60% - Accent1 2 5" xfId="125" xr:uid="{00000000-0005-0000-0000-00007C000000}"/>
    <cellStyle name="60% - Accent1 2 6" xfId="126" xr:uid="{00000000-0005-0000-0000-00007D000000}"/>
    <cellStyle name="60% - Accent1 2 7" xfId="127" xr:uid="{00000000-0005-0000-0000-00007E000000}"/>
    <cellStyle name="60% - Accent1 2 7 2" xfId="389" xr:uid="{FC4D4028-CF9B-4005-9E49-9865F826A8C5}"/>
    <cellStyle name="60% - Accent1 3" xfId="128" xr:uid="{00000000-0005-0000-0000-00007F000000}"/>
    <cellStyle name="60% - Accent1 3 2" xfId="390" xr:uid="{4F195E79-634E-49C7-9C23-1A2938E83ECF}"/>
    <cellStyle name="60% - Accent2 2" xfId="129" xr:uid="{00000000-0005-0000-0000-000080000000}"/>
    <cellStyle name="60% - Accent2 2 2" xfId="130" xr:uid="{00000000-0005-0000-0000-000081000000}"/>
    <cellStyle name="60% - Accent2 2 3" xfId="131" xr:uid="{00000000-0005-0000-0000-000082000000}"/>
    <cellStyle name="60% - Accent2 2 4" xfId="132" xr:uid="{00000000-0005-0000-0000-000083000000}"/>
    <cellStyle name="60% - Accent2 2 5" xfId="133" xr:uid="{00000000-0005-0000-0000-000084000000}"/>
    <cellStyle name="60% - Accent2 2 6" xfId="134" xr:uid="{00000000-0005-0000-0000-000085000000}"/>
    <cellStyle name="60% - Accent2 2 7" xfId="135" xr:uid="{00000000-0005-0000-0000-000086000000}"/>
    <cellStyle name="60% - Accent2 2 7 2" xfId="391" xr:uid="{50C1E31A-140A-4B30-9328-2493AF1F17E1}"/>
    <cellStyle name="60% - Accent2 3" xfId="136" xr:uid="{00000000-0005-0000-0000-000087000000}"/>
    <cellStyle name="60% - Accent2 3 2" xfId="392" xr:uid="{9BEF5C91-AB3F-41A5-B9AD-07F69DBE4527}"/>
    <cellStyle name="60% - Accent3 2" xfId="137" xr:uid="{00000000-0005-0000-0000-000088000000}"/>
    <cellStyle name="60% - Accent3 2 2" xfId="138" xr:uid="{00000000-0005-0000-0000-000089000000}"/>
    <cellStyle name="60% - Accent3 2 3" xfId="139" xr:uid="{00000000-0005-0000-0000-00008A000000}"/>
    <cellStyle name="60% - Accent3 2 4" xfId="140" xr:uid="{00000000-0005-0000-0000-00008B000000}"/>
    <cellStyle name="60% - Accent3 2 5" xfId="141" xr:uid="{00000000-0005-0000-0000-00008C000000}"/>
    <cellStyle name="60% - Accent3 2 6" xfId="142" xr:uid="{00000000-0005-0000-0000-00008D000000}"/>
    <cellStyle name="60% - Accent3 2 7" xfId="143" xr:uid="{00000000-0005-0000-0000-00008E000000}"/>
    <cellStyle name="60% - Accent3 2 7 2" xfId="393" xr:uid="{14BCAB92-68F6-4601-9CBD-D985362C5E9B}"/>
    <cellStyle name="60% - Accent3 3" xfId="144" xr:uid="{00000000-0005-0000-0000-00008F000000}"/>
    <cellStyle name="60% - Accent3 3 2" xfId="394" xr:uid="{9E0DDEE8-2272-4340-95B0-3B43BC0988AE}"/>
    <cellStyle name="60% - Accent4 2" xfId="145" xr:uid="{00000000-0005-0000-0000-000090000000}"/>
    <cellStyle name="60% - Accent4 2 2" xfId="146" xr:uid="{00000000-0005-0000-0000-000091000000}"/>
    <cellStyle name="60% - Accent4 2 3" xfId="147" xr:uid="{00000000-0005-0000-0000-000092000000}"/>
    <cellStyle name="60% - Accent4 2 4" xfId="148" xr:uid="{00000000-0005-0000-0000-000093000000}"/>
    <cellStyle name="60% - Accent4 2 5" xfId="149" xr:uid="{00000000-0005-0000-0000-000094000000}"/>
    <cellStyle name="60% - Accent4 2 6" xfId="150" xr:uid="{00000000-0005-0000-0000-000095000000}"/>
    <cellStyle name="60% - Accent4 2 7" xfId="151" xr:uid="{00000000-0005-0000-0000-000096000000}"/>
    <cellStyle name="60% - Accent4 2 7 2" xfId="395" xr:uid="{475B477D-A37D-48CF-8257-D18AA7A8776F}"/>
    <cellStyle name="60% - Accent4 3" xfId="152" xr:uid="{00000000-0005-0000-0000-000097000000}"/>
    <cellStyle name="60% - Accent4 3 2" xfId="396" xr:uid="{9120FA5F-04BE-4C00-ABB2-475C893E38DB}"/>
    <cellStyle name="60% - Accent5 2" xfId="153" xr:uid="{00000000-0005-0000-0000-000098000000}"/>
    <cellStyle name="60% - Accent5 2 2" xfId="154" xr:uid="{00000000-0005-0000-0000-000099000000}"/>
    <cellStyle name="60% - Accent5 2 3" xfId="155" xr:uid="{00000000-0005-0000-0000-00009A000000}"/>
    <cellStyle name="60% - Accent5 2 4" xfId="156" xr:uid="{00000000-0005-0000-0000-00009B000000}"/>
    <cellStyle name="60% - Accent5 2 5" xfId="157" xr:uid="{00000000-0005-0000-0000-00009C000000}"/>
    <cellStyle name="60% - Accent5 2 6" xfId="158" xr:uid="{00000000-0005-0000-0000-00009D000000}"/>
    <cellStyle name="60% - Accent5 2 7" xfId="159" xr:uid="{00000000-0005-0000-0000-00009E000000}"/>
    <cellStyle name="60% - Accent5 2 7 2" xfId="397" xr:uid="{8F844DAC-5FFA-407E-B20C-52FF0D0B392A}"/>
    <cellStyle name="60% - Accent5 3" xfId="160" xr:uid="{00000000-0005-0000-0000-00009F000000}"/>
    <cellStyle name="60% - Accent5 3 2" xfId="398" xr:uid="{BEB9159B-C66C-4564-8AD2-076E9907529A}"/>
    <cellStyle name="60% - Accent6 2" xfId="161" xr:uid="{00000000-0005-0000-0000-0000A0000000}"/>
    <cellStyle name="60% - Accent6 2 2" xfId="162" xr:uid="{00000000-0005-0000-0000-0000A1000000}"/>
    <cellStyle name="60% - Accent6 2 3" xfId="163" xr:uid="{00000000-0005-0000-0000-0000A2000000}"/>
    <cellStyle name="60% - Accent6 2 4" xfId="164" xr:uid="{00000000-0005-0000-0000-0000A3000000}"/>
    <cellStyle name="60% - Accent6 2 5" xfId="165" xr:uid="{00000000-0005-0000-0000-0000A4000000}"/>
    <cellStyle name="60% - Accent6 2 6" xfId="166" xr:uid="{00000000-0005-0000-0000-0000A5000000}"/>
    <cellStyle name="60% - Accent6 2 7" xfId="167" xr:uid="{00000000-0005-0000-0000-0000A6000000}"/>
    <cellStyle name="60% - Accent6 2 7 2" xfId="399" xr:uid="{1D2C67A0-7878-44B6-917F-AA7F57FC6529}"/>
    <cellStyle name="60% - Accent6 3" xfId="168" xr:uid="{00000000-0005-0000-0000-0000A7000000}"/>
    <cellStyle name="60% - Accent6 3 2" xfId="400" xr:uid="{0E357254-60FC-443B-892F-F0AEB70F1B1B}"/>
    <cellStyle name="Accent1 2" xfId="169" xr:uid="{00000000-0005-0000-0000-0000A8000000}"/>
    <cellStyle name="Accent1 2 2" xfId="170" xr:uid="{00000000-0005-0000-0000-0000A9000000}"/>
    <cellStyle name="Accent1 2 3" xfId="171" xr:uid="{00000000-0005-0000-0000-0000AA000000}"/>
    <cellStyle name="Accent1 2 4" xfId="172" xr:uid="{00000000-0005-0000-0000-0000AB000000}"/>
    <cellStyle name="Accent1 2 5" xfId="173" xr:uid="{00000000-0005-0000-0000-0000AC000000}"/>
    <cellStyle name="Accent1 2 6" xfId="174" xr:uid="{00000000-0005-0000-0000-0000AD000000}"/>
    <cellStyle name="Accent1 2 7" xfId="175" xr:uid="{00000000-0005-0000-0000-0000AE000000}"/>
    <cellStyle name="Accent1 2 7 2" xfId="401" xr:uid="{44811254-EB3D-4942-872E-00C6D6B33410}"/>
    <cellStyle name="Accent1 3" xfId="176" xr:uid="{00000000-0005-0000-0000-0000AF000000}"/>
    <cellStyle name="Accent1 3 2" xfId="402" xr:uid="{AEC87A26-00B9-45BD-A061-05E35BFDBDF9}"/>
    <cellStyle name="Accent2 2" xfId="177" xr:uid="{00000000-0005-0000-0000-0000B0000000}"/>
    <cellStyle name="Accent2 2 2" xfId="178" xr:uid="{00000000-0005-0000-0000-0000B1000000}"/>
    <cellStyle name="Accent2 2 3" xfId="179" xr:uid="{00000000-0005-0000-0000-0000B2000000}"/>
    <cellStyle name="Accent2 2 4" xfId="180" xr:uid="{00000000-0005-0000-0000-0000B3000000}"/>
    <cellStyle name="Accent2 2 5" xfId="181" xr:uid="{00000000-0005-0000-0000-0000B4000000}"/>
    <cellStyle name="Accent2 2 6" xfId="182" xr:uid="{00000000-0005-0000-0000-0000B5000000}"/>
    <cellStyle name="Accent2 2 7" xfId="183" xr:uid="{00000000-0005-0000-0000-0000B6000000}"/>
    <cellStyle name="Accent2 2 7 2" xfId="403" xr:uid="{45AE76D8-B1CC-4F63-9F57-87F82147F7E8}"/>
    <cellStyle name="Accent2 3" xfId="184" xr:uid="{00000000-0005-0000-0000-0000B7000000}"/>
    <cellStyle name="Accent2 3 2" xfId="404" xr:uid="{B3FD42F8-6157-4412-9331-7A2A1E666997}"/>
    <cellStyle name="Accent3 2" xfId="185" xr:uid="{00000000-0005-0000-0000-0000B8000000}"/>
    <cellStyle name="Accent3 2 2" xfId="186" xr:uid="{00000000-0005-0000-0000-0000B9000000}"/>
    <cellStyle name="Accent3 2 3" xfId="187" xr:uid="{00000000-0005-0000-0000-0000BA000000}"/>
    <cellStyle name="Accent3 2 4" xfId="188" xr:uid="{00000000-0005-0000-0000-0000BB000000}"/>
    <cellStyle name="Accent3 2 5" xfId="189" xr:uid="{00000000-0005-0000-0000-0000BC000000}"/>
    <cellStyle name="Accent3 2 6" xfId="190" xr:uid="{00000000-0005-0000-0000-0000BD000000}"/>
    <cellStyle name="Accent3 2 7" xfId="191" xr:uid="{00000000-0005-0000-0000-0000BE000000}"/>
    <cellStyle name="Accent3 2 7 2" xfId="405" xr:uid="{6D636627-D0FE-4519-9109-D148EADC3C5D}"/>
    <cellStyle name="Accent3 3" xfId="192" xr:uid="{00000000-0005-0000-0000-0000BF000000}"/>
    <cellStyle name="Accent3 3 2" xfId="406" xr:uid="{30D847A7-49E3-42C8-B394-74C4ED8F3F9C}"/>
    <cellStyle name="Accent4 2" xfId="193" xr:uid="{00000000-0005-0000-0000-0000C0000000}"/>
    <cellStyle name="Accent4 2 2" xfId="194" xr:uid="{00000000-0005-0000-0000-0000C1000000}"/>
    <cellStyle name="Accent4 2 3" xfId="195" xr:uid="{00000000-0005-0000-0000-0000C2000000}"/>
    <cellStyle name="Accent4 2 4" xfId="196" xr:uid="{00000000-0005-0000-0000-0000C3000000}"/>
    <cellStyle name="Accent4 2 5" xfId="197" xr:uid="{00000000-0005-0000-0000-0000C4000000}"/>
    <cellStyle name="Accent4 2 6" xfId="198" xr:uid="{00000000-0005-0000-0000-0000C5000000}"/>
    <cellStyle name="Accent4 2 7" xfId="199" xr:uid="{00000000-0005-0000-0000-0000C6000000}"/>
    <cellStyle name="Accent4 2 7 2" xfId="407" xr:uid="{9B9FDDF9-24C6-465B-9B1E-D16DD3E72932}"/>
    <cellStyle name="Accent4 3" xfId="200" xr:uid="{00000000-0005-0000-0000-0000C7000000}"/>
    <cellStyle name="Accent4 3 2" xfId="408" xr:uid="{886A696E-F1AA-41B9-8FEB-E0E5E7202D39}"/>
    <cellStyle name="Accent5 2" xfId="201" xr:uid="{00000000-0005-0000-0000-0000C8000000}"/>
    <cellStyle name="Accent5 2 2" xfId="202" xr:uid="{00000000-0005-0000-0000-0000C9000000}"/>
    <cellStyle name="Accent5 2 3" xfId="203" xr:uid="{00000000-0005-0000-0000-0000CA000000}"/>
    <cellStyle name="Accent5 2 4" xfId="204" xr:uid="{00000000-0005-0000-0000-0000CB000000}"/>
    <cellStyle name="Accent5 2 5" xfId="205" xr:uid="{00000000-0005-0000-0000-0000CC000000}"/>
    <cellStyle name="Accent5 2 6" xfId="206" xr:uid="{00000000-0005-0000-0000-0000CD000000}"/>
    <cellStyle name="Accent5 2 7" xfId="207" xr:uid="{00000000-0005-0000-0000-0000CE000000}"/>
    <cellStyle name="Accent5 2 7 2" xfId="409" xr:uid="{4B52DB02-8ADF-444C-B1DE-EC4B62CD9C71}"/>
    <cellStyle name="Accent5 3" xfId="208" xr:uid="{00000000-0005-0000-0000-0000CF000000}"/>
    <cellStyle name="Accent5 3 2" xfId="410" xr:uid="{9E102740-1841-477B-8233-89DEFE3D03EF}"/>
    <cellStyle name="Accent6 2" xfId="209" xr:uid="{00000000-0005-0000-0000-0000D0000000}"/>
    <cellStyle name="Accent6 2 2" xfId="210" xr:uid="{00000000-0005-0000-0000-0000D1000000}"/>
    <cellStyle name="Accent6 2 3" xfId="211" xr:uid="{00000000-0005-0000-0000-0000D2000000}"/>
    <cellStyle name="Accent6 2 4" xfId="212" xr:uid="{00000000-0005-0000-0000-0000D3000000}"/>
    <cellStyle name="Accent6 2 5" xfId="213" xr:uid="{00000000-0005-0000-0000-0000D4000000}"/>
    <cellStyle name="Accent6 2 6" xfId="214" xr:uid="{00000000-0005-0000-0000-0000D5000000}"/>
    <cellStyle name="Accent6 2 7" xfId="215" xr:uid="{00000000-0005-0000-0000-0000D6000000}"/>
    <cellStyle name="Accent6 2 7 2" xfId="411" xr:uid="{41FCDC0B-D412-4EA4-BABE-8EF615A80F6D}"/>
    <cellStyle name="Accent6 3" xfId="216" xr:uid="{00000000-0005-0000-0000-0000D7000000}"/>
    <cellStyle name="Accent6 3 2" xfId="412" xr:uid="{8237071D-9B2F-491C-A8F3-339E0E9CDF4E}"/>
    <cellStyle name="Bad 2" xfId="217" xr:uid="{00000000-0005-0000-0000-0000D8000000}"/>
    <cellStyle name="Bad 2 2" xfId="218" xr:uid="{00000000-0005-0000-0000-0000D9000000}"/>
    <cellStyle name="Bad 2 3" xfId="219" xr:uid="{00000000-0005-0000-0000-0000DA000000}"/>
    <cellStyle name="Bad 2 4" xfId="220" xr:uid="{00000000-0005-0000-0000-0000DB000000}"/>
    <cellStyle name="Bad 2 5" xfId="221" xr:uid="{00000000-0005-0000-0000-0000DC000000}"/>
    <cellStyle name="Bad 2 6" xfId="222" xr:uid="{00000000-0005-0000-0000-0000DD000000}"/>
    <cellStyle name="Bad 2 7" xfId="223" xr:uid="{00000000-0005-0000-0000-0000DE000000}"/>
    <cellStyle name="Bad 2 7 2" xfId="413" xr:uid="{1DC9FD3D-2D40-49BB-A436-ED40E7C62F1D}"/>
    <cellStyle name="Bad 3" xfId="224" xr:uid="{00000000-0005-0000-0000-0000DF000000}"/>
    <cellStyle name="Bad 3 2" xfId="414" xr:uid="{93EEE7AE-48EB-4145-AAD0-AD26B54FAF37}"/>
    <cellStyle name="Calculation 2" xfId="225" xr:uid="{00000000-0005-0000-0000-0000E0000000}"/>
    <cellStyle name="Calculation 2 2" xfId="226" xr:uid="{00000000-0005-0000-0000-0000E1000000}"/>
    <cellStyle name="Calculation 2 3" xfId="227" xr:uid="{00000000-0005-0000-0000-0000E2000000}"/>
    <cellStyle name="Calculation 2 4" xfId="228" xr:uid="{00000000-0005-0000-0000-0000E3000000}"/>
    <cellStyle name="Calculation 2 5" xfId="229" xr:uid="{00000000-0005-0000-0000-0000E4000000}"/>
    <cellStyle name="Calculation 2 6" xfId="230" xr:uid="{00000000-0005-0000-0000-0000E5000000}"/>
    <cellStyle name="Calculation 2 7" xfId="231" xr:uid="{00000000-0005-0000-0000-0000E6000000}"/>
    <cellStyle name="Calculation 2 7 2" xfId="415" xr:uid="{F7FD680D-9C72-4C12-96E2-2FFF1209F8B9}"/>
    <cellStyle name="Calculation 3" xfId="232" xr:uid="{00000000-0005-0000-0000-0000E7000000}"/>
    <cellStyle name="Calculation 3 2" xfId="416" xr:uid="{21D58109-4650-4327-B9E9-8E837CEF9801}"/>
    <cellStyle name="Check Cell 2" xfId="233" xr:uid="{00000000-0005-0000-0000-0000E8000000}"/>
    <cellStyle name="Check Cell 2 2" xfId="234" xr:uid="{00000000-0005-0000-0000-0000E9000000}"/>
    <cellStyle name="Check Cell 2 3" xfId="235" xr:uid="{00000000-0005-0000-0000-0000EA000000}"/>
    <cellStyle name="Check Cell 2 4" xfId="236" xr:uid="{00000000-0005-0000-0000-0000EB000000}"/>
    <cellStyle name="Check Cell 2 5" xfId="237" xr:uid="{00000000-0005-0000-0000-0000EC000000}"/>
    <cellStyle name="Check Cell 2 6" xfId="238" xr:uid="{00000000-0005-0000-0000-0000ED000000}"/>
    <cellStyle name="Check Cell 2 7" xfId="239" xr:uid="{00000000-0005-0000-0000-0000EE000000}"/>
    <cellStyle name="Check Cell 2 7 2" xfId="417" xr:uid="{8CC64CA7-0B7C-4382-BF67-E9E3940D25B7}"/>
    <cellStyle name="Check Cell 3" xfId="240" xr:uid="{00000000-0005-0000-0000-0000EF000000}"/>
    <cellStyle name="Check Cell 3 2" xfId="418" xr:uid="{3770A40D-2D81-4939-A9F9-A1143F52B760}"/>
    <cellStyle name="Comma 2" xfId="241" xr:uid="{00000000-0005-0000-0000-0000F0000000}"/>
    <cellStyle name="Currency 2" xfId="242" xr:uid="{00000000-0005-0000-0000-0000F1000000}"/>
    <cellStyle name="Currency 3" xfId="243" xr:uid="{00000000-0005-0000-0000-0000F2000000}"/>
    <cellStyle name="Explanatory Text 2" xfId="244" xr:uid="{00000000-0005-0000-0000-0000F3000000}"/>
    <cellStyle name="Explanatory Text 2 2" xfId="245" xr:uid="{00000000-0005-0000-0000-0000F4000000}"/>
    <cellStyle name="Explanatory Text 2 3" xfId="246" xr:uid="{00000000-0005-0000-0000-0000F5000000}"/>
    <cellStyle name="Explanatory Text 2 4" xfId="247" xr:uid="{00000000-0005-0000-0000-0000F6000000}"/>
    <cellStyle name="Explanatory Text 2 5" xfId="248" xr:uid="{00000000-0005-0000-0000-0000F7000000}"/>
    <cellStyle name="Explanatory Text 2 6" xfId="249" xr:uid="{00000000-0005-0000-0000-0000F8000000}"/>
    <cellStyle name="Explanatory Text 2 7" xfId="250" xr:uid="{00000000-0005-0000-0000-0000F9000000}"/>
    <cellStyle name="Explanatory Text 2 7 2" xfId="419" xr:uid="{DD5EA4C4-C381-4A5F-B691-B8D053B1C423}"/>
    <cellStyle name="Explanatory Text 3" xfId="251" xr:uid="{00000000-0005-0000-0000-0000FA000000}"/>
    <cellStyle name="Explanatory Text 3 2" xfId="420" xr:uid="{0B76B418-B408-4678-A15B-26E509CE1A01}"/>
    <cellStyle name="Good 2" xfId="252" xr:uid="{00000000-0005-0000-0000-0000FB000000}"/>
    <cellStyle name="Good 2 2" xfId="253" xr:uid="{00000000-0005-0000-0000-0000FC000000}"/>
    <cellStyle name="Good 2 3" xfId="254" xr:uid="{00000000-0005-0000-0000-0000FD000000}"/>
    <cellStyle name="Good 2 4" xfId="255" xr:uid="{00000000-0005-0000-0000-0000FE000000}"/>
    <cellStyle name="Good 2 5" xfId="256" xr:uid="{00000000-0005-0000-0000-0000FF000000}"/>
    <cellStyle name="Good 2 6" xfId="257" xr:uid="{00000000-0005-0000-0000-000000010000}"/>
    <cellStyle name="Good 2 7" xfId="258" xr:uid="{00000000-0005-0000-0000-000001010000}"/>
    <cellStyle name="Good 2 7 2" xfId="421" xr:uid="{0E145759-789B-427A-9C70-9E35E8ACF6CB}"/>
    <cellStyle name="Good 3" xfId="259" xr:uid="{00000000-0005-0000-0000-000002010000}"/>
    <cellStyle name="Good 3 2" xfId="422" xr:uid="{DDFBFEEB-4904-4F67-9B30-2689138C700D}"/>
    <cellStyle name="Heading 1 2" xfId="260" xr:uid="{00000000-0005-0000-0000-000003010000}"/>
    <cellStyle name="Heading 1 2 2" xfId="261" xr:uid="{00000000-0005-0000-0000-000004010000}"/>
    <cellStyle name="Heading 1 2 3" xfId="262" xr:uid="{00000000-0005-0000-0000-000005010000}"/>
    <cellStyle name="Heading 1 2 4" xfId="263" xr:uid="{00000000-0005-0000-0000-000006010000}"/>
    <cellStyle name="Heading 1 2 5" xfId="264" xr:uid="{00000000-0005-0000-0000-000007010000}"/>
    <cellStyle name="Heading 1 2 6" xfId="265" xr:uid="{00000000-0005-0000-0000-000008010000}"/>
    <cellStyle name="Heading 1 2 7" xfId="266" xr:uid="{00000000-0005-0000-0000-000009010000}"/>
    <cellStyle name="Heading 1 2 7 2" xfId="423" xr:uid="{A0B8D595-76F1-4EB0-B25F-F04515AA8E74}"/>
    <cellStyle name="Heading 1 3" xfId="267" xr:uid="{00000000-0005-0000-0000-00000A010000}"/>
    <cellStyle name="Heading 1 3 2" xfId="424" xr:uid="{AA5F2B8D-18EE-4A5A-AAB1-1B28863D8391}"/>
    <cellStyle name="Heading 2 2" xfId="268" xr:uid="{00000000-0005-0000-0000-00000B010000}"/>
    <cellStyle name="Heading 2 2 2" xfId="269" xr:uid="{00000000-0005-0000-0000-00000C010000}"/>
    <cellStyle name="Heading 2 2 3" xfId="270" xr:uid="{00000000-0005-0000-0000-00000D010000}"/>
    <cellStyle name="Heading 2 2 4" xfId="271" xr:uid="{00000000-0005-0000-0000-00000E010000}"/>
    <cellStyle name="Heading 2 2 5" xfId="272" xr:uid="{00000000-0005-0000-0000-00000F010000}"/>
    <cellStyle name="Heading 2 2 6" xfId="273" xr:uid="{00000000-0005-0000-0000-000010010000}"/>
    <cellStyle name="Heading 2 2 7" xfId="274" xr:uid="{00000000-0005-0000-0000-000011010000}"/>
    <cellStyle name="Heading 2 2 7 2" xfId="425" xr:uid="{A24A2029-3580-4590-95F6-1F99BC3B8059}"/>
    <cellStyle name="Heading 2 3" xfId="275" xr:uid="{00000000-0005-0000-0000-000012010000}"/>
    <cellStyle name="Heading 2 3 2" xfId="426" xr:uid="{A0A8CB42-AE41-4137-A9EF-64EBDF906E06}"/>
    <cellStyle name="Heading 3 2" xfId="276" xr:uid="{00000000-0005-0000-0000-000013010000}"/>
    <cellStyle name="Heading 3 2 2" xfId="277" xr:uid="{00000000-0005-0000-0000-000014010000}"/>
    <cellStyle name="Heading 3 2 3" xfId="278" xr:uid="{00000000-0005-0000-0000-000015010000}"/>
    <cellStyle name="Heading 3 2 4" xfId="279" xr:uid="{00000000-0005-0000-0000-000016010000}"/>
    <cellStyle name="Heading 3 2 5" xfId="280" xr:uid="{00000000-0005-0000-0000-000017010000}"/>
    <cellStyle name="Heading 3 2 6" xfId="281" xr:uid="{00000000-0005-0000-0000-000018010000}"/>
    <cellStyle name="Heading 3 2 7" xfId="282" xr:uid="{00000000-0005-0000-0000-000019010000}"/>
    <cellStyle name="Heading 3 2 7 2" xfId="427" xr:uid="{01D31694-BF0D-43AA-A522-B5BCC9D98805}"/>
    <cellStyle name="Heading 3 3" xfId="283" xr:uid="{00000000-0005-0000-0000-00001A010000}"/>
    <cellStyle name="Heading 3 3 2" xfId="428" xr:uid="{F8206A33-97A2-4A1F-B6AD-E1A84D35C484}"/>
    <cellStyle name="Heading 4 2" xfId="284" xr:uid="{00000000-0005-0000-0000-00001B010000}"/>
    <cellStyle name="Heading 4 2 2" xfId="285" xr:uid="{00000000-0005-0000-0000-00001C010000}"/>
    <cellStyle name="Heading 4 2 3" xfId="286" xr:uid="{00000000-0005-0000-0000-00001D010000}"/>
    <cellStyle name="Heading 4 2 4" xfId="287" xr:uid="{00000000-0005-0000-0000-00001E010000}"/>
    <cellStyle name="Heading 4 2 5" xfId="288" xr:uid="{00000000-0005-0000-0000-00001F010000}"/>
    <cellStyle name="Heading 4 2 6" xfId="289" xr:uid="{00000000-0005-0000-0000-000020010000}"/>
    <cellStyle name="Heading 4 2 7" xfId="290" xr:uid="{00000000-0005-0000-0000-000021010000}"/>
    <cellStyle name="Heading 4 2 7 2" xfId="429" xr:uid="{73671240-8DFC-4FBA-A580-886BA2685AAC}"/>
    <cellStyle name="Heading 4 3" xfId="291" xr:uid="{00000000-0005-0000-0000-000022010000}"/>
    <cellStyle name="Heading 4 3 2" xfId="430" xr:uid="{3C2175D8-3A64-4020-B44A-5BB129037BA2}"/>
    <cellStyle name="Hyperlink 2" xfId="292" xr:uid="{00000000-0005-0000-0000-000023010000}"/>
    <cellStyle name="Input 2" xfId="293" xr:uid="{00000000-0005-0000-0000-000024010000}"/>
    <cellStyle name="Input 2 2" xfId="294" xr:uid="{00000000-0005-0000-0000-000025010000}"/>
    <cellStyle name="Input 2 3" xfId="295" xr:uid="{00000000-0005-0000-0000-000026010000}"/>
    <cellStyle name="Input 2 4" xfId="296" xr:uid="{00000000-0005-0000-0000-000027010000}"/>
    <cellStyle name="Input 2 5" xfId="297" xr:uid="{00000000-0005-0000-0000-000028010000}"/>
    <cellStyle name="Input 2 6" xfId="298" xr:uid="{00000000-0005-0000-0000-000029010000}"/>
    <cellStyle name="Input 2 7" xfId="299" xr:uid="{00000000-0005-0000-0000-00002A010000}"/>
    <cellStyle name="Input 2 7 2" xfId="431" xr:uid="{B791E3ED-A70A-4DA9-B4B3-C56D736D3693}"/>
    <cellStyle name="Input 3" xfId="300" xr:uid="{00000000-0005-0000-0000-00002B010000}"/>
    <cellStyle name="Input 3 2" xfId="432" xr:uid="{4D0F1D07-52A0-45EE-8EBE-D5E67FB8E553}"/>
    <cellStyle name="Linked Cell 2" xfId="301" xr:uid="{00000000-0005-0000-0000-00002C010000}"/>
    <cellStyle name="Linked Cell 2 2" xfId="302" xr:uid="{00000000-0005-0000-0000-00002D010000}"/>
    <cellStyle name="Linked Cell 2 3" xfId="303" xr:uid="{00000000-0005-0000-0000-00002E010000}"/>
    <cellStyle name="Linked Cell 2 4" xfId="304" xr:uid="{00000000-0005-0000-0000-00002F010000}"/>
    <cellStyle name="Linked Cell 2 5" xfId="305" xr:uid="{00000000-0005-0000-0000-000030010000}"/>
    <cellStyle name="Linked Cell 2 6" xfId="306" xr:uid="{00000000-0005-0000-0000-000031010000}"/>
    <cellStyle name="Linked Cell 2 7" xfId="307" xr:uid="{00000000-0005-0000-0000-000032010000}"/>
    <cellStyle name="Linked Cell 2 7 2" xfId="433" xr:uid="{2A744A7F-0DA9-4133-B46B-A7F095E2370A}"/>
    <cellStyle name="Linked Cell 3" xfId="308" xr:uid="{00000000-0005-0000-0000-000033010000}"/>
    <cellStyle name="Linked Cell 3 2" xfId="434" xr:uid="{0219A14F-A0EB-41B3-B857-BF737FA8E285}"/>
    <cellStyle name="Neutral 2" xfId="309" xr:uid="{00000000-0005-0000-0000-000034010000}"/>
    <cellStyle name="Neutral 2 2" xfId="310" xr:uid="{00000000-0005-0000-0000-000035010000}"/>
    <cellStyle name="Neutral 2 3" xfId="311" xr:uid="{00000000-0005-0000-0000-000036010000}"/>
    <cellStyle name="Neutral 2 4" xfId="312" xr:uid="{00000000-0005-0000-0000-000037010000}"/>
    <cellStyle name="Neutral 2 5" xfId="313" xr:uid="{00000000-0005-0000-0000-000038010000}"/>
    <cellStyle name="Neutral 2 6" xfId="314" xr:uid="{00000000-0005-0000-0000-000039010000}"/>
    <cellStyle name="Neutral 2 7" xfId="315" xr:uid="{00000000-0005-0000-0000-00003A010000}"/>
    <cellStyle name="Neutral 2 7 2" xfId="435" xr:uid="{D968D3AA-0B3D-49A7-A4E2-615517237ECF}"/>
    <cellStyle name="Neutral 3" xfId="316" xr:uid="{00000000-0005-0000-0000-00003B010000}"/>
    <cellStyle name="Neutral 3 2" xfId="436" xr:uid="{0B6AFBF9-3644-484C-A49C-D4F8FD1587FB}"/>
    <cellStyle name="Normal" xfId="0" builtinId="0"/>
    <cellStyle name="Normal 10" xfId="317" xr:uid="{00000000-0005-0000-0000-00003C010000}"/>
    <cellStyle name="Normal 17" xfId="318" xr:uid="{00000000-0005-0000-0000-00003D010000}"/>
    <cellStyle name="Normal 2" xfId="387" xr:uid="{CC846F10-D7EE-4B73-A725-4056CC4149A6}"/>
    <cellStyle name="Normal 2 2" xfId="319" xr:uid="{00000000-0005-0000-0000-00003E010000}"/>
    <cellStyle name="Normal 3 2" xfId="320" xr:uid="{00000000-0005-0000-0000-00003F010000}"/>
    <cellStyle name="Normal 3 3" xfId="321" xr:uid="{00000000-0005-0000-0000-000040010000}"/>
    <cellStyle name="Normal 4 2" xfId="322" xr:uid="{00000000-0005-0000-0000-000041010000}"/>
    <cellStyle name="Normal 8 2" xfId="323" xr:uid="{00000000-0005-0000-0000-000042010000}"/>
    <cellStyle name="Normal 9 2" xfId="324" xr:uid="{00000000-0005-0000-0000-000043010000}"/>
    <cellStyle name="Note 10" xfId="325" xr:uid="{00000000-0005-0000-0000-000044010000}"/>
    <cellStyle name="Note 2" xfId="326" xr:uid="{00000000-0005-0000-0000-000045010000}"/>
    <cellStyle name="Note 2 2" xfId="327" xr:uid="{00000000-0005-0000-0000-000046010000}"/>
    <cellStyle name="Note 2 3" xfId="328" xr:uid="{00000000-0005-0000-0000-000047010000}"/>
    <cellStyle name="Note 2 4" xfId="329" xr:uid="{00000000-0005-0000-0000-000048010000}"/>
    <cellStyle name="Note 2 5" xfId="330" xr:uid="{00000000-0005-0000-0000-000049010000}"/>
    <cellStyle name="Note 2 6" xfId="331" xr:uid="{00000000-0005-0000-0000-00004A010000}"/>
    <cellStyle name="Note 2 7" xfId="332" xr:uid="{00000000-0005-0000-0000-00004B010000}"/>
    <cellStyle name="Note 3" xfId="333" xr:uid="{00000000-0005-0000-0000-00004C010000}"/>
    <cellStyle name="Note 3 2" xfId="334" xr:uid="{00000000-0005-0000-0000-00004D010000}"/>
    <cellStyle name="Note 4" xfId="335" xr:uid="{00000000-0005-0000-0000-00004E010000}"/>
    <cellStyle name="Note 4 2" xfId="336" xr:uid="{00000000-0005-0000-0000-00004F010000}"/>
    <cellStyle name="Note 5" xfId="337" xr:uid="{00000000-0005-0000-0000-000050010000}"/>
    <cellStyle name="Note 5 2" xfId="338" xr:uid="{00000000-0005-0000-0000-000051010000}"/>
    <cellStyle name="Note 6" xfId="339" xr:uid="{00000000-0005-0000-0000-000052010000}"/>
    <cellStyle name="Note 6 2" xfId="340" xr:uid="{00000000-0005-0000-0000-000053010000}"/>
    <cellStyle name="Note 7" xfId="341" xr:uid="{00000000-0005-0000-0000-000054010000}"/>
    <cellStyle name="Note 7 2" xfId="342" xr:uid="{00000000-0005-0000-0000-000055010000}"/>
    <cellStyle name="Note 8" xfId="343" xr:uid="{00000000-0005-0000-0000-000056010000}"/>
    <cellStyle name="Note 8 2" xfId="344" xr:uid="{00000000-0005-0000-0000-000057010000}"/>
    <cellStyle name="Note 9" xfId="345" xr:uid="{00000000-0005-0000-0000-000058010000}"/>
    <cellStyle name="Note 9 2" xfId="346" xr:uid="{00000000-0005-0000-0000-000059010000}"/>
    <cellStyle name="Output 2" xfId="347" xr:uid="{00000000-0005-0000-0000-00005A010000}"/>
    <cellStyle name="Output 2 2" xfId="348" xr:uid="{00000000-0005-0000-0000-00005B010000}"/>
    <cellStyle name="Output 2 3" xfId="349" xr:uid="{00000000-0005-0000-0000-00005C010000}"/>
    <cellStyle name="Output 2 4" xfId="350" xr:uid="{00000000-0005-0000-0000-00005D010000}"/>
    <cellStyle name="Output 2 5" xfId="351" xr:uid="{00000000-0005-0000-0000-00005E010000}"/>
    <cellStyle name="Output 2 6" xfId="352" xr:uid="{00000000-0005-0000-0000-00005F010000}"/>
    <cellStyle name="Output 2 7" xfId="353" xr:uid="{00000000-0005-0000-0000-000060010000}"/>
    <cellStyle name="Output 2 7 2" xfId="437" xr:uid="{59523520-FE11-43B6-B3EE-8505BAC641AD}"/>
    <cellStyle name="Output 3" xfId="354" xr:uid="{00000000-0005-0000-0000-000061010000}"/>
    <cellStyle name="Output 3 2" xfId="438" xr:uid="{36EBC530-8255-419B-AC6D-EADE28622F4C}"/>
    <cellStyle name="Percent" xfId="384" builtinId="5"/>
    <cellStyle name="Percent 2" xfId="355" xr:uid="{00000000-0005-0000-0000-000062010000}"/>
    <cellStyle name="Percent 2 2" xfId="356" xr:uid="{00000000-0005-0000-0000-000063010000}"/>
    <cellStyle name="Style 1" xfId="357" xr:uid="{00000000-0005-0000-0000-000064010000}"/>
    <cellStyle name="Title 2" xfId="358" xr:uid="{00000000-0005-0000-0000-000065010000}"/>
    <cellStyle name="Title 2 2" xfId="359" xr:uid="{00000000-0005-0000-0000-000066010000}"/>
    <cellStyle name="Title 2 3" xfId="360" xr:uid="{00000000-0005-0000-0000-000067010000}"/>
    <cellStyle name="Title 2 4" xfId="361" xr:uid="{00000000-0005-0000-0000-000068010000}"/>
    <cellStyle name="Title 2 5" xfId="362" xr:uid="{00000000-0005-0000-0000-000069010000}"/>
    <cellStyle name="Title 2 6" xfId="363" xr:uid="{00000000-0005-0000-0000-00006A010000}"/>
    <cellStyle name="Title 2 7" xfId="364" xr:uid="{00000000-0005-0000-0000-00006B010000}"/>
    <cellStyle name="Title 2 7 2" xfId="439" xr:uid="{C05E802F-CFE3-4CFB-A751-056734A694D2}"/>
    <cellStyle name="Title 3" xfId="365" xr:uid="{00000000-0005-0000-0000-00006C010000}"/>
    <cellStyle name="Title 3 2" xfId="440" xr:uid="{465EAF2A-5C47-4FE7-AADC-52C945025A78}"/>
    <cellStyle name="Total 2" xfId="366" xr:uid="{00000000-0005-0000-0000-00006D010000}"/>
    <cellStyle name="Total 2 2" xfId="367" xr:uid="{00000000-0005-0000-0000-00006E010000}"/>
    <cellStyle name="Total 2 3" xfId="368" xr:uid="{00000000-0005-0000-0000-00006F010000}"/>
    <cellStyle name="Total 2 4" xfId="369" xr:uid="{00000000-0005-0000-0000-000070010000}"/>
    <cellStyle name="Total 2 5" xfId="370" xr:uid="{00000000-0005-0000-0000-000071010000}"/>
    <cellStyle name="Total 2 6" xfId="371" xr:uid="{00000000-0005-0000-0000-000072010000}"/>
    <cellStyle name="Total 2 7" xfId="372" xr:uid="{00000000-0005-0000-0000-000073010000}"/>
    <cellStyle name="Total 2 7 2" xfId="441" xr:uid="{5AD4E011-79E8-485B-9885-18850EC3753B}"/>
    <cellStyle name="Total 3" xfId="373" xr:uid="{00000000-0005-0000-0000-000074010000}"/>
    <cellStyle name="Total 3 2" xfId="442" xr:uid="{240A06EE-B9BC-49BC-A92D-F68F48DCFD7D}"/>
    <cellStyle name="Warning Text 2" xfId="374" xr:uid="{00000000-0005-0000-0000-000075010000}"/>
    <cellStyle name="Warning Text 2 2" xfId="375" xr:uid="{00000000-0005-0000-0000-000076010000}"/>
    <cellStyle name="Warning Text 2 3" xfId="376" xr:uid="{00000000-0005-0000-0000-000077010000}"/>
    <cellStyle name="Warning Text 2 4" xfId="377" xr:uid="{00000000-0005-0000-0000-000078010000}"/>
    <cellStyle name="Warning Text 2 5" xfId="378" xr:uid="{00000000-0005-0000-0000-000079010000}"/>
    <cellStyle name="Warning Text 2 6" xfId="379" xr:uid="{00000000-0005-0000-0000-00007A010000}"/>
    <cellStyle name="Warning Text 2 7" xfId="380" xr:uid="{00000000-0005-0000-0000-00007B010000}"/>
    <cellStyle name="Warning Text 2 7 2" xfId="443" xr:uid="{C586AB5E-0D3D-4FBB-93BB-063FCB8D53E8}"/>
    <cellStyle name="Warning Text 3" xfId="381" xr:uid="{00000000-0005-0000-0000-00007C010000}"/>
    <cellStyle name="Warning Text 3 2" xfId="444" xr:uid="{F99000A5-9E8F-418F-9EFE-F21FFDF6E73E}"/>
    <cellStyle name="표준_Year One Shaw Brothers Titles __ Korea Version #01__Aug'03" xfId="386" xr:uid="{00000000-0005-0000-0000-000082010000}"/>
    <cellStyle name="一般 10" xfId="382" xr:uid="{00000000-0005-0000-0000-00007E010000}"/>
    <cellStyle name="一般 2" xfId="383" xr:uid="{00000000-0005-0000-0000-00007F010000}"/>
    <cellStyle name="一般_061212 閃耀女人心(TVB周大福FOREVERMARK_SR2)" xfId="388" xr:uid="{E99E4782-3EAA-4D1D-AE45-2A7E1EA8B7D4}"/>
    <cellStyle name="常规_Sheet1" xfId="385" xr:uid="{00000000-0005-0000-0000-000081010000}"/>
  </cellStyles>
  <dxfs count="0"/>
  <tableStyles count="0" defaultTableStyle="TableStyleMedium9" defaultPivotStyle="PivotStyleLight16"/>
  <colors>
    <mruColors>
      <color rgb="FFCCECFF"/>
      <color rgb="FFCC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2"/>
  <sheetViews>
    <sheetView zoomScale="70" zoomScaleNormal="70" zoomScaleSheetLayoutView="70" workbookViewId="0">
      <pane xSplit="1" ySplit="4" topLeftCell="B56" activePane="bottomRight" state="frozen"/>
      <selection pane="topRight" activeCell="B1" sqref="B1"/>
      <selection pane="bottomLeft" activeCell="A5" sqref="A5"/>
      <selection pane="bottomRight" activeCell="E123" sqref="E123"/>
    </sheetView>
  </sheetViews>
  <sheetFormatPr defaultColWidth="9.453125" defaultRowHeight="15.5"/>
  <cols>
    <col min="1" max="1" width="7.6328125" style="241" customWidth="1"/>
    <col min="2" max="8" width="32.6328125" style="4" customWidth="1"/>
    <col min="9" max="9" width="7.6328125" style="242" customWidth="1"/>
    <col min="10" max="16384" width="9.453125" style="4"/>
  </cols>
  <sheetData>
    <row r="1" spans="1:9" ht="36" customHeight="1">
      <c r="A1" s="2"/>
      <c r="B1" s="3"/>
      <c r="C1" s="954" t="s">
        <v>177</v>
      </c>
      <c r="D1" s="954"/>
      <c r="E1" s="954"/>
      <c r="F1" s="954"/>
      <c r="G1" s="954"/>
      <c r="H1" s="3"/>
      <c r="I1" s="3"/>
    </row>
    <row r="2" spans="1:9" ht="17" customHeight="1" thickBot="1">
      <c r="A2" s="5" t="s">
        <v>113</v>
      </c>
      <c r="B2" s="6"/>
      <c r="C2" s="6"/>
      <c r="D2" s="1" t="s">
        <v>18</v>
      </c>
      <c r="E2" s="1"/>
      <c r="F2" s="7"/>
      <c r="G2" s="7"/>
      <c r="H2" s="955" t="s">
        <v>114</v>
      </c>
      <c r="I2" s="955"/>
    </row>
    <row r="3" spans="1:9" ht="17" customHeight="1" thickTop="1">
      <c r="A3" s="8" t="s">
        <v>19</v>
      </c>
      <c r="B3" s="9" t="s">
        <v>27</v>
      </c>
      <c r="C3" s="9" t="s">
        <v>28</v>
      </c>
      <c r="D3" s="9" t="s">
        <v>29</v>
      </c>
      <c r="E3" s="9" t="s">
        <v>30</v>
      </c>
      <c r="F3" s="9" t="s">
        <v>31</v>
      </c>
      <c r="G3" s="9" t="s">
        <v>32</v>
      </c>
      <c r="H3" s="9" t="s">
        <v>33</v>
      </c>
      <c r="I3" s="10" t="s">
        <v>19</v>
      </c>
    </row>
    <row r="4" spans="1:9" ht="17" customHeight="1" thickBot="1">
      <c r="A4" s="11"/>
      <c r="B4" s="12">
        <v>45936</v>
      </c>
      <c r="C4" s="12">
        <f t="shared" ref="C4:H4" si="0">SUM(B4+1)</f>
        <v>45937</v>
      </c>
      <c r="D4" s="13">
        <f t="shared" si="0"/>
        <v>45938</v>
      </c>
      <c r="E4" s="13">
        <f t="shared" si="0"/>
        <v>45939</v>
      </c>
      <c r="F4" s="13">
        <f t="shared" si="0"/>
        <v>45940</v>
      </c>
      <c r="G4" s="13">
        <f t="shared" si="0"/>
        <v>45941</v>
      </c>
      <c r="H4" s="13">
        <f t="shared" si="0"/>
        <v>45942</v>
      </c>
      <c r="I4" s="14"/>
    </row>
    <row r="5" spans="1:9" s="20" customFormat="1" ht="17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7" customHeight="1">
      <c r="A6" s="21"/>
      <c r="B6" s="22" t="s">
        <v>17</v>
      </c>
      <c r="C6" s="23" t="s">
        <v>17</v>
      </c>
      <c r="D6" s="24" t="str">
        <f t="shared" ref="D6:G7" si="1">C54</f>
        <v>HOME即是識 Funny Funny Home (15 EPI)</v>
      </c>
      <c r="E6" s="25" t="str">
        <f t="shared" si="1"/>
        <v>一條麻甩在東莞 Made In Dongguan (13 EPI)</v>
      </c>
      <c r="F6" s="26" t="str">
        <f t="shared" si="1"/>
        <v xml:space="preserve">膽粗粗．HERE WE GO    HERE WE GO, Off The Beaten Roads </v>
      </c>
      <c r="G6" s="27" t="str">
        <f t="shared" si="1"/>
        <v>解風大阪 Osaka Unlock (15 EPI)</v>
      </c>
      <c r="H6" s="28" t="s">
        <v>17</v>
      </c>
      <c r="I6" s="29"/>
    </row>
    <row r="7" spans="1:9" ht="17" customHeight="1">
      <c r="A7" s="30">
        <v>30</v>
      </c>
      <c r="B7" s="31" t="str">
        <f>LEFT($H$63,5) &amp; " # " &amp; VALUE(RIGHT($H$63,2)-1)</f>
        <v>財經透視  # 40</v>
      </c>
      <c r="C7" s="32" t="str">
        <f>B26</f>
        <v>新聞掏寶  # 270</v>
      </c>
      <c r="D7" s="33" t="str">
        <f t="shared" si="1"/>
        <v># 1</v>
      </c>
      <c r="E7" s="32" t="str">
        <f t="shared" si="1"/>
        <v># 1</v>
      </c>
      <c r="F7" s="33" t="str">
        <f t="shared" si="1"/>
        <v># 16</v>
      </c>
      <c r="G7" s="32" t="str">
        <f t="shared" si="1"/>
        <v># 10</v>
      </c>
      <c r="H7" s="34" t="str">
        <f>D70</f>
        <v>美食新聞報道 (*港台篇) #21</v>
      </c>
      <c r="I7" s="35">
        <v>30</v>
      </c>
    </row>
    <row r="8" spans="1:9" ht="17" customHeight="1">
      <c r="A8" s="36"/>
      <c r="B8" s="37" t="s">
        <v>17</v>
      </c>
      <c r="C8" s="38"/>
      <c r="D8" s="38"/>
      <c r="E8" s="39" t="str">
        <f>$E$73</f>
        <v>東張西望  Scoop 2025</v>
      </c>
      <c r="F8" s="38"/>
      <c r="G8" s="38" t="s">
        <v>38</v>
      </c>
      <c r="H8" s="40"/>
      <c r="I8" s="41"/>
    </row>
    <row r="9" spans="1:9" s="20" customFormat="1" ht="17" customHeight="1" thickBot="1">
      <c r="A9" s="11" t="s">
        <v>0</v>
      </c>
      <c r="B9" s="42" t="s">
        <v>138</v>
      </c>
      <c r="C9" s="42" t="str">
        <f t="shared" ref="C9:H9" si="2">"# " &amp; VALUE(RIGHT(B9,3)+1)</f>
        <v># 279</v>
      </c>
      <c r="D9" s="42" t="str">
        <f t="shared" si="2"/>
        <v># 280</v>
      </c>
      <c r="E9" s="42" t="str">
        <f t="shared" si="2"/>
        <v># 281</v>
      </c>
      <c r="F9" s="42" t="str">
        <f t="shared" si="2"/>
        <v># 282</v>
      </c>
      <c r="G9" s="42" t="str">
        <f t="shared" si="2"/>
        <v># 283</v>
      </c>
      <c r="H9" s="42" t="str">
        <f t="shared" si="2"/>
        <v># 284</v>
      </c>
      <c r="I9" s="43" t="s">
        <v>0</v>
      </c>
    </row>
    <row r="10" spans="1:9" ht="17" customHeight="1">
      <c r="A10" s="44"/>
      <c r="B10" s="243"/>
      <c r="C10" s="244"/>
      <c r="D10" s="244"/>
      <c r="E10" s="244"/>
      <c r="F10" s="245"/>
      <c r="G10" s="243"/>
      <c r="H10" s="246"/>
      <c r="I10" s="29"/>
    </row>
    <row r="11" spans="1:9" ht="17" customHeight="1">
      <c r="A11" s="30">
        <v>30</v>
      </c>
      <c r="B11" s="247"/>
      <c r="C11" s="247"/>
      <c r="D11" s="247"/>
      <c r="E11" s="247"/>
      <c r="F11" s="247"/>
      <c r="G11" s="957" t="s">
        <v>34</v>
      </c>
      <c r="H11" s="958"/>
      <c r="I11" s="35">
        <v>30</v>
      </c>
    </row>
    <row r="12" spans="1:9" ht="17" customHeight="1">
      <c r="A12" s="45"/>
      <c r="B12" s="956" t="s">
        <v>76</v>
      </c>
      <c r="C12" s="950"/>
      <c r="D12" s="950"/>
      <c r="E12" s="950"/>
      <c r="F12" s="951"/>
      <c r="G12" s="248"/>
      <c r="H12" s="249"/>
      <c r="I12" s="41"/>
    </row>
    <row r="13" spans="1:9" s="20" customFormat="1" ht="17" customHeight="1" thickBot="1">
      <c r="A13" s="46" t="s">
        <v>1</v>
      </c>
      <c r="B13" s="250"/>
      <c r="C13" s="251"/>
      <c r="D13" s="251"/>
      <c r="E13" s="251"/>
      <c r="F13" s="252"/>
      <c r="G13" s="253"/>
      <c r="H13" s="254"/>
      <c r="I13" s="43" t="s">
        <v>1</v>
      </c>
    </row>
    <row r="14" spans="1:9" ht="17" customHeight="1">
      <c r="A14" s="47"/>
      <c r="B14" s="48">
        <v>800522566</v>
      </c>
      <c r="C14" s="48"/>
      <c r="D14" s="48"/>
      <c r="E14" s="48"/>
      <c r="F14" s="48"/>
      <c r="G14" s="48"/>
      <c r="H14" s="49"/>
      <c r="I14" s="50"/>
    </row>
    <row r="15" spans="1:9" ht="17" customHeight="1">
      <c r="A15" s="51" t="s">
        <v>2</v>
      </c>
      <c r="B15" s="52"/>
      <c r="C15" s="53"/>
      <c r="E15" s="53" t="s">
        <v>115</v>
      </c>
      <c r="G15" s="53"/>
      <c r="H15" s="54"/>
      <c r="I15" s="55" t="s">
        <v>2</v>
      </c>
    </row>
    <row r="16" spans="1:9" ht="17" customHeight="1">
      <c r="A16" s="56"/>
      <c r="B16" s="52" t="s">
        <v>116</v>
      </c>
      <c r="C16" s="57" t="str">
        <f t="shared" ref="C16" si="3">"# " &amp; VALUE(RIGHT(B16,2)+1)</f>
        <v># 5</v>
      </c>
      <c r="D16" s="57" t="str">
        <f t="shared" ref="D16:F16" si="4">"# " &amp; VALUE(RIGHT(C16,2)+1)</f>
        <v># 6</v>
      </c>
      <c r="E16" s="57" t="str">
        <f t="shared" si="4"/>
        <v># 7</v>
      </c>
      <c r="F16" s="57" t="str">
        <f t="shared" si="4"/>
        <v># 8</v>
      </c>
      <c r="G16" s="57" t="str">
        <f t="shared" ref="G16" si="5">"# " &amp; VALUE(RIGHT(F16,2)+1)</f>
        <v># 9</v>
      </c>
      <c r="H16" s="58" t="str">
        <f t="shared" ref="H16" si="6">"# " &amp; VALUE(RIGHT(G16,2)+1)</f>
        <v># 10</v>
      </c>
      <c r="I16" s="59"/>
    </row>
    <row r="17" spans="1:9" s="20" customFormat="1" ht="17" customHeight="1" thickBot="1">
      <c r="A17" s="46" t="s">
        <v>3</v>
      </c>
      <c r="B17" s="60" t="s">
        <v>24</v>
      </c>
      <c r="C17" s="61"/>
      <c r="D17" s="61"/>
      <c r="E17" s="61"/>
      <c r="F17" s="61"/>
      <c r="G17" s="61"/>
      <c r="H17" s="62"/>
      <c r="I17" s="43" t="s">
        <v>16</v>
      </c>
    </row>
    <row r="18" spans="1:9" s="20" customFormat="1" ht="17" customHeight="1">
      <c r="A18" s="46"/>
      <c r="B18" s="37" t="s">
        <v>17</v>
      </c>
      <c r="C18" s="38"/>
      <c r="D18" s="6" t="str">
        <f>D76</f>
        <v xml:space="preserve">愛．回家之開心速遞  Lo And Behold </v>
      </c>
      <c r="E18" s="6"/>
      <c r="F18" s="6"/>
      <c r="G18" s="63" t="s">
        <v>100</v>
      </c>
      <c r="H18" s="64" t="s">
        <v>75</v>
      </c>
      <c r="I18" s="65"/>
    </row>
    <row r="19" spans="1:9" ht="17" customHeight="1">
      <c r="A19" s="66" t="s">
        <v>2</v>
      </c>
      <c r="B19" s="31" t="s">
        <v>140</v>
      </c>
      <c r="C19" s="67" t="str">
        <f t="shared" ref="C19:F19" si="7">B77</f>
        <v># 2656</v>
      </c>
      <c r="D19" s="67" t="str">
        <f t="shared" si="7"/>
        <v># 2657</v>
      </c>
      <c r="E19" s="67" t="str">
        <f t="shared" si="7"/>
        <v># 2658</v>
      </c>
      <c r="F19" s="68" t="str">
        <f t="shared" si="7"/>
        <v># 2659</v>
      </c>
      <c r="G19" s="67" t="s">
        <v>121</v>
      </c>
      <c r="H19" s="34" t="s">
        <v>126</v>
      </c>
      <c r="I19" s="55" t="s">
        <v>2</v>
      </c>
    </row>
    <row r="20" spans="1:9" ht="17" customHeight="1">
      <c r="A20" s="69"/>
      <c r="B20" s="255" t="s">
        <v>51</v>
      </c>
      <c r="C20" s="256"/>
      <c r="D20" s="256"/>
      <c r="E20" s="256" t="s">
        <v>44</v>
      </c>
      <c r="F20" s="256"/>
      <c r="G20" s="257"/>
      <c r="H20" s="257"/>
      <c r="I20" s="70"/>
    </row>
    <row r="21" spans="1:9" s="20" customFormat="1" ht="17" customHeight="1" thickBot="1">
      <c r="A21" s="15" t="s">
        <v>4</v>
      </c>
      <c r="B21" s="258" t="s">
        <v>117</v>
      </c>
      <c r="C21" s="256" t="str">
        <f t="shared" ref="C21:D21" si="8">"# " &amp; VALUE(RIGHT(B21,4)+1)</f>
        <v># 1474</v>
      </c>
      <c r="D21" s="259" t="str">
        <f t="shared" si="8"/>
        <v># 1475</v>
      </c>
      <c r="E21" s="259" t="str">
        <f t="shared" ref="E21:G21" si="9">"# " &amp; VALUE(RIGHT(D21,4)+1)</f>
        <v># 1476</v>
      </c>
      <c r="F21" s="256" t="str">
        <f t="shared" si="9"/>
        <v># 1477</v>
      </c>
      <c r="G21" s="256" t="str">
        <f t="shared" si="9"/>
        <v># 1478</v>
      </c>
      <c r="H21" s="629" t="s">
        <v>272</v>
      </c>
      <c r="I21" s="43" t="s">
        <v>4</v>
      </c>
    </row>
    <row r="22" spans="1:9" ht="17" customHeight="1">
      <c r="A22" s="71"/>
      <c r="B22" s="72"/>
      <c r="C22" s="38"/>
      <c r="D22" s="73" t="str">
        <f>D91</f>
        <v>香港美食匠人 Hong Kong Food Artisans (10 EPI)</v>
      </c>
      <c r="E22" s="38"/>
      <c r="F22" s="38"/>
      <c r="G22" s="37">
        <v>800387780</v>
      </c>
      <c r="H22" s="74"/>
      <c r="I22" s="75"/>
    </row>
    <row r="23" spans="1:9" ht="17" customHeight="1">
      <c r="A23" s="76" t="s">
        <v>2</v>
      </c>
      <c r="B23" s="31" t="s">
        <v>144</v>
      </c>
      <c r="C23" s="67" t="str">
        <f>B92</f>
        <v># 6</v>
      </c>
      <c r="D23" s="67" t="str">
        <f>"# " &amp; VALUE(RIGHT(C23,2)+1)</f>
        <v># 7</v>
      </c>
      <c r="E23" s="67" t="str">
        <f>"# " &amp; VALUE(RIGHT(D23,2)+1)</f>
        <v># 8</v>
      </c>
      <c r="F23" s="67" t="str">
        <f>"# " &amp; VALUE(RIGHT(E23,2)+1)</f>
        <v># 9</v>
      </c>
      <c r="G23" s="77"/>
      <c r="H23" s="78"/>
      <c r="I23" s="79" t="s">
        <v>2</v>
      </c>
    </row>
    <row r="24" spans="1:9" ht="17" customHeight="1">
      <c r="A24" s="80"/>
      <c r="B24" s="81" t="s">
        <v>17</v>
      </c>
      <c r="C24" s="82"/>
      <c r="D24" s="83" t="s">
        <v>65</v>
      </c>
      <c r="E24" s="83"/>
      <c r="F24" s="83"/>
      <c r="G24" s="77"/>
      <c r="H24" s="78"/>
      <c r="I24" s="84"/>
    </row>
    <row r="25" spans="1:9" ht="17" customHeight="1">
      <c r="A25" s="80"/>
      <c r="B25" s="85" t="s">
        <v>17</v>
      </c>
      <c r="C25" s="86" t="s">
        <v>17</v>
      </c>
      <c r="D25" s="87" t="s">
        <v>17</v>
      </c>
      <c r="E25" s="87" t="s">
        <v>17</v>
      </c>
      <c r="F25" s="87" t="s">
        <v>17</v>
      </c>
      <c r="G25" s="961" t="s">
        <v>90</v>
      </c>
      <c r="H25" s="962"/>
      <c r="I25" s="84"/>
    </row>
    <row r="26" spans="1:9" ht="17" customHeight="1">
      <c r="A26" s="80"/>
      <c r="B26" s="88" t="str">
        <f>LEFT($H$35,5) &amp; " # " &amp; VALUE(RIGHT($H$35,3)-1)</f>
        <v>新聞掏寶  # 270</v>
      </c>
      <c r="C26" s="88" t="str">
        <f>B70</f>
        <v>美食新聞報道 # 128</v>
      </c>
      <c r="D26" s="77" t="str">
        <f>C70</f>
        <v>美食新聞報道 # 129</v>
      </c>
      <c r="E26" s="77" t="str">
        <f>D70</f>
        <v>美食新聞報道 (*港台篇) #21</v>
      </c>
      <c r="F26" s="89" t="s">
        <v>146</v>
      </c>
      <c r="G26" s="963" t="s">
        <v>91</v>
      </c>
      <c r="H26" s="964"/>
      <c r="I26" s="84"/>
    </row>
    <row r="27" spans="1:9" s="20" customFormat="1" ht="17" customHeight="1" thickBot="1">
      <c r="A27" s="90" t="s">
        <v>5</v>
      </c>
      <c r="B27" s="68"/>
      <c r="C27" s="88"/>
      <c r="D27" s="33"/>
      <c r="E27" s="33"/>
      <c r="F27" s="33"/>
      <c r="G27" s="77" t="s">
        <v>118</v>
      </c>
      <c r="H27" s="58" t="s">
        <v>119</v>
      </c>
      <c r="I27" s="91" t="s">
        <v>5</v>
      </c>
    </row>
    <row r="28" spans="1:9" ht="17" customHeight="1">
      <c r="A28" s="80"/>
      <c r="B28" s="92" t="s">
        <v>17</v>
      </c>
      <c r="C28" s="38"/>
      <c r="D28" s="39"/>
      <c r="E28" s="39"/>
      <c r="F28" s="39"/>
      <c r="G28" s="93"/>
      <c r="H28" s="78"/>
      <c r="I28" s="94"/>
    </row>
    <row r="29" spans="1:9" ht="17" customHeight="1">
      <c r="A29" s="95" t="s">
        <v>2</v>
      </c>
      <c r="B29" s="96"/>
      <c r="C29" s="97"/>
      <c r="D29" s="98" t="s">
        <v>107</v>
      </c>
      <c r="E29" s="97"/>
      <c r="F29" s="57"/>
      <c r="G29" s="99"/>
      <c r="H29" s="100"/>
      <c r="I29" s="79" t="s">
        <v>2</v>
      </c>
    </row>
    <row r="30" spans="1:9" ht="17" customHeight="1">
      <c r="A30" s="80"/>
      <c r="B30" s="52" t="s">
        <v>144</v>
      </c>
      <c r="C30" s="57" t="str">
        <f>"# " &amp; VALUE(RIGHT(C81,2)-1)</f>
        <v># 6</v>
      </c>
      <c r="D30" s="57" t="str">
        <f>"# " &amp; VALUE(RIGHT(D81,2)-1)</f>
        <v># 7</v>
      </c>
      <c r="E30" s="57" t="str">
        <f>"# " &amp; VALUE(RIGHT(E81,2)-1)</f>
        <v># 8</v>
      </c>
      <c r="F30" s="57" t="str">
        <f>E81</f>
        <v># 9</v>
      </c>
      <c r="G30" s="77"/>
      <c r="H30" s="78"/>
      <c r="I30" s="84"/>
    </row>
    <row r="31" spans="1:9" s="20" customFormat="1" ht="17" customHeight="1" thickBot="1">
      <c r="A31" s="90" t="s">
        <v>6</v>
      </c>
      <c r="B31" s="31"/>
      <c r="C31" s="67"/>
      <c r="D31" s="67"/>
      <c r="E31" s="67"/>
      <c r="F31" s="67"/>
      <c r="G31" s="101" t="s">
        <v>24</v>
      </c>
      <c r="H31" s="102"/>
      <c r="I31" s="103" t="s">
        <v>6</v>
      </c>
    </row>
    <row r="32" spans="1:9" ht="17" customHeight="1">
      <c r="A32" s="104"/>
      <c r="B32" s="92" t="s">
        <v>17</v>
      </c>
      <c r="C32" s="6"/>
      <c r="D32" s="38"/>
      <c r="E32" s="39" t="str">
        <f>$E$73</f>
        <v>東張西望  Scoop 2025</v>
      </c>
      <c r="F32" s="38"/>
      <c r="G32" s="6"/>
      <c r="H32" s="105"/>
      <c r="I32" s="70"/>
    </row>
    <row r="33" spans="1:9" ht="17" customHeight="1">
      <c r="A33" s="95" t="s">
        <v>2</v>
      </c>
      <c r="B33" s="67" t="str">
        <f>B9</f>
        <v># 278</v>
      </c>
      <c r="C33" s="67" t="str">
        <f>B74</f>
        <v># 279</v>
      </c>
      <c r="D33" s="67" t="str">
        <f>D9</f>
        <v># 280</v>
      </c>
      <c r="E33" s="67" t="str">
        <f>E9</f>
        <v># 281</v>
      </c>
      <c r="F33" s="67" t="str">
        <f>F9</f>
        <v># 282</v>
      </c>
      <c r="G33" s="67" t="str">
        <f>"# " &amp; VALUE(RIGHT(F33,3)+1)</f>
        <v># 283</v>
      </c>
      <c r="H33" s="67" t="str">
        <f>"# " &amp; VALUE(RIGHT(G33,3)+1)</f>
        <v># 284</v>
      </c>
      <c r="I33" s="55" t="s">
        <v>2</v>
      </c>
    </row>
    <row r="34" spans="1:9" ht="17" customHeight="1">
      <c r="A34" s="80"/>
      <c r="B34" s="92" t="s">
        <v>17</v>
      </c>
      <c r="C34" s="38"/>
      <c r="D34" s="57" t="s">
        <v>60</v>
      </c>
      <c r="E34" s="57"/>
      <c r="F34" s="57"/>
      <c r="G34" s="106" t="s">
        <v>20</v>
      </c>
      <c r="H34" s="107" t="s">
        <v>25</v>
      </c>
      <c r="I34" s="108"/>
    </row>
    <row r="35" spans="1:9" ht="17" customHeight="1">
      <c r="A35" s="80"/>
      <c r="B35" s="57" t="s">
        <v>145</v>
      </c>
      <c r="C35" s="57" t="str">
        <f>B61</f>
        <v># 1976</v>
      </c>
      <c r="D35" s="57" t="str">
        <f>C61</f>
        <v># 1977</v>
      </c>
      <c r="E35" s="57" t="str">
        <f>D61</f>
        <v># 1978</v>
      </c>
      <c r="F35" s="57" t="str">
        <f>E61</f>
        <v># 1979</v>
      </c>
      <c r="G35" s="109" t="str">
        <f>F70</f>
        <v>最強生命線 # 418</v>
      </c>
      <c r="H35" s="110" t="s">
        <v>149</v>
      </c>
      <c r="I35" s="108"/>
    </row>
    <row r="36" spans="1:9" s="20" customFormat="1" ht="17" customHeight="1" thickBot="1">
      <c r="A36" s="90" t="s">
        <v>7</v>
      </c>
      <c r="B36" s="57"/>
      <c r="C36" s="57"/>
      <c r="D36" s="67"/>
      <c r="E36" s="67"/>
      <c r="F36" s="111">
        <v>1255</v>
      </c>
      <c r="G36" s="32"/>
      <c r="H36" s="112" t="s">
        <v>26</v>
      </c>
      <c r="I36" s="14" t="s">
        <v>7</v>
      </c>
    </row>
    <row r="37" spans="1:9" ht="17" customHeight="1">
      <c r="A37" s="113"/>
      <c r="B37" s="92" t="s">
        <v>17</v>
      </c>
      <c r="C37" s="39"/>
      <c r="D37" s="39"/>
      <c r="E37" s="39" t="s">
        <v>44</v>
      </c>
      <c r="F37" s="114"/>
      <c r="G37" s="115" t="s">
        <v>87</v>
      </c>
      <c r="H37" s="116" t="s">
        <v>152</v>
      </c>
      <c r="I37" s="117"/>
    </row>
    <row r="38" spans="1:9" ht="17" customHeight="1">
      <c r="A38" s="69"/>
      <c r="B38" s="57" t="str">
        <f>B21</f>
        <v># 1473</v>
      </c>
      <c r="C38" s="57" t="str">
        <f>C21</f>
        <v># 1474</v>
      </c>
      <c r="D38" s="57" t="str">
        <f t="shared" ref="D38:F38" si="10">"# " &amp; VALUE(RIGHT(C38,4)+1)</f>
        <v># 1475</v>
      </c>
      <c r="E38" s="57" t="str">
        <f t="shared" ref="E38" si="11">"# " &amp; VALUE(RIGHT(D38,4)+1)</f>
        <v># 1476</v>
      </c>
      <c r="F38" s="88" t="str">
        <f t="shared" si="10"/>
        <v># 1477</v>
      </c>
      <c r="G38" s="118" t="s">
        <v>147</v>
      </c>
      <c r="I38" s="108"/>
    </row>
    <row r="39" spans="1:9" ht="17" customHeight="1">
      <c r="A39" s="51" t="s">
        <v>2</v>
      </c>
      <c r="B39" s="67"/>
      <c r="C39" s="67"/>
      <c r="D39" s="67"/>
      <c r="E39" s="67"/>
      <c r="F39" s="119">
        <v>1320</v>
      </c>
      <c r="G39" s="120" t="s">
        <v>86</v>
      </c>
      <c r="H39" s="121" t="s">
        <v>150</v>
      </c>
      <c r="I39" s="122" t="s">
        <v>2</v>
      </c>
    </row>
    <row r="40" spans="1:9" ht="17" customHeight="1">
      <c r="A40" s="123"/>
      <c r="B40" s="260" t="s">
        <v>50</v>
      </c>
      <c r="C40" s="261"/>
      <c r="D40" s="247"/>
      <c r="E40" s="257"/>
      <c r="F40" s="257"/>
      <c r="G40" s="265" t="s">
        <v>48</v>
      </c>
      <c r="H40" s="124" t="s">
        <v>151</v>
      </c>
      <c r="I40" s="108"/>
    </row>
    <row r="41" spans="1:9" ht="17" customHeight="1" thickBot="1">
      <c r="A41" s="69"/>
      <c r="B41" s="262"/>
      <c r="C41" s="256"/>
      <c r="D41" s="263" t="s">
        <v>59</v>
      </c>
      <c r="E41" s="256"/>
      <c r="F41" s="256"/>
      <c r="G41" s="266" t="s">
        <v>148</v>
      </c>
      <c r="H41" s="124"/>
      <c r="I41" s="108"/>
    </row>
    <row r="42" spans="1:9" s="20" customFormat="1" ht="17" customHeight="1" thickBot="1">
      <c r="A42" s="125" t="s">
        <v>8</v>
      </c>
      <c r="B42" s="262" t="s">
        <v>120</v>
      </c>
      <c r="C42" s="256" t="str">
        <f>"# " &amp; VALUE(RIGHT(B42,4)+1)</f>
        <v># 1822</v>
      </c>
      <c r="D42" s="256" t="str">
        <f>"# " &amp; VALUE(RIGHT(C42,4)+1)</f>
        <v># 1823</v>
      </c>
      <c r="E42" s="256" t="str">
        <f>"# " &amp; VALUE(RIGHT(D42,4)+1)</f>
        <v># 1824</v>
      </c>
      <c r="F42" s="256" t="str">
        <f>"# " &amp; VALUE(RIGHT(E42,4)+1)</f>
        <v># 1825</v>
      </c>
      <c r="G42" s="267" t="s">
        <v>21</v>
      </c>
      <c r="H42" s="126"/>
      <c r="I42" s="14" t="s">
        <v>8</v>
      </c>
    </row>
    <row r="43" spans="1:9" ht="17" customHeight="1">
      <c r="A43" s="104"/>
      <c r="B43" s="262"/>
      <c r="C43" s="256"/>
      <c r="D43" s="256"/>
      <c r="E43" s="256"/>
      <c r="F43" s="264">
        <v>1405</v>
      </c>
      <c r="G43" s="106" t="s">
        <v>20</v>
      </c>
      <c r="H43" s="641"/>
      <c r="I43" s="94"/>
    </row>
    <row r="44" spans="1:9" ht="17" customHeight="1">
      <c r="A44" s="80"/>
      <c r="B44" s="37" t="s">
        <v>17</v>
      </c>
      <c r="C44" s="38"/>
      <c r="D44" s="38" t="str">
        <f>D76</f>
        <v xml:space="preserve">愛．回家之開心速遞  Lo And Behold </v>
      </c>
      <c r="E44" s="38"/>
      <c r="F44" s="38"/>
      <c r="G44" s="127"/>
      <c r="H44" s="642"/>
      <c r="I44" s="84"/>
    </row>
    <row r="45" spans="1:9" ht="17" customHeight="1">
      <c r="A45" s="128" t="s">
        <v>2</v>
      </c>
      <c r="B45" s="33" t="str">
        <f>B19</f>
        <v># 2655</v>
      </c>
      <c r="C45" s="57" t="str">
        <f>C19</f>
        <v># 2656</v>
      </c>
      <c r="D45" s="57" t="str">
        <f>C77</f>
        <v># 2657</v>
      </c>
      <c r="E45" s="57" t="str">
        <f>D77</f>
        <v># 2658</v>
      </c>
      <c r="F45" s="57" t="str">
        <f>E77</f>
        <v># 2659</v>
      </c>
      <c r="G45" s="129"/>
      <c r="H45" s="640"/>
      <c r="I45" s="79" t="s">
        <v>2</v>
      </c>
    </row>
    <row r="46" spans="1:9" ht="17" customHeight="1">
      <c r="A46" s="130"/>
      <c r="B46" s="37" t="s">
        <v>17</v>
      </c>
      <c r="C46" s="39"/>
      <c r="D46" s="39"/>
      <c r="E46" s="39"/>
      <c r="F46" s="114"/>
      <c r="G46" s="127" t="s">
        <v>110</v>
      </c>
      <c r="H46" s="641"/>
      <c r="I46" s="131"/>
    </row>
    <row r="47" spans="1:9" s="20" customFormat="1" ht="17" customHeight="1" thickBot="1">
      <c r="A47" s="132">
        <v>1500</v>
      </c>
      <c r="B47" s="133"/>
      <c r="C47" s="134"/>
      <c r="D47" s="135" t="str">
        <f>D86</f>
        <v>錦囊妙錄 Under The Moonlight (36 EPI)</v>
      </c>
      <c r="F47" s="88"/>
      <c r="G47" s="136"/>
      <c r="H47" s="639"/>
      <c r="I47" s="137">
        <v>1500</v>
      </c>
    </row>
    <row r="48" spans="1:9" ht="17" customHeight="1">
      <c r="A48" s="138"/>
      <c r="B48" s="77" t="s">
        <v>104</v>
      </c>
      <c r="C48" s="57" t="str">
        <f>B87</f>
        <v># 16</v>
      </c>
      <c r="D48" s="57" t="str">
        <f>C87</f>
        <v># 17</v>
      </c>
      <c r="E48" s="57" t="str">
        <f>D87</f>
        <v># 18</v>
      </c>
      <c r="F48" s="88" t="str">
        <f>E87</f>
        <v># 19</v>
      </c>
      <c r="G48" s="127"/>
      <c r="H48" s="643" t="s">
        <v>273</v>
      </c>
      <c r="I48" s="139"/>
    </row>
    <row r="49" spans="1:9" ht="17" customHeight="1">
      <c r="A49" s="140">
        <v>30</v>
      </c>
      <c r="B49" s="33"/>
      <c r="C49" s="67"/>
      <c r="D49" s="67"/>
      <c r="E49" s="67"/>
      <c r="F49" s="68"/>
      <c r="G49" s="141"/>
      <c r="H49" s="642"/>
      <c r="I49" s="79" t="s">
        <v>2</v>
      </c>
    </row>
    <row r="50" spans="1:9" ht="17" customHeight="1">
      <c r="A50" s="142"/>
      <c r="B50" s="81" t="s">
        <v>17</v>
      </c>
      <c r="C50" s="143"/>
      <c r="D50" s="144" t="s">
        <v>65</v>
      </c>
      <c r="E50" s="83"/>
      <c r="F50" s="83"/>
      <c r="G50" s="106" t="s">
        <v>20</v>
      </c>
      <c r="H50" s="640"/>
      <c r="I50" s="84"/>
    </row>
    <row r="51" spans="1:9" ht="17" customHeight="1">
      <c r="A51" s="142"/>
      <c r="B51" s="72"/>
      <c r="C51" s="39"/>
      <c r="D51" s="73" t="str">
        <f>D22</f>
        <v>香港美食匠人 Hong Kong Food Artisans (10 EPI)</v>
      </c>
      <c r="E51" s="38"/>
      <c r="F51" s="38"/>
      <c r="G51" s="145" t="s">
        <v>175</v>
      </c>
      <c r="H51" s="641"/>
      <c r="I51" s="84"/>
    </row>
    <row r="52" spans="1:9" s="20" customFormat="1" ht="17" customHeight="1" thickBot="1">
      <c r="A52" s="146">
        <v>1600</v>
      </c>
      <c r="B52" s="31" t="str">
        <f>B23</f>
        <v># 5</v>
      </c>
      <c r="C52" s="67" t="str">
        <f>C23</f>
        <v># 6</v>
      </c>
      <c r="D52" s="67" t="str">
        <f>"# " &amp; VALUE(RIGHT(C52,2)+1)</f>
        <v># 7</v>
      </c>
      <c r="E52" s="67" t="str">
        <f>"# " &amp; VALUE(RIGHT(D52,2)+1)</f>
        <v># 8</v>
      </c>
      <c r="F52" s="67" t="str">
        <f>"# " &amp; VALUE(RIGHT(E52,2)+1)</f>
        <v># 9</v>
      </c>
      <c r="G52" s="32" t="s">
        <v>176</v>
      </c>
      <c r="H52" s="645" t="s">
        <v>162</v>
      </c>
      <c r="I52" s="137">
        <v>1600</v>
      </c>
    </row>
    <row r="53" spans="1:9" ht="17" customHeight="1">
      <c r="A53" s="21"/>
      <c r="B53" s="147" t="s">
        <v>78</v>
      </c>
      <c r="C53" s="87" t="s">
        <v>123</v>
      </c>
      <c r="D53" s="23" t="s">
        <v>125</v>
      </c>
      <c r="E53" s="86" t="s">
        <v>70</v>
      </c>
      <c r="F53" s="87" t="s">
        <v>84</v>
      </c>
      <c r="G53" s="647" t="s">
        <v>265</v>
      </c>
      <c r="H53" s="627"/>
      <c r="I53" s="75"/>
    </row>
    <row r="54" spans="1:9" ht="17" customHeight="1">
      <c r="A54" s="44"/>
      <c r="B54" s="148" t="s">
        <v>79</v>
      </c>
      <c r="C54" s="26" t="s">
        <v>122</v>
      </c>
      <c r="D54" s="149" t="s">
        <v>124</v>
      </c>
      <c r="E54" s="150" t="s">
        <v>80</v>
      </c>
      <c r="F54" s="151" t="s">
        <v>83</v>
      </c>
      <c r="G54" s="648" t="s">
        <v>274</v>
      </c>
      <c r="H54" s="630"/>
      <c r="I54" s="152"/>
    </row>
    <row r="55" spans="1:9" ht="16.75" customHeight="1">
      <c r="A55" s="30">
        <v>30</v>
      </c>
      <c r="B55" s="31" t="s">
        <v>121</v>
      </c>
      <c r="C55" s="33" t="s">
        <v>106</v>
      </c>
      <c r="D55" s="77" t="s">
        <v>106</v>
      </c>
      <c r="E55" s="77" t="s">
        <v>126</v>
      </c>
      <c r="F55" s="77" t="s">
        <v>103</v>
      </c>
      <c r="G55" s="646">
        <v>1635</v>
      </c>
      <c r="H55" s="644"/>
      <c r="I55" s="153">
        <v>30</v>
      </c>
    </row>
    <row r="56" spans="1:9" ht="17" customHeight="1">
      <c r="A56" s="44"/>
      <c r="B56" s="154" t="s">
        <v>20</v>
      </c>
      <c r="C56" s="155" t="s">
        <v>82</v>
      </c>
      <c r="D56" s="37" t="s">
        <v>72</v>
      </c>
      <c r="E56" s="38"/>
      <c r="F56" s="38"/>
      <c r="G56" s="106" t="s">
        <v>20</v>
      </c>
      <c r="H56" s="644"/>
      <c r="I56" s="131"/>
    </row>
    <row r="57" spans="1:9" ht="17" customHeight="1">
      <c r="A57" s="44"/>
      <c r="B57" s="127" t="s">
        <v>111</v>
      </c>
      <c r="C57" s="57" t="s">
        <v>81</v>
      </c>
      <c r="D57" s="77"/>
      <c r="E57" s="150" t="s">
        <v>71</v>
      </c>
      <c r="F57" s="150"/>
      <c r="G57" s="145" t="s">
        <v>171</v>
      </c>
      <c r="H57" s="627"/>
      <c r="I57" s="131"/>
    </row>
    <row r="58" spans="1:9" s="20" customFormat="1" ht="17" customHeight="1" thickBot="1">
      <c r="A58" s="157">
        <v>1700</v>
      </c>
      <c r="B58" s="158"/>
      <c r="C58" s="67" t="s">
        <v>121</v>
      </c>
      <c r="D58" s="33" t="s">
        <v>127</v>
      </c>
      <c r="E58" s="67" t="str">
        <f>"# " &amp; VALUE(RIGHT(D58,2)+1)</f>
        <v># 44</v>
      </c>
      <c r="F58" s="67" t="str">
        <f>"# " &amp; VALUE(RIGHT(E58,2)+1)</f>
        <v># 45</v>
      </c>
      <c r="G58" s="159"/>
      <c r="H58" s="626"/>
      <c r="I58" s="137">
        <v>1700</v>
      </c>
    </row>
    <row r="59" spans="1:9" ht="17" customHeight="1">
      <c r="A59" s="71"/>
      <c r="B59" s="38" t="s">
        <v>55</v>
      </c>
      <c r="C59" s="160"/>
      <c r="D59" s="86"/>
      <c r="E59" s="86"/>
      <c r="F59" s="86"/>
      <c r="G59" s="161" t="s">
        <v>20</v>
      </c>
      <c r="H59" s="156" t="s">
        <v>23</v>
      </c>
      <c r="I59" s="75"/>
    </row>
    <row r="60" spans="1:9" ht="17" customHeight="1">
      <c r="A60" s="142"/>
      <c r="B60" s="86"/>
      <c r="C60" s="57"/>
      <c r="D60" s="162" t="s">
        <v>54</v>
      </c>
      <c r="E60" s="6"/>
      <c r="F60" s="6"/>
      <c r="G60" s="127" t="s">
        <v>111</v>
      </c>
      <c r="H60" s="110" t="str">
        <f>H35</f>
        <v>新聞掏寶 # 271</v>
      </c>
      <c r="I60" s="131"/>
    </row>
    <row r="61" spans="1:9" ht="17" customHeight="1">
      <c r="A61" s="163">
        <v>30</v>
      </c>
      <c r="B61" s="67" t="s">
        <v>128</v>
      </c>
      <c r="C61" s="67" t="str">
        <f>"# " &amp; VALUE(RIGHT(B61,4)+1)</f>
        <v># 1977</v>
      </c>
      <c r="D61" s="67" t="str">
        <f>"# " &amp; VALUE(RIGHT(C61,4)+1)</f>
        <v># 1978</v>
      </c>
      <c r="E61" s="57" t="str">
        <f>"# " &amp; VALUE(RIGHT(D61,4)+1)</f>
        <v># 1979</v>
      </c>
      <c r="F61" s="67" t="str">
        <f>"# " &amp; VALUE(RIGHT(E61,4)+1)</f>
        <v># 1980</v>
      </c>
      <c r="G61" s="164"/>
      <c r="H61" s="165"/>
      <c r="I61" s="153">
        <v>30</v>
      </c>
    </row>
    <row r="62" spans="1:9" ht="17" customHeight="1">
      <c r="A62" s="166"/>
      <c r="B62" s="92" t="s">
        <v>89</v>
      </c>
      <c r="C62" s="167"/>
      <c r="D62" s="85"/>
      <c r="E62" s="167">
        <v>800596444</v>
      </c>
      <c r="F62" s="167"/>
      <c r="G62" s="106" t="s">
        <v>20</v>
      </c>
      <c r="H62" s="295" t="s">
        <v>47</v>
      </c>
      <c r="I62" s="131"/>
    </row>
    <row r="63" spans="1:9" ht="17" customHeight="1">
      <c r="A63" s="142"/>
      <c r="B63" s="22"/>
      <c r="C63" s="168" t="s">
        <v>88</v>
      </c>
      <c r="D63" s="169"/>
      <c r="E63" s="961" t="s">
        <v>130</v>
      </c>
      <c r="F63" s="965"/>
      <c r="G63" s="118" t="str">
        <f>G41</f>
        <v>周六聊Teen谷 # 40</v>
      </c>
      <c r="H63" s="263" t="s">
        <v>154</v>
      </c>
      <c r="I63" s="131"/>
    </row>
    <row r="64" spans="1:9" s="20" customFormat="1" ht="17" customHeight="1" thickBot="1">
      <c r="A64" s="146">
        <v>1800</v>
      </c>
      <c r="B64" s="52" t="s">
        <v>129</v>
      </c>
      <c r="C64" s="57" t="str">
        <f>"# " &amp; VALUE(RIGHT(B64,2)+1)</f>
        <v># 39</v>
      </c>
      <c r="D64" s="88" t="str">
        <f>"# " &amp; VALUE(RIGHT(C64,2)+1)</f>
        <v># 40</v>
      </c>
      <c r="E64" s="57" t="s">
        <v>106</v>
      </c>
      <c r="F64" s="57" t="str">
        <f>"# " &amp; VALUE(RIGHT(E64,2)+1)</f>
        <v># 2</v>
      </c>
      <c r="G64" s="32"/>
      <c r="H64" s="333" t="s">
        <v>42</v>
      </c>
      <c r="I64" s="137">
        <v>1800</v>
      </c>
    </row>
    <row r="65" spans="1:9" ht="17" customHeight="1">
      <c r="A65" s="142"/>
      <c r="B65" s="52"/>
      <c r="C65" s="57"/>
      <c r="D65" s="88"/>
      <c r="E65" s="57"/>
      <c r="F65" s="57"/>
      <c r="G65" s="959" t="s">
        <v>74</v>
      </c>
      <c r="H65" s="960"/>
      <c r="I65" s="41"/>
    </row>
    <row r="66" spans="1:9" ht="17" customHeight="1" thickBot="1">
      <c r="A66" s="163">
        <v>30</v>
      </c>
      <c r="B66" s="170"/>
      <c r="C66" s="42"/>
      <c r="D66" s="171"/>
      <c r="E66" s="42"/>
      <c r="F66" s="171"/>
      <c r="G66" s="172" t="s">
        <v>155</v>
      </c>
      <c r="H66" s="173" t="s">
        <v>156</v>
      </c>
      <c r="I66" s="35">
        <v>30</v>
      </c>
    </row>
    <row r="67" spans="1:9" ht="17" customHeight="1">
      <c r="A67" s="142"/>
      <c r="B67" s="949" t="s">
        <v>67</v>
      </c>
      <c r="C67" s="950"/>
      <c r="D67" s="950"/>
      <c r="E67" s="950"/>
      <c r="F67" s="951"/>
      <c r="G67" s="952" t="s">
        <v>35</v>
      </c>
      <c r="H67" s="953"/>
      <c r="I67" s="41"/>
    </row>
    <row r="68" spans="1:9" s="20" customFormat="1" ht="12.65" customHeight="1" thickBot="1">
      <c r="A68" s="146">
        <v>1900</v>
      </c>
      <c r="B68" s="268"/>
      <c r="C68" s="268"/>
      <c r="D68" s="268"/>
      <c r="E68" s="268"/>
      <c r="F68" s="252">
        <v>1900</v>
      </c>
      <c r="G68" s="269"/>
      <c r="H68" s="270"/>
      <c r="I68" s="174">
        <v>1900</v>
      </c>
    </row>
    <row r="69" spans="1:9" s="20" customFormat="1" ht="17" customHeight="1">
      <c r="A69" s="157"/>
      <c r="B69" s="265" t="s">
        <v>56</v>
      </c>
      <c r="C69" s="265" t="s">
        <v>56</v>
      </c>
      <c r="D69" s="265" t="s">
        <v>68</v>
      </c>
      <c r="E69" s="271" t="s">
        <v>99</v>
      </c>
      <c r="F69" s="272" t="s">
        <v>57</v>
      </c>
      <c r="G69" s="273" t="s">
        <v>63</v>
      </c>
      <c r="H69" s="274" t="s">
        <v>158</v>
      </c>
      <c r="I69" s="139"/>
    </row>
    <row r="70" spans="1:9" s="20" customFormat="1" ht="17" customHeight="1">
      <c r="A70" s="157"/>
      <c r="B70" s="275" t="s">
        <v>131</v>
      </c>
      <c r="C70" s="275" t="s">
        <v>132</v>
      </c>
      <c r="D70" s="275" t="s">
        <v>133</v>
      </c>
      <c r="E70" s="276" t="s">
        <v>134</v>
      </c>
      <c r="F70" s="277" t="s">
        <v>135</v>
      </c>
      <c r="G70" s="278" t="s">
        <v>157</v>
      </c>
      <c r="H70" s="279" t="s">
        <v>159</v>
      </c>
      <c r="I70" s="177"/>
    </row>
    <row r="71" spans="1:9" s="20" customFormat="1" ht="17" customHeight="1">
      <c r="A71" s="44">
        <v>30</v>
      </c>
      <c r="B71" s="280" t="s">
        <v>58</v>
      </c>
      <c r="C71" s="280" t="s">
        <v>73</v>
      </c>
      <c r="D71" s="281" t="s">
        <v>69</v>
      </c>
      <c r="E71" s="282" t="s">
        <v>98</v>
      </c>
      <c r="F71" s="283" t="s">
        <v>66</v>
      </c>
      <c r="G71" s="284" t="s">
        <v>64</v>
      </c>
      <c r="H71" s="285" t="s">
        <v>160</v>
      </c>
      <c r="I71" s="131">
        <v>30</v>
      </c>
    </row>
    <row r="72" spans="1:9" s="20" customFormat="1" ht="17" customHeight="1">
      <c r="A72" s="44"/>
      <c r="B72" s="286">
        <v>800653411</v>
      </c>
      <c r="C72" s="287"/>
      <c r="D72" s="288" t="s">
        <v>65</v>
      </c>
      <c r="E72" s="288"/>
      <c r="F72" s="289">
        <v>1935</v>
      </c>
      <c r="G72" s="290"/>
      <c r="H72" s="291">
        <v>1935</v>
      </c>
      <c r="I72" s="131"/>
    </row>
    <row r="73" spans="1:9" ht="17" customHeight="1">
      <c r="A73" s="180"/>
      <c r="B73" s="292" t="s">
        <v>49</v>
      </c>
      <c r="C73" s="257"/>
      <c r="D73" s="257"/>
      <c r="E73" s="263" t="s">
        <v>41</v>
      </c>
      <c r="F73" s="257"/>
      <c r="G73" s="257"/>
      <c r="H73" s="257"/>
      <c r="I73" s="181"/>
    </row>
    <row r="74" spans="1:9" ht="17" customHeight="1">
      <c r="A74" s="157"/>
      <c r="B74" s="262" t="s">
        <v>136</v>
      </c>
      <c r="C74" s="256" t="str">
        <f t="shared" ref="C74:F74" si="12">"# " &amp; VALUE(RIGHT(B74,3)+1)</f>
        <v># 280</v>
      </c>
      <c r="D74" s="256" t="str">
        <f t="shared" si="12"/>
        <v># 281</v>
      </c>
      <c r="E74" s="256" t="str">
        <f t="shared" si="12"/>
        <v># 282</v>
      </c>
      <c r="F74" s="256" t="str">
        <f t="shared" si="12"/>
        <v># 283</v>
      </c>
      <c r="G74" s="256" t="str">
        <f t="shared" ref="G74" si="13">"# " &amp; VALUE(RIGHT(F74,3)+1)</f>
        <v># 284</v>
      </c>
      <c r="H74" s="256" t="str">
        <f t="shared" ref="H74" si="14">"# " &amp; VALUE(RIGHT(G74,3)+1)</f>
        <v># 285</v>
      </c>
      <c r="I74" s="182"/>
    </row>
    <row r="75" spans="1:9" s="20" customFormat="1" ht="17" customHeight="1" thickBot="1">
      <c r="A75" s="157">
        <v>2000</v>
      </c>
      <c r="B75" s="262"/>
      <c r="C75" s="259"/>
      <c r="D75" s="293"/>
      <c r="E75" s="259"/>
      <c r="F75" s="293"/>
      <c r="G75" s="259"/>
      <c r="H75" s="259"/>
      <c r="I75" s="137">
        <v>2000</v>
      </c>
    </row>
    <row r="76" spans="1:9" s="20" customFormat="1" ht="17" customHeight="1">
      <c r="A76" s="183"/>
      <c r="B76" s="292" t="s">
        <v>62</v>
      </c>
      <c r="C76" s="294" t="s">
        <v>22</v>
      </c>
      <c r="D76" s="295" t="s">
        <v>37</v>
      </c>
      <c r="E76" s="295"/>
      <c r="F76" s="296"/>
      <c r="G76" s="297" t="s">
        <v>161</v>
      </c>
      <c r="H76" s="298" t="s">
        <v>94</v>
      </c>
      <c r="I76" s="184"/>
    </row>
    <row r="77" spans="1:9" ht="17" customHeight="1">
      <c r="A77" s="44">
        <v>30</v>
      </c>
      <c r="B77" s="262" t="s">
        <v>139</v>
      </c>
      <c r="C77" s="256" t="str">
        <f>"# " &amp; VALUE(RIGHT(B77,4)+1)</f>
        <v># 2657</v>
      </c>
      <c r="D77" s="256" t="str">
        <f>"# " &amp; VALUE(RIGHT(C77,4)+1)</f>
        <v># 2658</v>
      </c>
      <c r="E77" s="256" t="str">
        <f>"# " &amp; VALUE(RIGHT(D77,4)+1)</f>
        <v># 2659</v>
      </c>
      <c r="F77" s="256" t="str">
        <f>"# " &amp; VALUE(RIGHT(E77,4)+1)</f>
        <v># 2660</v>
      </c>
      <c r="G77" s="299" t="s">
        <v>105</v>
      </c>
      <c r="H77" s="300"/>
      <c r="I77" s="35">
        <v>30</v>
      </c>
    </row>
    <row r="78" spans="1:9" ht="17" customHeight="1">
      <c r="A78" s="36"/>
      <c r="B78" s="292" t="s">
        <v>108</v>
      </c>
      <c r="C78" s="301"/>
      <c r="D78" s="301"/>
      <c r="E78" s="301"/>
      <c r="F78" s="301"/>
      <c r="G78" s="265"/>
      <c r="H78" s="302"/>
      <c r="I78" s="185"/>
    </row>
    <row r="79" spans="1:9" ht="17" customHeight="1" thickBot="1">
      <c r="A79" s="44"/>
      <c r="B79" s="260"/>
      <c r="C79" s="256"/>
      <c r="D79" s="256"/>
      <c r="E79" s="256"/>
      <c r="F79" s="256"/>
      <c r="G79" s="303"/>
      <c r="H79" s="302" t="s">
        <v>165</v>
      </c>
      <c r="I79" s="41"/>
    </row>
    <row r="80" spans="1:9" s="20" customFormat="1" ht="17" customHeight="1" thickBot="1">
      <c r="A80" s="187">
        <v>2100</v>
      </c>
      <c r="B80" s="262"/>
      <c r="C80" s="304"/>
      <c r="D80" s="263" t="s">
        <v>107</v>
      </c>
      <c r="E80" s="256"/>
      <c r="F80" s="256"/>
      <c r="G80" s="305"/>
      <c r="H80" s="300" t="s">
        <v>95</v>
      </c>
      <c r="I80" s="174">
        <v>2100</v>
      </c>
    </row>
    <row r="81" spans="1:13" s="20" customFormat="1" ht="17" customHeight="1">
      <c r="A81" s="188"/>
      <c r="B81" s="256" t="s">
        <v>141</v>
      </c>
      <c r="C81" s="256" t="str">
        <f>"# " &amp; VALUE(RIGHT(B81,2)+1)</f>
        <v># 7</v>
      </c>
      <c r="D81" s="256" t="str">
        <f>"# " &amp; VALUE(RIGHT(C81,2)+1)</f>
        <v># 8</v>
      </c>
      <c r="E81" s="256" t="str">
        <f>"# " &amp; VALUE(RIGHT(D81,2)+1)</f>
        <v># 9</v>
      </c>
      <c r="F81" s="256" t="str">
        <f>"# " &amp; VALUE(RIGHT(E81,2)+1)</f>
        <v># 10</v>
      </c>
      <c r="G81" s="306"/>
      <c r="H81" s="300"/>
      <c r="I81" s="139"/>
      <c r="M81" s="190"/>
    </row>
    <row r="82" spans="1:13" s="20" customFormat="1" ht="17" customHeight="1">
      <c r="A82" s="191"/>
      <c r="B82" s="256"/>
      <c r="C82" s="256"/>
      <c r="D82" s="256"/>
      <c r="E82" s="256"/>
      <c r="F82" s="256"/>
      <c r="G82" s="307" t="s">
        <v>162</v>
      </c>
      <c r="H82" s="302"/>
      <c r="I82" s="177"/>
      <c r="M82" s="192"/>
    </row>
    <row r="83" spans="1:13" ht="17" customHeight="1">
      <c r="A83" s="163">
        <v>30</v>
      </c>
      <c r="B83" s="256"/>
      <c r="C83" s="256"/>
      <c r="D83" s="256"/>
      <c r="E83" s="256"/>
      <c r="F83" s="256"/>
      <c r="G83" s="306" t="s">
        <v>163</v>
      </c>
      <c r="H83" s="308"/>
      <c r="I83" s="153">
        <v>30</v>
      </c>
      <c r="M83" s="192"/>
    </row>
    <row r="84" spans="1:13" ht="17" customHeight="1">
      <c r="A84" s="142"/>
      <c r="B84" s="292" t="s">
        <v>102</v>
      </c>
      <c r="C84" s="295"/>
      <c r="D84" s="301"/>
      <c r="E84" s="301"/>
      <c r="F84" s="309"/>
      <c r="G84" s="306"/>
      <c r="H84" s="625" t="s">
        <v>275</v>
      </c>
      <c r="I84" s="131"/>
      <c r="M84" s="194"/>
    </row>
    <row r="85" spans="1:13" ht="17" customHeight="1">
      <c r="A85" s="142"/>
      <c r="B85" s="260"/>
      <c r="C85" s="256"/>
      <c r="D85" s="256"/>
      <c r="E85" s="256"/>
      <c r="F85" s="306"/>
      <c r="G85" s="310"/>
      <c r="H85" s="311" t="s">
        <v>170</v>
      </c>
      <c r="I85" s="131"/>
    </row>
    <row r="86" spans="1:13" s="20" customFormat="1" ht="17" customHeight="1" thickBot="1">
      <c r="A86" s="146">
        <v>2200</v>
      </c>
      <c r="B86" s="312"/>
      <c r="C86" s="313"/>
      <c r="D86" s="313" t="s">
        <v>101</v>
      </c>
      <c r="E86" s="256"/>
      <c r="F86" s="275" t="s">
        <v>168</v>
      </c>
      <c r="G86" s="306"/>
      <c r="H86" s="314" t="s">
        <v>169</v>
      </c>
      <c r="I86" s="137">
        <v>2200</v>
      </c>
    </row>
    <row r="87" spans="1:13" s="20" customFormat="1" ht="17" customHeight="1">
      <c r="A87" s="191"/>
      <c r="B87" s="256" t="s">
        <v>126</v>
      </c>
      <c r="C87" s="256" t="str">
        <f>"# " &amp; VALUE(RIGHT(B87,2)+1)</f>
        <v># 17</v>
      </c>
      <c r="D87" s="256" t="str">
        <f>"# " &amp; VALUE(RIGHT(C87,2)+1)</f>
        <v># 18</v>
      </c>
      <c r="E87" s="256" t="str">
        <f>"# " &amp; VALUE(RIGHT(D87,2)+1)</f>
        <v># 19</v>
      </c>
      <c r="F87" s="306" t="s">
        <v>167</v>
      </c>
      <c r="G87" s="265"/>
      <c r="H87" s="298" t="s">
        <v>172</v>
      </c>
      <c r="I87" s="139"/>
    </row>
    <row r="88" spans="1:13" s="20" customFormat="1" ht="17" customHeight="1">
      <c r="A88" s="191"/>
      <c r="B88" s="262"/>
      <c r="C88" s="256"/>
      <c r="D88" s="256"/>
      <c r="E88" s="256"/>
      <c r="F88" s="306"/>
      <c r="G88" s="315"/>
      <c r="H88" s="316" t="s">
        <v>174</v>
      </c>
      <c r="I88" s="177"/>
    </row>
    <row r="89" spans="1:13" ht="17" customHeight="1">
      <c r="A89" s="163">
        <v>30</v>
      </c>
      <c r="B89" s="317"/>
      <c r="C89" s="259"/>
      <c r="D89" s="259"/>
      <c r="E89" s="259"/>
      <c r="F89" s="267"/>
      <c r="G89" s="280"/>
      <c r="H89" s="318" t="s">
        <v>173</v>
      </c>
      <c r="I89" s="153">
        <v>30</v>
      </c>
    </row>
    <row r="90" spans="1:13" ht="17" customHeight="1">
      <c r="A90" s="166"/>
      <c r="B90" s="260">
        <v>800660241</v>
      </c>
      <c r="C90" s="319"/>
      <c r="D90" s="247"/>
      <c r="E90" s="320"/>
      <c r="F90" s="320"/>
      <c r="G90" s="265" t="s">
        <v>92</v>
      </c>
      <c r="H90" s="265" t="s">
        <v>97</v>
      </c>
      <c r="I90" s="131"/>
    </row>
    <row r="91" spans="1:13" ht="17" customHeight="1">
      <c r="A91" s="142"/>
      <c r="B91" s="320"/>
      <c r="C91" s="319"/>
      <c r="D91" s="263" t="s">
        <v>109</v>
      </c>
      <c r="E91" s="263"/>
      <c r="F91" s="263"/>
      <c r="G91" s="266" t="s">
        <v>164</v>
      </c>
      <c r="H91" s="302" t="s">
        <v>166</v>
      </c>
      <c r="I91" s="131"/>
    </row>
    <row r="92" spans="1:13" ht="17" customHeight="1">
      <c r="A92" s="142"/>
      <c r="B92" s="256" t="s">
        <v>141</v>
      </c>
      <c r="C92" s="256" t="str">
        <f>"# " &amp; VALUE(RIGHT(B92,2)+1)</f>
        <v># 7</v>
      </c>
      <c r="D92" s="256" t="str">
        <f>"# " &amp; VALUE(RIGHT(C92,2)+1)</f>
        <v># 8</v>
      </c>
      <c r="E92" s="256" t="str">
        <f>"# " &amp; VALUE(RIGHT(D92,2)+1)</f>
        <v># 9</v>
      </c>
      <c r="F92" s="256" t="str">
        <f>"# " &amp; VALUE(RIGHT(E92,2)+1)</f>
        <v># 10</v>
      </c>
      <c r="G92" s="306" t="s">
        <v>93</v>
      </c>
      <c r="H92" s="285" t="s">
        <v>96</v>
      </c>
      <c r="I92" s="131"/>
    </row>
    <row r="93" spans="1:13" ht="17" customHeight="1" thickBot="1">
      <c r="A93" s="146">
        <v>2300</v>
      </c>
      <c r="B93" s="259"/>
      <c r="C93" s="259"/>
      <c r="D93" s="321"/>
      <c r="E93" s="321"/>
      <c r="F93" s="321"/>
      <c r="G93" s="267"/>
      <c r="H93" s="322"/>
      <c r="I93" s="137">
        <v>2300</v>
      </c>
    </row>
    <row r="94" spans="1:13" s="20" customFormat="1" ht="17" customHeight="1">
      <c r="A94" s="197"/>
      <c r="B94" s="637" t="s">
        <v>276</v>
      </c>
      <c r="C94" s="323"/>
      <c r="D94" s="324" t="s">
        <v>39</v>
      </c>
      <c r="E94" s="256"/>
      <c r="F94" s="256"/>
      <c r="G94" s="587" t="s">
        <v>260</v>
      </c>
      <c r="H94" s="649">
        <v>800658934</v>
      </c>
      <c r="I94" s="184"/>
    </row>
    <row r="95" spans="1:13" s="20" customFormat="1" ht="17" customHeight="1">
      <c r="A95" s="197"/>
      <c r="B95" s="262" t="s">
        <v>153</v>
      </c>
      <c r="C95" s="256" t="str">
        <f>"# " &amp; VALUE(RIGHT(B95,4)+1)</f>
        <v># 3859</v>
      </c>
      <c r="D95" s="256" t="str">
        <f>"# " &amp; VALUE(RIGHT(C95,4)+1)</f>
        <v># 3860</v>
      </c>
      <c r="E95" s="256" t="str">
        <f>"# " &amp; VALUE(RIGHT(D95,4)+1)</f>
        <v># 3861</v>
      </c>
      <c r="F95" s="256" t="str">
        <f>"# " &amp; VALUE(RIGHT(E95,4)+1)</f>
        <v># 3862</v>
      </c>
      <c r="G95" s="588" t="s">
        <v>261</v>
      </c>
      <c r="H95" s="586" t="s">
        <v>262</v>
      </c>
      <c r="I95" s="198"/>
    </row>
    <row r="96" spans="1:13" s="20" customFormat="1" ht="17" customHeight="1" thickBot="1">
      <c r="A96" s="199">
        <v>2315</v>
      </c>
      <c r="B96" s="262"/>
      <c r="C96" s="256"/>
      <c r="D96" s="256"/>
      <c r="E96" s="256"/>
      <c r="F96" s="325">
        <v>2315</v>
      </c>
      <c r="G96" s="585" t="s">
        <v>263</v>
      </c>
      <c r="H96" s="586" t="s">
        <v>264</v>
      </c>
      <c r="I96" s="200">
        <v>2315</v>
      </c>
    </row>
    <row r="97" spans="1:9" ht="17" customHeight="1" thickBot="1">
      <c r="A97" s="30">
        <v>30</v>
      </c>
      <c r="B97" s="326"/>
      <c r="C97" s="327"/>
      <c r="D97" s="327"/>
      <c r="E97" s="327"/>
      <c r="F97" s="327"/>
      <c r="G97" s="967" t="s">
        <v>254</v>
      </c>
      <c r="H97" s="968"/>
      <c r="I97" s="202">
        <v>30</v>
      </c>
    </row>
    <row r="98" spans="1:9" ht="17" customHeight="1">
      <c r="A98" s="36"/>
      <c r="B98" s="262"/>
      <c r="C98" s="328"/>
      <c r="D98" s="328" t="s">
        <v>45</v>
      </c>
      <c r="E98" s="261"/>
      <c r="F98" s="328"/>
      <c r="G98" s="203" t="s">
        <v>23</v>
      </c>
      <c r="H98" s="204" t="s">
        <v>20</v>
      </c>
      <c r="I98" s="41"/>
    </row>
    <row r="99" spans="1:9" ht="17" customHeight="1">
      <c r="A99" s="44"/>
      <c r="B99" s="262"/>
      <c r="C99" s="257"/>
      <c r="D99" s="257"/>
      <c r="E99" s="261"/>
      <c r="F99" s="257"/>
      <c r="G99" s="99" t="str">
        <f>G41</f>
        <v>周六聊Teen谷 # 40</v>
      </c>
      <c r="H99" s="205" t="str">
        <f>F70</f>
        <v>最強生命線 # 418</v>
      </c>
      <c r="I99" s="41"/>
    </row>
    <row r="100" spans="1:9" ht="17" customHeight="1" thickBot="1">
      <c r="A100" s="44"/>
      <c r="B100" s="262"/>
      <c r="C100" s="257"/>
      <c r="D100" s="257"/>
      <c r="E100" s="329"/>
      <c r="F100" s="323">
        <v>2350</v>
      </c>
      <c r="G100" s="77"/>
      <c r="H100" s="126"/>
      <c r="I100" s="41"/>
    </row>
    <row r="101" spans="1:9" s="20" customFormat="1" ht="17" customHeight="1" thickBot="1">
      <c r="A101" s="11" t="s">
        <v>9</v>
      </c>
      <c r="B101" s="330"/>
      <c r="C101" s="331"/>
      <c r="D101" s="331" t="s">
        <v>40</v>
      </c>
      <c r="E101" s="332"/>
      <c r="F101" s="331"/>
      <c r="G101" s="33"/>
      <c r="H101" s="34"/>
      <c r="I101" s="43" t="s">
        <v>9</v>
      </c>
    </row>
    <row r="102" spans="1:9" ht="17" customHeight="1">
      <c r="A102" s="21"/>
      <c r="B102" s="206" t="s">
        <v>17</v>
      </c>
      <c r="C102" s="201"/>
      <c r="D102" s="201"/>
      <c r="E102" s="6"/>
      <c r="F102" s="201"/>
      <c r="G102" s="207" t="s">
        <v>23</v>
      </c>
      <c r="H102" s="208" t="s">
        <v>20</v>
      </c>
      <c r="I102" s="29"/>
    </row>
    <row r="103" spans="1:9" ht="17" customHeight="1">
      <c r="A103" s="44"/>
      <c r="B103" s="86"/>
      <c r="C103" s="6"/>
      <c r="D103" s="6" t="str">
        <f>D60</f>
        <v>兄弟幫 Big Boys Club (2505 EPI)</v>
      </c>
      <c r="F103" s="209"/>
      <c r="G103" s="210" t="str">
        <f>G70</f>
        <v>新聞透視 # 39</v>
      </c>
      <c r="H103" s="110" t="str">
        <f>H35</f>
        <v>新聞掏寶 # 271</v>
      </c>
      <c r="I103" s="41"/>
    </row>
    <row r="104" spans="1:9" ht="17" customHeight="1">
      <c r="A104" s="30">
        <v>30</v>
      </c>
      <c r="B104" s="67" t="str">
        <f>B61</f>
        <v># 1976</v>
      </c>
      <c r="C104" s="67" t="str">
        <f>C61</f>
        <v># 1977</v>
      </c>
      <c r="D104" s="57" t="str">
        <f>D61</f>
        <v># 1978</v>
      </c>
      <c r="E104" s="57" t="str">
        <f>E61</f>
        <v># 1979</v>
      </c>
      <c r="F104" s="67" t="str">
        <f>F61</f>
        <v># 1980</v>
      </c>
      <c r="G104" s="211"/>
      <c r="H104" s="212"/>
      <c r="I104" s="35">
        <v>30</v>
      </c>
    </row>
    <row r="105" spans="1:9" ht="17" customHeight="1">
      <c r="A105" s="44"/>
      <c r="B105" s="22" t="s">
        <v>17</v>
      </c>
      <c r="C105" s="195"/>
      <c r="D105" s="39"/>
      <c r="E105" s="39"/>
      <c r="F105" s="193"/>
      <c r="G105" s="175" t="s">
        <v>23</v>
      </c>
      <c r="H105" s="116" t="s">
        <v>20</v>
      </c>
      <c r="I105" s="213"/>
    </row>
    <row r="106" spans="1:9" s="20" customFormat="1" ht="17" customHeight="1" thickBot="1">
      <c r="A106" s="11" t="s">
        <v>10</v>
      </c>
      <c r="B106" s="196"/>
      <c r="C106" s="195"/>
      <c r="D106" s="135" t="str">
        <f>D86</f>
        <v>錦囊妙錄 Under The Moonlight (36 EPI)</v>
      </c>
      <c r="F106" s="176" t="s">
        <v>168</v>
      </c>
      <c r="G106" s="214" t="s">
        <v>178</v>
      </c>
      <c r="H106" s="98" t="str">
        <f>H63</f>
        <v>財經透視 # 41</v>
      </c>
      <c r="I106" s="14" t="s">
        <v>10</v>
      </c>
    </row>
    <row r="107" spans="1:9" ht="17" customHeight="1">
      <c r="A107" s="113"/>
      <c r="B107" s="57" t="str">
        <f>B87</f>
        <v># 16</v>
      </c>
      <c r="C107" s="57" t="str">
        <f>"# " &amp; VALUE(RIGHT(B107,2)+1)</f>
        <v># 17</v>
      </c>
      <c r="D107" s="57" t="str">
        <f>"# " &amp; VALUE(RIGHT(C107,2)+1)</f>
        <v># 18</v>
      </c>
      <c r="E107" s="57" t="str">
        <f>"# " &amp; VALUE(RIGHT(D107,2)+1)</f>
        <v># 19</v>
      </c>
      <c r="F107" s="189" t="s">
        <v>167</v>
      </c>
      <c r="G107" s="175" t="s">
        <v>23</v>
      </c>
      <c r="H107" s="116" t="s">
        <v>20</v>
      </c>
      <c r="I107" s="117"/>
    </row>
    <row r="108" spans="1:9" ht="17" customHeight="1">
      <c r="A108" s="215">
        <v>30</v>
      </c>
      <c r="B108" s="67"/>
      <c r="C108" s="67"/>
      <c r="D108" s="67"/>
      <c r="E108" s="67"/>
      <c r="F108" s="32"/>
      <c r="G108" s="214" t="s">
        <v>179</v>
      </c>
      <c r="H108" s="110" t="str">
        <f>H70</f>
        <v>邵逸夫獎2025 #1</v>
      </c>
      <c r="I108" s="122">
        <v>30</v>
      </c>
    </row>
    <row r="109" spans="1:9" ht="17" customHeight="1">
      <c r="A109" s="123"/>
      <c r="B109" s="92" t="s">
        <v>17</v>
      </c>
      <c r="C109" s="57"/>
      <c r="D109" s="57"/>
      <c r="E109" s="57"/>
      <c r="F109" s="39"/>
      <c r="G109" s="175" t="s">
        <v>23</v>
      </c>
      <c r="H109" s="156" t="s">
        <v>23</v>
      </c>
      <c r="I109" s="59"/>
    </row>
    <row r="110" spans="1:9" s="20" customFormat="1" ht="17" customHeight="1" thickBot="1">
      <c r="A110" s="11" t="s">
        <v>11</v>
      </c>
      <c r="B110" s="52"/>
      <c r="C110" s="86"/>
      <c r="D110" s="57" t="str">
        <f>$D$80</f>
        <v>巨塔之后 The Queen Of Castle (25 EPI)</v>
      </c>
      <c r="E110" s="57"/>
      <c r="F110" s="57"/>
      <c r="G110" s="109"/>
      <c r="H110" s="216"/>
      <c r="I110" s="43" t="s">
        <v>11</v>
      </c>
    </row>
    <row r="111" spans="1:9" ht="17" customHeight="1">
      <c r="A111" s="113"/>
      <c r="B111" s="52" t="str">
        <f>B81</f>
        <v># 6</v>
      </c>
      <c r="C111" s="57" t="str">
        <f>C81</f>
        <v># 7</v>
      </c>
      <c r="D111" s="57" t="str">
        <f>"# " &amp; VALUE(RIGHT(C111,2)+1)</f>
        <v># 8</v>
      </c>
      <c r="E111" s="57" t="str">
        <f>"# " &amp; VALUE(RIGHT(D111,2)+1)</f>
        <v># 9</v>
      </c>
      <c r="F111" s="57" t="str">
        <f>"# " &amp; VALUE(RIGHT(E111,2)+1)</f>
        <v># 10</v>
      </c>
      <c r="G111" s="23"/>
      <c r="H111" s="217"/>
      <c r="I111" s="50"/>
    </row>
    <row r="112" spans="1:9" ht="17" customHeight="1">
      <c r="A112" s="69">
        <v>30</v>
      </c>
      <c r="B112" s="60"/>
      <c r="C112" s="67"/>
      <c r="D112" s="67"/>
      <c r="E112" s="67"/>
      <c r="F112" s="57"/>
      <c r="G112" s="186"/>
      <c r="H112" s="216" t="str">
        <f>H79</f>
        <v>聲秀 # 12</v>
      </c>
      <c r="I112" s="55">
        <v>30</v>
      </c>
    </row>
    <row r="113" spans="1:9" ht="17" customHeight="1">
      <c r="A113" s="69"/>
      <c r="B113" s="92" t="s">
        <v>17</v>
      </c>
      <c r="C113" s="178"/>
      <c r="D113" s="83" t="s">
        <v>65</v>
      </c>
      <c r="E113" s="83"/>
      <c r="F113" s="179"/>
      <c r="G113" s="218" t="str">
        <f>G82</f>
        <v>神槍手與智多星</v>
      </c>
      <c r="H113" s="217"/>
      <c r="I113" s="70"/>
    </row>
    <row r="114" spans="1:9" ht="17" customHeight="1">
      <c r="A114" s="123"/>
      <c r="B114" s="219" t="s">
        <v>17</v>
      </c>
      <c r="C114" s="220"/>
      <c r="D114" s="220" t="str">
        <f>D76</f>
        <v xml:space="preserve">愛．回家之開心速遞  Lo And Behold </v>
      </c>
      <c r="E114" s="38"/>
      <c r="F114" s="38"/>
      <c r="G114" s="189"/>
      <c r="H114" s="221"/>
      <c r="I114" s="59"/>
    </row>
    <row r="115" spans="1:9" s="20" customFormat="1" ht="17" customHeight="1" thickBot="1">
      <c r="A115" s="11" t="s">
        <v>12</v>
      </c>
      <c r="B115" s="31" t="str">
        <f>B77</f>
        <v># 2656</v>
      </c>
      <c r="C115" s="67" t="str">
        <f t="shared" ref="C115:D115" si="15">C77</f>
        <v># 2657</v>
      </c>
      <c r="D115" s="67" t="str">
        <f t="shared" si="15"/>
        <v># 2658</v>
      </c>
      <c r="E115" s="67" t="str">
        <f t="shared" ref="E115:F115" si="16">E77</f>
        <v># 2659</v>
      </c>
      <c r="F115" s="67" t="str">
        <f t="shared" si="16"/>
        <v># 2660</v>
      </c>
      <c r="G115" s="222"/>
      <c r="H115" s="223"/>
      <c r="I115" s="43" t="s">
        <v>12</v>
      </c>
    </row>
    <row r="116" spans="1:9" ht="17" customHeight="1">
      <c r="A116" s="113"/>
      <c r="B116" s="219" t="s">
        <v>17</v>
      </c>
      <c r="C116" s="167"/>
      <c r="D116" s="57" t="s">
        <v>36</v>
      </c>
      <c r="E116" s="38"/>
      <c r="F116" s="38"/>
      <c r="G116" s="176"/>
      <c r="H116" s="189" t="s">
        <v>85</v>
      </c>
      <c r="I116" s="94"/>
    </row>
    <row r="117" spans="1:9" ht="17" customHeight="1">
      <c r="A117" s="215">
        <v>30</v>
      </c>
      <c r="B117" s="31" t="str">
        <f>B74</f>
        <v># 279</v>
      </c>
      <c r="C117" s="67" t="str">
        <f>C74</f>
        <v># 280</v>
      </c>
      <c r="D117" s="67" t="str">
        <f>D74</f>
        <v># 281</v>
      </c>
      <c r="E117" s="67" t="str">
        <f>E74</f>
        <v># 282</v>
      </c>
      <c r="F117" s="67" t="str">
        <f>F74</f>
        <v># 283</v>
      </c>
      <c r="G117" s="32"/>
      <c r="H117" s="67" t="str">
        <f>H74</f>
        <v># 285</v>
      </c>
      <c r="I117" s="79">
        <v>30</v>
      </c>
    </row>
    <row r="118" spans="1:9" ht="17" customHeight="1">
      <c r="A118" s="69"/>
      <c r="B118" s="224" t="s">
        <v>17</v>
      </c>
      <c r="C118" s="167" t="s">
        <v>17</v>
      </c>
      <c r="D118" s="225" t="s">
        <v>17</v>
      </c>
      <c r="E118" s="150" t="s">
        <v>112</v>
      </c>
      <c r="F118" s="37" t="s">
        <v>17</v>
      </c>
      <c r="G118" s="189" t="s">
        <v>85</v>
      </c>
      <c r="H118" s="589" t="s">
        <v>265</v>
      </c>
      <c r="I118" s="84"/>
    </row>
    <row r="119" spans="1:9" s="20" customFormat="1" ht="17" customHeight="1" thickBot="1">
      <c r="A119" s="11" t="s">
        <v>15</v>
      </c>
      <c r="B119" s="226" t="str">
        <f>B70</f>
        <v>美食新聞報道 # 128</v>
      </c>
      <c r="C119" s="57" t="str">
        <f>$C$70</f>
        <v>美食新聞報道 # 129</v>
      </c>
      <c r="D119" s="189" t="str">
        <f>D70</f>
        <v>美食新聞報道 (*港台篇) #21</v>
      </c>
      <c r="E119" s="77" t="str">
        <f>E58</f>
        <v># 44</v>
      </c>
      <c r="F119" s="33" t="str">
        <f>F70</f>
        <v>最強生命線 # 418</v>
      </c>
      <c r="G119" s="32" t="s">
        <v>137</v>
      </c>
      <c r="H119" s="590" t="s">
        <v>266</v>
      </c>
      <c r="I119" s="103" t="s">
        <v>15</v>
      </c>
    </row>
    <row r="120" spans="1:9" ht="17" customHeight="1">
      <c r="A120" s="113"/>
      <c r="B120" s="92" t="s">
        <v>17</v>
      </c>
      <c r="C120" s="38"/>
      <c r="D120" s="114"/>
      <c r="E120" s="39"/>
      <c r="F120" s="39"/>
      <c r="G120" s="175" t="s">
        <v>23</v>
      </c>
      <c r="H120" s="638" t="s">
        <v>265</v>
      </c>
      <c r="I120" s="50"/>
    </row>
    <row r="121" spans="1:9" ht="17" customHeight="1">
      <c r="A121" s="215">
        <v>30</v>
      </c>
      <c r="B121" s="227"/>
      <c r="C121" s="57"/>
      <c r="D121" s="228" t="str">
        <f>C63</f>
        <v>浮世雙嬌傳 Legend of Two Sisters in the Chaos (40 EPI)</v>
      </c>
      <c r="E121" s="966" t="s">
        <v>130</v>
      </c>
      <c r="F121" s="965"/>
      <c r="G121" s="32" t="str">
        <f>G76</f>
        <v>剪裁魔法師2 # 3</v>
      </c>
      <c r="H121" s="652"/>
      <c r="I121" s="55">
        <v>30</v>
      </c>
    </row>
    <row r="122" spans="1:9" ht="17" customHeight="1">
      <c r="A122" s="69"/>
      <c r="B122" s="52" t="str">
        <f>B64</f>
        <v># 38</v>
      </c>
      <c r="C122" s="57" t="str">
        <f>C64</f>
        <v># 39</v>
      </c>
      <c r="D122" s="88" t="str">
        <f>D64</f>
        <v># 40</v>
      </c>
      <c r="E122" s="57" t="s">
        <v>271</v>
      </c>
      <c r="F122" s="57" t="str">
        <f>F64</f>
        <v># 2</v>
      </c>
      <c r="G122" s="175" t="s">
        <v>23</v>
      </c>
      <c r="H122" s="635"/>
      <c r="I122" s="59"/>
    </row>
    <row r="123" spans="1:9" s="20" customFormat="1" ht="17" customHeight="1" thickBot="1">
      <c r="A123" s="11" t="s">
        <v>13</v>
      </c>
      <c r="B123" s="60"/>
      <c r="C123" s="67"/>
      <c r="D123" s="68"/>
      <c r="E123" s="67"/>
      <c r="F123" s="67"/>
      <c r="G123" s="118" t="str">
        <f>G91</f>
        <v>日本最美村落 # 9</v>
      </c>
      <c r="H123" s="634" t="s">
        <v>277</v>
      </c>
      <c r="I123" s="43" t="s">
        <v>13</v>
      </c>
    </row>
    <row r="124" spans="1:9" ht="17" customHeight="1">
      <c r="A124" s="44"/>
      <c r="B124" s="219" t="s">
        <v>17</v>
      </c>
      <c r="C124" s="167"/>
      <c r="D124" s="57" t="str">
        <f>D$41</f>
        <v>*流行都市  Big City Shop 2025</v>
      </c>
      <c r="E124" s="6"/>
      <c r="F124" s="229"/>
      <c r="G124" s="175" t="s">
        <v>23</v>
      </c>
      <c r="H124" s="230" t="s">
        <v>20</v>
      </c>
      <c r="I124" s="41"/>
    </row>
    <row r="125" spans="1:9" ht="17" customHeight="1">
      <c r="A125" s="44"/>
      <c r="B125" s="57" t="str">
        <f>B$42</f>
        <v># 1821</v>
      </c>
      <c r="C125" s="57" t="str">
        <f>C$42</f>
        <v># 1822</v>
      </c>
      <c r="D125" s="57" t="str">
        <f>D$42</f>
        <v># 1823</v>
      </c>
      <c r="E125" s="57" t="str">
        <f>E$42</f>
        <v># 1824</v>
      </c>
      <c r="F125" s="57" t="str">
        <f>F42</f>
        <v># 1825</v>
      </c>
      <c r="G125" s="189" t="str">
        <f>G70</f>
        <v>新聞透視 # 39</v>
      </c>
      <c r="H125" s="231"/>
      <c r="I125" s="41"/>
    </row>
    <row r="126" spans="1:9" ht="17" customHeight="1">
      <c r="A126" s="215" t="s">
        <v>2</v>
      </c>
      <c r="B126" s="31"/>
      <c r="C126" s="67"/>
      <c r="D126" s="67"/>
      <c r="E126" s="67"/>
      <c r="F126" s="232" t="s">
        <v>61</v>
      </c>
      <c r="H126" s="126" t="str">
        <f>H39</f>
        <v>流行經典50年 # 61</v>
      </c>
      <c r="I126" s="55" t="s">
        <v>2</v>
      </c>
    </row>
    <row r="127" spans="1:9" ht="17" customHeight="1">
      <c r="A127" s="69"/>
      <c r="B127" s="233" t="s">
        <v>53</v>
      </c>
      <c r="C127" s="584"/>
      <c r="D127" s="584" t="s">
        <v>52</v>
      </c>
      <c r="E127" s="584"/>
      <c r="F127" s="584"/>
      <c r="G127" s="175" t="s">
        <v>23</v>
      </c>
      <c r="H127" s="58"/>
      <c r="I127" s="70"/>
    </row>
    <row r="128" spans="1:9" ht="17" customHeight="1" thickBot="1">
      <c r="A128" s="234" t="s">
        <v>14</v>
      </c>
      <c r="B128" s="235" t="s">
        <v>142</v>
      </c>
      <c r="C128" s="591" t="s">
        <v>267</v>
      </c>
      <c r="D128" s="591" t="s">
        <v>268</v>
      </c>
      <c r="E128" s="591" t="s">
        <v>269</v>
      </c>
      <c r="F128" s="591" t="s">
        <v>270</v>
      </c>
      <c r="G128" s="236" t="str">
        <f>G41</f>
        <v>周六聊Teen谷 # 40</v>
      </c>
      <c r="H128" s="237"/>
      <c r="I128" s="238" t="s">
        <v>14</v>
      </c>
    </row>
    <row r="129" spans="1:9" ht="17" customHeight="1" thickTop="1">
      <c r="A129" s="239"/>
      <c r="B129" s="240" t="s">
        <v>143</v>
      </c>
      <c r="C129" s="6"/>
      <c r="D129" s="6"/>
      <c r="E129" s="6"/>
      <c r="F129" s="6"/>
      <c r="G129" s="6"/>
      <c r="H129" s="947">
        <f ca="1">TODAY()</f>
        <v>45959</v>
      </c>
      <c r="I129" s="948"/>
    </row>
    <row r="130" spans="1:9" ht="17" customHeight="1">
      <c r="B130" s="240"/>
    </row>
    <row r="131" spans="1:9" ht="17" customHeight="1"/>
    <row r="132" spans="1:9" ht="17" customHeight="1"/>
  </sheetData>
  <mergeCells count="13">
    <mergeCell ref="H129:I129"/>
    <mergeCell ref="B67:F67"/>
    <mergeCell ref="G67:H67"/>
    <mergeCell ref="C1:G1"/>
    <mergeCell ref="H2:I2"/>
    <mergeCell ref="B12:F12"/>
    <mergeCell ref="G11:H11"/>
    <mergeCell ref="G65:H65"/>
    <mergeCell ref="G25:H25"/>
    <mergeCell ref="G26:H26"/>
    <mergeCell ref="E63:F63"/>
    <mergeCell ref="E121:F121"/>
    <mergeCell ref="G97:H97"/>
  </mergeCells>
  <phoneticPr fontId="0" type="noConversion"/>
  <printOptions horizontalCentered="1"/>
  <pageMargins left="0" right="0" top="0.27559055118110237" bottom="0" header="0.11811023622047245" footer="0"/>
  <pageSetup paperSize="9" scale="39" orientation="portrait" r:id="rId1"/>
  <headerFooter alignWithMargins="0"/>
  <rowBreaks count="1" manualBreakCount="1">
    <brk id="12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92C6E-9022-427D-ABA5-D00112558242}">
  <dimension ref="A1:M132"/>
  <sheetViews>
    <sheetView zoomScale="70" zoomScaleNormal="70" workbookViewId="0">
      <pane ySplit="4" topLeftCell="A79" activePane="bottomLeft" state="frozen"/>
      <selection pane="bottomLeft" activeCell="B127" sqref="B127:F128"/>
    </sheetView>
  </sheetViews>
  <sheetFormatPr defaultColWidth="9.453125" defaultRowHeight="15.5"/>
  <cols>
    <col min="1" max="1" width="7.6328125" style="580" customWidth="1"/>
    <col min="2" max="8" width="32.6328125" style="336" customWidth="1"/>
    <col min="9" max="9" width="7.6328125" style="581" customWidth="1"/>
    <col min="10" max="16384" width="9.453125" style="336"/>
  </cols>
  <sheetData>
    <row r="1" spans="1:9" ht="36" customHeight="1">
      <c r="A1" s="334"/>
      <c r="B1" s="335"/>
      <c r="C1" s="971" t="s">
        <v>180</v>
      </c>
      <c r="D1" s="971"/>
      <c r="E1" s="971"/>
      <c r="F1" s="971"/>
      <c r="G1" s="971"/>
      <c r="H1" s="335"/>
      <c r="I1" s="335"/>
    </row>
    <row r="2" spans="1:9" ht="17" customHeight="1" thickBot="1">
      <c r="A2" s="337" t="s">
        <v>181</v>
      </c>
      <c r="B2" s="338"/>
      <c r="C2" s="338"/>
      <c r="D2" s="1" t="s">
        <v>18</v>
      </c>
      <c r="E2" s="1"/>
      <c r="F2" s="339"/>
      <c r="G2" s="339"/>
      <c r="H2" s="972" t="s">
        <v>182</v>
      </c>
      <c r="I2" s="972"/>
    </row>
    <row r="3" spans="1:9" ht="17" customHeight="1" thickTop="1">
      <c r="A3" s="340" t="s">
        <v>19</v>
      </c>
      <c r="B3" s="341" t="s">
        <v>27</v>
      </c>
      <c r="C3" s="341" t="s">
        <v>28</v>
      </c>
      <c r="D3" s="341" t="s">
        <v>29</v>
      </c>
      <c r="E3" s="341" t="s">
        <v>183</v>
      </c>
      <c r="F3" s="341" t="s">
        <v>31</v>
      </c>
      <c r="G3" s="341" t="s">
        <v>32</v>
      </c>
      <c r="H3" s="341" t="s">
        <v>33</v>
      </c>
      <c r="I3" s="342" t="s">
        <v>19</v>
      </c>
    </row>
    <row r="4" spans="1:9" ht="17" customHeight="1" thickBot="1">
      <c r="A4" s="343"/>
      <c r="B4" s="344">
        <v>45943</v>
      </c>
      <c r="C4" s="344">
        <f t="shared" ref="C4:H4" si="0">SUM(B4+1)</f>
        <v>45944</v>
      </c>
      <c r="D4" s="345">
        <f t="shared" si="0"/>
        <v>45945</v>
      </c>
      <c r="E4" s="345">
        <f t="shared" si="0"/>
        <v>45946</v>
      </c>
      <c r="F4" s="345">
        <f t="shared" si="0"/>
        <v>45947</v>
      </c>
      <c r="G4" s="345">
        <f t="shared" si="0"/>
        <v>45948</v>
      </c>
      <c r="H4" s="345">
        <f t="shared" si="0"/>
        <v>45949</v>
      </c>
      <c r="I4" s="346"/>
    </row>
    <row r="5" spans="1:9" s="352" customFormat="1" ht="17" customHeight="1" thickBot="1">
      <c r="A5" s="347" t="s">
        <v>14</v>
      </c>
      <c r="B5" s="348"/>
      <c r="C5" s="349"/>
      <c r="D5" s="349"/>
      <c r="E5" s="349"/>
      <c r="F5" s="349"/>
      <c r="G5" s="349"/>
      <c r="H5" s="350"/>
      <c r="I5" s="351" t="s">
        <v>14</v>
      </c>
    </row>
    <row r="6" spans="1:9" ht="17" customHeight="1">
      <c r="A6" s="353"/>
      <c r="B6" s="354" t="s">
        <v>17</v>
      </c>
      <c r="C6" s="355" t="s">
        <v>17</v>
      </c>
      <c r="D6" s="356" t="str">
        <f t="shared" ref="D6:G7" si="1">C54</f>
        <v>HOME即是識 Funny Funny Home (15 EPI)</v>
      </c>
      <c r="E6" s="357" t="str">
        <f t="shared" si="1"/>
        <v>一條麻甩在東莞 Made In Dongguan (13 EPI)</v>
      </c>
      <c r="F6" s="358" t="str">
        <f t="shared" si="1"/>
        <v xml:space="preserve">膽粗粗．HERE WE GO    HERE WE GO, Off The Beaten Roads </v>
      </c>
      <c r="G6" s="359" t="str">
        <f t="shared" si="1"/>
        <v>解風大阪 Osaka Unlock (15 EPI)</v>
      </c>
      <c r="H6" s="360" t="s">
        <v>17</v>
      </c>
      <c r="I6" s="361"/>
    </row>
    <row r="7" spans="1:9" ht="17" customHeight="1">
      <c r="A7" s="362">
        <v>30</v>
      </c>
      <c r="B7" s="363" t="str">
        <f>LEFT($H$63,5) &amp; " # " &amp; VALUE(RIGHT($H$63,2)-1)</f>
        <v>財經透視  # 41</v>
      </c>
      <c r="C7" s="364" t="str">
        <f>B26</f>
        <v>新聞掏寶  # 271</v>
      </c>
      <c r="D7" s="365" t="str">
        <f t="shared" si="1"/>
        <v># 2</v>
      </c>
      <c r="E7" s="364" t="str">
        <f t="shared" si="1"/>
        <v># 2</v>
      </c>
      <c r="F7" s="365" t="str">
        <f t="shared" si="1"/>
        <v># 17</v>
      </c>
      <c r="G7" s="364" t="str">
        <f t="shared" si="1"/>
        <v># 11</v>
      </c>
      <c r="H7" s="366" t="str">
        <f>D70</f>
        <v>美食新聞報道 (*港台篇) #22</v>
      </c>
      <c r="I7" s="367">
        <v>30</v>
      </c>
    </row>
    <row r="8" spans="1:9" ht="17" customHeight="1">
      <c r="A8" s="368"/>
      <c r="B8" s="369" t="s">
        <v>17</v>
      </c>
      <c r="C8" s="370"/>
      <c r="D8" s="370"/>
      <c r="E8" s="371" t="str">
        <f>$E$73</f>
        <v>東張西望  Scoop 2025</v>
      </c>
      <c r="F8" s="370"/>
      <c r="G8" s="370" t="s">
        <v>38</v>
      </c>
      <c r="H8" s="372"/>
      <c r="I8" s="373"/>
    </row>
    <row r="9" spans="1:9" s="352" customFormat="1" ht="17" customHeight="1" thickBot="1">
      <c r="A9" s="343" t="s">
        <v>0</v>
      </c>
      <c r="B9" s="374" t="s">
        <v>184</v>
      </c>
      <c r="C9" s="374" t="str">
        <f t="shared" ref="C9:H9" si="2">"# " &amp; VALUE(RIGHT(B9,3)+1)</f>
        <v># 286</v>
      </c>
      <c r="D9" s="374" t="str">
        <f t="shared" si="2"/>
        <v># 287</v>
      </c>
      <c r="E9" s="374" t="str">
        <f t="shared" si="2"/>
        <v># 288</v>
      </c>
      <c r="F9" s="374" t="str">
        <f t="shared" si="2"/>
        <v># 289</v>
      </c>
      <c r="G9" s="374" t="str">
        <f t="shared" si="2"/>
        <v># 290</v>
      </c>
      <c r="H9" s="374" t="str">
        <f t="shared" si="2"/>
        <v># 291</v>
      </c>
      <c r="I9" s="375" t="s">
        <v>0</v>
      </c>
    </row>
    <row r="10" spans="1:9" ht="17" customHeight="1">
      <c r="A10" s="376"/>
      <c r="B10" s="243"/>
      <c r="C10" s="244"/>
      <c r="D10" s="244"/>
      <c r="E10" s="244"/>
      <c r="F10" s="245"/>
      <c r="G10" s="243"/>
      <c r="H10" s="246"/>
      <c r="I10" s="361"/>
    </row>
    <row r="11" spans="1:9" ht="17" customHeight="1">
      <c r="A11" s="362">
        <v>30</v>
      </c>
      <c r="B11" s="247"/>
      <c r="C11" s="247"/>
      <c r="D11" s="247"/>
      <c r="E11" s="247"/>
      <c r="F11" s="247"/>
      <c r="G11" s="957" t="s">
        <v>34</v>
      </c>
      <c r="H11" s="958"/>
      <c r="I11" s="367">
        <v>30</v>
      </c>
    </row>
    <row r="12" spans="1:9" ht="17" customHeight="1">
      <c r="A12" s="377"/>
      <c r="B12" s="956" t="s">
        <v>185</v>
      </c>
      <c r="C12" s="950"/>
      <c r="D12" s="950"/>
      <c r="E12" s="950"/>
      <c r="F12" s="951"/>
      <c r="G12" s="248"/>
      <c r="H12" s="249"/>
      <c r="I12" s="373"/>
    </row>
    <row r="13" spans="1:9" s="352" customFormat="1" ht="17" customHeight="1" thickBot="1">
      <c r="A13" s="378" t="s">
        <v>1</v>
      </c>
      <c r="B13" s="250"/>
      <c r="C13" s="251"/>
      <c r="D13" s="251"/>
      <c r="E13" s="251"/>
      <c r="F13" s="252"/>
      <c r="G13" s="253"/>
      <c r="H13" s="254"/>
      <c r="I13" s="375" t="s">
        <v>1</v>
      </c>
    </row>
    <row r="14" spans="1:9" ht="17" customHeight="1">
      <c r="A14" s="379"/>
      <c r="B14" s="380">
        <v>800522566</v>
      </c>
      <c r="C14" s="380"/>
      <c r="D14" s="380"/>
      <c r="E14" s="380"/>
      <c r="F14" s="380"/>
      <c r="G14" s="380"/>
      <c r="H14" s="381"/>
      <c r="I14" s="382"/>
    </row>
    <row r="15" spans="1:9" ht="17" customHeight="1">
      <c r="A15" s="383" t="s">
        <v>2</v>
      </c>
      <c r="B15" s="384"/>
      <c r="C15" s="385"/>
      <c r="E15" s="385" t="s">
        <v>115</v>
      </c>
      <c r="G15" s="385"/>
      <c r="H15" s="386"/>
      <c r="I15" s="387" t="s">
        <v>2</v>
      </c>
    </row>
    <row r="16" spans="1:9" ht="17" customHeight="1">
      <c r="A16" s="388"/>
      <c r="B16" s="384" t="s">
        <v>186</v>
      </c>
      <c r="C16" s="389" t="str">
        <f t="shared" ref="C16:H16" si="3">"# " &amp; VALUE(RIGHT(B16,2)+1)</f>
        <v># 12</v>
      </c>
      <c r="D16" s="389" t="str">
        <f t="shared" si="3"/>
        <v># 13</v>
      </c>
      <c r="E16" s="389" t="str">
        <f t="shared" si="3"/>
        <v># 14</v>
      </c>
      <c r="F16" s="389" t="str">
        <f t="shared" si="3"/>
        <v># 15</v>
      </c>
      <c r="G16" s="389" t="str">
        <f t="shared" si="3"/>
        <v># 16</v>
      </c>
      <c r="H16" s="390" t="str">
        <f t="shared" si="3"/>
        <v># 17</v>
      </c>
      <c r="I16" s="391"/>
    </row>
    <row r="17" spans="1:9" s="352" customFormat="1" ht="17" customHeight="1" thickBot="1">
      <c r="A17" s="378" t="s">
        <v>3</v>
      </c>
      <c r="B17" s="392" t="s">
        <v>24</v>
      </c>
      <c r="C17" s="393"/>
      <c r="D17" s="393"/>
      <c r="E17" s="393"/>
      <c r="F17" s="393"/>
      <c r="G17" s="393"/>
      <c r="H17" s="394"/>
      <c r="I17" s="375" t="s">
        <v>16</v>
      </c>
    </row>
    <row r="18" spans="1:9" s="352" customFormat="1" ht="17" customHeight="1">
      <c r="A18" s="378"/>
      <c r="B18" s="369" t="s">
        <v>17</v>
      </c>
      <c r="C18" s="370"/>
      <c r="D18" s="338" t="str">
        <f>D76</f>
        <v xml:space="preserve">愛．回家之開心速遞  Lo And Behold </v>
      </c>
      <c r="E18" s="338"/>
      <c r="F18" s="338"/>
      <c r="G18" s="395" t="s">
        <v>187</v>
      </c>
      <c r="H18" s="396" t="s">
        <v>188</v>
      </c>
      <c r="I18" s="397"/>
    </row>
    <row r="19" spans="1:9" ht="17" customHeight="1">
      <c r="A19" s="398" t="s">
        <v>2</v>
      </c>
      <c r="B19" s="363" t="s">
        <v>189</v>
      </c>
      <c r="C19" s="399" t="str">
        <f t="shared" ref="C19:F19" si="4">B77</f>
        <v># 2661</v>
      </c>
      <c r="D19" s="399" t="str">
        <f t="shared" si="4"/>
        <v># 2662</v>
      </c>
      <c r="E19" s="399" t="str">
        <f t="shared" si="4"/>
        <v># 2663</v>
      </c>
      <c r="F19" s="400" t="str">
        <f t="shared" si="4"/>
        <v># 2664</v>
      </c>
      <c r="G19" s="399" t="s">
        <v>106</v>
      </c>
      <c r="H19" s="366" t="s">
        <v>190</v>
      </c>
      <c r="I19" s="387" t="s">
        <v>2</v>
      </c>
    </row>
    <row r="20" spans="1:9" ht="17" customHeight="1">
      <c r="A20" s="401"/>
      <c r="B20" s="657" t="s">
        <v>278</v>
      </c>
      <c r="C20" s="629"/>
      <c r="D20" s="629"/>
      <c r="E20" s="629" t="s">
        <v>279</v>
      </c>
      <c r="F20" s="629"/>
      <c r="G20" s="659"/>
      <c r="H20" s="659"/>
      <c r="I20" s="402"/>
    </row>
    <row r="21" spans="1:9" s="352" customFormat="1" ht="17" customHeight="1" thickBot="1">
      <c r="A21" s="347" t="s">
        <v>4</v>
      </c>
      <c r="B21" s="621" t="s">
        <v>280</v>
      </c>
      <c r="C21" s="629" t="s">
        <v>281</v>
      </c>
      <c r="D21" s="623" t="s">
        <v>282</v>
      </c>
      <c r="E21" s="623" t="s">
        <v>283</v>
      </c>
      <c r="F21" s="629" t="s">
        <v>284</v>
      </c>
      <c r="G21" s="629" t="s">
        <v>285</v>
      </c>
      <c r="H21" s="629" t="s">
        <v>286</v>
      </c>
      <c r="I21" s="375" t="s">
        <v>4</v>
      </c>
    </row>
    <row r="22" spans="1:9" ht="17" customHeight="1">
      <c r="A22" s="403"/>
      <c r="B22" s="404" t="s">
        <v>191</v>
      </c>
      <c r="C22" s="370"/>
      <c r="D22" s="405" t="str">
        <f>D91</f>
        <v>滴水不漏拯救隊 Water Seepage Rescue Squad (10 EPI)</v>
      </c>
      <c r="E22" s="370"/>
      <c r="F22" s="370"/>
      <c r="G22" s="369">
        <v>800387780</v>
      </c>
      <c r="H22" s="406"/>
      <c r="I22" s="407"/>
    </row>
    <row r="23" spans="1:9" ht="17" customHeight="1">
      <c r="A23" s="408" t="s">
        <v>2</v>
      </c>
      <c r="B23" s="363" t="s">
        <v>103</v>
      </c>
      <c r="C23" s="399" t="str">
        <f>B92</f>
        <v># 1</v>
      </c>
      <c r="D23" s="399" t="str">
        <f>"# " &amp; VALUE(RIGHT(C23,2)+1)</f>
        <v># 2</v>
      </c>
      <c r="E23" s="399" t="str">
        <f>"# " &amp; VALUE(RIGHT(D23,2)+1)</f>
        <v># 3</v>
      </c>
      <c r="F23" s="399" t="str">
        <f>"# " &amp; VALUE(RIGHT(E23,2)+1)</f>
        <v># 4</v>
      </c>
      <c r="G23" s="409"/>
      <c r="H23" s="410"/>
      <c r="I23" s="411" t="s">
        <v>2</v>
      </c>
    </row>
    <row r="24" spans="1:9" ht="17" customHeight="1">
      <c r="A24" s="412"/>
      <c r="B24" s="413" t="s">
        <v>17</v>
      </c>
      <c r="C24" s="414"/>
      <c r="D24" s="415" t="s">
        <v>192</v>
      </c>
      <c r="E24" s="415"/>
      <c r="F24" s="415"/>
      <c r="G24" s="409"/>
      <c r="H24" s="410"/>
      <c r="I24" s="416"/>
    </row>
    <row r="25" spans="1:9" ht="17" customHeight="1">
      <c r="A25" s="412"/>
      <c r="B25" s="417" t="s">
        <v>17</v>
      </c>
      <c r="C25" s="418" t="s">
        <v>17</v>
      </c>
      <c r="D25" s="419" t="s">
        <v>17</v>
      </c>
      <c r="E25" s="419" t="s">
        <v>17</v>
      </c>
      <c r="F25" s="419" t="s">
        <v>17</v>
      </c>
      <c r="G25" s="973" t="s">
        <v>90</v>
      </c>
      <c r="H25" s="974"/>
      <c r="I25" s="416"/>
    </row>
    <row r="26" spans="1:9" ht="17" customHeight="1">
      <c r="A26" s="412"/>
      <c r="B26" s="420" t="str">
        <f>LEFT($H$35,5) &amp; " # " &amp; VALUE(RIGHT($H$35,3)-1)</f>
        <v>新聞掏寶  # 271</v>
      </c>
      <c r="C26" s="420" t="str">
        <f>B70</f>
        <v>美食新聞報道 # 130</v>
      </c>
      <c r="D26" s="409" t="str">
        <f>C70</f>
        <v>美食新聞報道 # 131</v>
      </c>
      <c r="E26" s="409" t="str">
        <f>D70</f>
        <v>美食新聞報道 (*港台篇) #22</v>
      </c>
      <c r="F26" s="421" t="s">
        <v>193</v>
      </c>
      <c r="G26" s="975" t="s">
        <v>91</v>
      </c>
      <c r="H26" s="976"/>
      <c r="I26" s="416"/>
    </row>
    <row r="27" spans="1:9" s="352" customFormat="1" ht="17" customHeight="1" thickBot="1">
      <c r="A27" s="422" t="s">
        <v>5</v>
      </c>
      <c r="B27" s="400"/>
      <c r="C27" s="420"/>
      <c r="D27" s="365"/>
      <c r="E27" s="365"/>
      <c r="F27" s="365"/>
      <c r="G27" s="409" t="s">
        <v>194</v>
      </c>
      <c r="H27" s="390" t="s">
        <v>195</v>
      </c>
      <c r="I27" s="423" t="s">
        <v>5</v>
      </c>
    </row>
    <row r="28" spans="1:9" ht="17" customHeight="1">
      <c r="A28" s="412"/>
      <c r="B28" s="424" t="s">
        <v>17</v>
      </c>
      <c r="C28" s="370"/>
      <c r="D28" s="371"/>
      <c r="E28" s="371"/>
      <c r="F28" s="371"/>
      <c r="G28" s="425"/>
      <c r="H28" s="410"/>
      <c r="I28" s="426"/>
    </row>
    <row r="29" spans="1:9" ht="17" customHeight="1">
      <c r="A29" s="427" t="s">
        <v>2</v>
      </c>
      <c r="B29" s="428"/>
      <c r="C29" s="429"/>
      <c r="D29" s="430" t="s">
        <v>196</v>
      </c>
      <c r="E29" s="429"/>
      <c r="F29" s="389"/>
      <c r="G29" s="431"/>
      <c r="H29" s="432"/>
      <c r="I29" s="411" t="s">
        <v>2</v>
      </c>
    </row>
    <row r="30" spans="1:9" ht="17" customHeight="1">
      <c r="A30" s="412"/>
      <c r="B30" s="384" t="s">
        <v>103</v>
      </c>
      <c r="C30" s="389" t="str">
        <f>"# " &amp; VALUE(RIGHT(C81,2)-1)</f>
        <v># 11</v>
      </c>
      <c r="D30" s="389" t="str">
        <f>"# " &amp; VALUE(RIGHT(D81,2)-1)</f>
        <v># 12</v>
      </c>
      <c r="E30" s="389" t="str">
        <f>"# " &amp; VALUE(RIGHT(E81,2)-1)</f>
        <v># 13</v>
      </c>
      <c r="F30" s="389" t="str">
        <f>E81</f>
        <v># 14</v>
      </c>
      <c r="G30" s="409"/>
      <c r="H30" s="410"/>
      <c r="I30" s="416"/>
    </row>
    <row r="31" spans="1:9" s="352" customFormat="1" ht="17" customHeight="1" thickBot="1">
      <c r="A31" s="422" t="s">
        <v>6</v>
      </c>
      <c r="B31" s="363"/>
      <c r="C31" s="399"/>
      <c r="D31" s="399"/>
      <c r="E31" s="399"/>
      <c r="F31" s="399"/>
      <c r="G31" s="433" t="s">
        <v>24</v>
      </c>
      <c r="H31" s="434"/>
      <c r="I31" s="435" t="s">
        <v>6</v>
      </c>
    </row>
    <row r="32" spans="1:9" ht="17" customHeight="1">
      <c r="A32" s="436"/>
      <c r="B32" s="424" t="s">
        <v>17</v>
      </c>
      <c r="C32" s="338"/>
      <c r="D32" s="370"/>
      <c r="E32" s="371" t="str">
        <f>$E$73</f>
        <v>東張西望  Scoop 2025</v>
      </c>
      <c r="F32" s="370"/>
      <c r="G32" s="338"/>
      <c r="H32" s="437"/>
      <c r="I32" s="402"/>
    </row>
    <row r="33" spans="1:9" ht="17" customHeight="1">
      <c r="A33" s="427" t="s">
        <v>2</v>
      </c>
      <c r="B33" s="399" t="str">
        <f>B9</f>
        <v># 285</v>
      </c>
      <c r="C33" s="399" t="str">
        <f>B74</f>
        <v># 286</v>
      </c>
      <c r="D33" s="399" t="str">
        <f>D9</f>
        <v># 287</v>
      </c>
      <c r="E33" s="399" t="str">
        <f>E9</f>
        <v># 288</v>
      </c>
      <c r="F33" s="399" t="str">
        <f>F9</f>
        <v># 289</v>
      </c>
      <c r="G33" s="399" t="str">
        <f>"# " &amp; VALUE(RIGHT(F33,3)+1)</f>
        <v># 290</v>
      </c>
      <c r="H33" s="399" t="str">
        <f>"# " &amp; VALUE(RIGHT(G33,3)+1)</f>
        <v># 291</v>
      </c>
      <c r="I33" s="387" t="s">
        <v>2</v>
      </c>
    </row>
    <row r="34" spans="1:9" ht="17" customHeight="1">
      <c r="A34" s="412"/>
      <c r="B34" s="424" t="s">
        <v>17</v>
      </c>
      <c r="C34" s="370"/>
      <c r="D34" s="389" t="s">
        <v>60</v>
      </c>
      <c r="E34" s="389"/>
      <c r="F34" s="389"/>
      <c r="G34" s="438" t="s">
        <v>20</v>
      </c>
      <c r="H34" s="439" t="s">
        <v>25</v>
      </c>
      <c r="I34" s="440"/>
    </row>
    <row r="35" spans="1:9" ht="17" customHeight="1">
      <c r="A35" s="412"/>
      <c r="B35" s="389" t="s">
        <v>197</v>
      </c>
      <c r="C35" s="389" t="str">
        <f>B61</f>
        <v># 1981</v>
      </c>
      <c r="D35" s="389" t="str">
        <f>C61</f>
        <v># 1982</v>
      </c>
      <c r="E35" s="389" t="str">
        <f>D61</f>
        <v># 1983</v>
      </c>
      <c r="F35" s="389" t="str">
        <f>E61</f>
        <v># 1984</v>
      </c>
      <c r="G35" s="441" t="str">
        <f>F70</f>
        <v>最強生命線 # 419</v>
      </c>
      <c r="H35" s="442" t="s">
        <v>198</v>
      </c>
      <c r="I35" s="440"/>
    </row>
    <row r="36" spans="1:9" s="352" customFormat="1" ht="17" customHeight="1" thickBot="1">
      <c r="A36" s="422" t="s">
        <v>7</v>
      </c>
      <c r="B36" s="389"/>
      <c r="C36" s="389"/>
      <c r="D36" s="399"/>
      <c r="E36" s="399"/>
      <c r="F36" s="443">
        <v>1255</v>
      </c>
      <c r="G36" s="364"/>
      <c r="H36" s="444" t="s">
        <v>26</v>
      </c>
      <c r="I36" s="346" t="s">
        <v>7</v>
      </c>
    </row>
    <row r="37" spans="1:9" ht="17" customHeight="1">
      <c r="A37" s="445"/>
      <c r="B37" s="660" t="s">
        <v>17</v>
      </c>
      <c r="C37" s="661"/>
      <c r="D37" s="661"/>
      <c r="E37" s="661" t="s">
        <v>279</v>
      </c>
      <c r="F37" s="633"/>
      <c r="G37" s="447" t="s">
        <v>87</v>
      </c>
      <c r="H37" s="448" t="s">
        <v>152</v>
      </c>
      <c r="I37" s="449"/>
    </row>
    <row r="38" spans="1:9" ht="17" customHeight="1">
      <c r="A38" s="401"/>
      <c r="B38" s="629" t="s">
        <v>280</v>
      </c>
      <c r="C38" s="629" t="s">
        <v>281</v>
      </c>
      <c r="D38" s="629" t="s">
        <v>282</v>
      </c>
      <c r="E38" s="629" t="s">
        <v>283</v>
      </c>
      <c r="F38" s="627" t="s">
        <v>284</v>
      </c>
      <c r="G38" s="450" t="s">
        <v>199</v>
      </c>
      <c r="I38" s="440"/>
    </row>
    <row r="39" spans="1:9" ht="17" customHeight="1">
      <c r="A39" s="383" t="s">
        <v>2</v>
      </c>
      <c r="B39" s="623"/>
      <c r="C39" s="623"/>
      <c r="D39" s="623"/>
      <c r="E39" s="623"/>
      <c r="F39" s="632">
        <v>1320</v>
      </c>
      <c r="G39" s="451" t="s">
        <v>86</v>
      </c>
      <c r="H39" s="452" t="s">
        <v>200</v>
      </c>
      <c r="I39" s="453" t="s">
        <v>2</v>
      </c>
    </row>
    <row r="40" spans="1:9" ht="17" customHeight="1">
      <c r="A40" s="454"/>
      <c r="B40" s="260" t="s">
        <v>50</v>
      </c>
      <c r="C40" s="261"/>
      <c r="D40" s="247"/>
      <c r="E40" s="257"/>
      <c r="F40" s="257"/>
      <c r="G40" s="355" t="s">
        <v>48</v>
      </c>
      <c r="H40" s="455" t="s">
        <v>151</v>
      </c>
      <c r="I40" s="440"/>
    </row>
    <row r="41" spans="1:9" ht="17" customHeight="1" thickBot="1">
      <c r="A41" s="401"/>
      <c r="B41" s="262"/>
      <c r="C41" s="256"/>
      <c r="D41" s="263" t="s">
        <v>201</v>
      </c>
      <c r="E41" s="256"/>
      <c r="F41" s="256"/>
      <c r="G41" s="450" t="s">
        <v>202</v>
      </c>
      <c r="H41" s="455"/>
      <c r="I41" s="440"/>
    </row>
    <row r="42" spans="1:9" s="352" customFormat="1" ht="17" customHeight="1" thickBot="1">
      <c r="A42" s="456" t="s">
        <v>8</v>
      </c>
      <c r="B42" s="262" t="s">
        <v>203</v>
      </c>
      <c r="C42" s="256" t="str">
        <f>"# " &amp; VALUE(RIGHT(B42,4)+1)</f>
        <v># 1827</v>
      </c>
      <c r="D42" s="256" t="str">
        <f>"# " &amp; VALUE(RIGHT(C42,4)+1)</f>
        <v># 1828</v>
      </c>
      <c r="E42" s="256" t="str">
        <f>"# " &amp; VALUE(RIGHT(D42,4)+1)</f>
        <v># 1829</v>
      </c>
      <c r="F42" s="256" t="str">
        <f>"# " &amp; VALUE(RIGHT(E42,4)+1)</f>
        <v># 1830</v>
      </c>
      <c r="G42" s="364" t="s">
        <v>21</v>
      </c>
      <c r="H42" s="457"/>
      <c r="I42" s="346" t="s">
        <v>8</v>
      </c>
    </row>
    <row r="43" spans="1:9" ht="17" customHeight="1">
      <c r="A43" s="436"/>
      <c r="B43" s="262"/>
      <c r="C43" s="256"/>
      <c r="D43" s="256"/>
      <c r="E43" s="256"/>
      <c r="F43" s="264">
        <v>1405</v>
      </c>
      <c r="G43" s="438" t="s">
        <v>20</v>
      </c>
      <c r="H43" s="458" t="s">
        <v>23</v>
      </c>
      <c r="I43" s="426"/>
    </row>
    <row r="44" spans="1:9" ht="17" customHeight="1">
      <c r="A44" s="412"/>
      <c r="B44" s="369" t="s">
        <v>17</v>
      </c>
      <c r="C44" s="370"/>
      <c r="D44" s="370" t="str">
        <f>D76</f>
        <v xml:space="preserve">愛．回家之開心速遞  Lo And Behold </v>
      </c>
      <c r="E44" s="370"/>
      <c r="F44" s="370"/>
      <c r="G44" s="459"/>
      <c r="H44" s="460"/>
      <c r="I44" s="416"/>
    </row>
    <row r="45" spans="1:9" ht="17" customHeight="1">
      <c r="A45" s="461" t="s">
        <v>2</v>
      </c>
      <c r="B45" s="365" t="str">
        <f>B19</f>
        <v># 2660</v>
      </c>
      <c r="C45" s="389" t="str">
        <f>C19</f>
        <v># 2661</v>
      </c>
      <c r="D45" s="389" t="str">
        <f>C77</f>
        <v># 2662</v>
      </c>
      <c r="E45" s="389" t="str">
        <f>D77</f>
        <v># 2663</v>
      </c>
      <c r="F45" s="389" t="str">
        <f>E77</f>
        <v># 2664</v>
      </c>
      <c r="G45" s="462"/>
      <c r="H45" s="463"/>
      <c r="I45" s="411" t="s">
        <v>2</v>
      </c>
    </row>
    <row r="46" spans="1:9" ht="17" customHeight="1">
      <c r="A46" s="464"/>
      <c r="B46" s="369" t="s">
        <v>17</v>
      </c>
      <c r="C46" s="465"/>
      <c r="D46" s="371"/>
      <c r="E46" s="371"/>
      <c r="F46" s="446"/>
      <c r="G46" s="459" t="s">
        <v>204</v>
      </c>
      <c r="H46" s="466"/>
      <c r="I46" s="467"/>
    </row>
    <row r="47" spans="1:9" s="352" customFormat="1" ht="17" customHeight="1" thickBot="1">
      <c r="A47" s="468">
        <v>1500</v>
      </c>
      <c r="B47" s="421" t="s">
        <v>205</v>
      </c>
      <c r="C47" s="469"/>
      <c r="D47" s="470" t="str">
        <f>D86</f>
        <v>金式森林 The Fading Gold (25 EPI)</v>
      </c>
      <c r="F47" s="420"/>
      <c r="G47" s="471"/>
      <c r="H47" s="472" t="s">
        <v>206</v>
      </c>
      <c r="I47" s="473">
        <v>1500</v>
      </c>
    </row>
    <row r="48" spans="1:9" ht="17" customHeight="1">
      <c r="A48" s="474"/>
      <c r="B48" s="409" t="s">
        <v>167</v>
      </c>
      <c r="C48" s="409" t="str">
        <f>B87</f>
        <v># 1</v>
      </c>
      <c r="D48" s="389" t="str">
        <f>C87</f>
        <v># 2</v>
      </c>
      <c r="E48" s="389" t="str">
        <f>D87</f>
        <v># 3</v>
      </c>
      <c r="F48" s="420" t="str">
        <f>E87</f>
        <v># 4</v>
      </c>
      <c r="G48" s="459"/>
      <c r="H48" s="420"/>
      <c r="I48" s="475"/>
    </row>
    <row r="49" spans="1:9" ht="17" customHeight="1">
      <c r="A49" s="476">
        <v>30</v>
      </c>
      <c r="B49" s="365"/>
      <c r="C49" s="365"/>
      <c r="D49" s="399"/>
      <c r="E49" s="399"/>
      <c r="F49" s="400"/>
      <c r="G49" s="477"/>
      <c r="H49" s="478"/>
      <c r="I49" s="411" t="s">
        <v>2</v>
      </c>
    </row>
    <row r="50" spans="1:9" ht="17" customHeight="1">
      <c r="A50" s="479"/>
      <c r="B50" s="413" t="s">
        <v>17</v>
      </c>
      <c r="C50" s="480"/>
      <c r="D50" s="481" t="s">
        <v>192</v>
      </c>
      <c r="E50" s="415"/>
      <c r="F50" s="415"/>
      <c r="G50" s="438" t="s">
        <v>20</v>
      </c>
      <c r="H50" s="482"/>
      <c r="I50" s="416"/>
    </row>
    <row r="51" spans="1:9" ht="17" customHeight="1">
      <c r="A51" s="479"/>
      <c r="B51" s="404" t="s">
        <v>191</v>
      </c>
      <c r="C51" s="371"/>
      <c r="D51" s="405" t="str">
        <f>D22</f>
        <v>滴水不漏拯救隊 Water Seepage Rescue Squad (10 EPI)</v>
      </c>
      <c r="E51" s="370"/>
      <c r="F51" s="370"/>
      <c r="G51" s="450" t="s">
        <v>207</v>
      </c>
      <c r="H51" s="420"/>
      <c r="I51" s="416"/>
    </row>
    <row r="52" spans="1:9" s="352" customFormat="1" ht="17" customHeight="1" thickBot="1">
      <c r="A52" s="483">
        <v>1600</v>
      </c>
      <c r="B52" s="363" t="str">
        <f>B23</f>
        <v># 10</v>
      </c>
      <c r="C52" s="399" t="str">
        <f>C23</f>
        <v># 1</v>
      </c>
      <c r="D52" s="399" t="str">
        <f>"# " &amp; VALUE(RIGHT(C52,2)+1)</f>
        <v># 2</v>
      </c>
      <c r="E52" s="399" t="str">
        <f>"# " &amp; VALUE(RIGHT(D52,2)+1)</f>
        <v># 3</v>
      </c>
      <c r="F52" s="399" t="str">
        <f>"# " &amp; VALUE(RIGHT(E52,2)+1)</f>
        <v># 4</v>
      </c>
      <c r="G52" s="364"/>
      <c r="H52" s="444"/>
      <c r="I52" s="473">
        <v>1600</v>
      </c>
    </row>
    <row r="53" spans="1:9" ht="17" customHeight="1">
      <c r="A53" s="353"/>
      <c r="B53" s="484" t="s">
        <v>78</v>
      </c>
      <c r="C53" s="419" t="s">
        <v>123</v>
      </c>
      <c r="D53" s="355" t="s">
        <v>125</v>
      </c>
      <c r="E53" s="418" t="s">
        <v>70</v>
      </c>
      <c r="F53" s="419" t="s">
        <v>84</v>
      </c>
      <c r="G53" s="438" t="s">
        <v>20</v>
      </c>
      <c r="H53" s="458" t="s">
        <v>23</v>
      </c>
      <c r="I53" s="407"/>
    </row>
    <row r="54" spans="1:9" ht="17" customHeight="1">
      <c r="A54" s="376"/>
      <c r="B54" s="485" t="s">
        <v>208</v>
      </c>
      <c r="C54" s="358" t="s">
        <v>209</v>
      </c>
      <c r="D54" s="486" t="s">
        <v>210</v>
      </c>
      <c r="E54" s="487" t="s">
        <v>211</v>
      </c>
      <c r="F54" s="488" t="s">
        <v>212</v>
      </c>
      <c r="G54" s="489" t="s">
        <v>174</v>
      </c>
      <c r="H54" s="420" t="str">
        <f>G76</f>
        <v>剪裁魔法師2 # 4</v>
      </c>
      <c r="I54" s="490"/>
    </row>
    <row r="55" spans="1:9" ht="16.75" customHeight="1">
      <c r="A55" s="362">
        <v>30</v>
      </c>
      <c r="B55" s="363" t="s">
        <v>213</v>
      </c>
      <c r="C55" s="365" t="s">
        <v>214</v>
      </c>
      <c r="D55" s="409" t="s">
        <v>214</v>
      </c>
      <c r="E55" s="409" t="s">
        <v>190</v>
      </c>
      <c r="F55" s="409" t="s">
        <v>186</v>
      </c>
      <c r="G55" s="491"/>
      <c r="H55" s="492"/>
      <c r="I55" s="493">
        <v>30</v>
      </c>
    </row>
    <row r="56" spans="1:9" ht="17" customHeight="1">
      <c r="A56" s="376"/>
      <c r="B56" s="494" t="s">
        <v>20</v>
      </c>
      <c r="C56" s="495" t="s">
        <v>215</v>
      </c>
      <c r="D56" s="369" t="s">
        <v>72</v>
      </c>
      <c r="E56" s="370"/>
      <c r="F56" s="370"/>
      <c r="G56" s="438" t="s">
        <v>20</v>
      </c>
      <c r="H56" s="496" t="s">
        <v>23</v>
      </c>
      <c r="I56" s="467"/>
    </row>
    <row r="57" spans="1:9" ht="17" customHeight="1">
      <c r="A57" s="376"/>
      <c r="B57" s="459" t="s">
        <v>216</v>
      </c>
      <c r="C57" s="497" t="s">
        <v>217</v>
      </c>
      <c r="D57" s="409"/>
      <c r="E57" s="487" t="s">
        <v>218</v>
      </c>
      <c r="F57" s="487"/>
      <c r="G57" s="498" t="s">
        <v>170</v>
      </c>
      <c r="H57" s="430" t="str">
        <f>G91</f>
        <v>日本最美村落 # 10</v>
      </c>
      <c r="I57" s="467"/>
    </row>
    <row r="58" spans="1:9" s="352" customFormat="1" ht="17" customHeight="1" thickBot="1">
      <c r="A58" s="499">
        <v>1700</v>
      </c>
      <c r="B58" s="500"/>
      <c r="C58" s="399" t="s">
        <v>106</v>
      </c>
      <c r="D58" s="365" t="s">
        <v>219</v>
      </c>
      <c r="E58" s="399" t="str">
        <f>"# " &amp; VALUE(RIGHT(D58,2)+1)</f>
        <v># 47</v>
      </c>
      <c r="F58" s="399" t="str">
        <f>"# " &amp; VALUE(RIGHT(E58,2)+1)</f>
        <v># 48</v>
      </c>
      <c r="G58" s="501"/>
      <c r="H58" s="502"/>
      <c r="I58" s="473">
        <v>1700</v>
      </c>
    </row>
    <row r="59" spans="1:9" ht="17" customHeight="1">
      <c r="A59" s="403"/>
      <c r="B59" s="370" t="s">
        <v>55</v>
      </c>
      <c r="C59" s="503"/>
      <c r="D59" s="418"/>
      <c r="E59" s="418"/>
      <c r="F59" s="418"/>
      <c r="G59" s="438" t="s">
        <v>20</v>
      </c>
      <c r="H59" s="496" t="s">
        <v>23</v>
      </c>
      <c r="I59" s="407"/>
    </row>
    <row r="60" spans="1:9" ht="17" customHeight="1">
      <c r="A60" s="479"/>
      <c r="B60" s="418"/>
      <c r="C60" s="389"/>
      <c r="D60" s="504" t="s">
        <v>54</v>
      </c>
      <c r="E60" s="338"/>
      <c r="F60" s="338"/>
      <c r="G60" s="459" t="s">
        <v>216</v>
      </c>
      <c r="H60" s="442" t="str">
        <f>H35</f>
        <v>新聞掏寶 # 272</v>
      </c>
      <c r="I60" s="467"/>
    </row>
    <row r="61" spans="1:9" ht="17" customHeight="1">
      <c r="A61" s="505">
        <v>30</v>
      </c>
      <c r="B61" s="399" t="s">
        <v>220</v>
      </c>
      <c r="C61" s="399" t="str">
        <f>"# " &amp; VALUE(RIGHT(B61,4)+1)</f>
        <v># 1982</v>
      </c>
      <c r="D61" s="399" t="str">
        <f>"# " &amp; VALUE(RIGHT(C61,4)+1)</f>
        <v># 1983</v>
      </c>
      <c r="E61" s="389" t="str">
        <f>"# " &amp; VALUE(RIGHT(D61,4)+1)</f>
        <v># 1984</v>
      </c>
      <c r="F61" s="399" t="str">
        <f>"# " &amp; VALUE(RIGHT(E61,4)+1)</f>
        <v># 1985</v>
      </c>
      <c r="G61" s="506"/>
      <c r="H61" s="507"/>
      <c r="I61" s="493">
        <v>30</v>
      </c>
    </row>
    <row r="62" spans="1:9" ht="17" customHeight="1">
      <c r="A62" s="508"/>
      <c r="B62" s="424" t="s">
        <v>221</v>
      </c>
      <c r="C62" s="509"/>
      <c r="D62" s="509"/>
      <c r="E62" s="509"/>
      <c r="F62" s="509"/>
      <c r="G62" s="438" t="s">
        <v>20</v>
      </c>
      <c r="H62" s="295" t="s">
        <v>47</v>
      </c>
      <c r="I62" s="467"/>
    </row>
    <row r="63" spans="1:9" ht="17" customHeight="1">
      <c r="A63" s="479"/>
      <c r="B63" s="354"/>
      <c r="C63" s="510"/>
      <c r="D63" s="511" t="s">
        <v>222</v>
      </c>
      <c r="E63" s="510"/>
      <c r="F63" s="511"/>
      <c r="G63" s="450" t="str">
        <f>G41</f>
        <v>周六聊Teen谷 # 41</v>
      </c>
      <c r="H63" s="263" t="s">
        <v>223</v>
      </c>
      <c r="I63" s="467"/>
    </row>
    <row r="64" spans="1:9" s="352" customFormat="1" ht="17" customHeight="1" thickBot="1">
      <c r="A64" s="483">
        <v>1800</v>
      </c>
      <c r="B64" s="384" t="s">
        <v>224</v>
      </c>
      <c r="C64" s="389" t="str">
        <f>"# " &amp; VALUE(RIGHT(B64,2)+1)</f>
        <v># 4</v>
      </c>
      <c r="D64" s="389" t="str">
        <f>"# " &amp; VALUE(RIGHT(C64,2)+1)</f>
        <v># 5</v>
      </c>
      <c r="E64" s="389" t="str">
        <f>"# " &amp; VALUE(RIGHT(D64,2)+1)</f>
        <v># 6</v>
      </c>
      <c r="F64" s="389" t="str">
        <f>"# " &amp; VALUE(RIGHT(E64,2)+1)</f>
        <v># 7</v>
      </c>
      <c r="G64" s="364"/>
      <c r="H64" s="333" t="s">
        <v>42</v>
      </c>
      <c r="I64" s="473">
        <v>1800</v>
      </c>
    </row>
    <row r="65" spans="1:9" ht="17" customHeight="1">
      <c r="A65" s="479"/>
      <c r="B65" s="384"/>
      <c r="C65" s="389"/>
      <c r="D65" s="389"/>
      <c r="E65" s="389"/>
      <c r="F65" s="389"/>
      <c r="G65" s="977" t="s">
        <v>225</v>
      </c>
      <c r="H65" s="978"/>
      <c r="I65" s="373"/>
    </row>
    <row r="66" spans="1:9" ht="17" customHeight="1" thickBot="1">
      <c r="A66" s="505">
        <v>30</v>
      </c>
      <c r="B66" s="512"/>
      <c r="C66" s="374"/>
      <c r="D66" s="374"/>
      <c r="E66" s="374"/>
      <c r="F66" s="374"/>
      <c r="G66" s="513" t="s">
        <v>226</v>
      </c>
      <c r="H66" s="514" t="s">
        <v>227</v>
      </c>
      <c r="I66" s="367">
        <v>30</v>
      </c>
    </row>
    <row r="67" spans="1:9" ht="17" customHeight="1">
      <c r="A67" s="479"/>
      <c r="B67" s="949" t="s">
        <v>228</v>
      </c>
      <c r="C67" s="950"/>
      <c r="D67" s="950"/>
      <c r="E67" s="950"/>
      <c r="F67" s="951"/>
      <c r="G67" s="952" t="s">
        <v>229</v>
      </c>
      <c r="H67" s="953"/>
      <c r="I67" s="373"/>
    </row>
    <row r="68" spans="1:9" s="352" customFormat="1" ht="12.65" customHeight="1" thickBot="1">
      <c r="A68" s="483">
        <v>1900</v>
      </c>
      <c r="B68" s="268"/>
      <c r="C68" s="268"/>
      <c r="D68" s="268"/>
      <c r="E68" s="268"/>
      <c r="F68" s="252">
        <v>1900</v>
      </c>
      <c r="G68" s="269"/>
      <c r="H68" s="270"/>
      <c r="I68" s="515">
        <v>1900</v>
      </c>
    </row>
    <row r="69" spans="1:9" s="352" customFormat="1" ht="17" customHeight="1">
      <c r="A69" s="499"/>
      <c r="B69" s="265" t="s">
        <v>56</v>
      </c>
      <c r="C69" s="265" t="s">
        <v>56</v>
      </c>
      <c r="D69" s="265" t="s">
        <v>68</v>
      </c>
      <c r="E69" s="271" t="s">
        <v>99</v>
      </c>
      <c r="F69" s="272" t="s">
        <v>57</v>
      </c>
      <c r="G69" s="273" t="s">
        <v>63</v>
      </c>
      <c r="H69" s="274" t="s">
        <v>158</v>
      </c>
      <c r="I69" s="475"/>
    </row>
    <row r="70" spans="1:9" s="352" customFormat="1" ht="17" customHeight="1">
      <c r="A70" s="499"/>
      <c r="B70" s="275" t="s">
        <v>230</v>
      </c>
      <c r="C70" s="275" t="s">
        <v>231</v>
      </c>
      <c r="D70" s="275" t="s">
        <v>232</v>
      </c>
      <c r="E70" s="276" t="s">
        <v>233</v>
      </c>
      <c r="F70" s="277" t="s">
        <v>234</v>
      </c>
      <c r="G70" s="278" t="s">
        <v>235</v>
      </c>
      <c r="H70" s="279" t="s">
        <v>236</v>
      </c>
      <c r="I70" s="517"/>
    </row>
    <row r="71" spans="1:9" s="352" customFormat="1" ht="17" customHeight="1">
      <c r="A71" s="376">
        <v>30</v>
      </c>
      <c r="B71" s="280" t="s">
        <v>58</v>
      </c>
      <c r="C71" s="280" t="s">
        <v>73</v>
      </c>
      <c r="D71" s="281" t="s">
        <v>69</v>
      </c>
      <c r="E71" s="282" t="s">
        <v>98</v>
      </c>
      <c r="F71" s="283" t="s">
        <v>237</v>
      </c>
      <c r="G71" s="284" t="s">
        <v>64</v>
      </c>
      <c r="H71" s="285" t="s">
        <v>160</v>
      </c>
      <c r="I71" s="467">
        <v>30</v>
      </c>
    </row>
    <row r="72" spans="1:9" s="352" customFormat="1" ht="17" customHeight="1">
      <c r="A72" s="376"/>
      <c r="B72" s="286">
        <v>800653411</v>
      </c>
      <c r="C72" s="287"/>
      <c r="D72" s="288" t="s">
        <v>192</v>
      </c>
      <c r="E72" s="288"/>
      <c r="F72" s="289">
        <v>1935</v>
      </c>
      <c r="G72" s="290"/>
      <c r="H72" s="291">
        <v>1935</v>
      </c>
      <c r="I72" s="467"/>
    </row>
    <row r="73" spans="1:9" ht="17" customHeight="1">
      <c r="A73" s="520"/>
      <c r="B73" s="292" t="s">
        <v>49</v>
      </c>
      <c r="C73" s="257"/>
      <c r="D73" s="257"/>
      <c r="E73" s="263" t="s">
        <v>238</v>
      </c>
      <c r="F73" s="257"/>
      <c r="G73" s="257"/>
      <c r="H73" s="257"/>
      <c r="I73" s="521"/>
    </row>
    <row r="74" spans="1:9" ht="17" customHeight="1">
      <c r="A74" s="499"/>
      <c r="B74" s="262" t="s">
        <v>239</v>
      </c>
      <c r="C74" s="256" t="str">
        <f t="shared" ref="C74:H74" si="5">"# " &amp; VALUE(RIGHT(B74,3)+1)</f>
        <v># 287</v>
      </c>
      <c r="D74" s="256" t="str">
        <f t="shared" si="5"/>
        <v># 288</v>
      </c>
      <c r="E74" s="256" t="str">
        <f t="shared" si="5"/>
        <v># 289</v>
      </c>
      <c r="F74" s="256" t="str">
        <f t="shared" si="5"/>
        <v># 290</v>
      </c>
      <c r="G74" s="256" t="str">
        <f t="shared" si="5"/>
        <v># 291</v>
      </c>
      <c r="H74" s="256" t="str">
        <f t="shared" si="5"/>
        <v># 292</v>
      </c>
      <c r="I74" s="522"/>
    </row>
    <row r="75" spans="1:9" s="352" customFormat="1" ht="17" customHeight="1" thickBot="1">
      <c r="A75" s="499">
        <v>2000</v>
      </c>
      <c r="B75" s="262"/>
      <c r="C75" s="259"/>
      <c r="D75" s="293"/>
      <c r="E75" s="259"/>
      <c r="F75" s="293"/>
      <c r="G75" s="259"/>
      <c r="H75" s="259"/>
      <c r="I75" s="473">
        <v>2000</v>
      </c>
    </row>
    <row r="76" spans="1:9" s="352" customFormat="1" ht="17" customHeight="1">
      <c r="A76" s="523"/>
      <c r="B76" s="292" t="s">
        <v>62</v>
      </c>
      <c r="C76" s="294" t="s">
        <v>22</v>
      </c>
      <c r="D76" s="295" t="s">
        <v>240</v>
      </c>
      <c r="E76" s="295"/>
      <c r="F76" s="296"/>
      <c r="G76" s="665" t="s">
        <v>241</v>
      </c>
      <c r="H76" s="625" t="s">
        <v>287</v>
      </c>
      <c r="I76" s="524"/>
    </row>
    <row r="77" spans="1:9" ht="17" customHeight="1">
      <c r="A77" s="376">
        <v>30</v>
      </c>
      <c r="B77" s="262" t="s">
        <v>242</v>
      </c>
      <c r="C77" s="256" t="str">
        <f>"# " &amp; VALUE(RIGHT(B77,4)+1)</f>
        <v># 2662</v>
      </c>
      <c r="D77" s="256" t="str">
        <f>"# " &amp; VALUE(RIGHT(C77,4)+1)</f>
        <v># 2663</v>
      </c>
      <c r="E77" s="256" t="str">
        <f>"# " &amp; VALUE(RIGHT(D77,4)+1)</f>
        <v># 2664</v>
      </c>
      <c r="F77" s="256" t="str">
        <f>"# " &amp; VALUE(RIGHT(E77,4)+1)</f>
        <v># 2665</v>
      </c>
      <c r="G77" s="663" t="s">
        <v>288</v>
      </c>
      <c r="H77" s="662"/>
      <c r="I77" s="367">
        <v>30</v>
      </c>
    </row>
    <row r="78" spans="1:9" ht="17" customHeight="1">
      <c r="A78" s="368"/>
      <c r="B78" s="292" t="s">
        <v>108</v>
      </c>
      <c r="C78" s="301"/>
      <c r="D78" s="301"/>
      <c r="E78" s="301"/>
      <c r="F78" s="301"/>
      <c r="G78" s="664"/>
      <c r="H78" s="620"/>
      <c r="I78" s="526"/>
    </row>
    <row r="79" spans="1:9" ht="17" customHeight="1" thickBot="1">
      <c r="A79" s="376"/>
      <c r="B79" s="260"/>
      <c r="C79" s="256"/>
      <c r="D79" s="256"/>
      <c r="E79" s="256"/>
      <c r="F79" s="256"/>
      <c r="G79" s="619"/>
      <c r="H79" s="620" t="s">
        <v>243</v>
      </c>
      <c r="I79" s="373"/>
    </row>
    <row r="80" spans="1:9" s="352" customFormat="1" ht="17" customHeight="1" thickBot="1">
      <c r="A80" s="528">
        <v>2100</v>
      </c>
      <c r="B80" s="262"/>
      <c r="C80" s="304"/>
      <c r="D80" s="263" t="s">
        <v>196</v>
      </c>
      <c r="E80" s="256"/>
      <c r="F80" s="256"/>
      <c r="G80" s="618"/>
      <c r="H80" s="662" t="s">
        <v>289</v>
      </c>
      <c r="I80" s="515">
        <v>2100</v>
      </c>
    </row>
    <row r="81" spans="1:13" s="352" customFormat="1" ht="17" customHeight="1">
      <c r="A81" s="529"/>
      <c r="B81" s="256" t="s">
        <v>186</v>
      </c>
      <c r="C81" s="256" t="str">
        <f>"# " &amp; VALUE(RIGHT(B81,2)+1)</f>
        <v># 12</v>
      </c>
      <c r="D81" s="256" t="str">
        <f>"# " &amp; VALUE(RIGHT(C81,2)+1)</f>
        <v># 13</v>
      </c>
      <c r="E81" s="256" t="str">
        <f>"# " &amp; VALUE(RIGHT(D81,2)+1)</f>
        <v># 14</v>
      </c>
      <c r="F81" s="256" t="str">
        <f>"# " &amp; VALUE(RIGHT(E81,2)+1)</f>
        <v># 15</v>
      </c>
      <c r="G81" s="617"/>
      <c r="H81" s="662"/>
      <c r="I81" s="475"/>
      <c r="M81" s="531"/>
    </row>
    <row r="82" spans="1:13" s="352" customFormat="1" ht="17" customHeight="1">
      <c r="A82" s="532"/>
      <c r="B82" s="256"/>
      <c r="C82" s="256"/>
      <c r="D82" s="256"/>
      <c r="E82" s="256"/>
      <c r="F82" s="256"/>
      <c r="G82" s="645" t="s">
        <v>290</v>
      </c>
      <c r="H82" s="620"/>
      <c r="I82" s="517"/>
      <c r="M82" s="533"/>
    </row>
    <row r="83" spans="1:13" ht="17" customHeight="1">
      <c r="A83" s="505">
        <v>30</v>
      </c>
      <c r="B83" s="256"/>
      <c r="C83" s="256"/>
      <c r="D83" s="256"/>
      <c r="E83" s="256"/>
      <c r="F83" s="256"/>
      <c r="G83" s="979" t="s">
        <v>291</v>
      </c>
      <c r="H83" s="616"/>
      <c r="I83" s="493">
        <v>30</v>
      </c>
      <c r="M83" s="533"/>
    </row>
    <row r="84" spans="1:13" ht="17" customHeight="1">
      <c r="A84" s="479"/>
      <c r="B84" s="292" t="s">
        <v>244</v>
      </c>
      <c r="C84" s="295"/>
      <c r="D84" s="301"/>
      <c r="E84" s="301"/>
      <c r="F84" s="301"/>
      <c r="G84" s="979"/>
      <c r="H84" s="625" t="s">
        <v>275</v>
      </c>
      <c r="I84" s="467"/>
      <c r="M84" s="534"/>
    </row>
    <row r="85" spans="1:13" ht="17" customHeight="1">
      <c r="A85" s="479"/>
      <c r="B85" s="260"/>
      <c r="C85" s="256"/>
      <c r="D85" s="256"/>
      <c r="E85" s="256"/>
      <c r="F85" s="256"/>
      <c r="G85" s="615"/>
      <c r="H85" s="614" t="s">
        <v>292</v>
      </c>
      <c r="I85" s="467"/>
    </row>
    <row r="86" spans="1:13" s="352" customFormat="1" ht="17" customHeight="1" thickBot="1">
      <c r="A86" s="483">
        <v>2200</v>
      </c>
      <c r="B86" s="312"/>
      <c r="C86" s="313"/>
      <c r="D86" s="313" t="s">
        <v>246</v>
      </c>
      <c r="E86" s="256"/>
      <c r="F86" s="256"/>
      <c r="G86" s="617"/>
      <c r="H86" s="613" t="s">
        <v>293</v>
      </c>
      <c r="I86" s="473">
        <v>2200</v>
      </c>
    </row>
    <row r="87" spans="1:13" s="352" customFormat="1" ht="17" customHeight="1">
      <c r="A87" s="532"/>
      <c r="B87" s="256" t="s">
        <v>106</v>
      </c>
      <c r="C87" s="256" t="str">
        <f>"# " &amp; VALUE(RIGHT(B87,2)+1)</f>
        <v># 2</v>
      </c>
      <c r="D87" s="256" t="str">
        <f>"# " &amp; VALUE(RIGHT(C87,2)+1)</f>
        <v># 3</v>
      </c>
      <c r="E87" s="256" t="str">
        <f>"# " &amp; VALUE(RIGHT(D87,2)+1)</f>
        <v># 4</v>
      </c>
      <c r="F87" s="256" t="str">
        <f>"# " &amp; VALUE(RIGHT(E87,2)+1)</f>
        <v># 5</v>
      </c>
      <c r="G87" s="664"/>
      <c r="H87" s="625" t="s">
        <v>294</v>
      </c>
      <c r="I87" s="475"/>
    </row>
    <row r="88" spans="1:13" s="352" customFormat="1" ht="17" customHeight="1">
      <c r="A88" s="532"/>
      <c r="B88" s="262"/>
      <c r="C88" s="256"/>
      <c r="D88" s="256"/>
      <c r="E88" s="256"/>
      <c r="F88" s="256"/>
      <c r="G88" s="612"/>
      <c r="H88" s="611" t="s">
        <v>295</v>
      </c>
      <c r="I88" s="517"/>
    </row>
    <row r="89" spans="1:13" ht="17" customHeight="1">
      <c r="A89" s="505">
        <v>30</v>
      </c>
      <c r="B89" s="317"/>
      <c r="C89" s="259"/>
      <c r="D89" s="259"/>
      <c r="E89" s="259"/>
      <c r="F89" s="259"/>
      <c r="G89" s="610"/>
      <c r="H89" s="628" t="s">
        <v>296</v>
      </c>
      <c r="I89" s="493">
        <v>30</v>
      </c>
    </row>
    <row r="90" spans="1:13" ht="17" customHeight="1">
      <c r="A90" s="508"/>
      <c r="B90" s="637" t="s">
        <v>276</v>
      </c>
      <c r="C90" s="319"/>
      <c r="D90" s="247"/>
      <c r="E90" s="320"/>
      <c r="F90" s="320"/>
      <c r="G90" s="664" t="s">
        <v>297</v>
      </c>
      <c r="H90" s="664" t="s">
        <v>298</v>
      </c>
      <c r="I90" s="467"/>
    </row>
    <row r="91" spans="1:13" ht="17" customHeight="1">
      <c r="A91" s="479"/>
      <c r="B91" s="320"/>
      <c r="C91" s="319"/>
      <c r="D91" s="263" t="s">
        <v>248</v>
      </c>
      <c r="E91" s="263"/>
      <c r="F91" s="263"/>
      <c r="G91" s="609" t="s">
        <v>249</v>
      </c>
      <c r="H91" s="620" t="s">
        <v>250</v>
      </c>
      <c r="I91" s="467"/>
    </row>
    <row r="92" spans="1:13" ht="17" customHeight="1">
      <c r="A92" s="479"/>
      <c r="B92" s="256" t="s">
        <v>106</v>
      </c>
      <c r="C92" s="256" t="str">
        <f>"# " &amp; VALUE(RIGHT(B92,2)+1)</f>
        <v># 2</v>
      </c>
      <c r="D92" s="256" t="str">
        <f>"# " &amp; VALUE(RIGHT(C92,2)+1)</f>
        <v># 3</v>
      </c>
      <c r="E92" s="256" t="str">
        <f>"# " &amp; VALUE(RIGHT(D92,2)+1)</f>
        <v># 4</v>
      </c>
      <c r="F92" s="256" t="str">
        <f>"# " &amp; VALUE(RIGHT(E92,2)+1)</f>
        <v># 5</v>
      </c>
      <c r="G92" s="617" t="s">
        <v>299</v>
      </c>
      <c r="H92" s="635" t="s">
        <v>96</v>
      </c>
      <c r="I92" s="467"/>
    </row>
    <row r="93" spans="1:13" ht="17" customHeight="1" thickBot="1">
      <c r="A93" s="483">
        <v>2300</v>
      </c>
      <c r="B93" s="259"/>
      <c r="C93" s="259"/>
      <c r="D93" s="321"/>
      <c r="E93" s="321"/>
      <c r="F93" s="321"/>
      <c r="G93" s="608"/>
      <c r="H93" s="607"/>
      <c r="I93" s="473">
        <v>2300</v>
      </c>
    </row>
    <row r="94" spans="1:13" s="352" customFormat="1" ht="17" customHeight="1">
      <c r="A94" s="539"/>
      <c r="B94" s="260" t="s">
        <v>77</v>
      </c>
      <c r="C94" s="323"/>
      <c r="D94" s="324" t="s">
        <v>251</v>
      </c>
      <c r="E94" s="256"/>
      <c r="F94" s="256"/>
      <c r="G94" s="606" t="s">
        <v>260</v>
      </c>
      <c r="H94" s="605" t="s">
        <v>251</v>
      </c>
      <c r="I94" s="524"/>
    </row>
    <row r="95" spans="1:13" s="352" customFormat="1" ht="17" customHeight="1">
      <c r="A95" s="539"/>
      <c r="B95" s="262" t="s">
        <v>252</v>
      </c>
      <c r="C95" s="256" t="str">
        <f>"# " &amp; VALUE(RIGHT(B95,4)+1)</f>
        <v># 3864</v>
      </c>
      <c r="D95" s="256" t="str">
        <f>"# " &amp; VALUE(RIGHT(C95,4)+1)</f>
        <v># 3865</v>
      </c>
      <c r="E95" s="256" t="str">
        <f>"# " &amp; VALUE(RIGHT(D95,4)+1)</f>
        <v># 3866</v>
      </c>
      <c r="F95" s="256" t="str">
        <f>"# " &amp; VALUE(RIGHT(E95,4)+1)</f>
        <v># 3867</v>
      </c>
      <c r="G95" s="609" t="s">
        <v>253</v>
      </c>
      <c r="H95" s="635" t="s">
        <v>300</v>
      </c>
      <c r="I95" s="540"/>
    </row>
    <row r="96" spans="1:13" s="352" customFormat="1" ht="17" customHeight="1" thickBot="1">
      <c r="A96" s="541">
        <v>2315</v>
      </c>
      <c r="B96" s="262"/>
      <c r="C96" s="256"/>
      <c r="D96" s="256"/>
      <c r="E96" s="256"/>
      <c r="F96" s="325">
        <v>2315</v>
      </c>
      <c r="G96" s="617" t="s">
        <v>263</v>
      </c>
      <c r="H96" s="635"/>
      <c r="I96" s="542">
        <v>2315</v>
      </c>
    </row>
    <row r="97" spans="1:9" ht="17" customHeight="1" thickBot="1">
      <c r="A97" s="362">
        <v>30</v>
      </c>
      <c r="B97" s="326"/>
      <c r="C97" s="327"/>
      <c r="D97" s="327"/>
      <c r="E97" s="327"/>
      <c r="F97" s="327"/>
      <c r="G97" s="980" t="s">
        <v>254</v>
      </c>
      <c r="H97" s="981"/>
      <c r="I97" s="544">
        <v>30</v>
      </c>
    </row>
    <row r="98" spans="1:9" ht="17" customHeight="1">
      <c r="A98" s="368"/>
      <c r="B98" s="262"/>
      <c r="C98" s="328"/>
      <c r="D98" s="328" t="s">
        <v>45</v>
      </c>
      <c r="E98" s="261"/>
      <c r="F98" s="328"/>
      <c r="G98" s="545" t="s">
        <v>23</v>
      </c>
      <c r="H98" s="546" t="s">
        <v>20</v>
      </c>
      <c r="I98" s="373"/>
    </row>
    <row r="99" spans="1:9" ht="17" customHeight="1">
      <c r="A99" s="376"/>
      <c r="B99" s="262"/>
      <c r="C99" s="257"/>
      <c r="D99" s="257"/>
      <c r="E99" s="261"/>
      <c r="F99" s="257"/>
      <c r="G99" s="431" t="str">
        <f>G41</f>
        <v>周六聊Teen谷 # 41</v>
      </c>
      <c r="H99" s="547" t="str">
        <f>F70</f>
        <v>最強生命線 # 419</v>
      </c>
      <c r="I99" s="373"/>
    </row>
    <row r="100" spans="1:9" ht="17" customHeight="1" thickBot="1">
      <c r="A100" s="376"/>
      <c r="B100" s="262"/>
      <c r="C100" s="257"/>
      <c r="D100" s="257"/>
      <c r="E100" s="329"/>
      <c r="F100" s="323">
        <v>2350</v>
      </c>
      <c r="G100" s="409"/>
      <c r="H100" s="457"/>
      <c r="I100" s="373"/>
    </row>
    <row r="101" spans="1:9" s="352" customFormat="1" ht="17" customHeight="1" thickBot="1">
      <c r="A101" s="343" t="s">
        <v>9</v>
      </c>
      <c r="B101" s="330"/>
      <c r="C101" s="331"/>
      <c r="D101" s="331" t="s">
        <v>40</v>
      </c>
      <c r="E101" s="332"/>
      <c r="F101" s="331"/>
      <c r="G101" s="365"/>
      <c r="H101" s="366"/>
      <c r="I101" s="375" t="s">
        <v>9</v>
      </c>
    </row>
    <row r="102" spans="1:9" ht="17" customHeight="1">
      <c r="A102" s="353"/>
      <c r="B102" s="548" t="s">
        <v>17</v>
      </c>
      <c r="C102" s="543"/>
      <c r="D102" s="543"/>
      <c r="E102" s="338"/>
      <c r="F102" s="543"/>
      <c r="G102" s="549" t="s">
        <v>23</v>
      </c>
      <c r="H102" s="550" t="s">
        <v>20</v>
      </c>
      <c r="I102" s="361"/>
    </row>
    <row r="103" spans="1:9" ht="17" customHeight="1">
      <c r="A103" s="376"/>
      <c r="B103" s="418"/>
      <c r="C103" s="338"/>
      <c r="D103" s="338" t="str">
        <f>D60</f>
        <v>兄弟幫 Big Boys Club (2505 EPI)</v>
      </c>
      <c r="F103" s="551"/>
      <c r="G103" s="552" t="str">
        <f>G70</f>
        <v>新聞透視 # 40</v>
      </c>
      <c r="H103" s="442" t="str">
        <f>H35</f>
        <v>新聞掏寶 # 272</v>
      </c>
      <c r="I103" s="373"/>
    </row>
    <row r="104" spans="1:9" ht="17" customHeight="1">
      <c r="A104" s="362">
        <v>30</v>
      </c>
      <c r="B104" s="399" t="str">
        <f>B61</f>
        <v># 1981</v>
      </c>
      <c r="C104" s="399" t="str">
        <f>C61</f>
        <v># 1982</v>
      </c>
      <c r="D104" s="389" t="str">
        <f>D61</f>
        <v># 1983</v>
      </c>
      <c r="E104" s="389" t="str">
        <f>E61</f>
        <v># 1984</v>
      </c>
      <c r="F104" s="399" t="str">
        <f>F61</f>
        <v># 1985</v>
      </c>
      <c r="G104" s="553"/>
      <c r="H104" s="554"/>
      <c r="I104" s="367">
        <v>30</v>
      </c>
    </row>
    <row r="105" spans="1:9" ht="17" customHeight="1">
      <c r="A105" s="376"/>
      <c r="B105" s="354" t="s">
        <v>17</v>
      </c>
      <c r="C105" s="537"/>
      <c r="D105" s="371"/>
      <c r="E105" s="371"/>
      <c r="F105" s="371"/>
      <c r="G105" s="516" t="s">
        <v>23</v>
      </c>
      <c r="H105" s="448" t="s">
        <v>20</v>
      </c>
      <c r="I105" s="555"/>
    </row>
    <row r="106" spans="1:9" s="352" customFormat="1" ht="17" customHeight="1" thickBot="1">
      <c r="A106" s="343" t="s">
        <v>10</v>
      </c>
      <c r="B106" s="538"/>
      <c r="C106" s="537"/>
      <c r="D106" s="470" t="str">
        <f>D86</f>
        <v>金式森林 The Fading Gold (25 EPI)</v>
      </c>
      <c r="G106" s="556" t="s">
        <v>255</v>
      </c>
      <c r="H106" s="430" t="str">
        <f>H63</f>
        <v>財經透視 # 42</v>
      </c>
      <c r="I106" s="346" t="s">
        <v>10</v>
      </c>
    </row>
    <row r="107" spans="1:9" ht="17" customHeight="1">
      <c r="A107" s="445"/>
      <c r="B107" s="389" t="str">
        <f>B87</f>
        <v># 1</v>
      </c>
      <c r="C107" s="389" t="str">
        <f>"# " &amp; VALUE(RIGHT(B107,2)+1)</f>
        <v># 2</v>
      </c>
      <c r="D107" s="389" t="str">
        <f>"# " &amp; VALUE(RIGHT(C107,2)+1)</f>
        <v># 3</v>
      </c>
      <c r="E107" s="389" t="str">
        <f>"# " &amp; VALUE(RIGHT(D107,2)+1)</f>
        <v># 4</v>
      </c>
      <c r="F107" s="389" t="str">
        <f>"# " &amp; VALUE(RIGHT(E107,2)+1)</f>
        <v># 5</v>
      </c>
      <c r="G107" s="516" t="s">
        <v>23</v>
      </c>
      <c r="H107" s="448" t="s">
        <v>20</v>
      </c>
      <c r="I107" s="449"/>
    </row>
    <row r="108" spans="1:9" ht="17" customHeight="1">
      <c r="A108" s="557">
        <v>30</v>
      </c>
      <c r="B108" s="399"/>
      <c r="C108" s="399"/>
      <c r="D108" s="399"/>
      <c r="E108" s="399"/>
      <c r="F108" s="399"/>
      <c r="G108" s="556" t="s">
        <v>256</v>
      </c>
      <c r="H108" s="442" t="str">
        <f>H70</f>
        <v>邵逸夫獎2025 # 2</v>
      </c>
      <c r="I108" s="453">
        <v>30</v>
      </c>
    </row>
    <row r="109" spans="1:9" ht="17" customHeight="1">
      <c r="A109" s="454"/>
      <c r="B109" s="424" t="s">
        <v>17</v>
      </c>
      <c r="C109" s="389"/>
      <c r="D109" s="389"/>
      <c r="E109" s="389"/>
      <c r="F109" s="371"/>
      <c r="G109" s="516" t="s">
        <v>23</v>
      </c>
      <c r="H109" s="496" t="s">
        <v>23</v>
      </c>
      <c r="I109" s="391"/>
    </row>
    <row r="110" spans="1:9" s="352" customFormat="1" ht="17" customHeight="1" thickBot="1">
      <c r="A110" s="343" t="s">
        <v>11</v>
      </c>
      <c r="B110" s="384"/>
      <c r="C110" s="418"/>
      <c r="D110" s="389" t="str">
        <f>$D$80</f>
        <v>巨塔之后 The Queen Of Castle (25 EPI)</v>
      </c>
      <c r="E110" s="389"/>
      <c r="F110" s="389"/>
      <c r="G110" s="441"/>
      <c r="H110" s="558"/>
      <c r="I110" s="375" t="s">
        <v>11</v>
      </c>
    </row>
    <row r="111" spans="1:9" ht="17" customHeight="1">
      <c r="A111" s="445"/>
      <c r="B111" s="384" t="str">
        <f>B81</f>
        <v># 11</v>
      </c>
      <c r="C111" s="389" t="str">
        <f>C81</f>
        <v># 12</v>
      </c>
      <c r="D111" s="389" t="str">
        <f>"# " &amp; VALUE(RIGHT(C111,2)+1)</f>
        <v># 13</v>
      </c>
      <c r="E111" s="389" t="str">
        <f>"# " &amp; VALUE(RIGHT(D111,2)+1)</f>
        <v># 14</v>
      </c>
      <c r="F111" s="389" t="str">
        <f>"# " &amp; VALUE(RIGHT(E111,2)+1)</f>
        <v># 15</v>
      </c>
      <c r="G111" s="355"/>
      <c r="H111" s="559"/>
      <c r="I111" s="382"/>
    </row>
    <row r="112" spans="1:9" ht="17" customHeight="1">
      <c r="A112" s="401">
        <v>30</v>
      </c>
      <c r="B112" s="392"/>
      <c r="C112" s="399"/>
      <c r="D112" s="399"/>
      <c r="E112" s="399"/>
      <c r="F112" s="389"/>
      <c r="G112" s="527"/>
      <c r="H112" s="558" t="str">
        <f>H79</f>
        <v>聲秀 # 13</v>
      </c>
      <c r="I112" s="387">
        <v>30</v>
      </c>
    </row>
    <row r="113" spans="1:9" ht="17" customHeight="1">
      <c r="A113" s="401"/>
      <c r="B113" s="424" t="s">
        <v>17</v>
      </c>
      <c r="C113" s="518"/>
      <c r="D113" s="415" t="s">
        <v>192</v>
      </c>
      <c r="E113" s="415"/>
      <c r="F113" s="519"/>
      <c r="G113" s="472" t="s">
        <v>206</v>
      </c>
      <c r="H113" s="559"/>
      <c r="I113" s="402"/>
    </row>
    <row r="114" spans="1:9" ht="17" customHeight="1">
      <c r="A114" s="454"/>
      <c r="B114" s="560" t="s">
        <v>17</v>
      </c>
      <c r="C114" s="561"/>
      <c r="D114" s="561" t="str">
        <f>D76</f>
        <v xml:space="preserve">愛．回家之開心速遞  Lo And Behold </v>
      </c>
      <c r="E114" s="370"/>
      <c r="F114" s="370"/>
      <c r="G114" s="530"/>
      <c r="H114" s="562"/>
      <c r="I114" s="391"/>
    </row>
    <row r="115" spans="1:9" s="352" customFormat="1" ht="17" customHeight="1" thickBot="1">
      <c r="A115" s="343" t="s">
        <v>12</v>
      </c>
      <c r="B115" s="363" t="str">
        <f>B77</f>
        <v># 2661</v>
      </c>
      <c r="C115" s="399" t="str">
        <f t="shared" ref="C115:F115" si="6">C77</f>
        <v># 2662</v>
      </c>
      <c r="D115" s="399" t="str">
        <f t="shared" si="6"/>
        <v># 2663</v>
      </c>
      <c r="E115" s="399" t="str">
        <f t="shared" si="6"/>
        <v># 2664</v>
      </c>
      <c r="F115" s="399" t="str">
        <f t="shared" si="6"/>
        <v># 2665</v>
      </c>
      <c r="G115" s="563"/>
      <c r="H115" s="564"/>
      <c r="I115" s="375" t="s">
        <v>12</v>
      </c>
    </row>
    <row r="116" spans="1:9" ht="17" customHeight="1">
      <c r="A116" s="445"/>
      <c r="B116" s="560" t="s">
        <v>17</v>
      </c>
      <c r="C116" s="509"/>
      <c r="D116" s="389" t="s">
        <v>257</v>
      </c>
      <c r="E116" s="370"/>
      <c r="F116" s="370"/>
      <c r="G116" s="489"/>
      <c r="H116" s="530" t="s">
        <v>85</v>
      </c>
      <c r="I116" s="426"/>
    </row>
    <row r="117" spans="1:9" ht="17" customHeight="1">
      <c r="A117" s="557">
        <v>30</v>
      </c>
      <c r="B117" s="363" t="str">
        <f>B74</f>
        <v># 286</v>
      </c>
      <c r="C117" s="399" t="str">
        <f>C74</f>
        <v># 287</v>
      </c>
      <c r="D117" s="399" t="str">
        <f>D74</f>
        <v># 288</v>
      </c>
      <c r="E117" s="399" t="str">
        <f>E74</f>
        <v># 289</v>
      </c>
      <c r="F117" s="399" t="str">
        <f>F74</f>
        <v># 290</v>
      </c>
      <c r="G117" s="364"/>
      <c r="H117" s="399" t="str">
        <f>H74</f>
        <v># 292</v>
      </c>
      <c r="I117" s="411">
        <v>30</v>
      </c>
    </row>
    <row r="118" spans="1:9" ht="17" customHeight="1">
      <c r="A118" s="401"/>
      <c r="B118" s="565" t="s">
        <v>17</v>
      </c>
      <c r="C118" s="509" t="s">
        <v>17</v>
      </c>
      <c r="D118" s="566" t="s">
        <v>17</v>
      </c>
      <c r="E118" s="487" t="s">
        <v>112</v>
      </c>
      <c r="F118" s="369" t="s">
        <v>17</v>
      </c>
      <c r="G118" s="530" t="s">
        <v>85</v>
      </c>
      <c r="H118" s="567" t="s">
        <v>20</v>
      </c>
      <c r="I118" s="416"/>
    </row>
    <row r="119" spans="1:9" s="352" customFormat="1" ht="17" customHeight="1" thickBot="1">
      <c r="A119" s="343" t="s">
        <v>15</v>
      </c>
      <c r="B119" s="568" t="str">
        <f>B70</f>
        <v>美食新聞報道 # 130</v>
      </c>
      <c r="C119" s="389" t="str">
        <f>$C$70</f>
        <v>美食新聞報道 # 131</v>
      </c>
      <c r="D119" s="530" t="str">
        <f>D70</f>
        <v>美食新聞報道 (*港台篇) #22</v>
      </c>
      <c r="E119" s="409" t="str">
        <f>E58</f>
        <v># 47</v>
      </c>
      <c r="F119" s="365" t="str">
        <f>F70</f>
        <v>最強生命線 # 419</v>
      </c>
      <c r="G119" s="364" t="s">
        <v>258</v>
      </c>
      <c r="H119" s="535" t="s">
        <v>245</v>
      </c>
      <c r="I119" s="435" t="s">
        <v>15</v>
      </c>
    </row>
    <row r="120" spans="1:9" ht="17" customHeight="1">
      <c r="A120" s="445"/>
      <c r="B120" s="424" t="s">
        <v>17</v>
      </c>
      <c r="C120" s="370"/>
      <c r="D120" s="371"/>
      <c r="E120" s="371"/>
      <c r="F120" s="371"/>
      <c r="G120" s="516" t="s">
        <v>23</v>
      </c>
      <c r="H120" s="567" t="s">
        <v>20</v>
      </c>
      <c r="I120" s="382"/>
    </row>
    <row r="121" spans="1:9" ht="17" customHeight="1">
      <c r="A121" s="557">
        <v>30</v>
      </c>
      <c r="B121" s="569"/>
      <c r="C121" s="389"/>
      <c r="D121" s="504" t="s">
        <v>130</v>
      </c>
      <c r="E121" s="504"/>
      <c r="G121" s="364" t="str">
        <f>G76</f>
        <v>剪裁魔法師2 # 4</v>
      </c>
      <c r="H121" s="536" t="s">
        <v>247</v>
      </c>
      <c r="I121" s="387">
        <v>30</v>
      </c>
    </row>
    <row r="122" spans="1:9" ht="17" customHeight="1">
      <c r="A122" s="401"/>
      <c r="B122" s="384" t="str">
        <f>B64</f>
        <v># 3</v>
      </c>
      <c r="C122" s="389" t="str">
        <f>C64</f>
        <v># 4</v>
      </c>
      <c r="D122" s="389" t="str">
        <f>D64</f>
        <v># 5</v>
      </c>
      <c r="E122" s="389" t="str">
        <f>E64</f>
        <v># 6</v>
      </c>
      <c r="F122" s="389" t="str">
        <f>F64</f>
        <v># 7</v>
      </c>
      <c r="G122" s="516" t="s">
        <v>23</v>
      </c>
      <c r="H122" s="567" t="s">
        <v>20</v>
      </c>
      <c r="I122" s="391"/>
    </row>
    <row r="123" spans="1:9" s="352" customFormat="1" ht="17" customHeight="1" thickBot="1">
      <c r="A123" s="343" t="s">
        <v>13</v>
      </c>
      <c r="B123" s="392"/>
      <c r="C123" s="399"/>
      <c r="D123" s="399"/>
      <c r="E123" s="399"/>
      <c r="F123" s="399"/>
      <c r="G123" s="450" t="str">
        <f>G91</f>
        <v>日本最美村落 # 10</v>
      </c>
      <c r="H123" s="525" t="s">
        <v>250</v>
      </c>
      <c r="I123" s="375" t="s">
        <v>13</v>
      </c>
    </row>
    <row r="124" spans="1:9" ht="17" customHeight="1">
      <c r="A124" s="376"/>
      <c r="B124" s="560" t="s">
        <v>17</v>
      </c>
      <c r="C124" s="509"/>
      <c r="D124" s="389" t="str">
        <f>D$41</f>
        <v>*流行都市  Big City Shop 2025</v>
      </c>
      <c r="E124" s="338"/>
      <c r="F124" s="570"/>
      <c r="G124" s="516" t="s">
        <v>23</v>
      </c>
      <c r="H124" s="571" t="s">
        <v>20</v>
      </c>
      <c r="I124" s="373"/>
    </row>
    <row r="125" spans="1:9" ht="17" customHeight="1">
      <c r="A125" s="376"/>
      <c r="B125" s="389" t="str">
        <f>B$42</f>
        <v># 1826</v>
      </c>
      <c r="C125" s="389" t="str">
        <f>C$42</f>
        <v># 1827</v>
      </c>
      <c r="D125" s="389" t="str">
        <f>D$42</f>
        <v># 1828</v>
      </c>
      <c r="E125" s="389" t="str">
        <f>E$42</f>
        <v># 1829</v>
      </c>
      <c r="F125" s="389" t="str">
        <f>F42</f>
        <v># 1830</v>
      </c>
      <c r="G125" s="530" t="str">
        <f>G70</f>
        <v>新聞透視 # 40</v>
      </c>
      <c r="H125" s="572"/>
      <c r="I125" s="373"/>
    </row>
    <row r="126" spans="1:9" ht="17" customHeight="1">
      <c r="A126" s="557" t="s">
        <v>2</v>
      </c>
      <c r="B126" s="363"/>
      <c r="C126" s="399"/>
      <c r="D126" s="399"/>
      <c r="E126" s="399"/>
      <c r="F126" s="573" t="s">
        <v>61</v>
      </c>
      <c r="H126" s="457" t="str">
        <f>H39</f>
        <v>流行經典50年 # 62</v>
      </c>
      <c r="I126" s="387" t="s">
        <v>2</v>
      </c>
    </row>
    <row r="127" spans="1:9" ht="17" customHeight="1">
      <c r="A127" s="401"/>
      <c r="B127" s="603" t="s">
        <v>301</v>
      </c>
      <c r="C127" s="629"/>
      <c r="D127" s="629" t="s">
        <v>52</v>
      </c>
      <c r="E127" s="629"/>
      <c r="F127" s="629"/>
      <c r="G127" s="516" t="s">
        <v>23</v>
      </c>
      <c r="H127" s="390"/>
      <c r="I127" s="402"/>
    </row>
    <row r="128" spans="1:9" ht="17" customHeight="1" thickBot="1">
      <c r="A128" s="574" t="s">
        <v>14</v>
      </c>
      <c r="B128" s="604" t="s">
        <v>302</v>
      </c>
      <c r="C128" s="622" t="s">
        <v>303</v>
      </c>
      <c r="D128" s="622" t="s">
        <v>304</v>
      </c>
      <c r="E128" s="622" t="s">
        <v>305</v>
      </c>
      <c r="F128" s="622" t="s">
        <v>306</v>
      </c>
      <c r="G128" s="575" t="str">
        <f>G41</f>
        <v>周六聊Teen谷 # 41</v>
      </c>
      <c r="H128" s="576"/>
      <c r="I128" s="577" t="s">
        <v>14</v>
      </c>
    </row>
    <row r="129" spans="1:9" ht="17" customHeight="1" thickTop="1">
      <c r="A129" s="578"/>
      <c r="B129" s="579" t="s">
        <v>259</v>
      </c>
      <c r="C129" s="338"/>
      <c r="D129" s="338"/>
      <c r="E129" s="338"/>
      <c r="F129" s="338"/>
      <c r="G129" s="338"/>
      <c r="H129" s="969">
        <f ca="1">TODAY()</f>
        <v>45959</v>
      </c>
      <c r="I129" s="970"/>
    </row>
    <row r="130" spans="1:9" ht="17" customHeight="1">
      <c r="B130" s="579"/>
    </row>
    <row r="131" spans="1:9" ht="17" customHeight="1"/>
    <row r="132" spans="1:9" ht="17" customHeight="1"/>
  </sheetData>
  <mergeCells count="12">
    <mergeCell ref="H129:I129"/>
    <mergeCell ref="C1:G1"/>
    <mergeCell ref="H2:I2"/>
    <mergeCell ref="G11:H11"/>
    <mergeCell ref="B12:F12"/>
    <mergeCell ref="G25:H25"/>
    <mergeCell ref="G26:H26"/>
    <mergeCell ref="G65:H65"/>
    <mergeCell ref="B67:F67"/>
    <mergeCell ref="G67:H67"/>
    <mergeCell ref="G83:G84"/>
    <mergeCell ref="G97:H9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CAF51-BBCD-4DE2-8F67-11594F9AE32A}">
  <dimension ref="A1:M132"/>
  <sheetViews>
    <sheetView zoomScale="70" zoomScaleNormal="70" workbookViewId="0">
      <pane ySplit="4" topLeftCell="A108" activePane="bottomLeft" state="frozen"/>
      <selection pane="bottomLeft" activeCell="F118" sqref="F118"/>
    </sheetView>
  </sheetViews>
  <sheetFormatPr defaultColWidth="9.453125" defaultRowHeight="15.5"/>
  <cols>
    <col min="1" max="1" width="7.6328125" style="906" customWidth="1"/>
    <col min="2" max="8" width="32.6328125" style="669" customWidth="1"/>
    <col min="9" max="9" width="7.6328125" style="907" customWidth="1"/>
    <col min="10" max="16384" width="9.453125" style="669"/>
  </cols>
  <sheetData>
    <row r="1" spans="1:9" ht="36" customHeight="1">
      <c r="A1" s="667"/>
      <c r="B1" s="668"/>
      <c r="C1" s="971" t="s">
        <v>307</v>
      </c>
      <c r="D1" s="971"/>
      <c r="E1" s="971"/>
      <c r="F1" s="971"/>
      <c r="G1" s="971"/>
      <c r="H1" s="668"/>
      <c r="I1" s="668"/>
    </row>
    <row r="2" spans="1:9" ht="17" customHeight="1" thickBot="1">
      <c r="A2" s="670" t="s">
        <v>308</v>
      </c>
      <c r="B2" s="671"/>
      <c r="C2" s="671"/>
      <c r="D2" s="666" t="s">
        <v>18</v>
      </c>
      <c r="E2" s="666"/>
      <c r="F2" s="672"/>
      <c r="G2" s="672"/>
      <c r="H2" s="972" t="s">
        <v>309</v>
      </c>
      <c r="I2" s="972"/>
    </row>
    <row r="3" spans="1:9" ht="17" customHeight="1" thickTop="1">
      <c r="A3" s="673" t="s">
        <v>19</v>
      </c>
      <c r="B3" s="674" t="s">
        <v>27</v>
      </c>
      <c r="C3" s="674" t="s">
        <v>28</v>
      </c>
      <c r="D3" s="674" t="s">
        <v>29</v>
      </c>
      <c r="E3" s="674" t="s">
        <v>183</v>
      </c>
      <c r="F3" s="674" t="s">
        <v>31</v>
      </c>
      <c r="G3" s="674" t="s">
        <v>32</v>
      </c>
      <c r="H3" s="674" t="s">
        <v>33</v>
      </c>
      <c r="I3" s="675" t="s">
        <v>19</v>
      </c>
    </row>
    <row r="4" spans="1:9" ht="17" customHeight="1" thickBot="1">
      <c r="A4" s="676"/>
      <c r="B4" s="677">
        <v>45950</v>
      </c>
      <c r="C4" s="677">
        <f t="shared" ref="C4:H4" si="0">SUM(B4+1)</f>
        <v>45951</v>
      </c>
      <c r="D4" s="678">
        <f t="shared" si="0"/>
        <v>45952</v>
      </c>
      <c r="E4" s="678">
        <f t="shared" si="0"/>
        <v>45953</v>
      </c>
      <c r="F4" s="678">
        <f t="shared" si="0"/>
        <v>45954</v>
      </c>
      <c r="G4" s="678">
        <f t="shared" si="0"/>
        <v>45955</v>
      </c>
      <c r="H4" s="678">
        <f t="shared" si="0"/>
        <v>45956</v>
      </c>
      <c r="I4" s="679"/>
    </row>
    <row r="5" spans="1:9" s="685" customFormat="1" ht="17" customHeight="1" thickBot="1">
      <c r="A5" s="680" t="s">
        <v>14</v>
      </c>
      <c r="B5" s="681"/>
      <c r="C5" s="682"/>
      <c r="D5" s="682"/>
      <c r="E5" s="682"/>
      <c r="F5" s="682"/>
      <c r="G5" s="682"/>
      <c r="H5" s="683"/>
      <c r="I5" s="684" t="s">
        <v>14</v>
      </c>
    </row>
    <row r="6" spans="1:9" ht="17" customHeight="1">
      <c r="A6" s="686"/>
      <c r="B6" s="687" t="s">
        <v>17</v>
      </c>
      <c r="C6" s="688" t="s">
        <v>17</v>
      </c>
      <c r="D6" s="689" t="str">
        <f t="shared" ref="D6:G7" si="1">C54</f>
        <v>HOME即是識 Funny Funny Home (15 EPI)</v>
      </c>
      <c r="E6" s="690" t="str">
        <f t="shared" si="1"/>
        <v>一條麻甩在東莞 Made In Dongguan (13 EPI)</v>
      </c>
      <c r="F6" s="691" t="str">
        <f t="shared" si="1"/>
        <v xml:space="preserve">膽粗粗．HERE WE GO    HERE WE GO, Off The Beaten Roads </v>
      </c>
      <c r="G6" s="692" t="str">
        <f t="shared" si="1"/>
        <v>解風大阪 Osaka Unlock (15 EPI)</v>
      </c>
      <c r="H6" s="693" t="s">
        <v>17</v>
      </c>
      <c r="I6" s="694"/>
    </row>
    <row r="7" spans="1:9" ht="17" customHeight="1">
      <c r="A7" s="695">
        <v>30</v>
      </c>
      <c r="B7" s="696" t="str">
        <f>LEFT($H$63,5) &amp; " # " &amp; VALUE(RIGHT($H$63,2)-1)</f>
        <v>財經透視  # 42</v>
      </c>
      <c r="C7" s="697" t="str">
        <f>B26</f>
        <v>新聞掏寶  # 272</v>
      </c>
      <c r="D7" s="698" t="str">
        <f t="shared" si="1"/>
        <v># 3</v>
      </c>
      <c r="E7" s="697" t="str">
        <f t="shared" si="1"/>
        <v># 3</v>
      </c>
      <c r="F7" s="698" t="str">
        <f t="shared" si="1"/>
        <v># 18</v>
      </c>
      <c r="G7" s="697" t="str">
        <f t="shared" si="1"/>
        <v># 12</v>
      </c>
      <c r="H7" s="699" t="str">
        <f>D70</f>
        <v>美食新聞報道 (*港台篇) #23</v>
      </c>
      <c r="I7" s="700">
        <v>30</v>
      </c>
    </row>
    <row r="8" spans="1:9" ht="17" customHeight="1">
      <c r="A8" s="701"/>
      <c r="B8" s="702" t="s">
        <v>17</v>
      </c>
      <c r="C8" s="703"/>
      <c r="D8" s="703"/>
      <c r="E8" s="704" t="str">
        <f>$E$73</f>
        <v>東張西望  Scoop 2025</v>
      </c>
      <c r="F8" s="703"/>
      <c r="G8" s="703" t="s">
        <v>38</v>
      </c>
      <c r="H8" s="705"/>
      <c r="I8" s="706"/>
    </row>
    <row r="9" spans="1:9" s="685" customFormat="1" ht="17" customHeight="1" thickBot="1">
      <c r="A9" s="676" t="s">
        <v>0</v>
      </c>
      <c r="B9" s="707" t="s">
        <v>310</v>
      </c>
      <c r="C9" s="707" t="str">
        <f t="shared" ref="C9:H9" si="2">"# " &amp; VALUE(RIGHT(B9,3)+1)</f>
        <v># 293</v>
      </c>
      <c r="D9" s="707" t="str">
        <f t="shared" si="2"/>
        <v># 294</v>
      </c>
      <c r="E9" s="707" t="str">
        <f t="shared" si="2"/>
        <v># 295</v>
      </c>
      <c r="F9" s="707" t="str">
        <f t="shared" si="2"/>
        <v># 296</v>
      </c>
      <c r="G9" s="707" t="str">
        <f t="shared" si="2"/>
        <v># 297</v>
      </c>
      <c r="H9" s="707" t="str">
        <f t="shared" si="2"/>
        <v># 298</v>
      </c>
      <c r="I9" s="708" t="s">
        <v>0</v>
      </c>
    </row>
    <row r="10" spans="1:9" ht="17" customHeight="1">
      <c r="A10" s="709"/>
      <c r="B10" s="243"/>
      <c r="C10" s="244"/>
      <c r="D10" s="244"/>
      <c r="E10" s="244"/>
      <c r="F10" s="245"/>
      <c r="G10" s="243"/>
      <c r="H10" s="246"/>
      <c r="I10" s="694"/>
    </row>
    <row r="11" spans="1:9" ht="17" customHeight="1">
      <c r="A11" s="695">
        <v>30</v>
      </c>
      <c r="B11" s="247"/>
      <c r="C11" s="247"/>
      <c r="D11" s="247"/>
      <c r="E11" s="247"/>
      <c r="F11" s="247"/>
      <c r="G11" s="957" t="s">
        <v>34</v>
      </c>
      <c r="H11" s="958"/>
      <c r="I11" s="700">
        <v>30</v>
      </c>
    </row>
    <row r="12" spans="1:9" ht="17" customHeight="1">
      <c r="A12" s="710"/>
      <c r="B12" s="956" t="s">
        <v>185</v>
      </c>
      <c r="C12" s="950"/>
      <c r="D12" s="950"/>
      <c r="E12" s="950"/>
      <c r="F12" s="951"/>
      <c r="G12" s="248"/>
      <c r="H12" s="249"/>
      <c r="I12" s="706"/>
    </row>
    <row r="13" spans="1:9" s="685" customFormat="1" ht="17" customHeight="1" thickBot="1">
      <c r="A13" s="711" t="s">
        <v>1</v>
      </c>
      <c r="B13" s="250"/>
      <c r="C13" s="251"/>
      <c r="D13" s="251"/>
      <c r="E13" s="251"/>
      <c r="F13" s="252"/>
      <c r="G13" s="253"/>
      <c r="H13" s="254"/>
      <c r="I13" s="708" t="s">
        <v>1</v>
      </c>
    </row>
    <row r="14" spans="1:9" ht="17" customHeight="1">
      <c r="A14" s="712"/>
      <c r="B14" s="713">
        <v>800522566</v>
      </c>
      <c r="C14" s="713"/>
      <c r="D14" s="843"/>
      <c r="E14" s="713">
        <v>800623130</v>
      </c>
      <c r="F14" s="713"/>
      <c r="G14" s="713"/>
      <c r="H14" s="714"/>
      <c r="I14" s="715"/>
    </row>
    <row r="15" spans="1:9" ht="17" customHeight="1">
      <c r="A15" s="716" t="s">
        <v>2</v>
      </c>
      <c r="B15" s="717"/>
      <c r="C15" s="718" t="s">
        <v>115</v>
      </c>
      <c r="D15" s="654"/>
      <c r="E15" s="718"/>
      <c r="F15" s="722" t="s">
        <v>311</v>
      </c>
      <c r="G15" s="718"/>
      <c r="H15" s="719"/>
      <c r="I15" s="720" t="s">
        <v>2</v>
      </c>
    </row>
    <row r="16" spans="1:9" ht="17" customHeight="1">
      <c r="A16" s="721"/>
      <c r="B16" s="717" t="s">
        <v>312</v>
      </c>
      <c r="C16" s="722" t="str">
        <f t="shared" ref="C16:H16" si="3">"# " &amp; VALUE(RIGHT(B16,2)+1)</f>
        <v># 19</v>
      </c>
      <c r="D16" s="755" t="str">
        <f t="shared" si="3"/>
        <v># 20</v>
      </c>
      <c r="E16" s="722" t="s">
        <v>106</v>
      </c>
      <c r="F16" s="722" t="str">
        <f t="shared" si="3"/>
        <v># 2</v>
      </c>
      <c r="G16" s="722" t="str">
        <f t="shared" si="3"/>
        <v># 3</v>
      </c>
      <c r="H16" s="723" t="str">
        <f t="shared" si="3"/>
        <v># 4</v>
      </c>
      <c r="I16" s="724"/>
    </row>
    <row r="17" spans="1:9" s="685" customFormat="1" ht="17" customHeight="1" thickBot="1">
      <c r="A17" s="711" t="s">
        <v>3</v>
      </c>
      <c r="B17" s="725" t="s">
        <v>24</v>
      </c>
      <c r="C17" s="726"/>
      <c r="D17" s="602"/>
      <c r="E17" s="726"/>
      <c r="F17" s="726"/>
      <c r="G17" s="726"/>
      <c r="H17" s="727"/>
      <c r="I17" s="708" t="s">
        <v>16</v>
      </c>
    </row>
    <row r="18" spans="1:9" s="685" customFormat="1" ht="17" customHeight="1">
      <c r="A18" s="711"/>
      <c r="B18" s="702" t="s">
        <v>17</v>
      </c>
      <c r="C18" s="703"/>
      <c r="D18" s="671" t="str">
        <f>D76</f>
        <v xml:space="preserve">愛．回家之開心速遞  Lo And Behold </v>
      </c>
      <c r="E18" s="671"/>
      <c r="F18" s="671"/>
      <c r="G18" s="728" t="s">
        <v>187</v>
      </c>
      <c r="H18" s="729" t="s">
        <v>188</v>
      </c>
      <c r="I18" s="730"/>
    </row>
    <row r="19" spans="1:9" ht="17" customHeight="1">
      <c r="A19" s="731" t="s">
        <v>2</v>
      </c>
      <c r="B19" s="696" t="s">
        <v>313</v>
      </c>
      <c r="C19" s="732" t="str">
        <f t="shared" ref="C19:F19" si="4">B77</f>
        <v># 2666</v>
      </c>
      <c r="D19" s="732" t="str">
        <f t="shared" si="4"/>
        <v># 2667</v>
      </c>
      <c r="E19" s="732" t="str">
        <f t="shared" si="4"/>
        <v># 2668</v>
      </c>
      <c r="F19" s="733" t="str">
        <f t="shared" si="4"/>
        <v># 2669</v>
      </c>
      <c r="G19" s="732" t="s">
        <v>214</v>
      </c>
      <c r="H19" s="699" t="s">
        <v>312</v>
      </c>
      <c r="I19" s="720" t="s">
        <v>2</v>
      </c>
    </row>
    <row r="20" spans="1:9" ht="17" customHeight="1">
      <c r="A20" s="734"/>
      <c r="B20" s="255" t="s">
        <v>51</v>
      </c>
      <c r="C20" s="256"/>
      <c r="D20" s="256"/>
      <c r="E20" s="256" t="s">
        <v>44</v>
      </c>
      <c r="F20" s="256"/>
      <c r="G20" s="257"/>
      <c r="H20" s="257"/>
      <c r="I20" s="735"/>
    </row>
    <row r="21" spans="1:9" s="685" customFormat="1" ht="17" customHeight="1" thickBot="1">
      <c r="A21" s="680" t="s">
        <v>4</v>
      </c>
      <c r="B21" s="258" t="s">
        <v>314</v>
      </c>
      <c r="C21" s="256" t="str">
        <f t="shared" ref="C21:H21" si="5">"# " &amp; VALUE(RIGHT(B21,4)+1)</f>
        <v># 1487</v>
      </c>
      <c r="D21" s="259" t="str">
        <f t="shared" si="5"/>
        <v># 1488</v>
      </c>
      <c r="E21" s="259" t="str">
        <f t="shared" si="5"/>
        <v># 1489</v>
      </c>
      <c r="F21" s="256" t="str">
        <f t="shared" si="5"/>
        <v># 1490</v>
      </c>
      <c r="G21" s="256" t="str">
        <f t="shared" si="5"/>
        <v># 1491</v>
      </c>
      <c r="H21" s="256" t="str">
        <f t="shared" si="5"/>
        <v># 1492</v>
      </c>
      <c r="I21" s="708" t="s">
        <v>4</v>
      </c>
    </row>
    <row r="22" spans="1:9" ht="17" customHeight="1">
      <c r="A22" s="736"/>
      <c r="B22" s="737"/>
      <c r="C22" s="703"/>
      <c r="D22" s="738" t="str">
        <f>D91</f>
        <v>滴水不漏拯救隊 Water Seepage Rescue Squad (10 EPI)</v>
      </c>
      <c r="E22" s="703"/>
      <c r="F22" s="703"/>
      <c r="G22" s="702">
        <v>800387780</v>
      </c>
      <c r="H22" s="739"/>
      <c r="I22" s="740"/>
    </row>
    <row r="23" spans="1:9" ht="17" customHeight="1">
      <c r="A23" s="741" t="s">
        <v>2</v>
      </c>
      <c r="B23" s="696" t="s">
        <v>144</v>
      </c>
      <c r="C23" s="732" t="str">
        <f>B92</f>
        <v># 6</v>
      </c>
      <c r="D23" s="732" t="str">
        <f>"# " &amp; VALUE(RIGHT(C23,2)+1)</f>
        <v># 7</v>
      </c>
      <c r="E23" s="732" t="str">
        <f>"# " &amp; VALUE(RIGHT(D23,2)+1)</f>
        <v># 8</v>
      </c>
      <c r="F23" s="732" t="str">
        <f>"# " &amp; VALUE(RIGHT(E23,2)+1)</f>
        <v># 9</v>
      </c>
      <c r="G23" s="742"/>
      <c r="H23" s="743"/>
      <c r="I23" s="744" t="s">
        <v>2</v>
      </c>
    </row>
    <row r="24" spans="1:9" ht="17" customHeight="1">
      <c r="A24" s="745"/>
      <c r="B24" s="746" t="s">
        <v>17</v>
      </c>
      <c r="C24" s="747"/>
      <c r="D24" s="748" t="s">
        <v>192</v>
      </c>
      <c r="E24" s="748"/>
      <c r="F24" s="748"/>
      <c r="G24" s="742"/>
      <c r="H24" s="743"/>
      <c r="I24" s="749"/>
    </row>
    <row r="25" spans="1:9" ht="17" customHeight="1">
      <c r="A25" s="745"/>
      <c r="B25" s="750" t="s">
        <v>17</v>
      </c>
      <c r="C25" s="751" t="s">
        <v>17</v>
      </c>
      <c r="D25" s="752" t="s">
        <v>17</v>
      </c>
      <c r="E25" s="752" t="s">
        <v>17</v>
      </c>
      <c r="F25" s="752" t="s">
        <v>17</v>
      </c>
      <c r="G25" s="973" t="s">
        <v>90</v>
      </c>
      <c r="H25" s="974"/>
      <c r="I25" s="749"/>
    </row>
    <row r="26" spans="1:9" ht="17" customHeight="1">
      <c r="A26" s="745"/>
      <c r="B26" s="755" t="str">
        <f>LEFT($H$35,5) &amp; " # " &amp; VALUE(RIGHT($H$35,3)-1)</f>
        <v>新聞掏寶  # 272</v>
      </c>
      <c r="C26" s="755" t="str">
        <f>B70</f>
        <v>美食新聞報道 # 132</v>
      </c>
      <c r="D26" s="742" t="str">
        <f>C70</f>
        <v>美食新聞報道 # 133</v>
      </c>
      <c r="E26" s="742" t="str">
        <f>D70</f>
        <v>美食新聞報道 (*港台篇) #23</v>
      </c>
      <c r="F26" s="753" t="s">
        <v>315</v>
      </c>
      <c r="G26" s="975" t="s">
        <v>91</v>
      </c>
      <c r="H26" s="976"/>
      <c r="I26" s="749"/>
    </row>
    <row r="27" spans="1:9" s="685" customFormat="1" ht="17" customHeight="1" thickBot="1">
      <c r="A27" s="756" t="s">
        <v>5</v>
      </c>
      <c r="B27" s="733"/>
      <c r="C27" s="755"/>
      <c r="D27" s="698"/>
      <c r="E27" s="698"/>
      <c r="F27" s="698"/>
      <c r="G27" s="742" t="s">
        <v>316</v>
      </c>
      <c r="H27" s="723" t="s">
        <v>317</v>
      </c>
      <c r="I27" s="757" t="s">
        <v>5</v>
      </c>
    </row>
    <row r="28" spans="1:9" ht="17" customHeight="1">
      <c r="A28" s="745"/>
      <c r="B28" s="758" t="s">
        <v>17</v>
      </c>
      <c r="C28" s="703"/>
      <c r="D28" s="704"/>
      <c r="E28" s="704"/>
      <c r="F28" s="704"/>
      <c r="G28" s="759"/>
      <c r="H28" s="743"/>
      <c r="I28" s="760"/>
    </row>
    <row r="29" spans="1:9" ht="17" customHeight="1">
      <c r="A29" s="761" t="s">
        <v>2</v>
      </c>
      <c r="B29" s="762"/>
      <c r="C29" s="763"/>
      <c r="D29" s="764" t="s">
        <v>196</v>
      </c>
      <c r="E29" s="763"/>
      <c r="F29" s="722"/>
      <c r="G29" s="765"/>
      <c r="H29" s="766"/>
      <c r="I29" s="744" t="s">
        <v>2</v>
      </c>
    </row>
    <row r="30" spans="1:9" ht="17" customHeight="1">
      <c r="A30" s="745"/>
      <c r="B30" s="717" t="s">
        <v>104</v>
      </c>
      <c r="C30" s="722" t="str">
        <f>"# " &amp; VALUE(RIGHT(C81,2)-1)</f>
        <v># 16</v>
      </c>
      <c r="D30" s="722" t="str">
        <f>"# " &amp; VALUE(RIGHT(D81,2)-1)</f>
        <v># 17</v>
      </c>
      <c r="E30" s="722" t="str">
        <f>"# " &amp; VALUE(RIGHT(E81,2)-1)</f>
        <v># 18</v>
      </c>
      <c r="F30" s="722" t="str">
        <f>E81</f>
        <v># 19</v>
      </c>
      <c r="G30" s="742"/>
      <c r="H30" s="743"/>
      <c r="I30" s="749"/>
    </row>
    <row r="31" spans="1:9" s="685" customFormat="1" ht="17" customHeight="1" thickBot="1">
      <c r="A31" s="756" t="s">
        <v>6</v>
      </c>
      <c r="B31" s="696"/>
      <c r="C31" s="732"/>
      <c r="D31" s="732"/>
      <c r="E31" s="732"/>
      <c r="F31" s="732"/>
      <c r="G31" s="767" t="s">
        <v>24</v>
      </c>
      <c r="H31" s="768"/>
      <c r="I31" s="769" t="s">
        <v>6</v>
      </c>
    </row>
    <row r="32" spans="1:9" ht="17" customHeight="1">
      <c r="A32" s="770"/>
      <c r="B32" s="758" t="s">
        <v>17</v>
      </c>
      <c r="C32" s="671"/>
      <c r="D32" s="703"/>
      <c r="E32" s="704" t="str">
        <f>$E$73</f>
        <v>東張西望  Scoop 2025</v>
      </c>
      <c r="F32" s="703"/>
      <c r="G32" s="671"/>
      <c r="H32" s="771"/>
      <c r="I32" s="735"/>
    </row>
    <row r="33" spans="1:9" ht="17" customHeight="1">
      <c r="A33" s="761" t="s">
        <v>2</v>
      </c>
      <c r="B33" s="732" t="str">
        <f>B9</f>
        <v># 292</v>
      </c>
      <c r="C33" s="732" t="str">
        <f>B74</f>
        <v># 293</v>
      </c>
      <c r="D33" s="732" t="str">
        <f>D9</f>
        <v># 294</v>
      </c>
      <c r="E33" s="732" t="str">
        <f>E9</f>
        <v># 295</v>
      </c>
      <c r="F33" s="732" t="str">
        <f>F9</f>
        <v># 296</v>
      </c>
      <c r="G33" s="732" t="str">
        <f>"# " &amp; VALUE(RIGHT(F33,3)+1)</f>
        <v># 297</v>
      </c>
      <c r="H33" s="732" t="str">
        <f>"# " &amp; VALUE(RIGHT(G33,3)+1)</f>
        <v># 298</v>
      </c>
      <c r="I33" s="720" t="s">
        <v>2</v>
      </c>
    </row>
    <row r="34" spans="1:9" ht="17" customHeight="1">
      <c r="A34" s="745"/>
      <c r="B34" s="758" t="s">
        <v>17</v>
      </c>
      <c r="C34" s="703"/>
      <c r="D34" s="722" t="s">
        <v>60</v>
      </c>
      <c r="E34" s="722"/>
      <c r="F34" s="722"/>
      <c r="G34" s="772" t="s">
        <v>20</v>
      </c>
      <c r="H34" s="773" t="s">
        <v>25</v>
      </c>
      <c r="I34" s="774"/>
    </row>
    <row r="35" spans="1:9" ht="17" customHeight="1">
      <c r="A35" s="745"/>
      <c r="B35" s="722" t="s">
        <v>318</v>
      </c>
      <c r="C35" s="722" t="str">
        <f>B61</f>
        <v># 1986</v>
      </c>
      <c r="D35" s="722" t="str">
        <f>C61</f>
        <v># 1987</v>
      </c>
      <c r="E35" s="722" t="str">
        <f>D61</f>
        <v># 1988</v>
      </c>
      <c r="F35" s="722" t="str">
        <f>E61</f>
        <v># 1989</v>
      </c>
      <c r="G35" s="775" t="str">
        <f>F70</f>
        <v>最強生命線 # 420</v>
      </c>
      <c r="H35" s="776" t="s">
        <v>319</v>
      </c>
      <c r="I35" s="774"/>
    </row>
    <row r="36" spans="1:9" s="685" customFormat="1" ht="17" customHeight="1" thickBot="1">
      <c r="A36" s="756" t="s">
        <v>7</v>
      </c>
      <c r="B36" s="722"/>
      <c r="C36" s="722"/>
      <c r="D36" s="732"/>
      <c r="E36" s="732"/>
      <c r="F36" s="777">
        <v>1255</v>
      </c>
      <c r="G36" s="697"/>
      <c r="H36" s="778" t="s">
        <v>26</v>
      </c>
      <c r="I36" s="679" t="s">
        <v>7</v>
      </c>
    </row>
    <row r="37" spans="1:9" ht="17" customHeight="1">
      <c r="A37" s="779"/>
      <c r="B37" s="758" t="s">
        <v>17</v>
      </c>
      <c r="C37" s="704"/>
      <c r="D37" s="704"/>
      <c r="E37" s="704" t="s">
        <v>44</v>
      </c>
      <c r="F37" s="780"/>
      <c r="G37" s="781" t="s">
        <v>87</v>
      </c>
      <c r="H37" s="782" t="s">
        <v>152</v>
      </c>
      <c r="I37" s="783"/>
    </row>
    <row r="38" spans="1:9" ht="17" customHeight="1">
      <c r="A38" s="734"/>
      <c r="B38" s="722" t="str">
        <f>B21</f>
        <v># 1486</v>
      </c>
      <c r="C38" s="722" t="str">
        <f>C21</f>
        <v># 1487</v>
      </c>
      <c r="D38" s="722" t="str">
        <f t="shared" ref="D38:F38" si="6">"# " &amp; VALUE(RIGHT(C38,4)+1)</f>
        <v># 1488</v>
      </c>
      <c r="E38" s="722" t="str">
        <f t="shared" si="6"/>
        <v># 1489</v>
      </c>
      <c r="F38" s="755" t="str">
        <f t="shared" si="6"/>
        <v># 1490</v>
      </c>
      <c r="G38" s="784" t="s">
        <v>320</v>
      </c>
      <c r="I38" s="774"/>
    </row>
    <row r="39" spans="1:9" ht="17" customHeight="1">
      <c r="A39" s="716" t="s">
        <v>2</v>
      </c>
      <c r="B39" s="732"/>
      <c r="C39" s="732"/>
      <c r="D39" s="732"/>
      <c r="E39" s="732"/>
      <c r="F39" s="785">
        <v>1320</v>
      </c>
      <c r="G39" s="786" t="s">
        <v>86</v>
      </c>
      <c r="H39" s="787" t="s">
        <v>321</v>
      </c>
      <c r="I39" s="788" t="s">
        <v>2</v>
      </c>
    </row>
    <row r="40" spans="1:9" ht="17" customHeight="1">
      <c r="A40" s="789"/>
      <c r="B40" s="260" t="s">
        <v>50</v>
      </c>
      <c r="C40" s="261"/>
      <c r="D40" s="247"/>
      <c r="E40" s="257"/>
      <c r="F40" s="257"/>
      <c r="G40" s="265" t="s">
        <v>48</v>
      </c>
      <c r="H40" s="790" t="s">
        <v>151</v>
      </c>
      <c r="I40" s="774"/>
    </row>
    <row r="41" spans="1:9" ht="17" customHeight="1" thickBot="1">
      <c r="A41" s="734"/>
      <c r="B41" s="262"/>
      <c r="C41" s="256"/>
      <c r="D41" s="263" t="s">
        <v>201</v>
      </c>
      <c r="E41" s="256"/>
      <c r="F41" s="256"/>
      <c r="G41" s="266" t="s">
        <v>322</v>
      </c>
      <c r="H41" s="790"/>
      <c r="I41" s="774"/>
    </row>
    <row r="42" spans="1:9" s="685" customFormat="1" ht="17" customHeight="1" thickBot="1">
      <c r="A42" s="791" t="s">
        <v>8</v>
      </c>
      <c r="B42" s="262" t="s">
        <v>323</v>
      </c>
      <c r="C42" s="256" t="str">
        <f>"# " &amp; VALUE(RIGHT(B42,4)+1)</f>
        <v># 1832</v>
      </c>
      <c r="D42" s="256" t="str">
        <f>"# " &amp; VALUE(RIGHT(C42,4)+1)</f>
        <v># 1833</v>
      </c>
      <c r="E42" s="256" t="str">
        <f>"# " &amp; VALUE(RIGHT(D42,4)+1)</f>
        <v># 1834</v>
      </c>
      <c r="F42" s="256" t="str">
        <f>"# " &amp; VALUE(RIGHT(E42,4)+1)</f>
        <v># 1835</v>
      </c>
      <c r="G42" s="267" t="s">
        <v>21</v>
      </c>
      <c r="H42" s="792"/>
      <c r="I42" s="679" t="s">
        <v>8</v>
      </c>
    </row>
    <row r="43" spans="1:9" ht="17" customHeight="1">
      <c r="A43" s="770"/>
      <c r="B43" s="262"/>
      <c r="C43" s="256"/>
      <c r="D43" s="256"/>
      <c r="E43" s="256"/>
      <c r="F43" s="264">
        <v>1405</v>
      </c>
      <c r="G43" s="772" t="s">
        <v>20</v>
      </c>
      <c r="H43" s="601" t="s">
        <v>23</v>
      </c>
      <c r="I43" s="760"/>
    </row>
    <row r="44" spans="1:9" ht="17" customHeight="1">
      <c r="A44" s="745"/>
      <c r="B44" s="702" t="s">
        <v>17</v>
      </c>
      <c r="C44" s="703"/>
      <c r="D44" s="703" t="str">
        <f>D76</f>
        <v xml:space="preserve">愛．回家之開心速遞  Lo And Behold </v>
      </c>
      <c r="E44" s="703"/>
      <c r="F44" s="703"/>
      <c r="G44" s="794"/>
      <c r="H44" s="790"/>
      <c r="I44" s="749"/>
    </row>
    <row r="45" spans="1:9" ht="17" customHeight="1">
      <c r="A45" s="795" t="s">
        <v>2</v>
      </c>
      <c r="B45" s="698" t="str">
        <f>B19</f>
        <v># 2665</v>
      </c>
      <c r="C45" s="722" t="str">
        <f>C19</f>
        <v># 2666</v>
      </c>
      <c r="D45" s="722" t="str">
        <f>C77</f>
        <v># 2667</v>
      </c>
      <c r="E45" s="722" t="str">
        <f>D77</f>
        <v># 2668</v>
      </c>
      <c r="F45" s="722" t="str">
        <f>E77</f>
        <v># 2669</v>
      </c>
      <c r="G45" s="796"/>
      <c r="H45" s="792" t="str">
        <f>G83</f>
        <v>奇情谷 #4</v>
      </c>
      <c r="I45" s="744" t="s">
        <v>2</v>
      </c>
    </row>
    <row r="46" spans="1:9" ht="17" customHeight="1">
      <c r="A46" s="797"/>
      <c r="B46" s="702" t="s">
        <v>17</v>
      </c>
      <c r="C46" s="704"/>
      <c r="D46" s="704"/>
      <c r="E46" s="704"/>
      <c r="F46" s="780"/>
      <c r="G46" s="794" t="s">
        <v>243</v>
      </c>
      <c r="H46" s="600"/>
      <c r="I46" s="798"/>
    </row>
    <row r="47" spans="1:9" s="685" customFormat="1" ht="17" customHeight="1" thickBot="1">
      <c r="A47" s="799">
        <v>1500</v>
      </c>
      <c r="B47" s="753"/>
      <c r="C47" s="653"/>
      <c r="D47" s="800" t="str">
        <f>D86</f>
        <v>金式森林 The Fading Gold (25 EPI)</v>
      </c>
      <c r="F47" s="755"/>
      <c r="G47" s="801"/>
      <c r="H47" s="599"/>
      <c r="I47" s="802">
        <v>1500</v>
      </c>
    </row>
    <row r="48" spans="1:9" ht="17" customHeight="1">
      <c r="A48" s="803"/>
      <c r="B48" s="742" t="s">
        <v>324</v>
      </c>
      <c r="C48" s="722" t="str">
        <f>B87</f>
        <v># 6</v>
      </c>
      <c r="D48" s="722" t="str">
        <f>C87</f>
        <v># 7</v>
      </c>
      <c r="E48" s="722" t="str">
        <f>D87</f>
        <v># 8</v>
      </c>
      <c r="F48" s="755" t="str">
        <f>E87</f>
        <v># 9</v>
      </c>
      <c r="G48" s="794"/>
      <c r="H48" s="793" t="s">
        <v>23</v>
      </c>
      <c r="I48" s="804"/>
    </row>
    <row r="49" spans="1:9" ht="17" customHeight="1">
      <c r="A49" s="805">
        <v>30</v>
      </c>
      <c r="B49" s="698"/>
      <c r="C49" s="732"/>
      <c r="D49" s="732"/>
      <c r="E49" s="732"/>
      <c r="F49" s="733"/>
      <c r="G49" s="806"/>
      <c r="H49" s="598" t="s">
        <v>325</v>
      </c>
      <c r="I49" s="744" t="s">
        <v>2</v>
      </c>
    </row>
    <row r="50" spans="1:9" ht="17" customHeight="1">
      <c r="A50" s="807"/>
      <c r="B50" s="746" t="s">
        <v>17</v>
      </c>
      <c r="C50" s="808"/>
      <c r="D50" s="809" t="s">
        <v>192</v>
      </c>
      <c r="E50" s="748"/>
      <c r="F50" s="748"/>
      <c r="G50" s="772" t="s">
        <v>20</v>
      </c>
      <c r="H50" s="793" t="s">
        <v>23</v>
      </c>
      <c r="I50" s="749"/>
    </row>
    <row r="51" spans="1:9" ht="17" customHeight="1">
      <c r="A51" s="807"/>
      <c r="B51" s="737"/>
      <c r="C51" s="704"/>
      <c r="D51" s="738" t="str">
        <f>D22</f>
        <v>滴水不漏拯救隊 Water Seepage Rescue Squad (10 EPI)</v>
      </c>
      <c r="E51" s="703"/>
      <c r="F51" s="703"/>
      <c r="G51" s="784" t="s">
        <v>236</v>
      </c>
      <c r="H51" s="755" t="str">
        <f>G70</f>
        <v>新聞透視 # 41</v>
      </c>
      <c r="I51" s="749"/>
    </row>
    <row r="52" spans="1:9" s="685" customFormat="1" ht="17" customHeight="1" thickBot="1">
      <c r="A52" s="810">
        <v>1600</v>
      </c>
      <c r="B52" s="696" t="str">
        <f>B23</f>
        <v># 5</v>
      </c>
      <c r="C52" s="732" t="str">
        <f>C23</f>
        <v># 6</v>
      </c>
      <c r="D52" s="732" t="str">
        <f>"# " &amp; VALUE(RIGHT(C52,2)+1)</f>
        <v># 7</v>
      </c>
      <c r="E52" s="732" t="str">
        <f>"# " &amp; VALUE(RIGHT(D52,2)+1)</f>
        <v># 8</v>
      </c>
      <c r="F52" s="732" t="str">
        <f>"# " &amp; VALUE(RIGHT(E52,2)+1)</f>
        <v># 9</v>
      </c>
      <c r="G52" s="697"/>
      <c r="H52" s="765"/>
      <c r="I52" s="802">
        <v>1600</v>
      </c>
    </row>
    <row r="53" spans="1:9" ht="17" customHeight="1">
      <c r="A53" s="686"/>
      <c r="B53" s="811" t="s">
        <v>78</v>
      </c>
      <c r="C53" s="752" t="s">
        <v>123</v>
      </c>
      <c r="D53" s="688" t="s">
        <v>125</v>
      </c>
      <c r="E53" s="751" t="s">
        <v>70</v>
      </c>
      <c r="F53" s="752" t="s">
        <v>84</v>
      </c>
      <c r="G53" s="772" t="s">
        <v>20</v>
      </c>
      <c r="H53" s="793" t="s">
        <v>23</v>
      </c>
      <c r="I53" s="740"/>
    </row>
    <row r="54" spans="1:9" ht="17" customHeight="1">
      <c r="A54" s="709"/>
      <c r="B54" s="812" t="s">
        <v>208</v>
      </c>
      <c r="C54" s="691" t="s">
        <v>209</v>
      </c>
      <c r="D54" s="813" t="s">
        <v>210</v>
      </c>
      <c r="E54" s="814" t="s">
        <v>211</v>
      </c>
      <c r="F54" s="815" t="s">
        <v>212</v>
      </c>
      <c r="G54" s="816" t="s">
        <v>247</v>
      </c>
      <c r="H54" s="755" t="str">
        <f>G76</f>
        <v>剪裁魔法師2 # 5</v>
      </c>
      <c r="I54" s="817"/>
    </row>
    <row r="55" spans="1:9" ht="16.75" customHeight="1">
      <c r="A55" s="695">
        <v>30</v>
      </c>
      <c r="B55" s="696" t="s">
        <v>326</v>
      </c>
      <c r="C55" s="698" t="s">
        <v>224</v>
      </c>
      <c r="D55" s="742" t="s">
        <v>224</v>
      </c>
      <c r="E55" s="742" t="s">
        <v>312</v>
      </c>
      <c r="F55" s="742" t="s">
        <v>121</v>
      </c>
      <c r="G55" s="818"/>
      <c r="H55" s="819"/>
      <c r="I55" s="820">
        <v>30</v>
      </c>
    </row>
    <row r="56" spans="1:9" ht="17" customHeight="1">
      <c r="A56" s="709"/>
      <c r="B56" s="821" t="s">
        <v>20</v>
      </c>
      <c r="C56" s="822" t="s">
        <v>215</v>
      </c>
      <c r="D56" s="702" t="s">
        <v>72</v>
      </c>
      <c r="E56" s="703"/>
      <c r="F56" s="703"/>
      <c r="G56" s="772" t="s">
        <v>20</v>
      </c>
      <c r="H56" s="823" t="s">
        <v>23</v>
      </c>
      <c r="I56" s="798"/>
    </row>
    <row r="57" spans="1:9" ht="17" customHeight="1">
      <c r="A57" s="709"/>
      <c r="B57" s="794" t="s">
        <v>250</v>
      </c>
      <c r="C57" s="824" t="s">
        <v>217</v>
      </c>
      <c r="D57" s="742"/>
      <c r="E57" s="814" t="s">
        <v>218</v>
      </c>
      <c r="F57" s="814"/>
      <c r="G57" s="825" t="s">
        <v>327</v>
      </c>
      <c r="H57" s="764" t="str">
        <f>G79</f>
        <v>日本最美村落 # 11</v>
      </c>
      <c r="I57" s="798"/>
    </row>
    <row r="58" spans="1:9" s="685" customFormat="1" ht="17" customHeight="1" thickBot="1">
      <c r="A58" s="826">
        <v>1700</v>
      </c>
      <c r="B58" s="827"/>
      <c r="C58" s="732" t="s">
        <v>214</v>
      </c>
      <c r="D58" s="698" t="s">
        <v>328</v>
      </c>
      <c r="E58" s="732" t="str">
        <f>"# " &amp; VALUE(RIGHT(D58,2)+1)</f>
        <v># 50</v>
      </c>
      <c r="F58" s="732" t="str">
        <f>"# " &amp; VALUE(RIGHT(E58,2)+1)</f>
        <v># 51</v>
      </c>
      <c r="G58" s="828"/>
      <c r="H58" s="829"/>
      <c r="I58" s="802">
        <v>1700</v>
      </c>
    </row>
    <row r="59" spans="1:9" ht="17" customHeight="1">
      <c r="A59" s="736"/>
      <c r="B59" s="703" t="s">
        <v>55</v>
      </c>
      <c r="C59" s="830"/>
      <c r="D59" s="751"/>
      <c r="E59" s="751"/>
      <c r="F59" s="751"/>
      <c r="G59" s="772" t="s">
        <v>20</v>
      </c>
      <c r="H59" s="823" t="s">
        <v>23</v>
      </c>
      <c r="I59" s="740"/>
    </row>
    <row r="60" spans="1:9" ht="17" customHeight="1">
      <c r="A60" s="807"/>
      <c r="B60" s="751"/>
      <c r="C60" s="722"/>
      <c r="D60" s="831" t="s">
        <v>54</v>
      </c>
      <c r="E60" s="671"/>
      <c r="F60" s="671"/>
      <c r="G60" s="794" t="s">
        <v>250</v>
      </c>
      <c r="H60" s="776" t="str">
        <f>H35</f>
        <v>新聞掏寶 # 273</v>
      </c>
      <c r="I60" s="798"/>
    </row>
    <row r="61" spans="1:9" ht="17" customHeight="1">
      <c r="A61" s="832">
        <v>30</v>
      </c>
      <c r="B61" s="732" t="s">
        <v>329</v>
      </c>
      <c r="C61" s="732" t="str">
        <f>"# " &amp; VALUE(RIGHT(B61,4)+1)</f>
        <v># 1987</v>
      </c>
      <c r="D61" s="732" t="str">
        <f>"# " &amp; VALUE(RIGHT(C61,4)+1)</f>
        <v># 1988</v>
      </c>
      <c r="E61" s="722" t="str">
        <f>"# " &amp; VALUE(RIGHT(D61,4)+1)</f>
        <v># 1989</v>
      </c>
      <c r="F61" s="732" t="str">
        <f>"# " &amp; VALUE(RIGHT(E61,4)+1)</f>
        <v># 1990</v>
      </c>
      <c r="G61" s="833"/>
      <c r="H61" s="834"/>
      <c r="I61" s="820">
        <v>30</v>
      </c>
    </row>
    <row r="62" spans="1:9" ht="17" customHeight="1">
      <c r="A62" s="835"/>
      <c r="B62" s="758" t="s">
        <v>221</v>
      </c>
      <c r="C62" s="836"/>
      <c r="D62" s="836"/>
      <c r="E62" s="836"/>
      <c r="F62" s="836"/>
      <c r="G62" s="772" t="s">
        <v>20</v>
      </c>
      <c r="H62" s="295" t="s">
        <v>47</v>
      </c>
      <c r="I62" s="798"/>
    </row>
    <row r="63" spans="1:9" ht="17" customHeight="1">
      <c r="A63" s="807"/>
      <c r="B63" s="687"/>
      <c r="C63" s="837"/>
      <c r="D63" s="838" t="s">
        <v>222</v>
      </c>
      <c r="E63" s="837"/>
      <c r="F63" s="838"/>
      <c r="G63" s="784" t="str">
        <f>G41</f>
        <v>周六聊Teen谷 # 42</v>
      </c>
      <c r="H63" s="263" t="s">
        <v>330</v>
      </c>
      <c r="I63" s="798"/>
    </row>
    <row r="64" spans="1:9" s="685" customFormat="1" ht="17" customHeight="1" thickBot="1">
      <c r="A64" s="810">
        <v>1800</v>
      </c>
      <c r="B64" s="717" t="s">
        <v>331</v>
      </c>
      <c r="C64" s="722" t="str">
        <f>"# " &amp; VALUE(RIGHT(B64,2)+1)</f>
        <v># 9</v>
      </c>
      <c r="D64" s="722" t="str">
        <f>"# " &amp; VALUE(RIGHT(C64,2)+1)</f>
        <v># 10</v>
      </c>
      <c r="E64" s="722" t="str">
        <f>"# " &amp; VALUE(RIGHT(D64,2)+1)</f>
        <v># 11</v>
      </c>
      <c r="F64" s="722" t="str">
        <f>"# " &amp; VALUE(RIGHT(E64,2)+1)</f>
        <v># 12</v>
      </c>
      <c r="G64" s="697"/>
      <c r="H64" s="333" t="s">
        <v>42</v>
      </c>
      <c r="I64" s="802">
        <v>1800</v>
      </c>
    </row>
    <row r="65" spans="1:9" ht="17" customHeight="1">
      <c r="A65" s="807"/>
      <c r="B65" s="717"/>
      <c r="C65" s="722"/>
      <c r="D65" s="722"/>
      <c r="E65" s="722"/>
      <c r="F65" s="722"/>
      <c r="G65" s="977" t="s">
        <v>225</v>
      </c>
      <c r="H65" s="978"/>
      <c r="I65" s="706"/>
    </row>
    <row r="66" spans="1:9" ht="17" customHeight="1" thickBot="1">
      <c r="A66" s="832">
        <v>30</v>
      </c>
      <c r="B66" s="839"/>
      <c r="C66" s="707"/>
      <c r="D66" s="707"/>
      <c r="E66" s="707"/>
      <c r="F66" s="707"/>
      <c r="G66" s="840" t="s">
        <v>332</v>
      </c>
      <c r="H66" s="841" t="s">
        <v>333</v>
      </c>
      <c r="I66" s="700">
        <v>30</v>
      </c>
    </row>
    <row r="67" spans="1:9" ht="17" customHeight="1">
      <c r="A67" s="807"/>
      <c r="B67" s="949" t="s">
        <v>228</v>
      </c>
      <c r="C67" s="950"/>
      <c r="D67" s="950"/>
      <c r="E67" s="950"/>
      <c r="F67" s="951"/>
      <c r="G67" s="952" t="s">
        <v>229</v>
      </c>
      <c r="H67" s="953"/>
      <c r="I67" s="706"/>
    </row>
    <row r="68" spans="1:9" s="685" customFormat="1" ht="12.65" customHeight="1" thickBot="1">
      <c r="A68" s="810">
        <v>1900</v>
      </c>
      <c r="B68" s="268"/>
      <c r="C68" s="268"/>
      <c r="D68" s="268"/>
      <c r="E68" s="268"/>
      <c r="F68" s="252">
        <v>1900</v>
      </c>
      <c r="G68" s="269"/>
      <c r="H68" s="270"/>
      <c r="I68" s="842">
        <v>1900</v>
      </c>
    </row>
    <row r="69" spans="1:9" s="685" customFormat="1" ht="17" customHeight="1">
      <c r="A69" s="826"/>
      <c r="B69" s="265" t="s">
        <v>56</v>
      </c>
      <c r="C69" s="265" t="s">
        <v>56</v>
      </c>
      <c r="D69" s="265" t="s">
        <v>68</v>
      </c>
      <c r="E69" s="271" t="s">
        <v>99</v>
      </c>
      <c r="F69" s="272" t="s">
        <v>57</v>
      </c>
      <c r="G69" s="273" t="s">
        <v>63</v>
      </c>
      <c r="H69" s="274" t="s">
        <v>334</v>
      </c>
      <c r="I69" s="804"/>
    </row>
    <row r="70" spans="1:9" s="685" customFormat="1" ht="17" customHeight="1">
      <c r="A70" s="826"/>
      <c r="B70" s="275" t="s">
        <v>335</v>
      </c>
      <c r="C70" s="275" t="s">
        <v>336</v>
      </c>
      <c r="D70" s="275" t="s">
        <v>337</v>
      </c>
      <c r="E70" s="276" t="s">
        <v>338</v>
      </c>
      <c r="F70" s="277" t="s">
        <v>339</v>
      </c>
      <c r="G70" s="278" t="s">
        <v>340</v>
      </c>
      <c r="H70" s="279" t="s">
        <v>341</v>
      </c>
      <c r="I70" s="845"/>
    </row>
    <row r="71" spans="1:9" s="685" customFormat="1" ht="17" customHeight="1">
      <c r="A71" s="709">
        <v>30</v>
      </c>
      <c r="B71" s="280" t="s">
        <v>58</v>
      </c>
      <c r="C71" s="280" t="s">
        <v>73</v>
      </c>
      <c r="D71" s="281" t="s">
        <v>69</v>
      </c>
      <c r="E71" s="282" t="s">
        <v>98</v>
      </c>
      <c r="F71" s="283" t="s">
        <v>237</v>
      </c>
      <c r="G71" s="284" t="s">
        <v>64</v>
      </c>
      <c r="H71" s="285" t="s">
        <v>342</v>
      </c>
      <c r="I71" s="798">
        <v>30</v>
      </c>
    </row>
    <row r="72" spans="1:9" s="685" customFormat="1" ht="17" customHeight="1">
      <c r="A72" s="709"/>
      <c r="B72" s="286">
        <v>800653411</v>
      </c>
      <c r="C72" s="287"/>
      <c r="D72" s="288" t="s">
        <v>192</v>
      </c>
      <c r="E72" s="288"/>
      <c r="F72" s="289">
        <v>1935</v>
      </c>
      <c r="G72" s="290"/>
      <c r="H72" s="291">
        <v>1935</v>
      </c>
      <c r="I72" s="798"/>
    </row>
    <row r="73" spans="1:9" ht="17" customHeight="1">
      <c r="A73" s="848"/>
      <c r="B73" s="292" t="s">
        <v>49</v>
      </c>
      <c r="C73" s="257"/>
      <c r="D73" s="257"/>
      <c r="E73" s="263" t="s">
        <v>238</v>
      </c>
      <c r="F73" s="257"/>
      <c r="G73" s="257"/>
      <c r="H73" s="257"/>
      <c r="I73" s="849"/>
    </row>
    <row r="74" spans="1:9" ht="17" customHeight="1">
      <c r="A74" s="826"/>
      <c r="B74" s="262" t="s">
        <v>343</v>
      </c>
      <c r="C74" s="256" t="str">
        <f t="shared" ref="C74:H74" si="7">"# " &amp; VALUE(RIGHT(B74,3)+1)</f>
        <v># 294</v>
      </c>
      <c r="D74" s="256" t="str">
        <f t="shared" si="7"/>
        <v># 295</v>
      </c>
      <c r="E74" s="256" t="str">
        <f t="shared" si="7"/>
        <v># 296</v>
      </c>
      <c r="F74" s="256" t="str">
        <f t="shared" si="7"/>
        <v># 297</v>
      </c>
      <c r="G74" s="256" t="str">
        <f t="shared" si="7"/>
        <v># 298</v>
      </c>
      <c r="H74" s="256" t="str">
        <f t="shared" si="7"/>
        <v># 299</v>
      </c>
      <c r="I74" s="850"/>
    </row>
    <row r="75" spans="1:9" s="685" customFormat="1" ht="17" customHeight="1" thickBot="1">
      <c r="A75" s="826">
        <v>2000</v>
      </c>
      <c r="B75" s="262"/>
      <c r="C75" s="259"/>
      <c r="D75" s="293"/>
      <c r="E75" s="259"/>
      <c r="F75" s="293"/>
      <c r="G75" s="259"/>
      <c r="H75" s="259"/>
      <c r="I75" s="802">
        <v>2000</v>
      </c>
    </row>
    <row r="76" spans="1:9" s="685" customFormat="1" ht="17" customHeight="1">
      <c r="A76" s="851"/>
      <c r="B76" s="292" t="s">
        <v>62</v>
      </c>
      <c r="C76" s="294" t="s">
        <v>22</v>
      </c>
      <c r="D76" s="295" t="s">
        <v>240</v>
      </c>
      <c r="E76" s="295"/>
      <c r="F76" s="296"/>
      <c r="G76" s="297" t="s">
        <v>344</v>
      </c>
      <c r="H76" s="298" t="s">
        <v>94</v>
      </c>
      <c r="I76" s="852"/>
    </row>
    <row r="77" spans="1:9" ht="17" customHeight="1">
      <c r="A77" s="709">
        <v>30</v>
      </c>
      <c r="B77" s="262" t="s">
        <v>345</v>
      </c>
      <c r="C77" s="256" t="str">
        <f>"# " &amp; VALUE(RIGHT(B77,4)+1)</f>
        <v># 2667</v>
      </c>
      <c r="D77" s="256" t="str">
        <f>"# " &amp; VALUE(RIGHT(C77,4)+1)</f>
        <v># 2668</v>
      </c>
      <c r="E77" s="256" t="str">
        <f>"# " &amp; VALUE(RIGHT(D77,4)+1)</f>
        <v># 2669</v>
      </c>
      <c r="F77" s="256" t="str">
        <f>"# " &amp; VALUE(RIGHT(E77,4)+1)</f>
        <v># 2670</v>
      </c>
      <c r="G77" s="299" t="s">
        <v>105</v>
      </c>
      <c r="H77" s="300"/>
      <c r="I77" s="700">
        <v>30</v>
      </c>
    </row>
    <row r="78" spans="1:9" ht="17" customHeight="1">
      <c r="A78" s="701"/>
      <c r="B78" s="292" t="s">
        <v>108</v>
      </c>
      <c r="C78" s="301"/>
      <c r="D78" s="301"/>
      <c r="E78" s="301"/>
      <c r="F78" s="301"/>
      <c r="G78" s="650" t="s">
        <v>92</v>
      </c>
      <c r="H78" s="302"/>
      <c r="I78" s="854"/>
    </row>
    <row r="79" spans="1:9" ht="17" customHeight="1" thickBot="1">
      <c r="A79" s="709"/>
      <c r="B79" s="260"/>
      <c r="C79" s="256"/>
      <c r="D79" s="256"/>
      <c r="E79" s="256"/>
      <c r="F79" s="256"/>
      <c r="G79" s="266" t="s">
        <v>346</v>
      </c>
      <c r="H79" s="302" t="s">
        <v>347</v>
      </c>
      <c r="I79" s="706"/>
    </row>
    <row r="80" spans="1:9" s="685" customFormat="1" ht="17" customHeight="1" thickBot="1">
      <c r="A80" s="855">
        <v>2100</v>
      </c>
      <c r="B80" s="262"/>
      <c r="C80" s="304"/>
      <c r="D80" s="263" t="s">
        <v>196</v>
      </c>
      <c r="E80" s="256"/>
      <c r="F80" s="256"/>
      <c r="G80" s="267" t="s">
        <v>93</v>
      </c>
      <c r="H80" s="300" t="s">
        <v>95</v>
      </c>
      <c r="I80" s="842">
        <v>2100</v>
      </c>
    </row>
    <row r="81" spans="1:13" s="685" customFormat="1" ht="17" customHeight="1">
      <c r="A81" s="856"/>
      <c r="B81" s="256" t="s">
        <v>126</v>
      </c>
      <c r="C81" s="256" t="str">
        <f>"# " &amp; VALUE(RIGHT(B81,2)+1)</f>
        <v># 17</v>
      </c>
      <c r="D81" s="256" t="str">
        <f>"# " &amp; VALUE(RIGHT(C81,2)+1)</f>
        <v># 18</v>
      </c>
      <c r="E81" s="256" t="str">
        <f>"# " &amp; VALUE(RIGHT(D81,2)+1)</f>
        <v># 19</v>
      </c>
      <c r="F81" s="256" t="str">
        <f>"# " &amp; VALUE(RIGHT(E81,2)+1)</f>
        <v># 20</v>
      </c>
      <c r="G81" s="650" t="s">
        <v>348</v>
      </c>
      <c r="H81" s="300"/>
      <c r="I81" s="804"/>
      <c r="M81" s="858"/>
    </row>
    <row r="82" spans="1:13" s="685" customFormat="1" ht="17" customHeight="1">
      <c r="A82" s="859"/>
      <c r="B82" s="256"/>
      <c r="C82" s="256"/>
      <c r="D82" s="256"/>
      <c r="E82" s="256"/>
      <c r="F82" s="256"/>
      <c r="G82" s="658"/>
      <c r="H82" s="302"/>
      <c r="I82" s="845"/>
      <c r="M82" s="860"/>
    </row>
    <row r="83" spans="1:13" ht="17" customHeight="1">
      <c r="A83" s="832">
        <v>30</v>
      </c>
      <c r="B83" s="256"/>
      <c r="C83" s="256"/>
      <c r="D83" s="256"/>
      <c r="E83" s="256"/>
      <c r="F83" s="256"/>
      <c r="G83" s="275" t="s">
        <v>349</v>
      </c>
      <c r="H83" s="302"/>
      <c r="I83" s="820">
        <v>30</v>
      </c>
      <c r="M83" s="860"/>
    </row>
    <row r="84" spans="1:13" ht="17" customHeight="1">
      <c r="A84" s="807"/>
      <c r="B84" s="292" t="s">
        <v>244</v>
      </c>
      <c r="C84" s="295"/>
      <c r="D84" s="301"/>
      <c r="E84" s="301"/>
      <c r="F84" s="301"/>
      <c r="G84" s="306" t="s">
        <v>350</v>
      </c>
      <c r="H84" s="631">
        <v>2145</v>
      </c>
      <c r="I84" s="798"/>
      <c r="M84" s="861"/>
    </row>
    <row r="85" spans="1:13" ht="17" customHeight="1">
      <c r="A85" s="807"/>
      <c r="B85" s="260"/>
      <c r="C85" s="256"/>
      <c r="D85" s="256"/>
      <c r="E85" s="256"/>
      <c r="F85" s="256"/>
      <c r="G85" s="595"/>
      <c r="H85" s="930" t="s">
        <v>409</v>
      </c>
      <c r="I85" s="798"/>
    </row>
    <row r="86" spans="1:13" s="685" customFormat="1" ht="17" customHeight="1" thickBot="1">
      <c r="A86" s="810">
        <v>2200</v>
      </c>
      <c r="B86" s="312"/>
      <c r="C86" s="313"/>
      <c r="D86" s="313" t="s">
        <v>246</v>
      </c>
      <c r="E86" s="256"/>
      <c r="F86" s="256"/>
      <c r="G86" s="267"/>
      <c r="H86" s="931" t="s">
        <v>410</v>
      </c>
      <c r="I86" s="802">
        <v>2200</v>
      </c>
    </row>
    <row r="87" spans="1:13" s="685" customFormat="1" ht="17" customHeight="1">
      <c r="A87" s="859"/>
      <c r="B87" s="256" t="s">
        <v>141</v>
      </c>
      <c r="C87" s="256" t="str">
        <f>"# " &amp; VALUE(RIGHT(B87,2)+1)</f>
        <v># 7</v>
      </c>
      <c r="D87" s="256" t="str">
        <f>"# " &amp; VALUE(RIGHT(C87,2)+1)</f>
        <v># 8</v>
      </c>
      <c r="E87" s="256" t="str">
        <f>"# " &amp; VALUE(RIGHT(D87,2)+1)</f>
        <v># 9</v>
      </c>
      <c r="F87" s="256" t="str">
        <f>"# " &amp; VALUE(RIGHT(E87,2)+1)</f>
        <v># 10</v>
      </c>
      <c r="G87" s="650">
        <v>800641584</v>
      </c>
      <c r="H87" s="298" t="s">
        <v>172</v>
      </c>
      <c r="I87" s="804"/>
    </row>
    <row r="88" spans="1:13" s="685" customFormat="1" ht="17" customHeight="1">
      <c r="A88" s="859"/>
      <c r="B88" s="262"/>
      <c r="C88" s="256"/>
      <c r="D88" s="256"/>
      <c r="E88" s="256"/>
      <c r="F88" s="256"/>
      <c r="G88" s="275"/>
      <c r="H88" s="316" t="s">
        <v>351</v>
      </c>
      <c r="I88" s="845"/>
    </row>
    <row r="89" spans="1:13" ht="17" customHeight="1">
      <c r="A89" s="832">
        <v>30</v>
      </c>
      <c r="B89" s="317"/>
      <c r="C89" s="259"/>
      <c r="D89" s="259"/>
      <c r="E89" s="259"/>
      <c r="F89" s="259"/>
      <c r="G89" s="624" t="s">
        <v>352</v>
      </c>
      <c r="H89" s="318" t="s">
        <v>173</v>
      </c>
      <c r="I89" s="820">
        <v>30</v>
      </c>
    </row>
    <row r="90" spans="1:13" ht="17" customHeight="1">
      <c r="A90" s="835"/>
      <c r="B90" s="260">
        <v>800660635</v>
      </c>
      <c r="C90" s="319"/>
      <c r="D90" s="247"/>
      <c r="E90" s="320"/>
      <c r="F90" s="320"/>
      <c r="G90" s="636" t="s">
        <v>353</v>
      </c>
      <c r="H90" s="265" t="s">
        <v>97</v>
      </c>
      <c r="I90" s="798"/>
    </row>
    <row r="91" spans="1:13" ht="17" customHeight="1">
      <c r="A91" s="807"/>
      <c r="B91" s="320"/>
      <c r="C91" s="319"/>
      <c r="D91" s="263" t="s">
        <v>248</v>
      </c>
      <c r="E91" s="263"/>
      <c r="F91" s="263"/>
      <c r="G91" s="275"/>
      <c r="H91" s="302" t="s">
        <v>354</v>
      </c>
      <c r="I91" s="798"/>
    </row>
    <row r="92" spans="1:13" ht="17" customHeight="1">
      <c r="A92" s="807"/>
      <c r="B92" s="256" t="s">
        <v>141</v>
      </c>
      <c r="C92" s="256" t="str">
        <f>"# " &amp; VALUE(RIGHT(B92,2)+1)</f>
        <v># 7</v>
      </c>
      <c r="D92" s="256" t="str">
        <f>"# " &amp; VALUE(RIGHT(C92,2)+1)</f>
        <v># 8</v>
      </c>
      <c r="E92" s="256" t="str">
        <f>"# " &amp; VALUE(RIGHT(D92,2)+1)</f>
        <v># 9</v>
      </c>
      <c r="F92" s="256" t="str">
        <f>"# " &amp; VALUE(RIGHT(E92,2)+1)</f>
        <v># 10</v>
      </c>
      <c r="G92" s="306"/>
      <c r="H92" s="285" t="s">
        <v>96</v>
      </c>
      <c r="I92" s="798"/>
    </row>
    <row r="93" spans="1:13" ht="17" customHeight="1" thickBot="1">
      <c r="A93" s="810">
        <v>2300</v>
      </c>
      <c r="B93" s="259"/>
      <c r="C93" s="259"/>
      <c r="D93" s="321"/>
      <c r="E93" s="321"/>
      <c r="F93" s="321"/>
      <c r="G93" s="267"/>
      <c r="H93" s="322"/>
      <c r="I93" s="802">
        <v>2300</v>
      </c>
    </row>
    <row r="94" spans="1:13" s="685" customFormat="1" ht="17" customHeight="1">
      <c r="A94" s="866"/>
      <c r="B94" s="260" t="s">
        <v>355</v>
      </c>
      <c r="C94" s="583"/>
      <c r="D94" s="324" t="s">
        <v>251</v>
      </c>
      <c r="E94" s="256"/>
      <c r="F94" s="256"/>
      <c r="G94" s="582" t="s">
        <v>46</v>
      </c>
      <c r="H94" s="594" t="s">
        <v>251</v>
      </c>
      <c r="I94" s="852"/>
    </row>
    <row r="95" spans="1:13" s="685" customFormat="1" ht="17" customHeight="1">
      <c r="A95" s="866"/>
      <c r="B95" s="262" t="s">
        <v>356</v>
      </c>
      <c r="C95" s="256" t="str">
        <f>"# " &amp; VALUE(RIGHT(B95,4)+1)</f>
        <v># 3871</v>
      </c>
      <c r="D95" s="256" t="str">
        <f>"# " &amp; VALUE(RIGHT(C95,4)+1)</f>
        <v># 3872</v>
      </c>
      <c r="E95" s="256" t="str">
        <f>"# " &amp; VALUE(RIGHT(D95,4)+1)</f>
        <v># 3873</v>
      </c>
      <c r="F95" s="256" t="str">
        <f>"# " &amp; VALUE(RIGHT(E95,4)+1)</f>
        <v># 3874</v>
      </c>
      <c r="G95" s="266" t="s">
        <v>357</v>
      </c>
      <c r="H95" s="285" t="str">
        <f>"# " &amp; VALUE(RIGHT(F95,4)+1)</f>
        <v># 3875</v>
      </c>
      <c r="I95" s="867"/>
    </row>
    <row r="96" spans="1:13" s="685" customFormat="1" ht="17" customHeight="1" thickBot="1">
      <c r="A96" s="868">
        <v>2315</v>
      </c>
      <c r="B96" s="262"/>
      <c r="C96" s="256"/>
      <c r="D96" s="256"/>
      <c r="E96" s="256"/>
      <c r="F96" s="325">
        <v>2315</v>
      </c>
      <c r="G96" s="306" t="s">
        <v>43</v>
      </c>
      <c r="H96" s="285"/>
      <c r="I96" s="869">
        <v>2315</v>
      </c>
    </row>
    <row r="97" spans="1:9" ht="17" customHeight="1" thickBot="1">
      <c r="A97" s="695">
        <v>30</v>
      </c>
      <c r="B97" s="326"/>
      <c r="C97" s="327"/>
      <c r="D97" s="327"/>
      <c r="E97" s="327"/>
      <c r="F97" s="327"/>
      <c r="G97" s="982" t="s">
        <v>254</v>
      </c>
      <c r="H97" s="983"/>
      <c r="I97" s="871">
        <v>30</v>
      </c>
    </row>
    <row r="98" spans="1:9" ht="17" customHeight="1">
      <c r="A98" s="701"/>
      <c r="B98" s="262"/>
      <c r="C98" s="328"/>
      <c r="D98" s="328" t="s">
        <v>45</v>
      </c>
      <c r="E98" s="261"/>
      <c r="F98" s="328"/>
      <c r="G98" s="872" t="s">
        <v>23</v>
      </c>
      <c r="H98" s="873" t="s">
        <v>20</v>
      </c>
      <c r="I98" s="706"/>
    </row>
    <row r="99" spans="1:9" ht="17" customHeight="1">
      <c r="A99" s="709"/>
      <c r="B99" s="262"/>
      <c r="C99" s="257"/>
      <c r="D99" s="257"/>
      <c r="E99" s="261"/>
      <c r="F99" s="257"/>
      <c r="G99" s="765" t="str">
        <f>G41</f>
        <v>周六聊Teen谷 # 42</v>
      </c>
      <c r="H99" s="874" t="str">
        <f>F70</f>
        <v>最強生命線 # 420</v>
      </c>
      <c r="I99" s="706"/>
    </row>
    <row r="100" spans="1:9" ht="17" customHeight="1" thickBot="1">
      <c r="A100" s="709"/>
      <c r="B100" s="262"/>
      <c r="C100" s="257"/>
      <c r="D100" s="257"/>
      <c r="E100" s="329"/>
      <c r="F100" s="583">
        <v>2350</v>
      </c>
      <c r="G100" s="742"/>
      <c r="H100" s="792"/>
      <c r="I100" s="706"/>
    </row>
    <row r="101" spans="1:9" s="685" customFormat="1" ht="17" customHeight="1" thickBot="1">
      <c r="A101" s="676" t="s">
        <v>9</v>
      </c>
      <c r="B101" s="330"/>
      <c r="C101" s="331"/>
      <c r="D101" s="331" t="s">
        <v>40</v>
      </c>
      <c r="E101" s="332"/>
      <c r="F101" s="331"/>
      <c r="G101" s="698"/>
      <c r="H101" s="699"/>
      <c r="I101" s="708" t="s">
        <v>9</v>
      </c>
    </row>
    <row r="102" spans="1:9" ht="17" customHeight="1">
      <c r="A102" s="686"/>
      <c r="B102" s="875" t="s">
        <v>17</v>
      </c>
      <c r="C102" s="870"/>
      <c r="D102" s="870"/>
      <c r="E102" s="671"/>
      <c r="F102" s="870"/>
      <c r="G102" s="876" t="s">
        <v>23</v>
      </c>
      <c r="H102" s="877" t="s">
        <v>20</v>
      </c>
      <c r="I102" s="694"/>
    </row>
    <row r="103" spans="1:9" ht="17" customHeight="1">
      <c r="A103" s="709"/>
      <c r="B103" s="751"/>
      <c r="C103" s="671"/>
      <c r="D103" s="671" t="str">
        <f>D60</f>
        <v>兄弟幫 Big Boys Club (2505 EPI)</v>
      </c>
      <c r="F103" s="878"/>
      <c r="G103" s="879" t="str">
        <f>G70</f>
        <v>新聞透視 # 41</v>
      </c>
      <c r="H103" s="776" t="str">
        <f>H35</f>
        <v>新聞掏寶 # 273</v>
      </c>
      <c r="I103" s="706"/>
    </row>
    <row r="104" spans="1:9" ht="17" customHeight="1">
      <c r="A104" s="695">
        <v>30</v>
      </c>
      <c r="B104" s="732" t="str">
        <f>B61</f>
        <v># 1986</v>
      </c>
      <c r="C104" s="732" t="str">
        <f>C61</f>
        <v># 1987</v>
      </c>
      <c r="D104" s="722" t="str">
        <f>D61</f>
        <v># 1988</v>
      </c>
      <c r="E104" s="722" t="str">
        <f>E61</f>
        <v># 1989</v>
      </c>
      <c r="F104" s="732" t="str">
        <f>F61</f>
        <v># 1990</v>
      </c>
      <c r="G104" s="880"/>
      <c r="H104" s="881"/>
      <c r="I104" s="700">
        <v>30</v>
      </c>
    </row>
    <row r="105" spans="1:9" ht="17" customHeight="1">
      <c r="A105" s="709"/>
      <c r="B105" s="687" t="s">
        <v>17</v>
      </c>
      <c r="C105" s="864"/>
      <c r="D105" s="704"/>
      <c r="E105" s="704"/>
      <c r="F105" s="704"/>
      <c r="G105" s="844" t="s">
        <v>23</v>
      </c>
      <c r="H105" s="782" t="s">
        <v>20</v>
      </c>
      <c r="I105" s="882"/>
    </row>
    <row r="106" spans="1:9" s="685" customFormat="1" ht="17" customHeight="1" thickBot="1">
      <c r="A106" s="676" t="s">
        <v>10</v>
      </c>
      <c r="B106" s="865"/>
      <c r="C106" s="864"/>
      <c r="D106" s="800" t="str">
        <f>D86</f>
        <v>金式森林 The Fading Gold (25 EPI)</v>
      </c>
      <c r="G106" s="883" t="s">
        <v>358</v>
      </c>
      <c r="H106" s="764" t="str">
        <f>H63</f>
        <v>財經透視 # 43</v>
      </c>
      <c r="I106" s="679" t="s">
        <v>10</v>
      </c>
    </row>
    <row r="107" spans="1:9" ht="17" customHeight="1">
      <c r="A107" s="779"/>
      <c r="B107" s="722" t="str">
        <f>B87</f>
        <v># 6</v>
      </c>
      <c r="C107" s="722" t="str">
        <f>"# " &amp; VALUE(RIGHT(B107,2)+1)</f>
        <v># 7</v>
      </c>
      <c r="D107" s="722" t="str">
        <f>"# " &amp; VALUE(RIGHT(C107,2)+1)</f>
        <v># 8</v>
      </c>
      <c r="E107" s="722" t="str">
        <f>"# " &amp; VALUE(RIGHT(D107,2)+1)</f>
        <v># 9</v>
      </c>
      <c r="F107" s="722" t="str">
        <f>"# " &amp; VALUE(RIGHT(E107,2)+1)</f>
        <v># 10</v>
      </c>
      <c r="G107" s="844" t="s">
        <v>23</v>
      </c>
      <c r="H107" s="782" t="s">
        <v>20</v>
      </c>
      <c r="I107" s="783"/>
    </row>
    <row r="108" spans="1:9" ht="17" customHeight="1">
      <c r="A108" s="884">
        <v>30</v>
      </c>
      <c r="B108" s="732"/>
      <c r="C108" s="732"/>
      <c r="D108" s="732"/>
      <c r="E108" s="732"/>
      <c r="F108" s="732"/>
      <c r="G108" s="883" t="s">
        <v>359</v>
      </c>
      <c r="H108" s="776" t="str">
        <f>H70</f>
        <v>星期日檔案 #24</v>
      </c>
      <c r="I108" s="788">
        <v>30</v>
      </c>
    </row>
    <row r="109" spans="1:9" ht="17" customHeight="1">
      <c r="A109" s="789"/>
      <c r="B109" s="758" t="s">
        <v>17</v>
      </c>
      <c r="C109" s="722"/>
      <c r="D109" s="722"/>
      <c r="E109" s="722"/>
      <c r="F109" s="704"/>
      <c r="G109" s="844" t="s">
        <v>23</v>
      </c>
      <c r="H109" s="823" t="s">
        <v>23</v>
      </c>
      <c r="I109" s="724"/>
    </row>
    <row r="110" spans="1:9" s="685" customFormat="1" ht="17" customHeight="1" thickBot="1">
      <c r="A110" s="676" t="s">
        <v>11</v>
      </c>
      <c r="B110" s="717"/>
      <c r="C110" s="751"/>
      <c r="D110" s="722" t="str">
        <f>$D$80</f>
        <v>巨塔之后 The Queen Of Castle (25 EPI)</v>
      </c>
      <c r="E110" s="722"/>
      <c r="F110" s="722"/>
      <c r="G110" s="816" t="str">
        <f>G83</f>
        <v>奇情谷 #4</v>
      </c>
      <c r="H110" s="754"/>
      <c r="I110" s="708" t="s">
        <v>11</v>
      </c>
    </row>
    <row r="111" spans="1:9" ht="17" customHeight="1">
      <c r="A111" s="779"/>
      <c r="B111" s="717" t="str">
        <f>B81</f>
        <v># 16</v>
      </c>
      <c r="C111" s="722" t="str">
        <f>C81</f>
        <v># 17</v>
      </c>
      <c r="D111" s="722" t="str">
        <f>"# " &amp; VALUE(RIGHT(C111,2)+1)</f>
        <v># 18</v>
      </c>
      <c r="E111" s="722" t="str">
        <f>"# " &amp; VALUE(RIGHT(D111,2)+1)</f>
        <v># 19</v>
      </c>
      <c r="F111" s="722" t="str">
        <f>"# " &amp; VALUE(RIGHT(E111,2)+1)</f>
        <v># 20</v>
      </c>
      <c r="G111" s="688"/>
      <c r="H111" s="885"/>
      <c r="I111" s="715"/>
    </row>
    <row r="112" spans="1:9" ht="17" customHeight="1">
      <c r="A112" s="734">
        <v>30</v>
      </c>
      <c r="B112" s="725"/>
      <c r="C112" s="732"/>
      <c r="D112" s="732"/>
      <c r="E112" s="732"/>
      <c r="F112" s="722"/>
      <c r="G112" s="597"/>
      <c r="H112" s="754" t="str">
        <f>H79</f>
        <v>聲秀 # 14</v>
      </c>
      <c r="I112" s="720">
        <v>30</v>
      </c>
    </row>
    <row r="113" spans="1:9" ht="17" customHeight="1">
      <c r="A113" s="734"/>
      <c r="B113" s="758" t="s">
        <v>17</v>
      </c>
      <c r="C113" s="846"/>
      <c r="D113" s="748" t="s">
        <v>192</v>
      </c>
      <c r="E113" s="748"/>
      <c r="F113" s="847"/>
      <c r="G113" s="844" t="s">
        <v>23</v>
      </c>
      <c r="H113" s="885"/>
      <c r="I113" s="735"/>
    </row>
    <row r="114" spans="1:9" ht="17" customHeight="1">
      <c r="A114" s="789"/>
      <c r="B114" s="886" t="s">
        <v>17</v>
      </c>
      <c r="C114" s="887"/>
      <c r="D114" s="887" t="str">
        <f>D76</f>
        <v xml:space="preserve">愛．回家之開心速遞  Lo And Behold </v>
      </c>
      <c r="E114" s="703"/>
      <c r="F114" s="703"/>
      <c r="G114" s="857"/>
      <c r="H114" s="888"/>
      <c r="I114" s="724"/>
    </row>
    <row r="115" spans="1:9" s="685" customFormat="1" ht="17" customHeight="1" thickBot="1">
      <c r="A115" s="676" t="s">
        <v>12</v>
      </c>
      <c r="B115" s="696" t="str">
        <f>B77</f>
        <v># 2666</v>
      </c>
      <c r="C115" s="732" t="str">
        <f t="shared" ref="C115:F115" si="8">C77</f>
        <v># 2667</v>
      </c>
      <c r="D115" s="732" t="str">
        <f t="shared" si="8"/>
        <v># 2668</v>
      </c>
      <c r="E115" s="732" t="str">
        <f t="shared" si="8"/>
        <v># 2669</v>
      </c>
      <c r="F115" s="732" t="str">
        <f t="shared" si="8"/>
        <v># 2670</v>
      </c>
      <c r="G115" s="889" t="str">
        <f>G89</f>
        <v xml:space="preserve">直播靈接觸 #22 </v>
      </c>
      <c r="H115" s="888"/>
      <c r="I115" s="708" t="s">
        <v>12</v>
      </c>
    </row>
    <row r="116" spans="1:9" ht="17" customHeight="1">
      <c r="A116" s="779"/>
      <c r="B116" s="886" t="s">
        <v>17</v>
      </c>
      <c r="C116" s="836"/>
      <c r="D116" s="722" t="s">
        <v>257</v>
      </c>
      <c r="E116" s="703"/>
      <c r="F116" s="703"/>
      <c r="G116" s="816"/>
      <c r="H116" s="596" t="s">
        <v>360</v>
      </c>
      <c r="I116" s="760"/>
    </row>
    <row r="117" spans="1:9" ht="17" customHeight="1">
      <c r="A117" s="884">
        <v>30</v>
      </c>
      <c r="B117" s="696" t="str">
        <f>B74</f>
        <v># 293</v>
      </c>
      <c r="C117" s="732" t="str">
        <f>C74</f>
        <v># 294</v>
      </c>
      <c r="D117" s="732" t="str">
        <f>D74</f>
        <v># 295</v>
      </c>
      <c r="E117" s="732" t="str">
        <f>E74</f>
        <v># 296</v>
      </c>
      <c r="F117" s="732" t="str">
        <f>F74</f>
        <v># 297</v>
      </c>
      <c r="G117" s="697"/>
      <c r="H117" s="910" t="s">
        <v>409</v>
      </c>
      <c r="I117" s="744">
        <v>30</v>
      </c>
    </row>
    <row r="118" spans="1:9" ht="17" customHeight="1">
      <c r="A118" s="734"/>
      <c r="B118" s="890" t="s">
        <v>17</v>
      </c>
      <c r="C118" s="836" t="s">
        <v>17</v>
      </c>
      <c r="D118" s="891" t="s">
        <v>17</v>
      </c>
      <c r="E118" s="814" t="s">
        <v>112</v>
      </c>
      <c r="F118" s="702" t="s">
        <v>17</v>
      </c>
      <c r="G118" s="857" t="s">
        <v>85</v>
      </c>
      <c r="H118" s="857" t="s">
        <v>85</v>
      </c>
      <c r="I118" s="749"/>
    </row>
    <row r="119" spans="1:9" s="685" customFormat="1" ht="17" customHeight="1" thickBot="1">
      <c r="A119" s="676" t="s">
        <v>15</v>
      </c>
      <c r="B119" s="893" t="str">
        <f>B70</f>
        <v>美食新聞報道 # 132</v>
      </c>
      <c r="C119" s="722" t="str">
        <f>$C$70</f>
        <v>美食新聞報道 # 133</v>
      </c>
      <c r="D119" s="857" t="str">
        <f>D70</f>
        <v>美食新聞報道 (*港台篇) #23</v>
      </c>
      <c r="E119" s="742" t="str">
        <f>E58</f>
        <v># 50</v>
      </c>
      <c r="F119" s="698" t="str">
        <f>F70</f>
        <v>最強生命線 # 420</v>
      </c>
      <c r="G119" s="697" t="s">
        <v>361</v>
      </c>
      <c r="H119" s="697" t="s">
        <v>362</v>
      </c>
      <c r="I119" s="769" t="s">
        <v>15</v>
      </c>
    </row>
    <row r="120" spans="1:9" ht="17" customHeight="1">
      <c r="A120" s="779"/>
      <c r="B120" s="758" t="s">
        <v>17</v>
      </c>
      <c r="C120" s="703"/>
      <c r="D120" s="704"/>
      <c r="E120" s="704"/>
      <c r="F120" s="704"/>
      <c r="G120" s="844" t="s">
        <v>23</v>
      </c>
      <c r="H120" s="892" t="s">
        <v>20</v>
      </c>
      <c r="I120" s="715"/>
    </row>
    <row r="121" spans="1:9" ht="17" customHeight="1">
      <c r="A121" s="884">
        <v>30</v>
      </c>
      <c r="B121" s="894"/>
      <c r="C121" s="722"/>
      <c r="D121" s="831" t="s">
        <v>130</v>
      </c>
      <c r="E121" s="831"/>
      <c r="G121" s="697" t="str">
        <f>G76</f>
        <v>剪裁魔法師2 # 5</v>
      </c>
      <c r="H121" s="863" t="s">
        <v>247</v>
      </c>
      <c r="I121" s="720">
        <v>30</v>
      </c>
    </row>
    <row r="122" spans="1:9" ht="17" customHeight="1">
      <c r="A122" s="734"/>
      <c r="B122" s="717" t="str">
        <f>B64</f>
        <v># 8</v>
      </c>
      <c r="C122" s="722" t="str">
        <f>C64</f>
        <v># 9</v>
      </c>
      <c r="D122" s="722" t="str">
        <f>D64</f>
        <v># 10</v>
      </c>
      <c r="E122" s="722" t="str">
        <f>E64</f>
        <v># 11</v>
      </c>
      <c r="F122" s="722" t="str">
        <f>F64</f>
        <v># 12</v>
      </c>
      <c r="G122" s="844" t="s">
        <v>23</v>
      </c>
      <c r="H122" s="892" t="s">
        <v>20</v>
      </c>
      <c r="I122" s="724"/>
    </row>
    <row r="123" spans="1:9" s="685" customFormat="1" ht="17" customHeight="1" thickBot="1">
      <c r="A123" s="676" t="s">
        <v>13</v>
      </c>
      <c r="B123" s="725"/>
      <c r="C123" s="732"/>
      <c r="D123" s="732"/>
      <c r="E123" s="732"/>
      <c r="F123" s="732"/>
      <c r="G123" s="784" t="str">
        <f>G79</f>
        <v>日本最美村落 # 11</v>
      </c>
      <c r="H123" s="853" t="str">
        <f>H91</f>
        <v>關東·路駅十三 # 8</v>
      </c>
      <c r="I123" s="708" t="s">
        <v>13</v>
      </c>
    </row>
    <row r="124" spans="1:9" ht="17" customHeight="1">
      <c r="A124" s="709"/>
      <c r="B124" s="886" t="s">
        <v>17</v>
      </c>
      <c r="C124" s="836"/>
      <c r="D124" s="722" t="str">
        <f>D$41</f>
        <v>*流行都市  Big City Shop 2025</v>
      </c>
      <c r="E124" s="671"/>
      <c r="F124" s="895"/>
      <c r="G124" s="844" t="s">
        <v>23</v>
      </c>
      <c r="H124" s="896" t="s">
        <v>20</v>
      </c>
      <c r="I124" s="706"/>
    </row>
    <row r="125" spans="1:9" ht="17" customHeight="1">
      <c r="A125" s="709"/>
      <c r="B125" s="722" t="str">
        <f>B$42</f>
        <v># 1831</v>
      </c>
      <c r="C125" s="722" t="str">
        <f>C$42</f>
        <v># 1832</v>
      </c>
      <c r="D125" s="722" t="str">
        <f>D$42</f>
        <v># 1833</v>
      </c>
      <c r="E125" s="722" t="str">
        <f>E$42</f>
        <v># 1834</v>
      </c>
      <c r="F125" s="722" t="str">
        <f>F42</f>
        <v># 1835</v>
      </c>
      <c r="G125" s="857" t="str">
        <f>G70</f>
        <v>新聞透視 # 41</v>
      </c>
      <c r="H125" s="897"/>
      <c r="I125" s="706"/>
    </row>
    <row r="126" spans="1:9" ht="17" customHeight="1">
      <c r="A126" s="884" t="s">
        <v>2</v>
      </c>
      <c r="B126" s="696"/>
      <c r="C126" s="732"/>
      <c r="D126" s="732"/>
      <c r="E126" s="732"/>
      <c r="F126" s="898" t="s">
        <v>61</v>
      </c>
      <c r="H126" s="792" t="str">
        <f>H39</f>
        <v>流行經典50年 # 63</v>
      </c>
      <c r="I126" s="720" t="s">
        <v>2</v>
      </c>
    </row>
    <row r="127" spans="1:9" ht="17" customHeight="1">
      <c r="A127" s="734"/>
      <c r="B127" s="899" t="s">
        <v>53</v>
      </c>
      <c r="C127" s="722"/>
      <c r="D127" s="722" t="s">
        <v>52</v>
      </c>
      <c r="E127" s="722"/>
      <c r="F127" s="722"/>
      <c r="G127" s="844" t="s">
        <v>23</v>
      </c>
      <c r="H127" s="723"/>
      <c r="I127" s="735"/>
    </row>
    <row r="128" spans="1:9" ht="17" customHeight="1" thickBot="1">
      <c r="A128" s="900" t="s">
        <v>14</v>
      </c>
      <c r="B128" s="655" t="s">
        <v>363</v>
      </c>
      <c r="C128" s="656" t="str">
        <f>"# " &amp; VALUE(RIGHT(B128,3)+1)</f>
        <v># 190</v>
      </c>
      <c r="D128" s="656" t="str">
        <f>"# " &amp; VALUE(RIGHT(C128,3)+1)</f>
        <v># 191</v>
      </c>
      <c r="E128" s="656" t="str">
        <f>"# " &amp; VALUE(RIGHT(D128,3)+1)</f>
        <v># 192</v>
      </c>
      <c r="F128" s="656" t="str">
        <f>"# " &amp; VALUE(RIGHT(E128,3)+1)</f>
        <v># 193</v>
      </c>
      <c r="G128" s="901" t="str">
        <f>G41</f>
        <v>周六聊Teen谷 # 42</v>
      </c>
      <c r="H128" s="902"/>
      <c r="I128" s="903" t="s">
        <v>14</v>
      </c>
    </row>
    <row r="129" spans="1:9" ht="17" customHeight="1" thickTop="1">
      <c r="A129" s="904"/>
      <c r="B129" s="905" t="s">
        <v>364</v>
      </c>
      <c r="C129" s="671"/>
      <c r="D129" s="671"/>
      <c r="E129" s="671"/>
      <c r="F129" s="671"/>
      <c r="G129" s="671"/>
      <c r="H129" s="969">
        <f ca="1">TODAY()</f>
        <v>45959</v>
      </c>
      <c r="I129" s="970"/>
    </row>
    <row r="130" spans="1:9" ht="17" customHeight="1">
      <c r="B130" s="905"/>
    </row>
    <row r="131" spans="1:9" ht="17" customHeight="1"/>
    <row r="132" spans="1:9" ht="17" customHeight="1"/>
  </sheetData>
  <mergeCells count="11">
    <mergeCell ref="G65:H65"/>
    <mergeCell ref="B67:F67"/>
    <mergeCell ref="G67:H67"/>
    <mergeCell ref="G97:H97"/>
    <mergeCell ref="H129:I129"/>
    <mergeCell ref="G26:H26"/>
    <mergeCell ref="C1:G1"/>
    <mergeCell ref="H2:I2"/>
    <mergeCell ref="G11:H11"/>
    <mergeCell ref="B12:F12"/>
    <mergeCell ref="G25:H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C017F-6AF9-47C4-A453-A983D6D4CC8F}">
  <dimension ref="A1:M132"/>
  <sheetViews>
    <sheetView tabSelected="1" zoomScale="70" zoomScaleNormal="70" workbookViewId="0">
      <pane ySplit="4" topLeftCell="A5" activePane="bottomLeft" state="frozen"/>
      <selection pane="bottomLeft" activeCell="C16" sqref="C16"/>
    </sheetView>
  </sheetViews>
  <sheetFormatPr defaultColWidth="9.453125" defaultRowHeight="15.5"/>
  <cols>
    <col min="1" max="1" width="7.6328125" style="906" customWidth="1"/>
    <col min="2" max="8" width="32.6328125" style="669" customWidth="1"/>
    <col min="9" max="9" width="7.6328125" style="907" customWidth="1"/>
    <col min="10" max="16384" width="9.453125" style="669"/>
  </cols>
  <sheetData>
    <row r="1" spans="1:9" ht="36" customHeight="1">
      <c r="A1" s="667"/>
      <c r="B1" s="668"/>
      <c r="C1" s="971" t="s">
        <v>365</v>
      </c>
      <c r="D1" s="971"/>
      <c r="E1" s="971"/>
      <c r="F1" s="971"/>
      <c r="G1" s="971"/>
      <c r="H1" s="668"/>
      <c r="I1" s="668"/>
    </row>
    <row r="2" spans="1:9" ht="17" customHeight="1" thickBot="1">
      <c r="A2" s="670" t="s">
        <v>366</v>
      </c>
      <c r="B2" s="671"/>
      <c r="C2" s="671"/>
      <c r="D2" s="666" t="s">
        <v>18</v>
      </c>
      <c r="E2" s="666"/>
      <c r="F2" s="672"/>
      <c r="G2" s="672"/>
      <c r="H2" s="972" t="s">
        <v>367</v>
      </c>
      <c r="I2" s="972"/>
    </row>
    <row r="3" spans="1:9" ht="17" customHeight="1" thickTop="1">
      <c r="A3" s="673" t="s">
        <v>19</v>
      </c>
      <c r="B3" s="674" t="s">
        <v>27</v>
      </c>
      <c r="C3" s="674" t="s">
        <v>28</v>
      </c>
      <c r="D3" s="674" t="s">
        <v>29</v>
      </c>
      <c r="E3" s="674" t="s">
        <v>183</v>
      </c>
      <c r="F3" s="674" t="s">
        <v>31</v>
      </c>
      <c r="G3" s="674" t="s">
        <v>32</v>
      </c>
      <c r="H3" s="674" t="s">
        <v>33</v>
      </c>
      <c r="I3" s="675" t="s">
        <v>19</v>
      </c>
    </row>
    <row r="4" spans="1:9" ht="17" customHeight="1" thickBot="1">
      <c r="A4" s="676"/>
      <c r="B4" s="677">
        <v>45957</v>
      </c>
      <c r="C4" s="677">
        <f t="shared" ref="C4:H4" si="0">SUM(B4+1)</f>
        <v>45958</v>
      </c>
      <c r="D4" s="678">
        <f t="shared" si="0"/>
        <v>45959</v>
      </c>
      <c r="E4" s="678">
        <f t="shared" si="0"/>
        <v>45960</v>
      </c>
      <c r="F4" s="678">
        <f t="shared" si="0"/>
        <v>45961</v>
      </c>
      <c r="G4" s="678">
        <f t="shared" si="0"/>
        <v>45962</v>
      </c>
      <c r="H4" s="678">
        <f t="shared" si="0"/>
        <v>45963</v>
      </c>
      <c r="I4" s="679"/>
    </row>
    <row r="5" spans="1:9" s="685" customFormat="1" ht="17" customHeight="1" thickBot="1">
      <c r="A5" s="680" t="s">
        <v>14</v>
      </c>
      <c r="B5" s="681"/>
      <c r="C5" s="682"/>
      <c r="D5" s="682"/>
      <c r="E5" s="682"/>
      <c r="F5" s="682"/>
      <c r="G5" s="682"/>
      <c r="H5" s="683"/>
      <c r="I5" s="684" t="s">
        <v>14</v>
      </c>
    </row>
    <row r="6" spans="1:9" ht="17" customHeight="1">
      <c r="A6" s="686"/>
      <c r="B6" s="687" t="s">
        <v>17</v>
      </c>
      <c r="C6" s="688" t="s">
        <v>17</v>
      </c>
      <c r="D6" s="689" t="str">
        <f t="shared" ref="D6:G7" si="1">C54</f>
        <v>HOME即是識 Funny Funny Home (15 EPI)</v>
      </c>
      <c r="E6" s="690" t="str">
        <f t="shared" si="1"/>
        <v>一條麻甩在東莞 Made In Dongguan (13 EPI)</v>
      </c>
      <c r="F6" s="691" t="str">
        <f t="shared" si="1"/>
        <v xml:space="preserve">膽粗粗．HERE WE GO    HERE WE GO, Off The Beaten Roads </v>
      </c>
      <c r="G6" s="692" t="str">
        <f t="shared" si="1"/>
        <v>解風大阪 Osaka Unlock (15 EPI)</v>
      </c>
      <c r="H6" s="693" t="s">
        <v>17</v>
      </c>
      <c r="I6" s="694"/>
    </row>
    <row r="7" spans="1:9" ht="17" customHeight="1">
      <c r="A7" s="695">
        <v>30</v>
      </c>
      <c r="B7" s="696" t="str">
        <f>LEFT($H$63,5) &amp; " # " &amp; VALUE(RIGHT($H$63,2)-1)</f>
        <v>財經透視  # 43</v>
      </c>
      <c r="C7" s="697" t="str">
        <f>B26</f>
        <v>新聞掏寶  # 273</v>
      </c>
      <c r="D7" s="698" t="str">
        <f t="shared" si="1"/>
        <v># 4</v>
      </c>
      <c r="E7" s="697" t="str">
        <f t="shared" si="1"/>
        <v># 4</v>
      </c>
      <c r="F7" s="698" t="str">
        <f t="shared" si="1"/>
        <v># 19</v>
      </c>
      <c r="G7" s="697" t="str">
        <f t="shared" si="1"/>
        <v># 13</v>
      </c>
      <c r="H7" s="699" t="str">
        <f>D70</f>
        <v>美食新聞報道 (*港台篇) #24</v>
      </c>
      <c r="I7" s="700">
        <v>30</v>
      </c>
    </row>
    <row r="8" spans="1:9" ht="17" customHeight="1">
      <c r="A8" s="701"/>
      <c r="B8" s="702" t="s">
        <v>17</v>
      </c>
      <c r="C8" s="703"/>
      <c r="D8" s="703"/>
      <c r="E8" s="704" t="str">
        <f>$E$73</f>
        <v>東張西望  Scoop 2025</v>
      </c>
      <c r="F8" s="703"/>
      <c r="G8" s="703" t="s">
        <v>38</v>
      </c>
      <c r="H8" s="705"/>
      <c r="I8" s="706"/>
    </row>
    <row r="9" spans="1:9" s="685" customFormat="1" ht="17" customHeight="1" thickBot="1">
      <c r="A9" s="676" t="s">
        <v>0</v>
      </c>
      <c r="B9" s="707" t="s">
        <v>362</v>
      </c>
      <c r="C9" s="707" t="str">
        <f t="shared" ref="C9:H9" si="2">"# " &amp; VALUE(RIGHT(B9,3)+1)</f>
        <v># 300</v>
      </c>
      <c r="D9" s="707" t="str">
        <f t="shared" si="2"/>
        <v># 301</v>
      </c>
      <c r="E9" s="707" t="str">
        <f t="shared" si="2"/>
        <v># 302</v>
      </c>
      <c r="F9" s="707" t="str">
        <f t="shared" si="2"/>
        <v># 303</v>
      </c>
      <c r="G9" s="707" t="str">
        <f t="shared" si="2"/>
        <v># 304</v>
      </c>
      <c r="H9" s="707" t="str">
        <f t="shared" si="2"/>
        <v># 305</v>
      </c>
      <c r="I9" s="708" t="s">
        <v>0</v>
      </c>
    </row>
    <row r="10" spans="1:9" ht="17" customHeight="1">
      <c r="A10" s="709"/>
      <c r="B10" s="243"/>
      <c r="C10" s="244"/>
      <c r="D10" s="244"/>
      <c r="E10" s="244"/>
      <c r="F10" s="245"/>
      <c r="G10" s="243"/>
      <c r="H10" s="246"/>
      <c r="I10" s="694"/>
    </row>
    <row r="11" spans="1:9" ht="17" customHeight="1">
      <c r="A11" s="695">
        <v>30</v>
      </c>
      <c r="B11" s="247"/>
      <c r="C11" s="247"/>
      <c r="D11" s="247"/>
      <c r="E11" s="247"/>
      <c r="F11" s="247"/>
      <c r="G11" s="957" t="s">
        <v>34</v>
      </c>
      <c r="H11" s="958"/>
      <c r="I11" s="700">
        <v>30</v>
      </c>
    </row>
    <row r="12" spans="1:9" ht="17" customHeight="1">
      <c r="A12" s="710"/>
      <c r="B12" s="956" t="s">
        <v>185</v>
      </c>
      <c r="C12" s="950"/>
      <c r="D12" s="950"/>
      <c r="E12" s="950"/>
      <c r="F12" s="951"/>
      <c r="G12" s="248"/>
      <c r="H12" s="249"/>
      <c r="I12" s="706"/>
    </row>
    <row r="13" spans="1:9" s="685" customFormat="1" ht="17" customHeight="1" thickBot="1">
      <c r="A13" s="711" t="s">
        <v>1</v>
      </c>
      <c r="B13" s="250"/>
      <c r="C13" s="251"/>
      <c r="D13" s="251"/>
      <c r="E13" s="251"/>
      <c r="F13" s="252"/>
      <c r="G13" s="253"/>
      <c r="H13" s="254"/>
      <c r="I13" s="708" t="s">
        <v>1</v>
      </c>
    </row>
    <row r="14" spans="1:9" ht="17" customHeight="1">
      <c r="A14" s="712"/>
      <c r="B14" s="713">
        <v>800623130</v>
      </c>
      <c r="C14" s="713"/>
      <c r="D14" s="713"/>
      <c r="E14" s="713"/>
      <c r="F14" s="713"/>
      <c r="G14" s="713"/>
      <c r="H14" s="714"/>
      <c r="I14" s="715"/>
    </row>
    <row r="15" spans="1:9" ht="17" customHeight="1">
      <c r="A15" s="716" t="s">
        <v>2</v>
      </c>
      <c r="B15" s="717"/>
      <c r="C15" s="718"/>
      <c r="D15" s="718"/>
      <c r="E15" s="722" t="s">
        <v>311</v>
      </c>
      <c r="F15" s="718"/>
      <c r="G15" s="718"/>
      <c r="H15" s="719"/>
      <c r="I15" s="720" t="s">
        <v>2</v>
      </c>
    </row>
    <row r="16" spans="1:9" ht="17" customHeight="1">
      <c r="A16" s="721"/>
      <c r="B16" s="717" t="s">
        <v>144</v>
      </c>
      <c r="C16" s="722" t="str">
        <f t="shared" ref="C16:H16" si="3">"# " &amp; VALUE(RIGHT(B16,2)+1)</f>
        <v># 6</v>
      </c>
      <c r="D16" s="722" t="str">
        <f t="shared" si="3"/>
        <v># 7</v>
      </c>
      <c r="E16" s="722" t="str">
        <f t="shared" si="3"/>
        <v># 8</v>
      </c>
      <c r="F16" s="722" t="str">
        <f t="shared" si="3"/>
        <v># 9</v>
      </c>
      <c r="G16" s="722" t="str">
        <f t="shared" si="3"/>
        <v># 10</v>
      </c>
      <c r="H16" s="723" t="str">
        <f t="shared" si="3"/>
        <v># 11</v>
      </c>
      <c r="I16" s="724"/>
    </row>
    <row r="17" spans="1:9" s="685" customFormat="1" ht="17" customHeight="1" thickBot="1">
      <c r="A17" s="711" t="s">
        <v>3</v>
      </c>
      <c r="B17" s="725" t="s">
        <v>24</v>
      </c>
      <c r="C17" s="726"/>
      <c r="D17" s="726"/>
      <c r="E17" s="726"/>
      <c r="F17" s="726"/>
      <c r="G17" s="726"/>
      <c r="H17" s="727"/>
      <c r="I17" s="708" t="s">
        <v>16</v>
      </c>
    </row>
    <row r="18" spans="1:9" s="685" customFormat="1" ht="17" customHeight="1">
      <c r="A18" s="711"/>
      <c r="B18" s="702" t="s">
        <v>17</v>
      </c>
      <c r="C18" s="703"/>
      <c r="D18" s="671" t="str">
        <f>D76</f>
        <v xml:space="preserve">愛．回家之開心速遞  Lo And Behold </v>
      </c>
      <c r="E18" s="671"/>
      <c r="F18" s="671"/>
      <c r="G18" s="728" t="s">
        <v>187</v>
      </c>
      <c r="H18" s="729" t="s">
        <v>188</v>
      </c>
      <c r="I18" s="730"/>
    </row>
    <row r="19" spans="1:9" ht="17" customHeight="1">
      <c r="A19" s="731" t="s">
        <v>2</v>
      </c>
      <c r="B19" s="696" t="s">
        <v>368</v>
      </c>
      <c r="C19" s="732" t="str">
        <f t="shared" ref="C19:F19" si="4">B77</f>
        <v># 2671</v>
      </c>
      <c r="D19" s="732" t="str">
        <f t="shared" si="4"/>
        <v># 2672</v>
      </c>
      <c r="E19" s="732" t="str">
        <f t="shared" si="4"/>
        <v># 2673</v>
      </c>
      <c r="F19" s="733" t="str">
        <f t="shared" si="4"/>
        <v># 2674</v>
      </c>
      <c r="G19" s="732" t="s">
        <v>224</v>
      </c>
      <c r="H19" s="699" t="s">
        <v>369</v>
      </c>
      <c r="I19" s="720" t="s">
        <v>2</v>
      </c>
    </row>
    <row r="20" spans="1:9" ht="17" customHeight="1">
      <c r="A20" s="734"/>
      <c r="B20" s="255" t="s">
        <v>51</v>
      </c>
      <c r="C20" s="256"/>
      <c r="D20" s="256"/>
      <c r="E20" s="256" t="s">
        <v>44</v>
      </c>
      <c r="F20" s="256"/>
      <c r="G20" s="257"/>
      <c r="H20" s="984" t="s">
        <v>273</v>
      </c>
      <c r="I20" s="735"/>
    </row>
    <row r="21" spans="1:9" s="685" customFormat="1" ht="17" customHeight="1" thickBot="1">
      <c r="A21" s="680" t="s">
        <v>4</v>
      </c>
      <c r="B21" s="258" t="s">
        <v>370</v>
      </c>
      <c r="C21" s="256" t="str">
        <f t="shared" ref="C21:H21" si="5">"# " &amp; VALUE(RIGHT(B21,4)+1)</f>
        <v># 1494</v>
      </c>
      <c r="D21" s="259" t="str">
        <f t="shared" si="5"/>
        <v># 1495</v>
      </c>
      <c r="E21" s="259" t="str">
        <f t="shared" si="5"/>
        <v># 1496</v>
      </c>
      <c r="F21" s="256" t="str">
        <f t="shared" si="5"/>
        <v># 1497</v>
      </c>
      <c r="G21" s="256" t="str">
        <f t="shared" si="5"/>
        <v># 1498</v>
      </c>
      <c r="H21" s="985" t="s">
        <v>412</v>
      </c>
      <c r="I21" s="708" t="s">
        <v>4</v>
      </c>
    </row>
    <row r="22" spans="1:9" ht="17" customHeight="1">
      <c r="A22" s="736"/>
      <c r="B22" s="737" t="s">
        <v>371</v>
      </c>
      <c r="C22" s="703"/>
      <c r="D22" s="738" t="str">
        <f>D91</f>
        <v>攻你上大學 Game of Scholars (10 EPI)</v>
      </c>
      <c r="E22" s="703"/>
      <c r="F22" s="703"/>
      <c r="G22" s="891">
        <v>800387780</v>
      </c>
      <c r="H22" s="739">
        <v>800579910</v>
      </c>
      <c r="I22" s="740"/>
    </row>
    <row r="23" spans="1:9" ht="17" customHeight="1">
      <c r="A23" s="741" t="s">
        <v>2</v>
      </c>
      <c r="B23" s="696" t="s">
        <v>103</v>
      </c>
      <c r="C23" s="732" t="str">
        <f>B92</f>
        <v># 1</v>
      </c>
      <c r="D23" s="732" t="str">
        <f>"# " &amp; VALUE(RIGHT(C23,2)+1)</f>
        <v># 2</v>
      </c>
      <c r="E23" s="732" t="str">
        <f>"# " &amp; VALUE(RIGHT(D23,2)+1)</f>
        <v># 3</v>
      </c>
      <c r="F23" s="732" t="str">
        <f>"# " &amp; VALUE(RIGHT(E23,2)+1)</f>
        <v># 4</v>
      </c>
      <c r="G23" s="857"/>
      <c r="H23" s="743"/>
      <c r="I23" s="744" t="s">
        <v>2</v>
      </c>
    </row>
    <row r="24" spans="1:9" ht="17" customHeight="1">
      <c r="A24" s="745"/>
      <c r="B24" s="746" t="s">
        <v>17</v>
      </c>
      <c r="C24" s="747"/>
      <c r="D24" s="748" t="s">
        <v>192</v>
      </c>
      <c r="E24" s="748"/>
      <c r="F24" s="748"/>
      <c r="G24" s="857"/>
      <c r="H24" s="743"/>
      <c r="I24" s="749"/>
    </row>
    <row r="25" spans="1:9" ht="17" customHeight="1">
      <c r="A25" s="745"/>
      <c r="B25" s="750" t="s">
        <v>17</v>
      </c>
      <c r="C25" s="751" t="s">
        <v>17</v>
      </c>
      <c r="D25" s="752" t="s">
        <v>17</v>
      </c>
      <c r="E25" s="752" t="s">
        <v>17</v>
      </c>
      <c r="F25" s="752" t="s">
        <v>17</v>
      </c>
      <c r="G25" s="816" t="s">
        <v>90</v>
      </c>
      <c r="H25" s="754" t="s">
        <v>372</v>
      </c>
      <c r="I25" s="749"/>
    </row>
    <row r="26" spans="1:9" ht="17" customHeight="1">
      <c r="A26" s="745"/>
      <c r="B26" s="755" t="str">
        <f>LEFT($H$35,5) &amp; " # " &amp; VALUE(RIGHT($H$35,3)-1)</f>
        <v>新聞掏寶  # 273</v>
      </c>
      <c r="C26" s="755" t="str">
        <f>B70</f>
        <v>美食新聞報道 # 134</v>
      </c>
      <c r="D26" s="742" t="str">
        <f>C70</f>
        <v>美食新聞報道 # 135</v>
      </c>
      <c r="E26" s="742" t="str">
        <f>D70</f>
        <v>美食新聞報道 (*港台篇) #24</v>
      </c>
      <c r="F26" s="929" t="s">
        <v>411</v>
      </c>
      <c r="G26" s="857" t="s">
        <v>91</v>
      </c>
      <c r="H26" s="771" t="s">
        <v>373</v>
      </c>
      <c r="I26" s="749"/>
    </row>
    <row r="27" spans="1:9" s="685" customFormat="1" ht="17" customHeight="1" thickBot="1">
      <c r="A27" s="756" t="s">
        <v>5</v>
      </c>
      <c r="B27" s="733"/>
      <c r="C27" s="755"/>
      <c r="D27" s="698"/>
      <c r="E27" s="698"/>
      <c r="F27" s="698"/>
      <c r="G27" s="857" t="s">
        <v>374</v>
      </c>
      <c r="H27" s="723" t="s">
        <v>375</v>
      </c>
      <c r="I27" s="757" t="s">
        <v>5</v>
      </c>
    </row>
    <row r="28" spans="1:9" ht="17" customHeight="1">
      <c r="A28" s="745"/>
      <c r="B28" s="758" t="s">
        <v>17</v>
      </c>
      <c r="C28" s="703"/>
      <c r="D28" s="704"/>
      <c r="E28" s="704"/>
      <c r="F28" s="704"/>
      <c r="G28" s="908"/>
      <c r="H28" s="743"/>
      <c r="I28" s="760"/>
    </row>
    <row r="29" spans="1:9" ht="17" customHeight="1">
      <c r="A29" s="761" t="s">
        <v>2</v>
      </c>
      <c r="B29" s="762"/>
      <c r="C29" s="763"/>
      <c r="D29" s="764" t="s">
        <v>196</v>
      </c>
      <c r="E29" s="763"/>
      <c r="F29" s="722"/>
      <c r="G29" s="784"/>
      <c r="H29" s="766"/>
      <c r="I29" s="744" t="s">
        <v>2</v>
      </c>
    </row>
    <row r="30" spans="1:9" ht="17" customHeight="1">
      <c r="A30" s="745"/>
      <c r="B30" s="717" t="s">
        <v>376</v>
      </c>
      <c r="C30" s="722" t="str">
        <f>"# " &amp; VALUE(RIGHT(C81,2)-1)</f>
        <v># 21</v>
      </c>
      <c r="D30" s="722" t="str">
        <f>"# " &amp; VALUE(RIGHT(D81,2)-1)</f>
        <v># 22</v>
      </c>
      <c r="E30" s="722" t="str">
        <f>"# " &amp; VALUE(RIGHT(E81,2)-1)</f>
        <v># 23</v>
      </c>
      <c r="F30" s="722" t="str">
        <f>E81</f>
        <v># 24</v>
      </c>
      <c r="G30" s="857"/>
      <c r="H30" s="743"/>
      <c r="I30" s="749"/>
    </row>
    <row r="31" spans="1:9" s="685" customFormat="1" ht="17" customHeight="1" thickBot="1">
      <c r="A31" s="756" t="s">
        <v>6</v>
      </c>
      <c r="B31" s="696"/>
      <c r="C31" s="732"/>
      <c r="D31" s="732"/>
      <c r="E31" s="732"/>
      <c r="F31" s="732"/>
      <c r="G31" s="651" t="s">
        <v>24</v>
      </c>
      <c r="H31" s="768"/>
      <c r="I31" s="769" t="s">
        <v>6</v>
      </c>
    </row>
    <row r="32" spans="1:9" ht="17" customHeight="1">
      <c r="A32" s="770"/>
      <c r="B32" s="758" t="s">
        <v>17</v>
      </c>
      <c r="C32" s="671"/>
      <c r="D32" s="703"/>
      <c r="E32" s="704" t="str">
        <f>$E$73</f>
        <v>東張西望  Scoop 2025</v>
      </c>
      <c r="F32" s="703"/>
      <c r="G32" s="671"/>
      <c r="H32" s="771"/>
      <c r="I32" s="735"/>
    </row>
    <row r="33" spans="1:9" ht="17" customHeight="1">
      <c r="A33" s="761" t="s">
        <v>2</v>
      </c>
      <c r="B33" s="732" t="str">
        <f>B9</f>
        <v># 299</v>
      </c>
      <c r="C33" s="732" t="str">
        <f>B74</f>
        <v># 300</v>
      </c>
      <c r="D33" s="732" t="str">
        <f>D9</f>
        <v># 301</v>
      </c>
      <c r="E33" s="732" t="str">
        <f>E9</f>
        <v># 302</v>
      </c>
      <c r="F33" s="732" t="str">
        <f>F9</f>
        <v># 303</v>
      </c>
      <c r="G33" s="732" t="str">
        <f>"# " &amp; VALUE(RIGHT(F33,3)+1)</f>
        <v># 304</v>
      </c>
      <c r="H33" s="732" t="str">
        <f>"# " &amp; VALUE(RIGHT(G33,3)+1)</f>
        <v># 305</v>
      </c>
      <c r="I33" s="720" t="s">
        <v>2</v>
      </c>
    </row>
    <row r="34" spans="1:9" ht="17" customHeight="1">
      <c r="A34" s="745"/>
      <c r="B34" s="758" t="s">
        <v>17</v>
      </c>
      <c r="C34" s="703"/>
      <c r="D34" s="722" t="s">
        <v>60</v>
      </c>
      <c r="E34" s="722"/>
      <c r="F34" s="722"/>
      <c r="G34" s="772" t="s">
        <v>20</v>
      </c>
      <c r="H34" s="773" t="s">
        <v>25</v>
      </c>
      <c r="I34" s="774"/>
    </row>
    <row r="35" spans="1:9" ht="17" customHeight="1">
      <c r="A35" s="745"/>
      <c r="B35" s="722" t="s">
        <v>377</v>
      </c>
      <c r="C35" s="722" t="str">
        <f>B61</f>
        <v># 1991</v>
      </c>
      <c r="D35" s="722" t="str">
        <f>C61</f>
        <v># 1992</v>
      </c>
      <c r="E35" s="722" t="str">
        <f>D61</f>
        <v># 1993</v>
      </c>
      <c r="F35" s="722" t="str">
        <f>E61</f>
        <v># 1994</v>
      </c>
      <c r="G35" s="775" t="str">
        <f>F70</f>
        <v>最強生命線 # 421</v>
      </c>
      <c r="H35" s="776" t="s">
        <v>378</v>
      </c>
      <c r="I35" s="774"/>
    </row>
    <row r="36" spans="1:9" s="685" customFormat="1" ht="17" customHeight="1" thickBot="1">
      <c r="A36" s="756" t="s">
        <v>7</v>
      </c>
      <c r="B36" s="722"/>
      <c r="C36" s="722"/>
      <c r="D36" s="732"/>
      <c r="E36" s="732"/>
      <c r="F36" s="777">
        <v>1255</v>
      </c>
      <c r="G36" s="697"/>
      <c r="H36" s="778" t="s">
        <v>26</v>
      </c>
      <c r="I36" s="679" t="s">
        <v>7</v>
      </c>
    </row>
    <row r="37" spans="1:9" ht="17" customHeight="1">
      <c r="A37" s="779"/>
      <c r="B37" s="758" t="s">
        <v>17</v>
      </c>
      <c r="C37" s="704"/>
      <c r="D37" s="704"/>
      <c r="E37" s="704" t="s">
        <v>44</v>
      </c>
      <c r="F37" s="780"/>
      <c r="G37" s="781" t="s">
        <v>87</v>
      </c>
      <c r="H37" s="782" t="s">
        <v>152</v>
      </c>
      <c r="I37" s="783"/>
    </row>
    <row r="38" spans="1:9" ht="17" customHeight="1">
      <c r="A38" s="734"/>
      <c r="B38" s="722" t="str">
        <f>B21</f>
        <v># 1493</v>
      </c>
      <c r="C38" s="722" t="str">
        <f>C21</f>
        <v># 1494</v>
      </c>
      <c r="D38" s="722" t="str">
        <f t="shared" ref="D38:F38" si="6">"# " &amp; VALUE(RIGHT(C38,4)+1)</f>
        <v># 1495</v>
      </c>
      <c r="E38" s="722" t="str">
        <f t="shared" si="6"/>
        <v># 1496</v>
      </c>
      <c r="F38" s="755" t="str">
        <f t="shared" si="6"/>
        <v># 1497</v>
      </c>
      <c r="G38" s="784" t="s">
        <v>379</v>
      </c>
      <c r="I38" s="774"/>
    </row>
    <row r="39" spans="1:9" ht="17" customHeight="1">
      <c r="A39" s="716" t="s">
        <v>2</v>
      </c>
      <c r="B39" s="732"/>
      <c r="C39" s="732"/>
      <c r="D39" s="732"/>
      <c r="E39" s="732"/>
      <c r="F39" s="785">
        <v>1320</v>
      </c>
      <c r="G39" s="786" t="s">
        <v>86</v>
      </c>
      <c r="H39" s="787" t="s">
        <v>380</v>
      </c>
      <c r="I39" s="788" t="s">
        <v>2</v>
      </c>
    </row>
    <row r="40" spans="1:9" ht="17" customHeight="1">
      <c r="A40" s="789"/>
      <c r="B40" s="260" t="s">
        <v>50</v>
      </c>
      <c r="C40" s="261"/>
      <c r="D40" s="247"/>
      <c r="E40" s="257"/>
      <c r="F40" s="257"/>
      <c r="G40" s="265" t="s">
        <v>48</v>
      </c>
      <c r="H40" s="790" t="s">
        <v>151</v>
      </c>
      <c r="I40" s="774"/>
    </row>
    <row r="41" spans="1:9" ht="17" customHeight="1" thickBot="1">
      <c r="A41" s="734"/>
      <c r="B41" s="262"/>
      <c r="C41" s="256"/>
      <c r="D41" s="263" t="s">
        <v>201</v>
      </c>
      <c r="E41" s="256"/>
      <c r="F41" s="256"/>
      <c r="G41" s="266" t="s">
        <v>381</v>
      </c>
      <c r="H41" s="790"/>
      <c r="I41" s="774"/>
    </row>
    <row r="42" spans="1:9" s="685" customFormat="1" ht="17" customHeight="1" thickBot="1">
      <c r="A42" s="791" t="s">
        <v>8</v>
      </c>
      <c r="B42" s="262" t="s">
        <v>382</v>
      </c>
      <c r="C42" s="256" t="str">
        <f>"# " &amp; VALUE(RIGHT(B42,4)+1)</f>
        <v># 1837</v>
      </c>
      <c r="D42" s="256" t="str">
        <f>"# " &amp; VALUE(RIGHT(C42,4)+1)</f>
        <v># 1838</v>
      </c>
      <c r="E42" s="256" t="str">
        <f>"# " &amp; VALUE(RIGHT(D42,4)+1)</f>
        <v># 1839</v>
      </c>
      <c r="F42" s="256" t="str">
        <f>"# " &amp; VALUE(RIGHT(E42,4)+1)</f>
        <v># 1840</v>
      </c>
      <c r="G42" s="267" t="s">
        <v>21</v>
      </c>
      <c r="H42" s="792"/>
      <c r="I42" s="679" t="s">
        <v>8</v>
      </c>
    </row>
    <row r="43" spans="1:9" ht="17" customHeight="1">
      <c r="A43" s="770"/>
      <c r="B43" s="262"/>
      <c r="C43" s="256"/>
      <c r="D43" s="256"/>
      <c r="E43" s="256"/>
      <c r="F43" s="264">
        <v>1405</v>
      </c>
      <c r="G43" s="772" t="s">
        <v>20</v>
      </c>
      <c r="H43" s="823" t="s">
        <v>23</v>
      </c>
      <c r="I43" s="760"/>
    </row>
    <row r="44" spans="1:9" ht="17" customHeight="1">
      <c r="A44" s="745"/>
      <c r="B44" s="702" t="s">
        <v>17</v>
      </c>
      <c r="C44" s="703"/>
      <c r="D44" s="703" t="str">
        <f>D76</f>
        <v xml:space="preserve">愛．回家之開心速遞  Lo And Behold </v>
      </c>
      <c r="E44" s="703"/>
      <c r="F44" s="703"/>
      <c r="G44" s="794"/>
      <c r="H44" s="885"/>
      <c r="I44" s="749"/>
    </row>
    <row r="45" spans="1:9" ht="17" customHeight="1">
      <c r="A45" s="795" t="s">
        <v>2</v>
      </c>
      <c r="B45" s="698" t="str">
        <f>B19</f>
        <v># 2670</v>
      </c>
      <c r="C45" s="722" t="str">
        <f>C19</f>
        <v># 2671</v>
      </c>
      <c r="D45" s="722" t="str">
        <f>C77</f>
        <v># 2672</v>
      </c>
      <c r="E45" s="722" t="str">
        <f>D77</f>
        <v># 2673</v>
      </c>
      <c r="F45" s="722" t="str">
        <f>E77</f>
        <v># 2674</v>
      </c>
      <c r="G45" s="796"/>
      <c r="H45" s="723" t="str">
        <f>G83</f>
        <v>奇情谷 #6</v>
      </c>
      <c r="I45" s="744" t="s">
        <v>2</v>
      </c>
    </row>
    <row r="46" spans="1:9" ht="17" customHeight="1">
      <c r="A46" s="797"/>
      <c r="B46" s="702" t="s">
        <v>17</v>
      </c>
      <c r="C46" s="704"/>
      <c r="D46" s="704"/>
      <c r="E46" s="704"/>
      <c r="F46" s="780"/>
      <c r="G46" s="794" t="s">
        <v>347</v>
      </c>
      <c r="H46" s="593"/>
      <c r="I46" s="798"/>
    </row>
    <row r="47" spans="1:9" s="685" customFormat="1" ht="17" customHeight="1" thickBot="1">
      <c r="A47" s="799">
        <v>1500</v>
      </c>
      <c r="B47" s="753"/>
      <c r="C47" s="653"/>
      <c r="D47" s="800" t="str">
        <f>D86</f>
        <v>金式森林 The Fading Gold (25 EPI)</v>
      </c>
      <c r="F47" s="755"/>
      <c r="G47" s="801"/>
      <c r="H47" s="592"/>
      <c r="I47" s="802">
        <v>1500</v>
      </c>
    </row>
    <row r="48" spans="1:9" ht="17" customHeight="1">
      <c r="A48" s="803"/>
      <c r="B48" s="742" t="s">
        <v>383</v>
      </c>
      <c r="C48" s="722" t="str">
        <f>B87</f>
        <v># 11</v>
      </c>
      <c r="D48" s="722" t="str">
        <f>C87</f>
        <v># 12</v>
      </c>
      <c r="E48" s="722" t="str">
        <f>D87</f>
        <v># 13</v>
      </c>
      <c r="F48" s="755" t="str">
        <f>E87</f>
        <v># 14</v>
      </c>
      <c r="G48" s="794"/>
      <c r="H48" s="793" t="s">
        <v>23</v>
      </c>
      <c r="I48" s="804"/>
    </row>
    <row r="49" spans="1:9" ht="17" customHeight="1">
      <c r="A49" s="805">
        <v>30</v>
      </c>
      <c r="B49" s="698"/>
      <c r="C49" s="732"/>
      <c r="D49" s="732"/>
      <c r="E49" s="732"/>
      <c r="F49" s="733"/>
      <c r="G49" s="862"/>
      <c r="H49" s="598" t="s">
        <v>384</v>
      </c>
      <c r="I49" s="744" t="s">
        <v>2</v>
      </c>
    </row>
    <row r="50" spans="1:9" ht="17" customHeight="1">
      <c r="A50" s="807"/>
      <c r="B50" s="746" t="s">
        <v>17</v>
      </c>
      <c r="C50" s="808"/>
      <c r="D50" s="809" t="s">
        <v>192</v>
      </c>
      <c r="E50" s="748"/>
      <c r="F50" s="748"/>
      <c r="G50" s="801"/>
      <c r="H50" s="793" t="s">
        <v>23</v>
      </c>
      <c r="I50" s="749"/>
    </row>
    <row r="51" spans="1:9" ht="17" customHeight="1">
      <c r="A51" s="807"/>
      <c r="B51" s="737" t="s">
        <v>371</v>
      </c>
      <c r="C51" s="704"/>
      <c r="D51" s="738" t="str">
        <f>D22</f>
        <v>攻你上大學 Game of Scholars (10 EPI)</v>
      </c>
      <c r="E51" s="703"/>
      <c r="F51" s="703"/>
      <c r="G51" s="794"/>
      <c r="H51" s="755" t="str">
        <f>G70</f>
        <v>新聞透視 # 42</v>
      </c>
      <c r="I51" s="749"/>
    </row>
    <row r="52" spans="1:9" s="685" customFormat="1" ht="17" customHeight="1" thickBot="1">
      <c r="A52" s="810">
        <v>1600</v>
      </c>
      <c r="B52" s="696" t="str">
        <f>B23</f>
        <v># 10</v>
      </c>
      <c r="C52" s="732" t="str">
        <f>C23</f>
        <v># 1</v>
      </c>
      <c r="D52" s="732" t="str">
        <f>"# " &amp; VALUE(RIGHT(C52,2)+1)</f>
        <v># 2</v>
      </c>
      <c r="E52" s="732" t="str">
        <f>"# " &amp; VALUE(RIGHT(D52,2)+1)</f>
        <v># 3</v>
      </c>
      <c r="F52" s="732" t="str">
        <f>"# " &amp; VALUE(RIGHT(E52,2)+1)</f>
        <v># 4</v>
      </c>
      <c r="G52" s="697"/>
      <c r="H52" s="764"/>
      <c r="I52" s="802">
        <v>1600</v>
      </c>
    </row>
    <row r="53" spans="1:9" ht="17" customHeight="1">
      <c r="A53" s="686"/>
      <c r="B53" s="811" t="s">
        <v>78</v>
      </c>
      <c r="C53" s="752" t="s">
        <v>123</v>
      </c>
      <c r="D53" s="688" t="s">
        <v>125</v>
      </c>
      <c r="E53" s="751" t="s">
        <v>70</v>
      </c>
      <c r="F53" s="752" t="s">
        <v>84</v>
      </c>
      <c r="G53" s="772" t="s">
        <v>20</v>
      </c>
      <c r="H53" s="793" t="s">
        <v>23</v>
      </c>
      <c r="I53" s="740"/>
    </row>
    <row r="54" spans="1:9" ht="17" customHeight="1">
      <c r="A54" s="709"/>
      <c r="B54" s="812" t="s">
        <v>208</v>
      </c>
      <c r="C54" s="691" t="s">
        <v>209</v>
      </c>
      <c r="D54" s="813" t="s">
        <v>210</v>
      </c>
      <c r="E54" s="814" t="s">
        <v>211</v>
      </c>
      <c r="F54" s="815" t="s">
        <v>212</v>
      </c>
      <c r="G54" s="816" t="s">
        <v>351</v>
      </c>
      <c r="H54" s="755" t="str">
        <f>G76</f>
        <v>空運世一 # 1</v>
      </c>
      <c r="I54" s="817"/>
    </row>
    <row r="55" spans="1:9" ht="16.75" customHeight="1">
      <c r="A55" s="695">
        <v>30</v>
      </c>
      <c r="B55" s="696" t="s">
        <v>104</v>
      </c>
      <c r="C55" s="698" t="s">
        <v>116</v>
      </c>
      <c r="D55" s="742" t="s">
        <v>116</v>
      </c>
      <c r="E55" s="742" t="s">
        <v>369</v>
      </c>
      <c r="F55" s="742" t="s">
        <v>213</v>
      </c>
      <c r="G55" s="818"/>
      <c r="H55" s="819"/>
      <c r="I55" s="820">
        <v>30</v>
      </c>
    </row>
    <row r="56" spans="1:9" ht="17" customHeight="1">
      <c r="A56" s="709"/>
      <c r="B56" s="821" t="s">
        <v>20</v>
      </c>
      <c r="C56" s="822" t="s">
        <v>215</v>
      </c>
      <c r="D56" s="702" t="s">
        <v>72</v>
      </c>
      <c r="E56" s="703"/>
      <c r="F56" s="703"/>
      <c r="G56" s="772" t="s">
        <v>20</v>
      </c>
      <c r="H56" s="823" t="s">
        <v>23</v>
      </c>
      <c r="I56" s="798"/>
    </row>
    <row r="57" spans="1:9" ht="17" customHeight="1">
      <c r="A57" s="709"/>
      <c r="B57" s="794" t="s">
        <v>354</v>
      </c>
      <c r="C57" s="824" t="s">
        <v>217</v>
      </c>
      <c r="D57" s="742"/>
      <c r="E57" s="814" t="s">
        <v>218</v>
      </c>
      <c r="F57" s="814"/>
      <c r="G57" s="825" t="str">
        <f>G38</f>
        <v>Mayanne小喇叭 # 12</v>
      </c>
      <c r="H57" s="764" t="str">
        <f>G79</f>
        <v>日本最美村落 # 12</v>
      </c>
      <c r="I57" s="798"/>
    </row>
    <row r="58" spans="1:9" s="685" customFormat="1" ht="17" customHeight="1" thickBot="1">
      <c r="A58" s="826">
        <v>1700</v>
      </c>
      <c r="B58" s="827"/>
      <c r="C58" s="732" t="s">
        <v>224</v>
      </c>
      <c r="D58" s="698" t="s">
        <v>385</v>
      </c>
      <c r="E58" s="732" t="str">
        <f>"# " &amp; VALUE(RIGHT(D58,2)+1)</f>
        <v># 53</v>
      </c>
      <c r="F58" s="732" t="str">
        <f>"# " &amp; VALUE(RIGHT(E58,2)+1)</f>
        <v># 54</v>
      </c>
      <c r="G58" s="828"/>
      <c r="H58" s="829"/>
      <c r="I58" s="802">
        <v>1700</v>
      </c>
    </row>
    <row r="59" spans="1:9" ht="17" customHeight="1">
      <c r="A59" s="736"/>
      <c r="B59" s="703" t="s">
        <v>55</v>
      </c>
      <c r="C59" s="830"/>
      <c r="D59" s="751"/>
      <c r="E59" s="751"/>
      <c r="F59" s="751"/>
      <c r="G59" s="772" t="s">
        <v>20</v>
      </c>
      <c r="H59" s="823" t="s">
        <v>23</v>
      </c>
      <c r="I59" s="740"/>
    </row>
    <row r="60" spans="1:9" ht="17" customHeight="1">
      <c r="A60" s="807"/>
      <c r="B60" s="751"/>
      <c r="C60" s="722"/>
      <c r="D60" s="831" t="s">
        <v>54</v>
      </c>
      <c r="E60" s="671"/>
      <c r="F60" s="671"/>
      <c r="G60" s="794" t="s">
        <v>354</v>
      </c>
      <c r="H60" s="776" t="str">
        <f>H35</f>
        <v>新聞掏寶 # 274</v>
      </c>
      <c r="I60" s="798"/>
    </row>
    <row r="61" spans="1:9" ht="17" customHeight="1">
      <c r="A61" s="832">
        <v>30</v>
      </c>
      <c r="B61" s="732" t="s">
        <v>386</v>
      </c>
      <c r="C61" s="732" t="str">
        <f>"# " &amp; VALUE(RIGHT(B61,4)+1)</f>
        <v># 1992</v>
      </c>
      <c r="D61" s="732" t="str">
        <f>"# " &amp; VALUE(RIGHT(C61,4)+1)</f>
        <v># 1993</v>
      </c>
      <c r="E61" s="722" t="str">
        <f>"# " &amp; VALUE(RIGHT(D61,4)+1)</f>
        <v># 1994</v>
      </c>
      <c r="F61" s="732" t="str">
        <f>"# " &amp; VALUE(RIGHT(E61,4)+1)</f>
        <v># 1995</v>
      </c>
      <c r="G61" s="833"/>
      <c r="H61" s="834"/>
      <c r="I61" s="820">
        <v>30</v>
      </c>
    </row>
    <row r="62" spans="1:9" ht="17" customHeight="1">
      <c r="A62" s="835"/>
      <c r="B62" s="758" t="s">
        <v>221</v>
      </c>
      <c r="C62" s="836"/>
      <c r="D62" s="836"/>
      <c r="E62" s="836"/>
      <c r="F62" s="836"/>
      <c r="G62" s="772" t="s">
        <v>20</v>
      </c>
      <c r="H62" s="295" t="s">
        <v>47</v>
      </c>
      <c r="I62" s="798"/>
    </row>
    <row r="63" spans="1:9" ht="17" customHeight="1">
      <c r="A63" s="807"/>
      <c r="B63" s="687"/>
      <c r="C63" s="837"/>
      <c r="D63" s="838" t="s">
        <v>222</v>
      </c>
      <c r="E63" s="837"/>
      <c r="F63" s="838"/>
      <c r="G63" s="784" t="str">
        <f>G41</f>
        <v>周六聊Teen谷 # 43</v>
      </c>
      <c r="H63" s="263" t="s">
        <v>387</v>
      </c>
      <c r="I63" s="798"/>
    </row>
    <row r="64" spans="1:9" s="685" customFormat="1" ht="17" customHeight="1" thickBot="1">
      <c r="A64" s="810">
        <v>1800</v>
      </c>
      <c r="B64" s="717" t="s">
        <v>213</v>
      </c>
      <c r="C64" s="722" t="str">
        <f>"# " &amp; VALUE(RIGHT(B64,2)+1)</f>
        <v># 14</v>
      </c>
      <c r="D64" s="722" t="str">
        <f>"# " &amp; VALUE(RIGHT(C64,2)+1)</f>
        <v># 15</v>
      </c>
      <c r="E64" s="722" t="str">
        <f>"# " &amp; VALUE(RIGHT(D64,2)+1)</f>
        <v># 16</v>
      </c>
      <c r="F64" s="722" t="str">
        <f>"# " &amp; VALUE(RIGHT(E64,2)+1)</f>
        <v># 17</v>
      </c>
      <c r="G64" s="697"/>
      <c r="H64" s="333" t="s">
        <v>42</v>
      </c>
      <c r="I64" s="802">
        <v>1800</v>
      </c>
    </row>
    <row r="65" spans="1:9" ht="17" customHeight="1">
      <c r="A65" s="807"/>
      <c r="B65" s="717"/>
      <c r="C65" s="722"/>
      <c r="D65" s="722"/>
      <c r="E65" s="722"/>
      <c r="F65" s="722"/>
      <c r="G65" s="977" t="s">
        <v>225</v>
      </c>
      <c r="H65" s="978"/>
      <c r="I65" s="706"/>
    </row>
    <row r="66" spans="1:9" ht="17" customHeight="1" thickBot="1">
      <c r="A66" s="832">
        <v>30</v>
      </c>
      <c r="B66" s="839"/>
      <c r="C66" s="707"/>
      <c r="D66" s="707"/>
      <c r="E66" s="707"/>
      <c r="F66" s="707"/>
      <c r="G66" s="840" t="s">
        <v>388</v>
      </c>
      <c r="H66" s="841" t="s">
        <v>389</v>
      </c>
      <c r="I66" s="700">
        <v>30</v>
      </c>
    </row>
    <row r="67" spans="1:9" ht="17" customHeight="1">
      <c r="A67" s="807"/>
      <c r="B67" s="949" t="s">
        <v>228</v>
      </c>
      <c r="C67" s="950"/>
      <c r="D67" s="950"/>
      <c r="E67" s="950"/>
      <c r="F67" s="951"/>
      <c r="G67" s="952" t="s">
        <v>229</v>
      </c>
      <c r="H67" s="953"/>
      <c r="I67" s="706"/>
    </row>
    <row r="68" spans="1:9" s="685" customFormat="1" ht="12.65" customHeight="1" thickBot="1">
      <c r="A68" s="810">
        <v>1900</v>
      </c>
      <c r="B68" s="268"/>
      <c r="C68" s="268"/>
      <c r="D68" s="268"/>
      <c r="E68" s="268"/>
      <c r="F68" s="252">
        <v>1900</v>
      </c>
      <c r="G68" s="269"/>
      <c r="H68" s="270"/>
      <c r="I68" s="842">
        <v>1900</v>
      </c>
    </row>
    <row r="69" spans="1:9" s="685" customFormat="1" ht="17" customHeight="1">
      <c r="A69" s="826"/>
      <c r="B69" s="265" t="s">
        <v>56</v>
      </c>
      <c r="C69" s="265" t="s">
        <v>56</v>
      </c>
      <c r="D69" s="265" t="s">
        <v>68</v>
      </c>
      <c r="E69" s="271" t="s">
        <v>99</v>
      </c>
      <c r="F69" s="272" t="s">
        <v>57</v>
      </c>
      <c r="G69" s="273" t="s">
        <v>63</v>
      </c>
      <c r="H69" s="274" t="s">
        <v>334</v>
      </c>
      <c r="I69" s="804"/>
    </row>
    <row r="70" spans="1:9" s="685" customFormat="1" ht="17" customHeight="1">
      <c r="A70" s="826"/>
      <c r="B70" s="275" t="s">
        <v>390</v>
      </c>
      <c r="C70" s="275" t="s">
        <v>391</v>
      </c>
      <c r="D70" s="275" t="s">
        <v>392</v>
      </c>
      <c r="E70" s="276" t="s">
        <v>393</v>
      </c>
      <c r="F70" s="277" t="s">
        <v>394</v>
      </c>
      <c r="G70" s="278" t="s">
        <v>395</v>
      </c>
      <c r="H70" s="279" t="s">
        <v>396</v>
      </c>
      <c r="I70" s="845"/>
    </row>
    <row r="71" spans="1:9" s="685" customFormat="1" ht="17" customHeight="1">
      <c r="A71" s="709">
        <v>30</v>
      </c>
      <c r="B71" s="280" t="s">
        <v>58</v>
      </c>
      <c r="C71" s="280" t="s">
        <v>73</v>
      </c>
      <c r="D71" s="281" t="s">
        <v>69</v>
      </c>
      <c r="E71" s="282" t="s">
        <v>98</v>
      </c>
      <c r="F71" s="283" t="s">
        <v>237</v>
      </c>
      <c r="G71" s="284" t="s">
        <v>64</v>
      </c>
      <c r="H71" s="285" t="s">
        <v>342</v>
      </c>
      <c r="I71" s="798">
        <v>30</v>
      </c>
    </row>
    <row r="72" spans="1:9" s="685" customFormat="1" ht="17" customHeight="1">
      <c r="A72" s="709"/>
      <c r="B72" s="286">
        <v>800653411</v>
      </c>
      <c r="C72" s="287"/>
      <c r="D72" s="288" t="s">
        <v>192</v>
      </c>
      <c r="E72" s="288"/>
      <c r="F72" s="289">
        <v>1935</v>
      </c>
      <c r="G72" s="290"/>
      <c r="H72" s="291">
        <v>1935</v>
      </c>
      <c r="I72" s="798"/>
    </row>
    <row r="73" spans="1:9" ht="17" customHeight="1">
      <c r="A73" s="848"/>
      <c r="B73" s="292" t="s">
        <v>49</v>
      </c>
      <c r="C73" s="257"/>
      <c r="D73" s="257"/>
      <c r="E73" s="263" t="s">
        <v>238</v>
      </c>
      <c r="F73" s="257"/>
      <c r="G73" s="257"/>
      <c r="H73" s="257"/>
      <c r="I73" s="849"/>
    </row>
    <row r="74" spans="1:9" ht="17" customHeight="1">
      <c r="A74" s="826"/>
      <c r="B74" s="262" t="s">
        <v>397</v>
      </c>
      <c r="C74" s="256" t="str">
        <f t="shared" ref="C74:H74" si="7">"# " &amp; VALUE(RIGHT(B74,3)+1)</f>
        <v># 301</v>
      </c>
      <c r="D74" s="256" t="str">
        <f t="shared" si="7"/>
        <v># 302</v>
      </c>
      <c r="E74" s="256" t="str">
        <f t="shared" si="7"/>
        <v># 303</v>
      </c>
      <c r="F74" s="256" t="str">
        <f t="shared" si="7"/>
        <v># 304</v>
      </c>
      <c r="G74" s="256" t="str">
        <f t="shared" si="7"/>
        <v># 305</v>
      </c>
      <c r="H74" s="256" t="str">
        <f t="shared" si="7"/>
        <v># 306</v>
      </c>
      <c r="I74" s="850"/>
    </row>
    <row r="75" spans="1:9" s="685" customFormat="1" ht="17" customHeight="1" thickBot="1">
      <c r="A75" s="826">
        <v>2000</v>
      </c>
      <c r="B75" s="262"/>
      <c r="C75" s="259"/>
      <c r="D75" s="293"/>
      <c r="E75" s="259"/>
      <c r="F75" s="293"/>
      <c r="G75" s="259"/>
      <c r="H75" s="259"/>
      <c r="I75" s="802">
        <v>2000</v>
      </c>
    </row>
    <row r="76" spans="1:9" s="685" customFormat="1" ht="17" customHeight="1">
      <c r="A76" s="851"/>
      <c r="B76" s="292" t="s">
        <v>62</v>
      </c>
      <c r="C76" s="294" t="s">
        <v>22</v>
      </c>
      <c r="D76" s="295" t="s">
        <v>240</v>
      </c>
      <c r="E76" s="295"/>
      <c r="F76" s="296"/>
      <c r="G76" s="909" t="s">
        <v>412</v>
      </c>
      <c r="H76" s="932" t="s">
        <v>287</v>
      </c>
      <c r="I76" s="852"/>
    </row>
    <row r="77" spans="1:9" ht="17" customHeight="1">
      <c r="A77" s="709">
        <v>30</v>
      </c>
      <c r="B77" s="262" t="s">
        <v>398</v>
      </c>
      <c r="C77" s="256" t="str">
        <f>"# " &amp; VALUE(RIGHT(B77,4)+1)</f>
        <v># 2672</v>
      </c>
      <c r="D77" s="256" t="str">
        <f>"# " &amp; VALUE(RIGHT(C77,4)+1)</f>
        <v># 2673</v>
      </c>
      <c r="E77" s="256" t="str">
        <f>"# " &amp; VALUE(RIGHT(D77,4)+1)</f>
        <v># 2674</v>
      </c>
      <c r="F77" s="256" t="str">
        <f>"# " &amp; VALUE(RIGHT(E77,4)+1)</f>
        <v># 2675</v>
      </c>
      <c r="G77" s="912" t="s">
        <v>413</v>
      </c>
      <c r="H77" s="913"/>
      <c r="I77" s="700">
        <v>30</v>
      </c>
    </row>
    <row r="78" spans="1:9" ht="17" customHeight="1">
      <c r="A78" s="701"/>
      <c r="B78" s="292" t="s">
        <v>108</v>
      </c>
      <c r="C78" s="301"/>
      <c r="D78" s="301"/>
      <c r="E78" s="301"/>
      <c r="F78" s="301"/>
      <c r="G78" s="911" t="s">
        <v>297</v>
      </c>
      <c r="H78" s="914"/>
      <c r="I78" s="854"/>
    </row>
    <row r="79" spans="1:9" ht="17" customHeight="1" thickBot="1">
      <c r="A79" s="709"/>
      <c r="B79" s="260"/>
      <c r="C79" s="256"/>
      <c r="D79" s="256"/>
      <c r="E79" s="256"/>
      <c r="F79" s="256"/>
      <c r="G79" s="915" t="s">
        <v>399</v>
      </c>
      <c r="H79" s="916" t="s">
        <v>414</v>
      </c>
      <c r="I79" s="706"/>
    </row>
    <row r="80" spans="1:9" s="685" customFormat="1" ht="17" customHeight="1" thickBot="1">
      <c r="A80" s="855">
        <v>2100</v>
      </c>
      <c r="B80" s="262"/>
      <c r="C80" s="304"/>
      <c r="D80" s="263" t="s">
        <v>196</v>
      </c>
      <c r="E80" s="256"/>
      <c r="F80" s="256"/>
      <c r="G80" s="917" t="s">
        <v>299</v>
      </c>
      <c r="H80" s="914" t="s">
        <v>289</v>
      </c>
      <c r="I80" s="842">
        <v>2100</v>
      </c>
    </row>
    <row r="81" spans="1:13" s="685" customFormat="1" ht="17" customHeight="1">
      <c r="A81" s="856"/>
      <c r="B81" s="256" t="s">
        <v>400</v>
      </c>
      <c r="C81" s="256" t="str">
        <f>"# " &amp; VALUE(RIGHT(B81,2)+1)</f>
        <v># 22</v>
      </c>
      <c r="D81" s="256" t="str">
        <f>"# " &amp; VALUE(RIGHT(C81,2)+1)</f>
        <v># 23</v>
      </c>
      <c r="E81" s="256" t="str">
        <f>"# " &amp; VALUE(RIGHT(D81,2)+1)</f>
        <v># 24</v>
      </c>
      <c r="F81" s="256" t="str">
        <f>"# " &amp; VALUE(RIGHT(E81,2)+1)</f>
        <v># 25</v>
      </c>
      <c r="G81" s="911" t="s">
        <v>415</v>
      </c>
      <c r="H81" s="913"/>
      <c r="I81" s="804"/>
      <c r="M81" s="858"/>
    </row>
    <row r="82" spans="1:13" s="685" customFormat="1" ht="17" customHeight="1">
      <c r="A82" s="859"/>
      <c r="B82" s="256"/>
      <c r="C82" s="256"/>
      <c r="D82" s="256"/>
      <c r="E82" s="256"/>
      <c r="F82" s="256"/>
      <c r="G82" s="918"/>
      <c r="H82" s="914"/>
      <c r="I82" s="845"/>
      <c r="M82" s="860"/>
    </row>
    <row r="83" spans="1:13" ht="17" customHeight="1">
      <c r="A83" s="832">
        <v>30</v>
      </c>
      <c r="B83" s="256"/>
      <c r="C83" s="256"/>
      <c r="D83" s="256"/>
      <c r="E83" s="256"/>
      <c r="F83" s="256"/>
      <c r="G83" s="919" t="s">
        <v>416</v>
      </c>
      <c r="H83" s="914"/>
      <c r="I83" s="820">
        <v>30</v>
      </c>
      <c r="M83" s="860"/>
    </row>
    <row r="84" spans="1:13" ht="17" customHeight="1">
      <c r="A84" s="807"/>
      <c r="B84" s="292" t="s">
        <v>244</v>
      </c>
      <c r="C84" s="295"/>
      <c r="D84" s="301"/>
      <c r="E84" s="301"/>
      <c r="F84" s="301"/>
      <c r="G84" s="920" t="s">
        <v>350</v>
      </c>
      <c r="H84" s="914"/>
      <c r="I84" s="798"/>
      <c r="M84" s="861"/>
    </row>
    <row r="85" spans="1:13" ht="17" customHeight="1">
      <c r="A85" s="807"/>
      <c r="B85" s="260"/>
      <c r="C85" s="256"/>
      <c r="D85" s="256"/>
      <c r="E85" s="256"/>
      <c r="F85" s="256"/>
      <c r="G85" s="921"/>
      <c r="H85" s="914"/>
      <c r="I85" s="798"/>
    </row>
    <row r="86" spans="1:13" s="685" customFormat="1" ht="17" customHeight="1" thickBot="1">
      <c r="A86" s="810">
        <v>2200</v>
      </c>
      <c r="B86" s="312"/>
      <c r="C86" s="313"/>
      <c r="D86" s="313" t="s">
        <v>246</v>
      </c>
      <c r="E86" s="256"/>
      <c r="F86" s="256"/>
      <c r="G86" s="917"/>
      <c r="H86" s="914"/>
      <c r="I86" s="802">
        <v>2200</v>
      </c>
    </row>
    <row r="87" spans="1:13" s="685" customFormat="1" ht="17" customHeight="1">
      <c r="A87" s="859"/>
      <c r="B87" s="256" t="s">
        <v>186</v>
      </c>
      <c r="C87" s="256" t="str">
        <f>"# " &amp; VALUE(RIGHT(B87,2)+1)</f>
        <v># 12</v>
      </c>
      <c r="D87" s="256" t="str">
        <f>"# " &amp; VALUE(RIGHT(C87,2)+1)</f>
        <v># 13</v>
      </c>
      <c r="E87" s="256" t="str">
        <f>"# " &amp; VALUE(RIGHT(D87,2)+1)</f>
        <v># 14</v>
      </c>
      <c r="F87" s="256" t="str">
        <f>"# " &amp; VALUE(RIGHT(E87,2)+1)</f>
        <v># 15</v>
      </c>
      <c r="G87" s="911">
        <v>800641584</v>
      </c>
      <c r="H87" s="922">
        <v>2215</v>
      </c>
      <c r="I87" s="804"/>
    </row>
    <row r="88" spans="1:13" s="685" customFormat="1" ht="17" customHeight="1">
      <c r="A88" s="859"/>
      <c r="B88" s="262"/>
      <c r="C88" s="256"/>
      <c r="D88" s="256"/>
      <c r="E88" s="256"/>
      <c r="F88" s="256"/>
      <c r="G88" s="919"/>
      <c r="H88" s="914" t="s">
        <v>417</v>
      </c>
      <c r="I88" s="845"/>
    </row>
    <row r="89" spans="1:13" ht="17" customHeight="1">
      <c r="A89" s="832">
        <v>30</v>
      </c>
      <c r="B89" s="317"/>
      <c r="C89" s="259"/>
      <c r="D89" s="259"/>
      <c r="E89" s="259"/>
      <c r="F89" s="259"/>
      <c r="G89" s="923" t="s">
        <v>401</v>
      </c>
      <c r="H89" s="924" t="s">
        <v>418</v>
      </c>
      <c r="I89" s="820">
        <v>30</v>
      </c>
    </row>
    <row r="90" spans="1:13" ht="17" customHeight="1">
      <c r="A90" s="835"/>
      <c r="B90" s="938" t="s">
        <v>420</v>
      </c>
      <c r="C90" s="940"/>
      <c r="D90" s="937"/>
      <c r="E90" s="936"/>
      <c r="F90" s="936"/>
      <c r="G90" s="925" t="s">
        <v>419</v>
      </c>
      <c r="H90" s="926" t="s">
        <v>298</v>
      </c>
      <c r="I90" s="798"/>
    </row>
    <row r="91" spans="1:13" ht="17" customHeight="1">
      <c r="A91" s="807"/>
      <c r="B91" s="936"/>
      <c r="C91" s="940"/>
      <c r="D91" s="939" t="s">
        <v>421</v>
      </c>
      <c r="E91" s="939"/>
      <c r="F91" s="939"/>
      <c r="G91" s="919"/>
      <c r="H91" s="914" t="s">
        <v>402</v>
      </c>
      <c r="I91" s="798"/>
    </row>
    <row r="92" spans="1:13" ht="17" customHeight="1">
      <c r="A92" s="807"/>
      <c r="B92" s="935" t="s">
        <v>422</v>
      </c>
      <c r="C92" s="935" t="s">
        <v>423</v>
      </c>
      <c r="D92" s="935" t="s">
        <v>424</v>
      </c>
      <c r="E92" s="935" t="s">
        <v>425</v>
      </c>
      <c r="F92" s="935" t="s">
        <v>426</v>
      </c>
      <c r="G92" s="920"/>
      <c r="H92" s="927" t="s">
        <v>96</v>
      </c>
      <c r="I92" s="798"/>
    </row>
    <row r="93" spans="1:13" ht="17" customHeight="1" thickBot="1">
      <c r="A93" s="810">
        <v>2300</v>
      </c>
      <c r="B93" s="934"/>
      <c r="C93" s="934"/>
      <c r="D93" s="933"/>
      <c r="E93" s="933"/>
      <c r="F93" s="933"/>
      <c r="G93" s="917"/>
      <c r="H93" s="928"/>
      <c r="I93" s="802">
        <v>2300</v>
      </c>
    </row>
    <row r="94" spans="1:13" s="685" customFormat="1" ht="17" customHeight="1">
      <c r="A94" s="866"/>
      <c r="B94" s="260" t="s">
        <v>355</v>
      </c>
      <c r="C94" s="583"/>
      <c r="D94" s="324" t="s">
        <v>251</v>
      </c>
      <c r="E94" s="256"/>
      <c r="F94" s="256"/>
      <c r="G94" s="582" t="s">
        <v>46</v>
      </c>
      <c r="H94" s="594" t="s">
        <v>251</v>
      </c>
      <c r="I94" s="852"/>
    </row>
    <row r="95" spans="1:13" s="685" customFormat="1" ht="17" customHeight="1">
      <c r="A95" s="866"/>
      <c r="B95" s="262" t="s">
        <v>403</v>
      </c>
      <c r="C95" s="256" t="str">
        <f>"# " &amp; VALUE(RIGHT(B95,4)+1)</f>
        <v># 3877</v>
      </c>
      <c r="D95" s="256" t="str">
        <f>"# " &amp; VALUE(RIGHT(C95,4)+1)</f>
        <v># 3878</v>
      </c>
      <c r="E95" s="256" t="str">
        <f>"# " &amp; VALUE(RIGHT(D95,4)+1)</f>
        <v># 3879</v>
      </c>
      <c r="F95" s="256" t="str">
        <f>"# " &amp; VALUE(RIGHT(E95,4)+1)</f>
        <v># 3880</v>
      </c>
      <c r="G95" s="266" t="s">
        <v>404</v>
      </c>
      <c r="H95" s="285" t="str">
        <f>"# " &amp; VALUE(RIGHT(F95,4)+1)</f>
        <v># 3881</v>
      </c>
      <c r="I95" s="867"/>
    </row>
    <row r="96" spans="1:13" s="685" customFormat="1" ht="17" customHeight="1" thickBot="1">
      <c r="A96" s="868">
        <v>2315</v>
      </c>
      <c r="B96" s="262"/>
      <c r="C96" s="256"/>
      <c r="D96" s="256"/>
      <c r="E96" s="256"/>
      <c r="F96" s="325">
        <v>2315</v>
      </c>
      <c r="G96" s="306" t="s">
        <v>43</v>
      </c>
      <c r="H96" s="285"/>
      <c r="I96" s="869">
        <v>2315</v>
      </c>
    </row>
    <row r="97" spans="1:9" ht="17" customHeight="1" thickBot="1">
      <c r="A97" s="695">
        <v>30</v>
      </c>
      <c r="B97" s="326"/>
      <c r="C97" s="327"/>
      <c r="D97" s="327"/>
      <c r="E97" s="327"/>
      <c r="F97" s="327"/>
      <c r="G97" s="982" t="s">
        <v>254</v>
      </c>
      <c r="H97" s="983"/>
      <c r="I97" s="871">
        <v>30</v>
      </c>
    </row>
    <row r="98" spans="1:9" ht="17" customHeight="1">
      <c r="A98" s="701"/>
      <c r="B98" s="262"/>
      <c r="C98" s="328"/>
      <c r="D98" s="328" t="s">
        <v>45</v>
      </c>
      <c r="E98" s="261"/>
      <c r="F98" s="328"/>
      <c r="G98" s="872" t="s">
        <v>23</v>
      </c>
      <c r="H98" s="873" t="s">
        <v>20</v>
      </c>
      <c r="I98" s="706"/>
    </row>
    <row r="99" spans="1:9" ht="17" customHeight="1">
      <c r="A99" s="709"/>
      <c r="B99" s="262"/>
      <c r="C99" s="257"/>
      <c r="D99" s="257"/>
      <c r="E99" s="261"/>
      <c r="F99" s="257"/>
      <c r="G99" s="765" t="str">
        <f>G41</f>
        <v>周六聊Teen谷 # 43</v>
      </c>
      <c r="H99" s="874" t="str">
        <f>F70</f>
        <v>最強生命線 # 421</v>
      </c>
      <c r="I99" s="706"/>
    </row>
    <row r="100" spans="1:9" ht="17" customHeight="1" thickBot="1">
      <c r="A100" s="709"/>
      <c r="B100" s="262"/>
      <c r="C100" s="257"/>
      <c r="D100" s="257"/>
      <c r="E100" s="329"/>
      <c r="F100" s="583">
        <v>2350</v>
      </c>
      <c r="G100" s="742"/>
      <c r="H100" s="792"/>
      <c r="I100" s="706"/>
    </row>
    <row r="101" spans="1:9" s="685" customFormat="1" ht="17" customHeight="1" thickBot="1">
      <c r="A101" s="676" t="s">
        <v>9</v>
      </c>
      <c r="B101" s="330"/>
      <c r="C101" s="331"/>
      <c r="D101" s="331" t="s">
        <v>40</v>
      </c>
      <c r="E101" s="332"/>
      <c r="F101" s="331"/>
      <c r="G101" s="698"/>
      <c r="H101" s="699"/>
      <c r="I101" s="708" t="s">
        <v>9</v>
      </c>
    </row>
    <row r="102" spans="1:9" ht="17" customHeight="1">
      <c r="A102" s="686"/>
      <c r="B102" s="875" t="s">
        <v>17</v>
      </c>
      <c r="C102" s="870"/>
      <c r="D102" s="870"/>
      <c r="E102" s="671"/>
      <c r="F102" s="870"/>
      <c r="G102" s="876" t="s">
        <v>23</v>
      </c>
      <c r="H102" s="877" t="s">
        <v>20</v>
      </c>
      <c r="I102" s="694"/>
    </row>
    <row r="103" spans="1:9" ht="17" customHeight="1">
      <c r="A103" s="709"/>
      <c r="B103" s="751"/>
      <c r="C103" s="671"/>
      <c r="D103" s="671" t="str">
        <f>D60</f>
        <v>兄弟幫 Big Boys Club (2505 EPI)</v>
      </c>
      <c r="F103" s="878"/>
      <c r="G103" s="879" t="str">
        <f>G70</f>
        <v>新聞透視 # 42</v>
      </c>
      <c r="H103" s="776" t="str">
        <f>H35</f>
        <v>新聞掏寶 # 274</v>
      </c>
      <c r="I103" s="706"/>
    </row>
    <row r="104" spans="1:9" ht="17" customHeight="1">
      <c r="A104" s="695">
        <v>30</v>
      </c>
      <c r="B104" s="732" t="str">
        <f>B61</f>
        <v># 1991</v>
      </c>
      <c r="C104" s="732" t="str">
        <f>C61</f>
        <v># 1992</v>
      </c>
      <c r="D104" s="722" t="str">
        <f>D61</f>
        <v># 1993</v>
      </c>
      <c r="E104" s="722" t="str">
        <f>E61</f>
        <v># 1994</v>
      </c>
      <c r="F104" s="732" t="str">
        <f>F61</f>
        <v># 1995</v>
      </c>
      <c r="G104" s="880"/>
      <c r="H104" s="881"/>
      <c r="I104" s="700">
        <v>30</v>
      </c>
    </row>
    <row r="105" spans="1:9" ht="17" customHeight="1">
      <c r="A105" s="709"/>
      <c r="B105" s="687" t="s">
        <v>17</v>
      </c>
      <c r="C105" s="864"/>
      <c r="D105" s="704"/>
      <c r="E105" s="704"/>
      <c r="F105" s="704"/>
      <c r="G105" s="844" t="s">
        <v>23</v>
      </c>
      <c r="H105" s="782" t="s">
        <v>20</v>
      </c>
      <c r="I105" s="882"/>
    </row>
    <row r="106" spans="1:9" s="685" customFormat="1" ht="17" customHeight="1" thickBot="1">
      <c r="A106" s="676" t="s">
        <v>10</v>
      </c>
      <c r="B106" s="865"/>
      <c r="C106" s="864"/>
      <c r="D106" s="800" t="str">
        <f>D86</f>
        <v>金式森林 The Fading Gold (25 EPI)</v>
      </c>
      <c r="G106" s="883" t="s">
        <v>405</v>
      </c>
      <c r="H106" s="764" t="str">
        <f>H63</f>
        <v>財經透視 # 44</v>
      </c>
      <c r="I106" s="679" t="s">
        <v>10</v>
      </c>
    </row>
    <row r="107" spans="1:9" ht="17" customHeight="1">
      <c r="A107" s="779"/>
      <c r="B107" s="722" t="str">
        <f>B87</f>
        <v># 11</v>
      </c>
      <c r="C107" s="722" t="str">
        <f>"# " &amp; VALUE(RIGHT(B107,2)+1)</f>
        <v># 12</v>
      </c>
      <c r="D107" s="722" t="str">
        <f>"# " &amp; VALUE(RIGHT(C107,2)+1)</f>
        <v># 13</v>
      </c>
      <c r="E107" s="722" t="str">
        <f>"# " &amp; VALUE(RIGHT(D107,2)+1)</f>
        <v># 14</v>
      </c>
      <c r="F107" s="722" t="str">
        <f>"# " &amp; VALUE(RIGHT(E107,2)+1)</f>
        <v># 15</v>
      </c>
      <c r="G107" s="844" t="s">
        <v>23</v>
      </c>
      <c r="H107" s="782" t="s">
        <v>20</v>
      </c>
      <c r="I107" s="783"/>
    </row>
    <row r="108" spans="1:9" ht="17" customHeight="1">
      <c r="A108" s="884">
        <v>30</v>
      </c>
      <c r="B108" s="732"/>
      <c r="C108" s="732"/>
      <c r="D108" s="732"/>
      <c r="E108" s="732"/>
      <c r="F108" s="732"/>
      <c r="G108" s="883" t="s">
        <v>406</v>
      </c>
      <c r="H108" s="776" t="str">
        <f>H70</f>
        <v>星期日檔案 #25</v>
      </c>
      <c r="I108" s="788">
        <v>30</v>
      </c>
    </row>
    <row r="109" spans="1:9" ht="17" customHeight="1">
      <c r="A109" s="789"/>
      <c r="B109" s="758" t="s">
        <v>17</v>
      </c>
      <c r="C109" s="722"/>
      <c r="D109" s="722"/>
      <c r="E109" s="722"/>
      <c r="F109" s="704"/>
      <c r="G109" s="844" t="s">
        <v>23</v>
      </c>
      <c r="H109" s="944" t="s">
        <v>273</v>
      </c>
      <c r="I109" s="724"/>
    </row>
    <row r="110" spans="1:9" s="685" customFormat="1" ht="17" customHeight="1" thickBot="1">
      <c r="A110" s="676" t="s">
        <v>11</v>
      </c>
      <c r="B110" s="717"/>
      <c r="C110" s="751"/>
      <c r="D110" s="722" t="str">
        <f>$D$80</f>
        <v>巨塔之后 The Queen Of Castle (25 EPI)</v>
      </c>
      <c r="E110" s="722"/>
      <c r="F110" s="722"/>
      <c r="G110" s="816" t="str">
        <f>G83</f>
        <v>奇情谷 #6</v>
      </c>
      <c r="H110" s="946"/>
      <c r="I110" s="708" t="s">
        <v>11</v>
      </c>
    </row>
    <row r="111" spans="1:9" ht="17" customHeight="1">
      <c r="A111" s="779"/>
      <c r="B111" s="717" t="str">
        <f>B81</f>
        <v># 21</v>
      </c>
      <c r="C111" s="722" t="str">
        <f>C81</f>
        <v># 22</v>
      </c>
      <c r="D111" s="722" t="str">
        <f>"# " &amp; VALUE(RIGHT(C111,2)+1)</f>
        <v># 23</v>
      </c>
      <c r="E111" s="722" t="str">
        <f>"# " &amp; VALUE(RIGHT(D111,2)+1)</f>
        <v># 24</v>
      </c>
      <c r="F111" s="722" t="str">
        <f>"# " &amp; VALUE(RIGHT(E111,2)+1)</f>
        <v># 25</v>
      </c>
      <c r="G111" s="688"/>
      <c r="H111" s="943"/>
      <c r="I111" s="715"/>
    </row>
    <row r="112" spans="1:9" ht="17" customHeight="1">
      <c r="A112" s="734">
        <v>30</v>
      </c>
      <c r="B112" s="725"/>
      <c r="C112" s="732"/>
      <c r="D112" s="732"/>
      <c r="E112" s="732"/>
      <c r="F112" s="722"/>
      <c r="G112" s="597"/>
      <c r="H112" s="946" t="s">
        <v>427</v>
      </c>
      <c r="I112" s="720">
        <v>30</v>
      </c>
    </row>
    <row r="113" spans="1:9" ht="17" customHeight="1">
      <c r="A113" s="734"/>
      <c r="B113" s="758" t="s">
        <v>17</v>
      </c>
      <c r="C113" s="846"/>
      <c r="D113" s="748" t="s">
        <v>192</v>
      </c>
      <c r="E113" s="748"/>
      <c r="F113" s="847"/>
      <c r="G113" s="844" t="s">
        <v>23</v>
      </c>
      <c r="H113" s="943"/>
      <c r="I113" s="735"/>
    </row>
    <row r="114" spans="1:9" ht="17" customHeight="1">
      <c r="A114" s="789"/>
      <c r="B114" s="886" t="s">
        <v>17</v>
      </c>
      <c r="C114" s="887"/>
      <c r="D114" s="887" t="str">
        <f>D76</f>
        <v xml:space="preserve">愛．回家之開心速遞  Lo And Behold </v>
      </c>
      <c r="E114" s="703"/>
      <c r="F114" s="703"/>
      <c r="G114" s="857"/>
      <c r="H114" s="942"/>
      <c r="I114" s="724"/>
    </row>
    <row r="115" spans="1:9" s="685" customFormat="1" ht="17" customHeight="1" thickBot="1">
      <c r="A115" s="676" t="s">
        <v>12</v>
      </c>
      <c r="B115" s="696" t="str">
        <f>B77</f>
        <v># 2671</v>
      </c>
      <c r="C115" s="732" t="str">
        <f t="shared" ref="C115:F115" si="8">C77</f>
        <v># 2672</v>
      </c>
      <c r="D115" s="732" t="str">
        <f t="shared" si="8"/>
        <v># 2673</v>
      </c>
      <c r="E115" s="732" t="str">
        <f t="shared" si="8"/>
        <v># 2674</v>
      </c>
      <c r="F115" s="732" t="str">
        <f t="shared" si="8"/>
        <v># 2675</v>
      </c>
      <c r="G115" s="889" t="str">
        <f>G89</f>
        <v xml:space="preserve">直播靈接觸 #23 </v>
      </c>
      <c r="H115" s="942"/>
      <c r="I115" s="708" t="s">
        <v>12</v>
      </c>
    </row>
    <row r="116" spans="1:9" ht="17" customHeight="1">
      <c r="A116" s="779"/>
      <c r="B116" s="886" t="s">
        <v>17</v>
      </c>
      <c r="C116" s="836"/>
      <c r="D116" s="722" t="s">
        <v>257</v>
      </c>
      <c r="E116" s="703"/>
      <c r="F116" s="703"/>
      <c r="G116" s="816"/>
      <c r="H116" s="942"/>
      <c r="I116" s="760"/>
    </row>
    <row r="117" spans="1:9" ht="17" customHeight="1">
      <c r="A117" s="884">
        <v>30</v>
      </c>
      <c r="B117" s="696" t="str">
        <f>B74</f>
        <v># 300</v>
      </c>
      <c r="C117" s="732" t="str">
        <f>C74</f>
        <v># 301</v>
      </c>
      <c r="D117" s="732" t="str">
        <f>D74</f>
        <v># 302</v>
      </c>
      <c r="E117" s="732" t="str">
        <f>E74</f>
        <v># 303</v>
      </c>
      <c r="F117" s="732" t="str">
        <f>F74</f>
        <v># 304</v>
      </c>
      <c r="G117" s="697"/>
      <c r="H117" s="942"/>
      <c r="I117" s="744">
        <v>30</v>
      </c>
    </row>
    <row r="118" spans="1:9" ht="17" customHeight="1">
      <c r="A118" s="734"/>
      <c r="B118" s="890" t="s">
        <v>17</v>
      </c>
      <c r="C118" s="836" t="s">
        <v>17</v>
      </c>
      <c r="D118" s="891" t="s">
        <v>17</v>
      </c>
      <c r="E118" s="814" t="s">
        <v>112</v>
      </c>
      <c r="F118" s="702" t="s">
        <v>17</v>
      </c>
      <c r="G118" s="857" t="s">
        <v>85</v>
      </c>
      <c r="H118" s="945" t="s">
        <v>428</v>
      </c>
      <c r="I118" s="749"/>
    </row>
    <row r="119" spans="1:9" s="685" customFormat="1" ht="17" customHeight="1" thickBot="1">
      <c r="A119" s="676" t="s">
        <v>15</v>
      </c>
      <c r="B119" s="893" t="str">
        <f>B70</f>
        <v>美食新聞報道 # 134</v>
      </c>
      <c r="C119" s="722" t="str">
        <f>$C$70</f>
        <v>美食新聞報道 # 135</v>
      </c>
      <c r="D119" s="857" t="str">
        <f>D70</f>
        <v>美食新聞報道 (*港台篇) #24</v>
      </c>
      <c r="E119" s="742" t="str">
        <f>E58</f>
        <v># 53</v>
      </c>
      <c r="F119" s="698" t="str">
        <f>F70</f>
        <v>最強生命線 # 421</v>
      </c>
      <c r="G119" s="697" t="str">
        <f>G74</f>
        <v># 305</v>
      </c>
      <c r="H119" s="941" t="s">
        <v>429</v>
      </c>
      <c r="I119" s="769" t="s">
        <v>15</v>
      </c>
    </row>
    <row r="120" spans="1:9" ht="17" customHeight="1">
      <c r="A120" s="779"/>
      <c r="B120" s="758" t="s">
        <v>17</v>
      </c>
      <c r="C120" s="703"/>
      <c r="D120" s="704"/>
      <c r="E120" s="704"/>
      <c r="F120" s="704"/>
      <c r="G120" s="844" t="s">
        <v>23</v>
      </c>
      <c r="H120" s="857" t="s">
        <v>85</v>
      </c>
      <c r="I120" s="715"/>
    </row>
    <row r="121" spans="1:9" ht="17" customHeight="1">
      <c r="A121" s="884">
        <v>30</v>
      </c>
      <c r="B121" s="894"/>
      <c r="C121" s="722"/>
      <c r="D121" s="831" t="s">
        <v>130</v>
      </c>
      <c r="E121" s="831"/>
      <c r="G121" s="697" t="str">
        <f>G76</f>
        <v>空運世一 # 1</v>
      </c>
      <c r="H121" s="697" t="str">
        <f>H74</f>
        <v># 306</v>
      </c>
      <c r="I121" s="720">
        <v>30</v>
      </c>
    </row>
    <row r="122" spans="1:9" ht="17" customHeight="1">
      <c r="A122" s="734"/>
      <c r="B122" s="717" t="str">
        <f>B64</f>
        <v># 13</v>
      </c>
      <c r="C122" s="722" t="str">
        <f>C64</f>
        <v># 14</v>
      </c>
      <c r="D122" s="722" t="str">
        <f>D64</f>
        <v># 15</v>
      </c>
      <c r="E122" s="722" t="str">
        <f>E64</f>
        <v># 16</v>
      </c>
      <c r="F122" s="722" t="str">
        <f>F64</f>
        <v># 17</v>
      </c>
      <c r="G122" s="844" t="s">
        <v>23</v>
      </c>
      <c r="H122" s="892" t="s">
        <v>20</v>
      </c>
      <c r="I122" s="724"/>
    </row>
    <row r="123" spans="1:9" s="685" customFormat="1" ht="17" customHeight="1" thickBot="1">
      <c r="A123" s="676" t="s">
        <v>13</v>
      </c>
      <c r="B123" s="725"/>
      <c r="C123" s="732"/>
      <c r="D123" s="732"/>
      <c r="E123" s="732"/>
      <c r="F123" s="732"/>
      <c r="G123" s="784" t="str">
        <f>G79</f>
        <v>日本最美村落 # 12</v>
      </c>
      <c r="H123" s="853" t="str">
        <f>H91</f>
        <v>關東·路駅十三 # 9</v>
      </c>
      <c r="I123" s="708" t="s">
        <v>13</v>
      </c>
    </row>
    <row r="124" spans="1:9" ht="17" customHeight="1">
      <c r="A124" s="709"/>
      <c r="B124" s="886" t="s">
        <v>17</v>
      </c>
      <c r="C124" s="836"/>
      <c r="D124" s="722" t="str">
        <f>D$41</f>
        <v>*流行都市  Big City Shop 2025</v>
      </c>
      <c r="E124" s="671"/>
      <c r="F124" s="895"/>
      <c r="G124" s="844" t="s">
        <v>23</v>
      </c>
      <c r="H124" s="896" t="s">
        <v>20</v>
      </c>
      <c r="I124" s="706"/>
    </row>
    <row r="125" spans="1:9" ht="17" customHeight="1">
      <c r="A125" s="709"/>
      <c r="B125" s="722" t="str">
        <f>B$42</f>
        <v># 1836</v>
      </c>
      <c r="C125" s="722" t="str">
        <f>C$42</f>
        <v># 1837</v>
      </c>
      <c r="D125" s="722" t="str">
        <f>D$42</f>
        <v># 1838</v>
      </c>
      <c r="E125" s="722" t="str">
        <f>E$42</f>
        <v># 1839</v>
      </c>
      <c r="F125" s="722" t="str">
        <f>F42</f>
        <v># 1840</v>
      </c>
      <c r="G125" s="857" t="str">
        <f>G70</f>
        <v>新聞透視 # 42</v>
      </c>
      <c r="H125" s="897"/>
      <c r="I125" s="706"/>
    </row>
    <row r="126" spans="1:9" ht="17" customHeight="1">
      <c r="A126" s="884" t="s">
        <v>2</v>
      </c>
      <c r="B126" s="696"/>
      <c r="C126" s="732"/>
      <c r="D126" s="732"/>
      <c r="E126" s="732"/>
      <c r="F126" s="898" t="s">
        <v>61</v>
      </c>
      <c r="H126" s="792" t="str">
        <f>H39</f>
        <v>流行經典50年 # 64</v>
      </c>
      <c r="I126" s="720" t="s">
        <v>2</v>
      </c>
    </row>
    <row r="127" spans="1:9" ht="17" customHeight="1">
      <c r="A127" s="734"/>
      <c r="B127" s="899" t="s">
        <v>53</v>
      </c>
      <c r="C127" s="722"/>
      <c r="D127" s="722" t="s">
        <v>52</v>
      </c>
      <c r="E127" s="722"/>
      <c r="F127" s="722"/>
      <c r="G127" s="844" t="s">
        <v>23</v>
      </c>
      <c r="H127" s="723"/>
      <c r="I127" s="735"/>
    </row>
    <row r="128" spans="1:9" ht="17" customHeight="1" thickBot="1">
      <c r="A128" s="900" t="s">
        <v>14</v>
      </c>
      <c r="B128" s="655" t="s">
        <v>407</v>
      </c>
      <c r="C128" s="656" t="str">
        <f>"# " &amp; VALUE(RIGHT(B128,3)+1)</f>
        <v># 195</v>
      </c>
      <c r="D128" s="656" t="str">
        <f>"# " &amp; VALUE(RIGHT(C128,3)+1)</f>
        <v># 196</v>
      </c>
      <c r="E128" s="656" t="str">
        <f>"# " &amp; VALUE(RIGHT(D128,3)+1)</f>
        <v># 197</v>
      </c>
      <c r="F128" s="656" t="str">
        <f>"# " &amp; VALUE(RIGHT(E128,3)+1)</f>
        <v># 198</v>
      </c>
      <c r="G128" s="901" t="str">
        <f>G41</f>
        <v>周六聊Teen谷 # 43</v>
      </c>
      <c r="H128" s="902"/>
      <c r="I128" s="903" t="s">
        <v>14</v>
      </c>
    </row>
    <row r="129" spans="1:9" ht="17" customHeight="1" thickTop="1">
      <c r="A129" s="904"/>
      <c r="B129" s="905" t="s">
        <v>408</v>
      </c>
      <c r="C129" s="671"/>
      <c r="D129" s="671"/>
      <c r="E129" s="671"/>
      <c r="F129" s="671"/>
      <c r="G129" s="671"/>
      <c r="H129" s="969">
        <f ca="1">TODAY()</f>
        <v>45959</v>
      </c>
      <c r="I129" s="970"/>
    </row>
    <row r="130" spans="1:9" ht="17" customHeight="1">
      <c r="B130" s="905"/>
    </row>
    <row r="131" spans="1:9" ht="17" customHeight="1"/>
    <row r="132" spans="1:9" ht="17" customHeight="1"/>
  </sheetData>
  <mergeCells count="9">
    <mergeCell ref="G97:H97"/>
    <mergeCell ref="H129:I129"/>
    <mergeCell ref="C1:G1"/>
    <mergeCell ref="H2:I2"/>
    <mergeCell ref="G11:H11"/>
    <mergeCell ref="B12:F12"/>
    <mergeCell ref="G65:H65"/>
    <mergeCell ref="B67:F67"/>
    <mergeCell ref="G67:H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wk1</vt:lpstr>
      <vt:lpstr>wk2</vt:lpstr>
      <vt:lpstr>wk3</vt:lpstr>
      <vt:lpstr>wk4</vt:lpstr>
      <vt:lpstr>'wk1'!Print_Area</vt:lpstr>
    </vt:vector>
  </TitlesOfParts>
  <Company>Measat Broadcast Network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PCKPUA</dc:creator>
  <cp:lastModifiedBy>TANG, Chin Yee</cp:lastModifiedBy>
  <cp:lastPrinted>2025-07-22T03:53:00Z</cp:lastPrinted>
  <dcterms:created xsi:type="dcterms:W3CDTF">2009-06-03T02:40:18Z</dcterms:created>
  <dcterms:modified xsi:type="dcterms:W3CDTF">2025-10-29T02:31:09Z</dcterms:modified>
</cp:coreProperties>
</file>