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TVB Jade HD\Schedule\2024\"/>
    </mc:Choice>
  </mc:AlternateContent>
  <xr:revisionPtr revIDLastSave="0" documentId="13_ncr:1_{A21C87A3-381B-41CD-B146-11A35DAFEB94}" xr6:coauthVersionLast="47" xr6:coauthVersionMax="47" xr10:uidLastSave="{00000000-0000-0000-0000-000000000000}"/>
  <bookViews>
    <workbookView xWindow="-110" yWindow="-110" windowWidth="19420" windowHeight="10420" tabRatio="602" activeTab="3" xr2:uid="{00000000-000D-0000-FFFF-FFFF00000000}"/>
  </bookViews>
  <sheets>
    <sheet name="wk1" sheetId="3" r:id="rId1"/>
    <sheet name="wk2" sheetId="4" r:id="rId2"/>
    <sheet name="wk3" sheetId="5" r:id="rId3"/>
    <sheet name="wk4" sheetId="6" r:id="rId4"/>
  </sheets>
  <definedNames>
    <definedName name="_xlnm.Print_Area" localSheetId="0">'wk1'!$A$1:$I$126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4" l="1"/>
  <c r="G21" i="4"/>
  <c r="C21" i="4"/>
  <c r="D21" i="4"/>
  <c r="E21" i="4"/>
  <c r="F91" i="3"/>
  <c r="F50" i="3" l="1"/>
  <c r="C50" i="3"/>
  <c r="D50" i="3" s="1"/>
  <c r="F25" i="3"/>
  <c r="C25" i="3"/>
  <c r="D25" i="3" s="1"/>
  <c r="E91" i="3"/>
  <c r="D95" i="3"/>
  <c r="H126" i="6" l="1"/>
  <c r="G125" i="6"/>
  <c r="B124" i="6"/>
  <c r="H123" i="6"/>
  <c r="G123" i="6"/>
  <c r="D123" i="6"/>
  <c r="B120" i="6"/>
  <c r="H119" i="6"/>
  <c r="D119" i="6"/>
  <c r="G117" i="6"/>
  <c r="F117" i="6"/>
  <c r="E117" i="6"/>
  <c r="D117" i="6"/>
  <c r="C117" i="6"/>
  <c r="B117" i="6"/>
  <c r="B115" i="6"/>
  <c r="H110" i="6"/>
  <c r="H107" i="6"/>
  <c r="G107" i="6"/>
  <c r="B106" i="6"/>
  <c r="H105" i="6"/>
  <c r="G105" i="6"/>
  <c r="E103" i="6"/>
  <c r="D103" i="6"/>
  <c r="H102" i="6"/>
  <c r="G102" i="6"/>
  <c r="E102" i="6"/>
  <c r="D102" i="6"/>
  <c r="C102" i="6"/>
  <c r="E98" i="6"/>
  <c r="C86" i="6"/>
  <c r="D86" i="6" s="1"/>
  <c r="D76" i="6"/>
  <c r="E76" i="6" s="1"/>
  <c r="C74" i="6"/>
  <c r="C115" i="6" s="1"/>
  <c r="C65" i="6"/>
  <c r="D65" i="6" s="1"/>
  <c r="F62" i="6"/>
  <c r="F103" i="6" s="1"/>
  <c r="G61" i="6"/>
  <c r="D59" i="6"/>
  <c r="D57" i="6"/>
  <c r="B50" i="6"/>
  <c r="D46" i="6"/>
  <c r="G45" i="6"/>
  <c r="D45" i="6"/>
  <c r="C40" i="6"/>
  <c r="D40" i="6" s="1"/>
  <c r="F37" i="6"/>
  <c r="E37" i="6"/>
  <c r="C37" i="6"/>
  <c r="F36" i="6"/>
  <c r="E36" i="6"/>
  <c r="D36" i="6"/>
  <c r="C36" i="6"/>
  <c r="E33" i="6"/>
  <c r="F27" i="6"/>
  <c r="E27" i="6"/>
  <c r="D27" i="6"/>
  <c r="C27" i="6"/>
  <c r="B27" i="6"/>
  <c r="B102" i="6" s="1"/>
  <c r="C50" i="6"/>
  <c r="D50" i="6" s="1"/>
  <c r="E50" i="6" s="1"/>
  <c r="D49" i="6"/>
  <c r="C19" i="6"/>
  <c r="D19" i="6" s="1"/>
  <c r="E19" i="6" s="1"/>
  <c r="F19" i="6" s="1"/>
  <c r="G19" i="6" s="1"/>
  <c r="H19" i="6" s="1"/>
  <c r="D16" i="6"/>
  <c r="E16" i="6" s="1"/>
  <c r="F16" i="6" s="1"/>
  <c r="G16" i="6" s="1"/>
  <c r="H16" i="6" s="1"/>
  <c r="D9" i="6"/>
  <c r="D34" i="6" s="1"/>
  <c r="C9" i="6"/>
  <c r="C34" i="6" s="1"/>
  <c r="E8" i="6"/>
  <c r="H7" i="6"/>
  <c r="D7" i="6"/>
  <c r="E7" i="6" s="1"/>
  <c r="C7" i="6"/>
  <c r="B7" i="6"/>
  <c r="C4" i="6"/>
  <c r="D4" i="6" s="1"/>
  <c r="E4" i="6" s="1"/>
  <c r="F4" i="6" s="1"/>
  <c r="G4" i="6" s="1"/>
  <c r="H4" i="6" s="1"/>
  <c r="G117" i="5"/>
  <c r="H107" i="5"/>
  <c r="G107" i="5"/>
  <c r="E106" i="5"/>
  <c r="D106" i="5"/>
  <c r="B106" i="5"/>
  <c r="H105" i="5"/>
  <c r="G105" i="5"/>
  <c r="E98" i="5"/>
  <c r="D106" i="6" l="1"/>
  <c r="E46" i="6"/>
  <c r="E86" i="6"/>
  <c r="E40" i="6"/>
  <c r="D124" i="6"/>
  <c r="E65" i="6"/>
  <c r="D120" i="6"/>
  <c r="F21" i="6"/>
  <c r="F76" i="6"/>
  <c r="C46" i="6"/>
  <c r="D74" i="6"/>
  <c r="C120" i="6"/>
  <c r="C124" i="6"/>
  <c r="E9" i="6"/>
  <c r="E21" i="6"/>
  <c r="C106" i="6"/>
  <c r="F50" i="6"/>
  <c r="G117" i="3"/>
  <c r="G115" i="3"/>
  <c r="D115" i="6" l="1"/>
  <c r="E74" i="6"/>
  <c r="E124" i="6"/>
  <c r="F40" i="6"/>
  <c r="F124" i="6" s="1"/>
  <c r="E106" i="6"/>
  <c r="F46" i="6"/>
  <c r="F86" i="6"/>
  <c r="F106" i="6" s="1"/>
  <c r="G21" i="6"/>
  <c r="H76" i="6"/>
  <c r="H117" i="6" s="1"/>
  <c r="E120" i="6"/>
  <c r="F65" i="6"/>
  <c r="F120" i="6" s="1"/>
  <c r="E34" i="6"/>
  <c r="F9" i="6"/>
  <c r="H126" i="4"/>
  <c r="G125" i="4"/>
  <c r="B124" i="4"/>
  <c r="H123" i="4"/>
  <c r="G123" i="4"/>
  <c r="D123" i="4"/>
  <c r="H121" i="4"/>
  <c r="G121" i="4"/>
  <c r="B120" i="4"/>
  <c r="H119" i="4"/>
  <c r="G119" i="4"/>
  <c r="D119" i="4"/>
  <c r="F117" i="4"/>
  <c r="E117" i="4"/>
  <c r="D117" i="4"/>
  <c r="C117" i="4"/>
  <c r="B117" i="4"/>
  <c r="B115" i="4"/>
  <c r="D113" i="4"/>
  <c r="C113" i="4"/>
  <c r="B113" i="4"/>
  <c r="D112" i="4"/>
  <c r="H110" i="4"/>
  <c r="B110" i="4"/>
  <c r="C110" i="4" s="1"/>
  <c r="D110" i="4" s="1"/>
  <c r="E110" i="4" s="1"/>
  <c r="F110" i="4" s="1"/>
  <c r="D109" i="4"/>
  <c r="H107" i="4"/>
  <c r="G107" i="4"/>
  <c r="B106" i="4"/>
  <c r="H105" i="4"/>
  <c r="G105" i="4"/>
  <c r="E103" i="4"/>
  <c r="D103" i="4"/>
  <c r="G102" i="4"/>
  <c r="E102" i="4"/>
  <c r="D102" i="4"/>
  <c r="C102" i="4"/>
  <c r="E98" i="4"/>
  <c r="C86" i="4"/>
  <c r="D46" i="4" s="1"/>
  <c r="C80" i="4"/>
  <c r="D80" i="4" s="1"/>
  <c r="E76" i="4"/>
  <c r="F76" i="4" s="1"/>
  <c r="C74" i="4"/>
  <c r="D74" i="4" s="1"/>
  <c r="C65" i="4"/>
  <c r="D65" i="4" s="1"/>
  <c r="G64" i="4"/>
  <c r="F62" i="4"/>
  <c r="F103" i="4" s="1"/>
  <c r="H61" i="4"/>
  <c r="G61" i="4"/>
  <c r="D59" i="4"/>
  <c r="F57" i="4"/>
  <c r="D57" i="4"/>
  <c r="H55" i="4"/>
  <c r="B54" i="4"/>
  <c r="D53" i="4"/>
  <c r="H47" i="4"/>
  <c r="C46" i="4"/>
  <c r="H45" i="4"/>
  <c r="G45" i="4"/>
  <c r="D45" i="4"/>
  <c r="C40" i="4"/>
  <c r="C124" i="4" s="1"/>
  <c r="F37" i="4"/>
  <c r="E37" i="4"/>
  <c r="C37" i="4"/>
  <c r="B37" i="4"/>
  <c r="F36" i="4"/>
  <c r="E36" i="4"/>
  <c r="D36" i="4"/>
  <c r="C36" i="4"/>
  <c r="B36" i="4"/>
  <c r="B34" i="4"/>
  <c r="E33" i="4"/>
  <c r="B31" i="4"/>
  <c r="D30" i="4"/>
  <c r="F27" i="4"/>
  <c r="E27" i="4"/>
  <c r="D27" i="4"/>
  <c r="C27" i="4"/>
  <c r="B27" i="4"/>
  <c r="C7" i="4" s="1"/>
  <c r="D23" i="4"/>
  <c r="E23" i="4" s="1"/>
  <c r="C23" i="4"/>
  <c r="C54" i="4" s="1"/>
  <c r="D54" i="4" s="1"/>
  <c r="E54" i="4" s="1"/>
  <c r="C19" i="4"/>
  <c r="D19" i="4" s="1"/>
  <c r="E19" i="4" s="1"/>
  <c r="F19" i="4" s="1"/>
  <c r="G19" i="4" s="1"/>
  <c r="H19" i="4" s="1"/>
  <c r="C16" i="4"/>
  <c r="D16" i="4" s="1"/>
  <c r="E16" i="4" s="1"/>
  <c r="F16" i="4" s="1"/>
  <c r="G16" i="4" s="1"/>
  <c r="H16" i="4" s="1"/>
  <c r="C9" i="4"/>
  <c r="D9" i="4" s="1"/>
  <c r="E8" i="4"/>
  <c r="H7" i="4"/>
  <c r="G7" i="4"/>
  <c r="F7" i="4"/>
  <c r="D7" i="4"/>
  <c r="E7" i="4" s="1"/>
  <c r="B7" i="4"/>
  <c r="C4" i="4"/>
  <c r="D4" i="4" s="1"/>
  <c r="E4" i="4" s="1"/>
  <c r="F4" i="4" s="1"/>
  <c r="G4" i="4" s="1"/>
  <c r="H4" i="4" s="1"/>
  <c r="E115" i="6" l="1"/>
  <c r="F74" i="6"/>
  <c r="F34" i="6"/>
  <c r="G9" i="6"/>
  <c r="E65" i="4"/>
  <c r="D120" i="4"/>
  <c r="E74" i="4"/>
  <c r="D115" i="4"/>
  <c r="F113" i="4"/>
  <c r="H76" i="4"/>
  <c r="H117" i="4" s="1"/>
  <c r="E80" i="4"/>
  <c r="D31" i="4"/>
  <c r="D34" i="4"/>
  <c r="E9" i="4"/>
  <c r="C34" i="4"/>
  <c r="D40" i="4"/>
  <c r="B102" i="4"/>
  <c r="C115" i="4"/>
  <c r="C120" i="4"/>
  <c r="C31" i="4"/>
  <c r="C106" i="4"/>
  <c r="E113" i="4"/>
  <c r="D86" i="4"/>
  <c r="F115" i="6" l="1"/>
  <c r="G74" i="6"/>
  <c r="H9" i="6"/>
  <c r="H34" i="6" s="1"/>
  <c r="G34" i="6"/>
  <c r="F31" i="4"/>
  <c r="F80" i="4"/>
  <c r="E31" i="4"/>
  <c r="E86" i="4"/>
  <c r="D106" i="4"/>
  <c r="E46" i="4"/>
  <c r="F74" i="4"/>
  <c r="E115" i="4"/>
  <c r="F9" i="4"/>
  <c r="E34" i="4"/>
  <c r="D124" i="4"/>
  <c r="E40" i="4"/>
  <c r="E120" i="4"/>
  <c r="F65" i="4"/>
  <c r="F120" i="4" s="1"/>
  <c r="G115" i="6" l="1"/>
  <c r="H74" i="6"/>
  <c r="F46" i="4"/>
  <c r="E106" i="4"/>
  <c r="F86" i="4"/>
  <c r="F106" i="4" s="1"/>
  <c r="E124" i="4"/>
  <c r="F40" i="4"/>
  <c r="F124" i="4" s="1"/>
  <c r="G74" i="4"/>
  <c r="F115" i="4"/>
  <c r="G9" i="4"/>
  <c r="F34" i="4"/>
  <c r="G34" i="4" l="1"/>
  <c r="H9" i="4"/>
  <c r="H34" i="4" s="1"/>
  <c r="H107" i="3" l="1"/>
  <c r="G107" i="3"/>
  <c r="H105" i="3"/>
  <c r="G105" i="3"/>
  <c r="C106" i="3"/>
  <c r="D106" i="3" s="1"/>
  <c r="E106" i="3" s="1"/>
  <c r="F106" i="3" s="1"/>
  <c r="H59" i="3" l="1"/>
  <c r="G119" i="3"/>
  <c r="B49" i="3" l="1"/>
  <c r="E76" i="3"/>
  <c r="D76" i="3"/>
  <c r="B21" i="3"/>
  <c r="B31" i="3"/>
  <c r="B54" i="3" l="1"/>
  <c r="C52" i="3"/>
  <c r="B52" i="3"/>
  <c r="B50" i="3" l="1"/>
  <c r="H121" i="3"/>
  <c r="H61" i="3"/>
  <c r="G102" i="3"/>
  <c r="G45" i="3" l="1"/>
  <c r="C76" i="3" l="1"/>
  <c r="D112" i="3" l="1"/>
  <c r="D21" i="3"/>
  <c r="E27" i="3"/>
  <c r="D117" i="3"/>
  <c r="C113" i="3" l="1"/>
  <c r="C80" i="3"/>
  <c r="C31" i="3" s="1"/>
  <c r="D80" i="3" l="1"/>
  <c r="E80" i="3" s="1"/>
  <c r="F80" i="3" s="1"/>
  <c r="H7" i="3"/>
  <c r="D113" i="3" l="1"/>
  <c r="E21" i="3"/>
  <c r="F7" i="3"/>
  <c r="H119" i="3"/>
  <c r="F76" i="3" l="1"/>
  <c r="F21" i="3"/>
  <c r="F57" i="3"/>
  <c r="G7" i="3" s="1"/>
  <c r="G21" i="3" l="1"/>
  <c r="H76" i="3"/>
  <c r="H117" i="3" s="1"/>
  <c r="C23" i="3" l="1"/>
  <c r="C54" i="3" s="1"/>
  <c r="C74" i="3" l="1"/>
  <c r="C86" i="3"/>
  <c r="D86" i="3" s="1"/>
  <c r="E86" i="3" s="1"/>
  <c r="C21" i="3"/>
  <c r="C9" i="3"/>
  <c r="D9" i="3" s="1"/>
  <c r="E9" i="3" s="1"/>
  <c r="F9" i="3" s="1"/>
  <c r="G9" i="3" s="1"/>
  <c r="H9" i="3" s="1"/>
  <c r="D74" i="3" l="1"/>
  <c r="F86" i="3"/>
  <c r="F46" i="3"/>
  <c r="H110" i="3"/>
  <c r="D115" i="3" l="1"/>
  <c r="E74" i="3"/>
  <c r="B113" i="3" l="1"/>
  <c r="E113" i="3" l="1"/>
  <c r="F113" i="3" l="1"/>
  <c r="C65" i="3"/>
  <c r="D65" i="3" s="1"/>
  <c r="E65" i="3" s="1"/>
  <c r="F65" i="3" s="1"/>
  <c r="D23" i="3"/>
  <c r="C19" i="3"/>
  <c r="D19" i="3" s="1"/>
  <c r="E19" i="3" s="1"/>
  <c r="F19" i="3" s="1"/>
  <c r="B7" i="3"/>
  <c r="B120" i="3"/>
  <c r="D119" i="3"/>
  <c r="G64" i="3"/>
  <c r="F120" i="3" l="1"/>
  <c r="D120" i="3"/>
  <c r="C120" i="3"/>
  <c r="E120" i="3" l="1"/>
  <c r="G125" i="3"/>
  <c r="H123" i="3"/>
  <c r="G123" i="3"/>
  <c r="B124" i="3" l="1"/>
  <c r="D123" i="3"/>
  <c r="F117" i="3"/>
  <c r="E117" i="3"/>
  <c r="C117" i="3"/>
  <c r="B117" i="3"/>
  <c r="B115" i="3"/>
  <c r="B110" i="3"/>
  <c r="C110" i="3" s="1"/>
  <c r="D110" i="3" s="1"/>
  <c r="E110" i="3" s="1"/>
  <c r="F110" i="3" s="1"/>
  <c r="D109" i="3"/>
  <c r="D53" i="3"/>
  <c r="D45" i="3"/>
  <c r="E33" i="3"/>
  <c r="D30" i="3"/>
  <c r="F27" i="3"/>
  <c r="D27" i="3"/>
  <c r="C27" i="3"/>
  <c r="B27" i="3"/>
  <c r="E23" i="3"/>
  <c r="F23" i="3" s="1"/>
  <c r="G23" i="3" s="1"/>
  <c r="H23" i="3" s="1"/>
  <c r="G19" i="3"/>
  <c r="H19" i="3" s="1"/>
  <c r="D54" i="3" l="1"/>
  <c r="E54" i="3" s="1"/>
  <c r="F54" i="3" s="1"/>
  <c r="C95" i="3"/>
  <c r="C91" i="3"/>
  <c r="E52" i="3" l="1"/>
  <c r="D52" i="3"/>
  <c r="D46" i="3"/>
  <c r="C46" i="3"/>
  <c r="C34" i="3"/>
  <c r="B34" i="3"/>
  <c r="E46" i="3" l="1"/>
  <c r="D31" i="3"/>
  <c r="B37" i="3"/>
  <c r="B36" i="3"/>
  <c r="F31" i="3" l="1"/>
  <c r="E31" i="3"/>
  <c r="G61" i="3"/>
  <c r="F62" i="3" l="1"/>
  <c r="F103" i="3" s="1"/>
  <c r="C40" i="3" l="1"/>
  <c r="D40" i="3" l="1"/>
  <c r="C124" i="3"/>
  <c r="D57" i="3"/>
  <c r="E40" i="3" l="1"/>
  <c r="D124" i="3"/>
  <c r="C115" i="3" l="1"/>
  <c r="F40" i="3"/>
  <c r="F124" i="3" s="1"/>
  <c r="E124" i="3"/>
  <c r="D7" i="3"/>
  <c r="E7" i="3" l="1"/>
  <c r="C102" i="3" l="1"/>
  <c r="C16" i="3" l="1"/>
  <c r="F74" i="3" l="1"/>
  <c r="F115" i="3" s="1"/>
  <c r="E115" i="3"/>
  <c r="F37" i="3"/>
  <c r="F36" i="3"/>
  <c r="E37" i="3"/>
  <c r="E36" i="3"/>
  <c r="D36" i="3"/>
  <c r="C37" i="3"/>
  <c r="C36" i="3"/>
  <c r="G34" i="3" l="1"/>
  <c r="G74" i="3"/>
  <c r="H34" i="3" l="1"/>
  <c r="D34" i="3"/>
  <c r="E34" i="3" l="1"/>
  <c r="F34" i="3" l="1"/>
  <c r="H45" i="3" l="1"/>
  <c r="E8" i="3"/>
  <c r="D103" i="3"/>
  <c r="D102" i="3"/>
  <c r="E16" i="3"/>
  <c r="F16" i="3" s="1"/>
  <c r="G16" i="3" s="1"/>
  <c r="D59" i="3"/>
  <c r="C7" i="3"/>
  <c r="E103" i="3"/>
  <c r="E102" i="3"/>
  <c r="B102" i="3"/>
  <c r="H126" i="3"/>
  <c r="C4" i="3"/>
  <c r="D4" i="3" s="1"/>
  <c r="E4" i="3" s="1"/>
  <c r="F4" i="3" s="1"/>
  <c r="G4" i="3" s="1"/>
  <c r="H4" i="3" s="1"/>
  <c r="H16" i="3" l="1"/>
</calcChain>
</file>

<file path=xl/sharedStrings.xml><?xml version="1.0" encoding="utf-8"?>
<sst xmlns="http://schemas.openxmlformats.org/spreadsheetml/2006/main" count="1517" uniqueCount="530">
  <si>
    <t>0700</t>
  </si>
  <si>
    <t>0800</t>
  </si>
  <si>
    <t>30</t>
  </si>
  <si>
    <t>0900</t>
  </si>
  <si>
    <t>1000</t>
  </si>
  <si>
    <t>1100</t>
  </si>
  <si>
    <t>1200</t>
  </si>
  <si>
    <t>1300</t>
  </si>
  <si>
    <t>1400</t>
  </si>
  <si>
    <t>2400</t>
    <phoneticPr fontId="0" type="noConversion"/>
  </si>
  <si>
    <t>0100</t>
    <phoneticPr fontId="0" type="noConversion"/>
  </si>
  <si>
    <t>0200</t>
    <phoneticPr fontId="0" type="noConversion"/>
  </si>
  <si>
    <t>0300</t>
    <phoneticPr fontId="0" type="noConversion"/>
  </si>
  <si>
    <t>0500</t>
    <phoneticPr fontId="0" type="noConversion"/>
  </si>
  <si>
    <t>0600</t>
    <phoneticPr fontId="0" type="noConversion"/>
  </si>
  <si>
    <t>0400</t>
    <phoneticPr fontId="0" type="noConversion"/>
  </si>
  <si>
    <t>0900</t>
    <phoneticPr fontId="0" type="noConversion"/>
  </si>
  <si>
    <t>(R)</t>
  </si>
  <si>
    <t xml:space="preserve"> </t>
    <phoneticPr fontId="0" type="noConversion"/>
  </si>
  <si>
    <t>HK</t>
    <phoneticPr fontId="0" type="noConversion"/>
  </si>
  <si>
    <t xml:space="preserve">(R)          </t>
    <phoneticPr fontId="0" type="noConversion"/>
  </si>
  <si>
    <t>Vital Lifeline 2023</t>
    <phoneticPr fontId="0" type="noConversion"/>
  </si>
  <si>
    <t>ChatSAT</t>
  </si>
  <si>
    <t xml:space="preserve"> </t>
    <phoneticPr fontId="45" type="noConversion"/>
  </si>
  <si>
    <r>
      <rPr>
        <b/>
        <sz val="14"/>
        <rFont val="細明體"/>
        <family val="3"/>
        <charset val="136"/>
      </rPr>
      <t>星期一</t>
    </r>
  </si>
  <si>
    <r>
      <rPr>
        <b/>
        <sz val="14"/>
        <rFont val="細明體"/>
        <family val="3"/>
        <charset val="136"/>
      </rPr>
      <t>星期二</t>
    </r>
  </si>
  <si>
    <r>
      <rPr>
        <b/>
        <sz val="14"/>
        <rFont val="細明體"/>
        <family val="3"/>
        <charset val="136"/>
      </rPr>
      <t>星期三</t>
    </r>
  </si>
  <si>
    <r>
      <rPr>
        <b/>
        <sz val="14"/>
        <rFont val="細明體"/>
        <family val="3"/>
        <charset val="136"/>
      </rPr>
      <t>星期四</t>
    </r>
    <phoneticPr fontId="0" type="noConversion"/>
  </si>
  <si>
    <r>
      <rPr>
        <b/>
        <sz val="14"/>
        <rFont val="細明體"/>
        <family val="3"/>
        <charset val="136"/>
      </rPr>
      <t>星期五</t>
    </r>
  </si>
  <si>
    <r>
      <rPr>
        <b/>
        <sz val="14"/>
        <rFont val="細明體"/>
        <family val="3"/>
        <charset val="136"/>
      </rPr>
      <t>星期六</t>
    </r>
  </si>
  <si>
    <r>
      <rPr>
        <b/>
        <sz val="14"/>
        <rFont val="細明體"/>
        <family val="3"/>
        <charset val="136"/>
      </rPr>
      <t>星期日</t>
    </r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</si>
  <si>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</si>
  <si>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  <phoneticPr fontId="0" type="noConversion"/>
  </si>
  <si>
    <r>
      <rPr>
        <sz val="14"/>
        <rFont val="細明體"/>
        <family val="3"/>
        <charset val="136"/>
      </rPr>
      <t>愛．回家之開心速遞</t>
    </r>
    <r>
      <rPr>
        <sz val="14"/>
        <rFont val="Times New Roman"/>
        <family val="1"/>
      </rPr>
      <t xml:space="preserve">  Lo And Behold </t>
    </r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</si>
  <si>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</si>
  <si>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t xml:space="preserve">(R)        </t>
    <phoneticPr fontId="0" type="noConversion"/>
  </si>
  <si>
    <r>
      <rPr>
        <sz val="14"/>
        <rFont val="細明體"/>
        <family val="3"/>
        <charset val="136"/>
      </rPr>
      <t>流行都市</t>
    </r>
    <r>
      <rPr>
        <sz val="14"/>
        <rFont val="Times New Roman"/>
        <family val="1"/>
      </rPr>
      <t xml:space="preserve">  Big City Shop 2024</t>
    </r>
    <phoneticPr fontId="0" type="noConversion"/>
  </si>
  <si>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 Scoop 2024</t>
    </r>
    <phoneticPr fontId="0" type="noConversion"/>
  </si>
  <si>
    <t>News Magazine 2024</t>
    <phoneticPr fontId="0" type="noConversion"/>
  </si>
  <si>
    <t>Finance Magazine 2024</t>
    <phoneticPr fontId="0" type="noConversion"/>
  </si>
  <si>
    <t>(CA/MA) (Sub: Chi/Eng)  (CC)</t>
    <phoneticPr fontId="0" type="noConversion"/>
  </si>
  <si>
    <t>800636915 (Sub: Chi) (CC)</t>
    <phoneticPr fontId="0" type="noConversion"/>
  </si>
  <si>
    <t>800636304 (OP)</t>
    <phoneticPr fontId="0" type="noConversion"/>
  </si>
  <si>
    <t>800636440 (NA)</t>
    <phoneticPr fontId="0" type="noConversion"/>
  </si>
  <si>
    <t>800636900 (NA)</t>
    <phoneticPr fontId="0" type="noConversion"/>
  </si>
  <si>
    <t>800636931(Sub: Chi) (CC)</t>
    <phoneticPr fontId="0" type="noConversion"/>
  </si>
  <si>
    <t>News Treasury 2024</t>
  </si>
  <si>
    <r>
      <rPr>
        <sz val="14"/>
        <rFont val="細明體"/>
        <family val="3"/>
        <charset val="136"/>
      </rPr>
      <t>這</t>
    </r>
    <r>
      <rPr>
        <sz val="14"/>
        <rFont val="微軟正黑體"/>
        <family val="2"/>
        <charset val="136"/>
      </rPr>
      <t>㇐</t>
    </r>
    <r>
      <rPr>
        <sz val="14"/>
        <rFont val="細明體"/>
        <family val="3"/>
        <charset val="136"/>
      </rPr>
      <t xml:space="preserve">站阿拉伯 </t>
    </r>
    <r>
      <rPr>
        <sz val="14"/>
        <rFont val="Times New Roman"/>
        <family val="1"/>
      </rPr>
      <t>Arabian Days &amp; Nights (20 EPI)</t>
    </r>
    <phoneticPr fontId="0" type="noConversion"/>
  </si>
  <si>
    <t>800566782 (Sub: Chi) (CC)</t>
    <phoneticPr fontId="0" type="noConversion"/>
  </si>
  <si>
    <t>800605035 (Sub: Chi) (CC)</t>
    <phoneticPr fontId="0" type="noConversion"/>
  </si>
  <si>
    <t>800636803 (Sub: Chi) (CA/MA) (OP)</t>
  </si>
  <si>
    <t>800636834 (Sub: *Chi) (OP) (CA/MA)</t>
  </si>
  <si>
    <t>Ring Ling Ling (44 EPI)</t>
    <phoneticPr fontId="0" type="noConversion"/>
  </si>
  <si>
    <t>800629753 (Sub: Chi) (CC)</t>
    <phoneticPr fontId="0" type="noConversion"/>
  </si>
  <si>
    <t>Super Trio Returns (19 EPI)</t>
    <phoneticPr fontId="0" type="noConversion"/>
  </si>
  <si>
    <t>800606592 (Sub: Chi)  (CC)</t>
    <phoneticPr fontId="0" type="noConversion"/>
  </si>
  <si>
    <t>800632426 (OP)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</si>
  <si>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  <phoneticPr fontId="0" type="noConversion"/>
  </si>
  <si>
    <r>
      <rPr>
        <b/>
        <sz val="14"/>
        <rFont val="細明體"/>
        <family val="3"/>
        <charset val="136"/>
      </rPr>
      <t>世界觀</t>
    </r>
  </si>
  <si>
    <t>800563025 (CC)</t>
    <phoneticPr fontId="0" type="noConversion"/>
  </si>
  <si>
    <t>快樂長門人Happy Old Buddies</t>
    <phoneticPr fontId="0" type="noConversion"/>
  </si>
  <si>
    <t>800616903 (Sub: *Chi) (OP)</t>
    <phoneticPr fontId="0" type="noConversion"/>
  </si>
  <si>
    <t>Hands Up   Hands Up 2024</t>
    <phoneticPr fontId="0" type="noConversion"/>
  </si>
  <si>
    <t>800643641 (CA/MA) (Sub: Chi)   (CC)</t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</si>
  <si>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  <phoneticPr fontId="0" type="noConversion"/>
  </si>
  <si>
    <t>800636784 (Sub: *Chi) (OP)</t>
    <phoneticPr fontId="0" type="noConversion"/>
  </si>
  <si>
    <t xml:space="preserve">J Music </t>
    <phoneticPr fontId="0" type="noConversion"/>
  </si>
  <si>
    <t>0915</t>
    <phoneticPr fontId="0" type="noConversion"/>
  </si>
  <si>
    <r>
      <t xml:space="preserve">800641576 (Sub: Chi) (CC) </t>
    </r>
    <r>
      <rPr>
        <sz val="14"/>
        <rFont val="細明體"/>
        <family val="1"/>
        <charset val="136"/>
      </rPr>
      <t>美食新聞報道</t>
    </r>
    <r>
      <rPr>
        <sz val="14"/>
        <rFont val="Times New Roman"/>
        <family val="1"/>
      </rPr>
      <t xml:space="preserve"> Gourmet Express</t>
    </r>
    <phoneticPr fontId="0" type="noConversion"/>
  </si>
  <si>
    <t>JSG Billboard 2024</t>
    <phoneticPr fontId="0" type="noConversion"/>
  </si>
  <si>
    <t>800636881 (Sub: *Chi) (OP)</t>
    <phoneticPr fontId="0" type="noConversion"/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</si>
  <si>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</si>
  <si>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</si>
  <si>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t>魔都女行 Shanghai AppPacker (8 EPI)</t>
    <phoneticPr fontId="0" type="noConversion"/>
  </si>
  <si>
    <t>800606963 (Sub: Chi) (CC)</t>
    <phoneticPr fontId="0" type="noConversion"/>
  </si>
  <si>
    <t>Pretty Sweet (15 EPI)</t>
    <phoneticPr fontId="0" type="noConversion"/>
  </si>
  <si>
    <t>Family Feud (28 EPI)</t>
    <phoneticPr fontId="0" type="noConversion"/>
  </si>
  <si>
    <t>800625434 (Sub: Chi)   (CC)</t>
    <phoneticPr fontId="0" type="noConversion"/>
  </si>
  <si>
    <r>
      <rPr>
        <sz val="14"/>
        <rFont val="Times New Roman"/>
        <family val="3"/>
      </rPr>
      <t xml:space="preserve">800636304 (OP) </t>
    </r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</t>
    </r>
    <phoneticPr fontId="0" type="noConversion"/>
  </si>
  <si>
    <r>
      <rPr>
        <sz val="14"/>
        <rFont val="細明體"/>
        <family val="3"/>
        <charset val="136"/>
      </rPr>
      <t>使徒行者</t>
    </r>
    <r>
      <rPr>
        <sz val="14"/>
        <rFont val="Times New Roman"/>
        <family val="3"/>
      </rPr>
      <t>3</t>
    </r>
    <r>
      <rPr>
        <sz val="14"/>
        <rFont val="Times New Roman"/>
        <family val="1"/>
      </rPr>
      <t xml:space="preserve"> Line Walker: Bull Fight (37 EPI)</t>
    </r>
    <phoneticPr fontId="0" type="noConversion"/>
  </si>
  <si>
    <r>
      <rPr>
        <sz val="14"/>
        <rFont val="細明體"/>
        <family val="3"/>
        <charset val="136"/>
      </rPr>
      <t>藝遊巷弄</t>
    </r>
    <r>
      <rPr>
        <sz val="14"/>
        <rFont val="Times New Roman"/>
        <family val="1"/>
      </rPr>
      <t xml:space="preserve"> Art Lane (7 EPI)</t>
    </r>
    <phoneticPr fontId="0" type="noConversion"/>
  </si>
  <si>
    <t>800572465 (Sub: Chi) (CC)</t>
    <phoneticPr fontId="0" type="noConversion"/>
  </si>
  <si>
    <t>800553673 (Sub: Chi) (CC)</t>
    <phoneticPr fontId="0" type="noConversion"/>
  </si>
  <si>
    <t>如果這樣生活 Wishful Living (10 EPI)</t>
    <phoneticPr fontId="0" type="noConversion"/>
  </si>
  <si>
    <t>Travel Buddies (9 EPI)</t>
    <phoneticPr fontId="0" type="noConversion"/>
  </si>
  <si>
    <t>800631880 (Sub: Chi) (CC)</t>
    <phoneticPr fontId="0" type="noConversion"/>
  </si>
  <si>
    <r>
      <rPr>
        <sz val="14"/>
        <rFont val="細明體"/>
        <family val="3"/>
        <charset val="136"/>
      </rPr>
      <t>關注關注組</t>
    </r>
    <r>
      <rPr>
        <sz val="14"/>
        <rFont val="Times New Roman"/>
        <family val="1"/>
      </rPr>
      <t xml:space="preserve"> Eyes On Concern Groups </t>
    </r>
    <phoneticPr fontId="0" type="noConversion"/>
  </si>
  <si>
    <t>No Poverty Land IV - One Belt One Road (10 EPI)</t>
    <phoneticPr fontId="0" type="noConversion"/>
  </si>
  <si>
    <t>愛．回家之開心速遞</t>
  </si>
  <si>
    <t>800636826 (Sub: *Chi) (OP) (CA/MA)</t>
  </si>
  <si>
    <t>800647484 (Sub: *Chi) (OP)</t>
    <phoneticPr fontId="0" type="noConversion"/>
  </si>
  <si>
    <t># 1</t>
    <phoneticPr fontId="0" type="noConversion"/>
  </si>
  <si>
    <t>同屋企人去旅行 Family Vacation (6 EPI)</t>
    <phoneticPr fontId="0" type="noConversion"/>
  </si>
  <si>
    <t>800625016 (Sub: Chi) (CC)</t>
    <phoneticPr fontId="0" type="noConversion"/>
  </si>
  <si>
    <t># 5</t>
    <phoneticPr fontId="0" type="noConversion"/>
  </si>
  <si>
    <r>
      <rPr>
        <sz val="14"/>
        <rFont val="細明體"/>
        <family val="3"/>
        <charset val="136"/>
      </rPr>
      <t>燕雲台</t>
    </r>
    <r>
      <rPr>
        <sz val="14"/>
        <rFont val="Times New Roman"/>
        <family val="1"/>
      </rPr>
      <t xml:space="preserve"> The Legend of Xiao Chuo (48 EPI)</t>
    </r>
    <phoneticPr fontId="0" type="noConversion"/>
  </si>
  <si>
    <t>800577830 (CA/MA) (Sub: Chi) (CC)</t>
    <phoneticPr fontId="0" type="noConversion"/>
  </si>
  <si>
    <r>
      <rPr>
        <sz val="14"/>
        <rFont val="微軟正黑體"/>
        <family val="3"/>
        <charset val="136"/>
      </rPr>
      <t>醫醫，我不想再病了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Better Be Healthy (12 EPI)</t>
    </r>
    <phoneticPr fontId="0" type="noConversion"/>
  </si>
  <si>
    <t>800588650 (Sub: Chi) (CC)</t>
    <phoneticPr fontId="0" type="noConversion"/>
  </si>
  <si>
    <r>
      <t xml:space="preserve">800576181 (Sub: Chi)(CC) </t>
    </r>
    <r>
      <rPr>
        <sz val="14"/>
        <rFont val="微軟正黑體"/>
        <family val="1"/>
        <charset val="136"/>
      </rPr>
      <t>台北</t>
    </r>
    <r>
      <rPr>
        <sz val="14"/>
        <rFont val="Times New Roman"/>
        <family val="1"/>
      </rPr>
      <t>101</t>
    </r>
    <r>
      <rPr>
        <sz val="14"/>
        <rFont val="微軟正黑體"/>
        <family val="1"/>
        <charset val="136"/>
      </rPr>
      <t>種玩法</t>
    </r>
    <r>
      <rPr>
        <sz val="14"/>
        <rFont val="Times New Roman"/>
        <family val="1"/>
      </rPr>
      <t xml:space="preserve"> Taiwan Fun 101 (Sr.2) (10 EPI)</t>
    </r>
    <phoneticPr fontId="0" type="noConversion"/>
  </si>
  <si>
    <t>800643834 (Sub: Chi) (CC)</t>
    <phoneticPr fontId="0" type="noConversion"/>
  </si>
  <si>
    <t>The Drunken Scotland (10 EPI)</t>
    <phoneticPr fontId="0" type="noConversion"/>
  </si>
  <si>
    <t>800641963  (Sub: Chi) (CC)</t>
    <phoneticPr fontId="0" type="noConversion"/>
  </si>
  <si>
    <t xml:space="preserve">Shock Mystery </t>
    <phoneticPr fontId="0" type="noConversion"/>
  </si>
  <si>
    <t>Midlife, Sing &amp; Shine! 3 (28 EPI)</t>
    <phoneticPr fontId="0" type="noConversion"/>
  </si>
  <si>
    <t># 6</t>
    <phoneticPr fontId="0" type="noConversion"/>
  </si>
  <si>
    <t>800644780 (CA/MA) (Sub: Chi/Eng) (CC)</t>
    <phoneticPr fontId="0" type="noConversion"/>
  </si>
  <si>
    <t>黑色月光 Darkside Of The Moon (25 EPI)</t>
    <phoneticPr fontId="0" type="noConversion"/>
  </si>
  <si>
    <t>公公出宮</t>
  </si>
  <si>
    <t>Short End Of The Stick (35 EPI)</t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</si>
  <si>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3"/>
      </rPr>
      <t>3</t>
    </r>
    <r>
      <rPr>
        <sz val="14"/>
        <rFont val="Times New Roman"/>
        <family val="3"/>
        <charset val="136"/>
      </rPr>
      <t xml:space="preserve"> #2</t>
    </r>
    <phoneticPr fontId="0" type="noConversion"/>
  </si>
  <si>
    <r>
      <rPr>
        <sz val="14"/>
        <rFont val="Microsoft JhengHei UI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細明體"/>
        <family val="1"/>
        <charset val="136"/>
      </rPr>
      <t>一帶一路</t>
    </r>
    <r>
      <rPr>
        <sz val="14"/>
        <rFont val="Times New Roman"/>
        <family val="1"/>
      </rPr>
      <t xml:space="preserve"> #5</t>
    </r>
    <phoneticPr fontId="0" type="noConversion"/>
  </si>
  <si>
    <t>J Music #60</t>
    <phoneticPr fontId="0" type="noConversion"/>
  </si>
  <si>
    <t>800645005 (CA/MA) (Sub: Chi/Eng) (CC)</t>
    <phoneticPr fontId="0" type="noConversion"/>
  </si>
  <si>
    <t>巾幗梟雄之懸崖 No Return (25 EPI)</t>
    <phoneticPr fontId="0" type="noConversion"/>
  </si>
  <si>
    <t>WK 45</t>
    <phoneticPr fontId="0" type="noConversion"/>
  </si>
  <si>
    <t>PERIOD: 4 - 10 Nov 2024</t>
    <phoneticPr fontId="0" type="noConversion"/>
  </si>
  <si>
    <t># 36</t>
    <phoneticPr fontId="0" type="noConversion"/>
  </si>
  <si>
    <r>
      <rPr>
        <sz val="14"/>
        <rFont val="細明體"/>
        <family val="3"/>
        <charset val="136"/>
      </rPr>
      <t>仁心解碼</t>
    </r>
    <r>
      <rPr>
        <sz val="14"/>
        <rFont val="Times New Roman"/>
        <family val="1"/>
      </rPr>
      <t xml:space="preserve"> A Great Way To Care (20 EPI)</t>
    </r>
    <phoneticPr fontId="0" type="noConversion"/>
  </si>
  <si>
    <t># 229</t>
    <phoneticPr fontId="0" type="noConversion"/>
  </si>
  <si>
    <t># 1147</t>
    <phoneticPr fontId="0" type="noConversion"/>
  </si>
  <si>
    <t># 220</t>
    <phoneticPr fontId="0" type="noConversion"/>
  </si>
  <si>
    <t># 4</t>
    <phoneticPr fontId="0" type="noConversion"/>
  </si>
  <si>
    <t># 7</t>
    <phoneticPr fontId="0" type="noConversion"/>
  </si>
  <si>
    <r>
      <rPr>
        <sz val="14"/>
        <rFont val="細明體"/>
        <family val="3"/>
        <charset val="136"/>
      </rPr>
      <t>約埋班</t>
    </r>
    <r>
      <rPr>
        <sz val="14"/>
        <rFont val="Times New Roman"/>
        <family val="3"/>
      </rPr>
      <t>Friend</t>
    </r>
    <r>
      <rPr>
        <sz val="14"/>
        <rFont val="微軟正黑體"/>
        <family val="3"/>
        <charset val="136"/>
      </rPr>
      <t>去旅行</t>
    </r>
    <r>
      <rPr>
        <sz val="14"/>
        <rFont val="Times New Roman"/>
        <family val="1"/>
      </rPr>
      <t xml:space="preserve"> # 7</t>
    </r>
    <phoneticPr fontId="0" type="noConversion"/>
  </si>
  <si>
    <t># 20</t>
    <phoneticPr fontId="0" type="noConversion"/>
  </si>
  <si>
    <t># 39</t>
    <phoneticPr fontId="0" type="noConversion"/>
  </si>
  <si>
    <t># 11</t>
    <phoneticPr fontId="0" type="noConversion"/>
  </si>
  <si>
    <t># 5 - 6</t>
    <phoneticPr fontId="0" type="noConversion"/>
  </si>
  <si>
    <t># 3 - 4</t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</si>
  <si>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33</t>
    </r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</si>
  <si>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34</t>
    </r>
    <phoneticPr fontId="0" type="noConversion"/>
  </si>
  <si>
    <t>Chill. Hike. Camping (Sr.2) (16 EPI)</t>
    <phoneticPr fontId="0" type="noConversion"/>
  </si>
  <si>
    <t>800646392 (Sub: Chi) (CC)</t>
    <phoneticPr fontId="0" type="noConversion"/>
  </si>
  <si>
    <r>
      <rPr>
        <sz val="14"/>
        <rFont val="新細明體"/>
        <family val="3"/>
        <charset val="136"/>
      </rPr>
      <t xml:space="preserve">港女野人奇異記 </t>
    </r>
    <r>
      <rPr>
        <sz val="14"/>
        <rFont val="Times New Roman"/>
        <family val="1"/>
      </rPr>
      <t># 2</t>
    </r>
    <phoneticPr fontId="0" type="noConversion"/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</si>
  <si>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370</t>
    </r>
    <phoneticPr fontId="0" type="noConversion"/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</si>
  <si>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44</t>
    </r>
    <phoneticPr fontId="0" type="noConversion"/>
  </si>
  <si>
    <t># 300</t>
    <phoneticPr fontId="0" type="noConversion"/>
  </si>
  <si>
    <t># 306</t>
    <phoneticPr fontId="0" type="noConversion"/>
  </si>
  <si>
    <t># 2416</t>
    <phoneticPr fontId="0" type="noConversion"/>
  </si>
  <si>
    <t># 3662</t>
    <phoneticPr fontId="0" type="noConversion"/>
  </si>
  <si>
    <t># 3665            2315</t>
    <phoneticPr fontId="0" type="noConversion"/>
  </si>
  <si>
    <t># 10</t>
    <phoneticPr fontId="0" type="noConversion"/>
  </si>
  <si>
    <r>
      <rPr>
        <sz val="14"/>
        <rFont val="細明體"/>
        <family val="1"/>
        <charset val="136"/>
      </rPr>
      <t>呃錢</t>
    </r>
    <r>
      <rPr>
        <sz val="14"/>
        <rFont val="Times New Roman"/>
        <family val="1"/>
      </rPr>
      <t xml:space="preserve"> (10 EPI)</t>
    </r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</si>
  <si>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43</t>
    </r>
    <r>
      <rPr>
        <sz val="14"/>
        <rFont val="Times New Roman"/>
        <family val="3"/>
        <charset val="136"/>
      </rPr>
      <t xml:space="preserve">    1545</t>
    </r>
    <phoneticPr fontId="0" type="noConversion"/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</si>
  <si>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223</t>
    </r>
    <phoneticPr fontId="0" type="noConversion"/>
  </si>
  <si>
    <r>
      <rPr>
        <sz val="14"/>
        <rFont val="微軟正黑體"/>
        <family val="3"/>
        <charset val="136"/>
      </rPr>
      <t>思家大戰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 49</t>
    </r>
    <phoneticPr fontId="0" type="noConversion"/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</si>
  <si>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44</t>
    </r>
    <phoneticPr fontId="0" type="noConversion"/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</si>
  <si>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16</t>
    </r>
    <phoneticPr fontId="0" type="noConversion"/>
  </si>
  <si>
    <t>800648584 (Sub: *Chi) (OP)</t>
    <phoneticPr fontId="0" type="noConversion"/>
  </si>
  <si>
    <t># 35</t>
    <phoneticPr fontId="0" type="noConversion"/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</si>
  <si>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45</t>
    </r>
    <phoneticPr fontId="0" type="noConversion"/>
  </si>
  <si>
    <r>
      <t xml:space="preserve">800637725 (CC) </t>
    </r>
    <r>
      <rPr>
        <sz val="14"/>
        <rFont val="細明體"/>
        <family val="3"/>
        <charset val="136"/>
      </rPr>
      <t>網紅甜卡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#14</t>
    </r>
    <phoneticPr fontId="0" type="noConversion"/>
  </si>
  <si>
    <r>
      <t>網紅甜卡</t>
    </r>
    <r>
      <rPr>
        <sz val="14"/>
        <rFont val="Times New Roman"/>
        <family val="3"/>
        <charset val="136"/>
      </rPr>
      <t xml:space="preserve"> #13</t>
    </r>
    <phoneticPr fontId="0" type="noConversion"/>
  </si>
  <si>
    <t>尋醉蘇格蘭 #5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</si>
  <si>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44</t>
    </r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</si>
  <si>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15</t>
    </r>
    <phoneticPr fontId="0" type="noConversion"/>
  </si>
  <si>
    <r>
      <rPr>
        <sz val="14"/>
        <rFont val="新細明體"/>
        <family val="1"/>
        <charset val="136"/>
      </rPr>
      <t>這</t>
    </r>
    <r>
      <rPr>
        <sz val="14"/>
        <rFont val="Yu Gothic"/>
        <family val="2"/>
        <charset val="128"/>
      </rPr>
      <t>㇐</t>
    </r>
    <r>
      <rPr>
        <sz val="14"/>
        <rFont val="新細明體"/>
        <family val="1"/>
        <charset val="136"/>
      </rPr>
      <t>站阿拉伯</t>
    </r>
    <r>
      <rPr>
        <sz val="14"/>
        <rFont val="Times New Roman"/>
        <family val="1"/>
      </rPr>
      <t xml:space="preserve"> # 20</t>
    </r>
    <r>
      <rPr>
        <sz val="14"/>
        <rFont val="Times New Roman"/>
        <family val="3"/>
        <charset val="136"/>
      </rPr>
      <t xml:space="preserve">    0945</t>
    </r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</si>
  <si>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3"/>
      </rPr>
      <t>3</t>
    </r>
    <r>
      <rPr>
        <sz val="14"/>
        <rFont val="Times New Roman"/>
        <family val="3"/>
        <charset val="136"/>
      </rPr>
      <t xml:space="preserve"> #3</t>
    </r>
    <phoneticPr fontId="0" type="noConversion"/>
  </si>
  <si>
    <r>
      <rPr>
        <sz val="14"/>
        <rFont val="Microsoft JhengHei UI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細明體"/>
        <family val="1"/>
        <charset val="136"/>
      </rPr>
      <t>一帶一路</t>
    </r>
    <r>
      <rPr>
        <sz val="14"/>
        <rFont val="Times New Roman"/>
        <family val="1"/>
      </rPr>
      <t xml:space="preserve"> #6</t>
    </r>
    <phoneticPr fontId="0" type="noConversion"/>
  </si>
  <si>
    <t>J Music #61</t>
    <phoneticPr fontId="0" type="noConversion"/>
  </si>
  <si>
    <r>
      <t>網紅甜卡</t>
    </r>
    <r>
      <rPr>
        <sz val="14"/>
        <rFont val="Times New Roman"/>
        <family val="1"/>
      </rPr>
      <t xml:space="preserve"> #14</t>
    </r>
    <phoneticPr fontId="0" type="noConversion"/>
  </si>
  <si>
    <t># 299</t>
    <phoneticPr fontId="0" type="noConversion"/>
  </si>
  <si>
    <t>自駕德島 #2 Tokushima Road Trip Ideas</t>
    <phoneticPr fontId="0" type="noConversion"/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</si>
  <si>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11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1</t>
    </r>
    <r>
      <rPr>
        <b/>
        <u/>
        <sz val="28"/>
        <rFont val="細明體"/>
        <family val="3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細明體"/>
        <family val="3"/>
        <charset val="136"/>
      </rPr>
      <t>節目表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</si>
  <si>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</si>
  <si>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新細明體"/>
        <family val="1"/>
        <charset val="136"/>
      </rPr>
      <t>世界觀</t>
    </r>
  </si>
  <si>
    <r>
      <t xml:space="preserve">(R)                                  </t>
    </r>
    <r>
      <rPr>
        <sz val="14"/>
        <rFont val="微軟正黑體"/>
        <family val="1"/>
        <charset val="136"/>
      </rPr>
      <t>美食新聞報道</t>
    </r>
    <phoneticPr fontId="0" type="noConversion"/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</si>
  <si>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11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2</t>
    </r>
    <r>
      <rPr>
        <b/>
        <u/>
        <sz val="28"/>
        <rFont val="細明體"/>
        <family val="3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細明體"/>
        <family val="3"/>
        <charset val="136"/>
      </rPr>
      <t>節目表</t>
    </r>
  </si>
  <si>
    <t>WK 46</t>
    <phoneticPr fontId="0" type="noConversion"/>
  </si>
  <si>
    <t>PERIOD: 11 - 17 Nov 2024</t>
    <phoneticPr fontId="0" type="noConversion"/>
  </si>
  <si>
    <r>
      <rPr>
        <b/>
        <sz val="14"/>
        <rFont val="細明體"/>
        <family val="3"/>
        <charset val="136"/>
      </rPr>
      <t>星期四</t>
    </r>
  </si>
  <si>
    <r>
      <rPr>
        <sz val="14"/>
        <rFont val="微軟正黑體"/>
        <family val="3"/>
        <charset val="136"/>
      </rPr>
      <t>醫醫，我不想再病了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Better Be Healthy (12 EPI)</t>
    </r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</si>
  <si>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</si>
  <si>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sz val="14"/>
        <rFont val="細明體"/>
        <family val="3"/>
        <charset val="136"/>
      </rPr>
      <t>仁心解碼</t>
    </r>
    <r>
      <rPr>
        <sz val="14"/>
        <rFont val="Times New Roman"/>
        <family val="1"/>
      </rPr>
      <t xml:space="preserve"> A Great Way To Care (20 EPI)</t>
    </r>
  </si>
  <si>
    <t># 236</t>
    <phoneticPr fontId="0" type="noConversion"/>
  </si>
  <si>
    <t># 2421</t>
    <phoneticPr fontId="0" type="noConversion"/>
  </si>
  <si>
    <r>
      <rPr>
        <sz val="14"/>
        <rFont val="新細明體"/>
        <family val="1"/>
        <charset val="136"/>
      </rPr>
      <t xml:space="preserve">黃金盛宴 #1  </t>
    </r>
    <r>
      <rPr>
        <sz val="14"/>
        <rFont val="Times New Roman"/>
        <family val="3"/>
        <charset val="136"/>
      </rPr>
      <t xml:space="preserve">   0945</t>
    </r>
  </si>
  <si>
    <t># 1154</t>
    <phoneticPr fontId="0" type="noConversion"/>
  </si>
  <si>
    <t># 7 - 8</t>
    <phoneticPr fontId="0" type="noConversion"/>
  </si>
  <si>
    <t># 9 - 10</t>
    <phoneticPr fontId="0" type="noConversion"/>
  </si>
  <si>
    <r>
      <t>網紅甜卡</t>
    </r>
    <r>
      <rPr>
        <sz val="14"/>
        <rFont val="Times New Roman"/>
        <family val="3"/>
        <charset val="136"/>
      </rPr>
      <t xml:space="preserve"> #14</t>
    </r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</si>
  <si>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224</t>
    </r>
  </si>
  <si>
    <r>
      <rPr>
        <sz val="14"/>
        <rFont val="細明體"/>
        <family val="3"/>
        <charset val="136"/>
      </rPr>
      <t>流行都市</t>
    </r>
    <r>
      <rPr>
        <sz val="14"/>
        <rFont val="Times New Roman"/>
        <family val="1"/>
      </rPr>
      <t xml:space="preserve">  Big City Shop 2024</t>
    </r>
  </si>
  <si>
    <r>
      <rPr>
        <sz val="14"/>
        <rFont val="微軟正黑體"/>
        <family val="3"/>
        <charset val="136"/>
      </rPr>
      <t>思家大戰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 50</t>
    </r>
  </si>
  <si>
    <t># 225</t>
    <phoneticPr fontId="0" type="noConversion"/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</si>
  <si>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17</t>
    </r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</si>
  <si>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45</t>
    </r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</si>
  <si>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3"/>
      </rPr>
      <t>3</t>
    </r>
    <r>
      <rPr>
        <sz val="14"/>
        <rFont val="Times New Roman"/>
        <family val="3"/>
        <charset val="136"/>
      </rPr>
      <t xml:space="preserve"> #3</t>
    </r>
  </si>
  <si>
    <t>Grand住去大阪 #1</t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</si>
  <si>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</si>
  <si>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44</t>
    </r>
    <r>
      <rPr>
        <sz val="14"/>
        <rFont val="Times New Roman"/>
        <family val="3"/>
        <charset val="136"/>
      </rPr>
      <t xml:space="preserve">    1545</t>
    </r>
  </si>
  <si>
    <r>
      <rPr>
        <sz val="14"/>
        <rFont val="Microsoft JhengHei UI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細明體"/>
        <family val="1"/>
        <charset val="136"/>
      </rPr>
      <t>一帶一路</t>
    </r>
    <r>
      <rPr>
        <sz val="14"/>
        <rFont val="Times New Roman"/>
        <family val="1"/>
      </rPr>
      <t xml:space="preserve"> #6</t>
    </r>
  </si>
  <si>
    <t># 8</t>
    <phoneticPr fontId="0" type="noConversion"/>
  </si>
  <si>
    <r>
      <t xml:space="preserve">800576181 (Sub: Chi)(CC) </t>
    </r>
    <r>
      <rPr>
        <sz val="14"/>
        <rFont val="微軟正黑體"/>
        <family val="1"/>
        <charset val="136"/>
      </rPr>
      <t>台北</t>
    </r>
    <r>
      <rPr>
        <sz val="14"/>
        <rFont val="Times New Roman"/>
        <family val="1"/>
      </rPr>
      <t>101</t>
    </r>
    <r>
      <rPr>
        <sz val="14"/>
        <rFont val="微軟正黑體"/>
        <family val="1"/>
        <charset val="136"/>
      </rPr>
      <t>種玩法</t>
    </r>
    <r>
      <rPr>
        <sz val="14"/>
        <rFont val="Times New Roman"/>
        <family val="1"/>
      </rPr>
      <t xml:space="preserve"> Taiwan Fun 101 (Sr.2) (10 EPI)</t>
    </r>
  </si>
  <si>
    <t>800510004 (Sub: Chi) (CC)</t>
    <phoneticPr fontId="0" type="noConversion"/>
  </si>
  <si>
    <t>800612453 (Sub: Chi) (CC)</t>
    <phoneticPr fontId="0" type="noConversion"/>
  </si>
  <si>
    <r>
      <rPr>
        <sz val="14"/>
        <rFont val="細明體"/>
        <family val="3"/>
        <charset val="136"/>
      </rPr>
      <t xml:space="preserve">粵講粵㜺鬼 </t>
    </r>
    <r>
      <rPr>
        <sz val="14"/>
        <rFont val="Times New Roman"/>
        <family val="1"/>
      </rPr>
      <t>Cantoxicating! (Sr. 3) (24 EPI)</t>
    </r>
  </si>
  <si>
    <r>
      <rPr>
        <sz val="14"/>
        <rFont val="細明體"/>
        <family val="3"/>
        <charset val="136"/>
      </rPr>
      <t>約埋班</t>
    </r>
    <r>
      <rPr>
        <sz val="14"/>
        <rFont val="Times New Roman"/>
        <family val="3"/>
      </rPr>
      <t>Friend</t>
    </r>
    <r>
      <rPr>
        <sz val="14"/>
        <rFont val="微軟正黑體"/>
        <family val="3"/>
        <charset val="136"/>
      </rPr>
      <t>去旅行</t>
    </r>
    <r>
      <rPr>
        <sz val="14"/>
        <rFont val="Times New Roman"/>
        <family val="1"/>
      </rPr>
      <t xml:space="preserve"> # 8</t>
    </r>
  </si>
  <si>
    <r>
      <rPr>
        <sz val="14"/>
        <rFont val="細明體"/>
        <family val="3"/>
        <charset val="136"/>
      </rPr>
      <t xml:space="preserve">黃金盛宴 </t>
    </r>
    <r>
      <rPr>
        <sz val="14"/>
        <rFont val="Times New Roman"/>
        <family val="1"/>
      </rPr>
      <t>Golden Banquet (9 EPI)</t>
    </r>
  </si>
  <si>
    <r>
      <rPr>
        <sz val="14"/>
        <rFont val="細明體"/>
        <family val="3"/>
        <charset val="136"/>
      </rPr>
      <t>關注關注組</t>
    </r>
    <r>
      <rPr>
        <sz val="14"/>
        <rFont val="Times New Roman"/>
        <family val="1"/>
      </rPr>
      <t xml:space="preserve"> Eyes On Concern Groups </t>
    </r>
  </si>
  <si>
    <t># 41</t>
    <phoneticPr fontId="0" type="noConversion"/>
  </si>
  <si>
    <r>
      <rPr>
        <sz val="14"/>
        <rFont val="細明體"/>
        <family val="3"/>
        <charset val="136"/>
      </rPr>
      <t>燕雲台</t>
    </r>
    <r>
      <rPr>
        <sz val="14"/>
        <rFont val="Times New Roman"/>
        <family val="1"/>
      </rPr>
      <t xml:space="preserve"> The Legend of Xiao Chuo (48 EPI)</t>
    </r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</si>
  <si>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46</t>
    </r>
  </si>
  <si>
    <t># 16</t>
    <phoneticPr fontId="0" type="noConversion"/>
  </si>
  <si>
    <r>
      <t xml:space="preserve">800641576 (Sub: Chi) (CC) </t>
    </r>
    <r>
      <rPr>
        <sz val="14"/>
        <rFont val="細明體"/>
        <family val="1"/>
        <charset val="136"/>
      </rPr>
      <t>美食新聞報道</t>
    </r>
    <r>
      <rPr>
        <sz val="14"/>
        <rFont val="Times New Roman"/>
        <family val="1"/>
      </rPr>
      <t xml:space="preserve"> Gourmet Express</t>
    </r>
  </si>
  <si>
    <t># 37</t>
    <phoneticPr fontId="0" type="noConversion"/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</si>
  <si>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</si>
  <si>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</si>
  <si>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35</t>
    </r>
  </si>
  <si>
    <r>
      <rPr>
        <sz val="14"/>
        <rFont val="新細明體"/>
        <family val="3"/>
        <charset val="136"/>
      </rPr>
      <t xml:space="preserve">港女野人奇異記 </t>
    </r>
    <r>
      <rPr>
        <sz val="14"/>
        <rFont val="Times New Roman"/>
        <family val="1"/>
      </rPr>
      <t># 3</t>
    </r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</si>
  <si>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36</t>
    </r>
  </si>
  <si>
    <r>
      <rPr>
        <sz val="14"/>
        <rFont val="新細明體"/>
        <family val="3"/>
        <charset val="136"/>
      </rPr>
      <t xml:space="preserve">港女野人奇異記 </t>
    </r>
    <r>
      <rPr>
        <sz val="14"/>
        <rFont val="Times New Roman"/>
        <family val="1"/>
      </rPr>
      <t># 4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</si>
  <si>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371</t>
    </r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</si>
  <si>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45</t>
    </r>
  </si>
  <si>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 Scoop 2024</t>
    </r>
  </si>
  <si>
    <r>
      <t xml:space="preserve">800637725 (CC) </t>
    </r>
    <r>
      <rPr>
        <sz val="14"/>
        <rFont val="細明體"/>
        <family val="3"/>
        <charset val="136"/>
      </rPr>
      <t>網紅甜卡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#15</t>
    </r>
  </si>
  <si>
    <t># 307</t>
    <phoneticPr fontId="0" type="noConversion"/>
  </si>
  <si>
    <r>
      <rPr>
        <sz val="14"/>
        <rFont val="細明體"/>
        <family val="3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</si>
  <si>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t># 2389</t>
    <phoneticPr fontId="0" type="noConversion"/>
  </si>
  <si>
    <t># 2405</t>
    <phoneticPr fontId="0" type="noConversion"/>
  </si>
  <si>
    <t># 2422</t>
    <phoneticPr fontId="0" type="noConversion"/>
  </si>
  <si>
    <t>獎門人台慶感謝祭</t>
  </si>
  <si>
    <t>Super Trio - TVB Anniversary Special 2024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</si>
  <si>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3"/>
      </rPr>
      <t>3</t>
    </r>
    <r>
      <rPr>
        <sz val="14"/>
        <rFont val="Times New Roman"/>
        <family val="3"/>
        <charset val="136"/>
      </rPr>
      <t xml:space="preserve"> #4</t>
    </r>
  </si>
  <si>
    <r>
      <rPr>
        <sz val="14"/>
        <rFont val="Microsoft JhengHei UI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細明體"/>
        <family val="1"/>
        <charset val="136"/>
      </rPr>
      <t>一帶一路</t>
    </r>
    <r>
      <rPr>
        <sz val="14"/>
        <rFont val="Times New Roman"/>
        <family val="1"/>
      </rPr>
      <t xml:space="preserve"> #7</t>
    </r>
  </si>
  <si>
    <t>尋醉蘇格蘭 #6</t>
    <phoneticPr fontId="0" type="noConversion"/>
  </si>
  <si>
    <t>J Music #62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</si>
  <si>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45</t>
    </r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</si>
  <si>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16</t>
    </r>
  </si>
  <si>
    <r>
      <t>網紅甜卡</t>
    </r>
    <r>
      <rPr>
        <sz val="14"/>
        <rFont val="Times New Roman"/>
        <family val="1"/>
      </rPr>
      <t xml:space="preserve"> #15</t>
    </r>
  </si>
  <si>
    <r>
      <t xml:space="preserve">(R)                                  </t>
    </r>
    <r>
      <rPr>
        <sz val="14"/>
        <rFont val="微軟正黑體"/>
        <family val="1"/>
        <charset val="136"/>
      </rPr>
      <t>美食新聞報道</t>
    </r>
  </si>
  <si>
    <r>
      <rPr>
        <sz val="14"/>
        <rFont val="Times New Roman"/>
        <family val="3"/>
      </rPr>
      <t xml:space="preserve">800636304 (OP) </t>
    </r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</t>
    </r>
  </si>
  <si>
    <t># 313</t>
    <phoneticPr fontId="0" type="noConversion"/>
  </si>
  <si>
    <t>醫度講 #8</t>
  </si>
  <si>
    <t>日本德島 #2</t>
  </si>
  <si>
    <t>一代鬼才 黃霑</t>
  </si>
  <si>
    <r>
      <t xml:space="preserve">(R)            </t>
    </r>
    <r>
      <rPr>
        <sz val="14"/>
        <rFont val="微軟正黑體"/>
        <family val="1"/>
        <charset val="136"/>
      </rPr>
      <t>美食新聞報道</t>
    </r>
    <r>
      <rPr>
        <sz val="14"/>
        <rFont val="Times New Roman"/>
        <family val="1"/>
      </rPr>
      <t xml:space="preserve">  Gourmet Express</t>
    </r>
  </si>
  <si>
    <t># 33</t>
  </si>
  <si>
    <t># 34</t>
  </si>
  <si>
    <r>
      <rPr>
        <sz val="14"/>
        <rFont val="細明體"/>
        <family val="1"/>
        <charset val="136"/>
      </rPr>
      <t>邵逸夫獎2024</t>
    </r>
    <r>
      <rPr>
        <sz val="14"/>
        <rFont val="Times New Roman"/>
        <family val="1"/>
      </rPr>
      <t xml:space="preserve"> # 2</t>
    </r>
  </si>
  <si>
    <t>The Shaw Prize Special 2024</t>
  </si>
  <si>
    <t>澳門25個第一 # 2</t>
  </si>
  <si>
    <t xml:space="preserve"> Macau 25 Best</t>
  </si>
  <si>
    <t>James Wong - The Unforgettable</t>
  </si>
  <si>
    <t>800647325 (Sub: *Chi) (OP)</t>
  </si>
  <si>
    <r>
      <rPr>
        <sz val="14"/>
        <rFont val="細明體"/>
        <family val="3"/>
        <charset val="136"/>
      </rPr>
      <t>醫度講</t>
    </r>
    <r>
      <rPr>
        <sz val="14"/>
        <rFont val="Times New Roman"/>
        <family val="1"/>
      </rPr>
      <t xml:space="preserve"> #8</t>
    </r>
  </si>
  <si>
    <t>Med with Doc (26 EPI)</t>
  </si>
  <si>
    <t xml:space="preserve">(R)          </t>
  </si>
  <si>
    <t>邵逸夫獎2024 # 2</t>
  </si>
  <si>
    <t xml:space="preserve">(R)        </t>
  </si>
  <si>
    <t># 35</t>
  </si>
  <si>
    <t># 36</t>
  </si>
  <si>
    <r>
      <rPr>
        <sz val="14"/>
        <rFont val="細明體"/>
        <family val="3"/>
        <charset val="136"/>
      </rPr>
      <t>星期日檔案</t>
    </r>
    <r>
      <rPr>
        <sz val="14"/>
        <rFont val="Times New Roman"/>
        <family val="1"/>
      </rPr>
      <t xml:space="preserve"> # 35</t>
    </r>
  </si>
  <si>
    <t>Sunday Report 2024</t>
  </si>
  <si>
    <t>澳門25個第一 # 3</t>
  </si>
  <si>
    <t>星期日檔案 # 35</t>
  </si>
  <si>
    <t>Chill. Hike. Camping (Sr.2) (16 EPI)</t>
  </si>
  <si>
    <r>
      <rPr>
        <sz val="14"/>
        <rFont val="新細明體"/>
        <family val="3"/>
        <charset val="136"/>
      </rPr>
      <t xml:space="preserve">港女野人奇異記 </t>
    </r>
    <r>
      <rPr>
        <sz val="14"/>
        <rFont val="Times New Roman"/>
        <family val="1"/>
      </rPr>
      <t># 1</t>
    </r>
  </si>
  <si>
    <t>800649154 (Sub: *Chi) (OP) (CA/MA)</t>
    <phoneticPr fontId="0" type="noConversion"/>
  </si>
  <si>
    <t>800649115 (Sub: *Chi) (OP)</t>
    <phoneticPr fontId="0" type="noConversion"/>
  </si>
  <si>
    <t>800649096 (Sub: *Chi) (OP)</t>
    <phoneticPr fontId="0" type="noConversion"/>
  </si>
  <si>
    <t>800649123 (Sub: Chi) (CC)</t>
    <phoneticPr fontId="0" type="noConversion"/>
  </si>
  <si>
    <t># 38</t>
  </si>
  <si>
    <t>800649146 (Sub: *Chi) (OP)</t>
  </si>
  <si>
    <t>800649096 (Sub: *Chi) (OP)</t>
  </si>
  <si>
    <t># 312</t>
  </si>
  <si>
    <t>Grand住去大阪 #1 (3 EPI) Le Grand Tour de Osaka</t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</si>
  <si>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11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3</t>
    </r>
    <r>
      <rPr>
        <b/>
        <u/>
        <sz val="28"/>
        <rFont val="細明體"/>
        <family val="3"/>
        <charset val="136"/>
      </rPr>
      <t xml:space="preserve">週 </t>
    </r>
    <r>
      <rPr>
        <b/>
        <u/>
        <sz val="28"/>
        <rFont val="Times New Roman"/>
        <family val="1"/>
      </rPr>
      <t xml:space="preserve">TVB JADE MALAYSIA </t>
    </r>
    <r>
      <rPr>
        <b/>
        <u/>
        <sz val="28"/>
        <rFont val="細明體"/>
        <family val="3"/>
        <charset val="136"/>
      </rPr>
      <t>節目表</t>
    </r>
  </si>
  <si>
    <t>WK 47</t>
    <phoneticPr fontId="0" type="noConversion"/>
  </si>
  <si>
    <t>PERIOD: 18 - 24 Nov 2024</t>
    <phoneticPr fontId="0" type="noConversion"/>
  </si>
  <si>
    <t>非洲潮什麼 Hipster Tour - Africa (10 EPI)</t>
    <phoneticPr fontId="0" type="noConversion"/>
  </si>
  <si>
    <t>財經透視  # 46</t>
  </si>
  <si>
    <t>新聞掏寶  # 224</t>
  </si>
  <si>
    <t># 9</t>
  </si>
  <si>
    <t># 10</t>
  </si>
  <si>
    <t>玲玲友情報 # 38</t>
  </si>
  <si>
    <t>東張西望  Scoop 2024</t>
  </si>
  <si>
    <t># 314</t>
  </si>
  <si>
    <t># 315</t>
  </si>
  <si>
    <t># 316</t>
  </si>
  <si>
    <t># 317</t>
  </si>
  <si>
    <t># 318</t>
  </si>
  <si>
    <t># 319</t>
  </si>
  <si>
    <t># 13</t>
    <phoneticPr fontId="0" type="noConversion"/>
  </si>
  <si>
    <t># 14</t>
  </si>
  <si>
    <t># 15</t>
  </si>
  <si>
    <t># 16</t>
  </si>
  <si>
    <t># 17</t>
  </si>
  <si>
    <t># 18</t>
  </si>
  <si>
    <t># 19</t>
  </si>
  <si>
    <t># 243</t>
    <phoneticPr fontId="0" type="noConversion"/>
  </si>
  <si>
    <t># 244</t>
  </si>
  <si>
    <t># 245</t>
  </si>
  <si>
    <t># 246</t>
  </si>
  <si>
    <t># 247</t>
  </si>
  <si>
    <t># 248</t>
  </si>
  <si>
    <t># 249</t>
  </si>
  <si>
    <t># 2426</t>
  </si>
  <si>
    <t># 2427</t>
  </si>
  <si>
    <t># 2428</t>
  </si>
  <si>
    <t># 2429</t>
  </si>
  <si>
    <r>
      <rPr>
        <sz val="14"/>
        <rFont val="新細明體"/>
        <family val="1"/>
        <charset val="136"/>
      </rPr>
      <t xml:space="preserve">黃金盛宴 #2  </t>
    </r>
    <r>
      <rPr>
        <sz val="14"/>
        <rFont val="Times New Roman"/>
        <family val="3"/>
        <charset val="136"/>
      </rPr>
      <t xml:space="preserve">   0945</t>
    </r>
  </si>
  <si>
    <t># 1162</t>
  </si>
  <si>
    <t># 1164</t>
  </si>
  <si>
    <t># 1165</t>
  </si>
  <si>
    <t># 1166</t>
  </si>
  <si>
    <t># 1167</t>
  </si>
  <si>
    <r>
      <rPr>
        <sz val="14"/>
        <rFont val="細明體"/>
        <family val="3"/>
        <charset val="136"/>
      </rPr>
      <t xml:space="preserve">與天地對話 </t>
    </r>
    <r>
      <rPr>
        <sz val="14"/>
        <rFont val="Times New Roman"/>
        <family val="3"/>
      </rPr>
      <t>Connecting Earth And Sky (14 EPI)</t>
    </r>
  </si>
  <si>
    <t># 1</t>
  </si>
  <si>
    <t>萬千星輝賀台慶</t>
  </si>
  <si>
    <t># 2</t>
  </si>
  <si>
    <t># 3</t>
  </si>
  <si>
    <t>玲玲友情報 # 37</t>
  </si>
  <si>
    <t>港女野人奇異記 # 6</t>
  </si>
  <si>
    <t># 11 - 12</t>
    <phoneticPr fontId="0" type="noConversion"/>
  </si>
  <si>
    <t># 13 - 14</t>
    <phoneticPr fontId="0" type="noConversion"/>
  </si>
  <si>
    <t>巾幗梟雄之懸崖 No Return (25 EPI)</t>
  </si>
  <si>
    <t># 20</t>
  </si>
  <si>
    <t># 21</t>
  </si>
  <si>
    <t># 22</t>
  </si>
  <si>
    <t># 23</t>
  </si>
  <si>
    <t># 313</t>
  </si>
  <si>
    <t xml:space="preserve">關注關注組 Eyes On Concern Groups </t>
  </si>
  <si>
    <t>粵講粵㜺鬼 Cantoxicating! (Sr. 3) (24 EPI)</t>
  </si>
  <si>
    <t>約埋班Friend去旅行 # 9</t>
  </si>
  <si>
    <t>黃金盛宴 Golden Banquet (9 EPI)</t>
  </si>
  <si>
    <r>
      <t>網紅甜卡</t>
    </r>
    <r>
      <rPr>
        <sz val="14"/>
        <rFont val="Times New Roman"/>
        <family val="3"/>
        <charset val="136"/>
      </rPr>
      <t xml:space="preserve"> #15</t>
    </r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</si>
  <si>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225</t>
    </r>
  </si>
  <si>
    <t># 42</t>
  </si>
  <si>
    <t># 43</t>
  </si>
  <si>
    <r>
      <rPr>
        <sz val="14"/>
        <rFont val="微軟正黑體"/>
        <family val="3"/>
        <charset val="136"/>
      </rPr>
      <t>思家大戰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 51</t>
    </r>
  </si>
  <si>
    <t># 230</t>
    <phoneticPr fontId="0" type="noConversion"/>
  </si>
  <si>
    <t># 231</t>
  </si>
  <si>
    <t># 232</t>
  </si>
  <si>
    <t># 233</t>
  </si>
  <si>
    <t># 234</t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</si>
  <si>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18</t>
    </r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</si>
  <si>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46</t>
    </r>
  </si>
  <si>
    <t>黑色月光 Darkside Of The Moon (25 EPI)</t>
  </si>
  <si>
    <t>港女野人奇異記 # 5</t>
  </si>
  <si>
    <t># 15</t>
    <phoneticPr fontId="0" type="noConversion"/>
  </si>
  <si>
    <t xml:space="preserve">與天地對話 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</si>
  <si>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#4</t>
    </r>
  </si>
  <si>
    <t>Grand住去大阪 #2</t>
    <phoneticPr fontId="0" type="noConversion"/>
  </si>
  <si>
    <t># 3670</t>
  </si>
  <si>
    <t># 3671</t>
  </si>
  <si>
    <t># 3672</t>
  </si>
  <si>
    <t># 3673</t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</si>
  <si>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45</t>
    </r>
    <r>
      <rPr>
        <sz val="14"/>
        <rFont val="Times New Roman"/>
        <family val="3"/>
        <charset val="136"/>
      </rPr>
      <t xml:space="preserve">    1545</t>
    </r>
  </si>
  <si>
    <t>Hands Up   Hands Up 2024</t>
  </si>
  <si>
    <t># 1161</t>
  </si>
  <si>
    <t># 1163</t>
  </si>
  <si>
    <t>800618933 (Sub: Chi) (CC)</t>
    <phoneticPr fontId="0" type="noConversion"/>
  </si>
  <si>
    <t># 9</t>
    <phoneticPr fontId="0" type="noConversion"/>
  </si>
  <si>
    <t># 38</t>
    <phoneticPr fontId="0" type="noConversion"/>
  </si>
  <si>
    <t>澳門25個第一 # 4</t>
  </si>
  <si>
    <r>
      <rPr>
        <sz val="14"/>
        <rFont val="細明體"/>
        <family val="3"/>
        <charset val="136"/>
      </rPr>
      <t>約埋班</t>
    </r>
    <r>
      <rPr>
        <sz val="14"/>
        <rFont val="Times New Roman"/>
        <family val="3"/>
      </rPr>
      <t>Friend</t>
    </r>
    <r>
      <rPr>
        <sz val="14"/>
        <rFont val="微軟正黑體"/>
        <family val="3"/>
        <charset val="136"/>
      </rPr>
      <t>去旅行</t>
    </r>
    <r>
      <rPr>
        <sz val="14"/>
        <rFont val="Times New Roman"/>
        <family val="1"/>
      </rPr>
      <t xml:space="preserve"> # 9</t>
    </r>
  </si>
  <si>
    <t>思家大戰 # 51</t>
  </si>
  <si>
    <t>邵逸夫獎2024頒獎典禮</t>
  </si>
  <si>
    <t># 2</t>
    <phoneticPr fontId="0" type="noConversion"/>
  </si>
  <si>
    <t># 43</t>
    <phoneticPr fontId="0" type="noConversion"/>
  </si>
  <si>
    <t># 44</t>
  </si>
  <si>
    <t>周六聊Teen谷 # 46</t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</si>
  <si>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47</t>
    </r>
  </si>
  <si>
    <t># 21</t>
    <phoneticPr fontId="0" type="noConversion"/>
  </si>
  <si>
    <t># 24</t>
  </si>
  <si>
    <t># 25</t>
  </si>
  <si>
    <t># 40</t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</si>
  <si>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37</t>
    </r>
  </si>
  <si>
    <r>
      <rPr>
        <sz val="14"/>
        <rFont val="新細明體"/>
        <family val="3"/>
        <charset val="136"/>
      </rPr>
      <t xml:space="preserve">港女野人奇異記 </t>
    </r>
    <r>
      <rPr>
        <sz val="14"/>
        <rFont val="Times New Roman"/>
        <family val="1"/>
      </rPr>
      <t># 5</t>
    </r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</si>
  <si>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38</t>
    </r>
  </si>
  <si>
    <r>
      <rPr>
        <sz val="14"/>
        <rFont val="新細明體"/>
        <family val="3"/>
        <charset val="136"/>
      </rPr>
      <t xml:space="preserve">港女野人奇異記 </t>
    </r>
    <r>
      <rPr>
        <sz val="14"/>
        <rFont val="Times New Roman"/>
        <family val="1"/>
      </rPr>
      <t># 6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</si>
  <si>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372</t>
    </r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</si>
  <si>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46</t>
    </r>
  </si>
  <si>
    <r>
      <rPr>
        <sz val="14"/>
        <rFont val="細明體"/>
        <family val="3"/>
        <charset val="136"/>
      </rPr>
      <t>星期日檔案</t>
    </r>
    <r>
      <rPr>
        <sz val="14"/>
        <rFont val="Times New Roman"/>
        <family val="1"/>
      </rPr>
      <t xml:space="preserve"> # 36</t>
    </r>
  </si>
  <si>
    <t>Sunday Report 2024</t>
    <phoneticPr fontId="0" type="noConversion"/>
  </si>
  <si>
    <t># 314</t>
    <phoneticPr fontId="0" type="noConversion"/>
  </si>
  <si>
    <t># 320</t>
  </si>
  <si>
    <t>800649146 (Sub: *Chi) (OP)</t>
    <phoneticPr fontId="0" type="noConversion"/>
  </si>
  <si>
    <t># 2426</t>
    <phoneticPr fontId="0" type="noConversion"/>
  </si>
  <si>
    <t># 2427</t>
    <phoneticPr fontId="0" type="noConversion"/>
  </si>
  <si>
    <t># 2428</t>
    <phoneticPr fontId="0" type="noConversion"/>
  </si>
  <si>
    <t>Grand住去大阪 #2 Le Grand Tour de Osaka (3 EPI)</t>
    <phoneticPr fontId="0" type="noConversion"/>
  </si>
  <si>
    <t># 2430</t>
    <phoneticPr fontId="0" type="noConversion"/>
  </si>
  <si>
    <t>澳門25個第一 # 4</t>
    <phoneticPr fontId="0" type="noConversion"/>
  </si>
  <si>
    <t xml:space="preserve"> Macau 25 Best</t>
    <phoneticPr fontId="0" type="noConversion"/>
  </si>
  <si>
    <t># 22</t>
    <phoneticPr fontId="0" type="noConversion"/>
  </si>
  <si>
    <t># 23</t>
    <phoneticPr fontId="0" type="noConversion"/>
  </si>
  <si>
    <t># 24 -25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</si>
  <si>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#5</t>
    </r>
  </si>
  <si>
    <t># 17</t>
    <phoneticPr fontId="0" type="noConversion"/>
  </si>
  <si>
    <t># 18</t>
    <phoneticPr fontId="0" type="noConversion"/>
  </si>
  <si>
    <r>
      <rPr>
        <sz val="14"/>
        <rFont val="Microsoft JhengHei UI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細明體"/>
        <family val="1"/>
        <charset val="136"/>
      </rPr>
      <t>一帶一路</t>
    </r>
    <r>
      <rPr>
        <sz val="14"/>
        <rFont val="Times New Roman"/>
        <family val="1"/>
      </rPr>
      <t xml:space="preserve"> #8</t>
    </r>
  </si>
  <si>
    <t># 4</t>
  </si>
  <si>
    <t># 5</t>
  </si>
  <si>
    <t>J Music #63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</si>
  <si>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46</t>
    </r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</si>
  <si>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17</t>
    </r>
  </si>
  <si>
    <t>星期日檔案 # 36</t>
  </si>
  <si>
    <t xml:space="preserve">愛．回家之開心速遞  Lo And Behold </t>
  </si>
  <si>
    <t># 2429</t>
    <phoneticPr fontId="0" type="noConversion"/>
  </si>
  <si>
    <t># 318</t>
    <phoneticPr fontId="0" type="noConversion"/>
  </si>
  <si>
    <t>中年好聲音3 #5</t>
  </si>
  <si>
    <t># 320</t>
    <phoneticPr fontId="0" type="noConversion"/>
  </si>
  <si>
    <t>最強生命線 # 372</t>
  </si>
  <si>
    <t>燕雲台 The Legend of Xiao Chuo (48 EPI)</t>
  </si>
  <si>
    <t>無窮之路IV - 一帶一路 #8</t>
  </si>
  <si>
    <t>J Music #63</t>
  </si>
  <si>
    <t>流行都市  Big City Shop 2024</t>
  </si>
  <si>
    <t>新聞透視 # 46</t>
  </si>
  <si>
    <t>開心無敵獎門人 # 18</t>
  </si>
  <si>
    <t># 230</t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</si>
  <si>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11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4</t>
    </r>
    <r>
      <rPr>
        <b/>
        <u/>
        <sz val="28"/>
        <rFont val="細明體"/>
        <family val="3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細明體"/>
        <family val="3"/>
        <charset val="136"/>
      </rPr>
      <t>節目表</t>
    </r>
  </si>
  <si>
    <t>WK 48</t>
    <phoneticPr fontId="0" type="noConversion"/>
  </si>
  <si>
    <t>PERIOD: 25 - 1 Dec 2024</t>
    <phoneticPr fontId="0" type="noConversion"/>
  </si>
  <si>
    <t>仁心解碼</t>
  </si>
  <si>
    <t>天梯 The Last Steep Ascent (25 EPI)</t>
    <phoneticPr fontId="0" type="noConversion"/>
  </si>
  <si>
    <t># 250</t>
    <phoneticPr fontId="0" type="noConversion"/>
  </si>
  <si>
    <r>
      <rPr>
        <sz val="14"/>
        <rFont val="新細明體"/>
        <family val="1"/>
        <charset val="136"/>
      </rPr>
      <t xml:space="preserve">黃金盛宴 #3  </t>
    </r>
    <r>
      <rPr>
        <sz val="14"/>
        <rFont val="Times New Roman"/>
        <family val="3"/>
        <charset val="136"/>
      </rPr>
      <t xml:space="preserve">   0945</t>
    </r>
  </si>
  <si>
    <t># 15 - 16</t>
    <phoneticPr fontId="0" type="noConversion"/>
  </si>
  <si>
    <t># 17 - 18</t>
    <phoneticPr fontId="0" type="noConversion"/>
  </si>
  <si>
    <t># 24-25</t>
    <phoneticPr fontId="0" type="noConversion"/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</si>
  <si>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226</t>
    </r>
  </si>
  <si>
    <r>
      <rPr>
        <sz val="14"/>
        <rFont val="微軟正黑體"/>
        <family val="3"/>
        <charset val="136"/>
      </rPr>
      <t>思家大戰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 52</t>
    </r>
  </si>
  <si>
    <t># 235</t>
    <phoneticPr fontId="0" type="noConversion"/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</si>
  <si>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19</t>
    </r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</si>
  <si>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47</t>
    </r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</si>
  <si>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46</t>
    </r>
    <r>
      <rPr>
        <sz val="14"/>
        <rFont val="Times New Roman"/>
        <family val="3"/>
        <charset val="136"/>
      </rPr>
      <t xml:space="preserve">    1545</t>
    </r>
  </si>
  <si>
    <t>800630443 (Sub: Chi) (CC)</t>
    <phoneticPr fontId="0" type="noConversion"/>
  </si>
  <si>
    <t>800518971 (Sub: Chi) (CC)</t>
    <phoneticPr fontId="0" type="noConversion"/>
  </si>
  <si>
    <t>貝遊歐洲 Europe Go Go Go! (9 EPI)</t>
    <phoneticPr fontId="0" type="noConversion"/>
  </si>
  <si>
    <t>齊癲大聖福祿壽 The Heavenly Party (5 EPI)</t>
    <phoneticPr fontId="0" type="noConversion"/>
  </si>
  <si>
    <r>
      <t xml:space="preserve">800609594 (Sub: Chi)(CC) </t>
    </r>
    <r>
      <rPr>
        <sz val="14"/>
        <rFont val="微軟正黑體"/>
        <family val="1"/>
        <charset val="136"/>
      </rPr>
      <t>冲遊泰國</t>
    </r>
    <r>
      <rPr>
        <sz val="14"/>
        <rFont val="Times New Roman"/>
        <family val="1"/>
      </rPr>
      <t xml:space="preserve"> Thai Rogered (Sr.7) (20 EPI)</t>
    </r>
  </si>
  <si>
    <t>800635862 (Sub: Chi) (CC)</t>
    <phoneticPr fontId="0" type="noConversion"/>
  </si>
  <si>
    <r>
      <rPr>
        <sz val="14"/>
        <rFont val="細明體"/>
        <family val="3"/>
        <charset val="136"/>
      </rPr>
      <t>溜走的真味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 1</t>
    </r>
  </si>
  <si>
    <t># 3</t>
    <phoneticPr fontId="0" type="noConversion"/>
  </si>
  <si>
    <t>The Vanishing Tastes (6 EPI)</t>
    <phoneticPr fontId="0" type="noConversion"/>
  </si>
  <si>
    <t># 45</t>
    <phoneticPr fontId="0" type="noConversion"/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</si>
  <si>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48</t>
    </r>
  </si>
  <si>
    <t># 26</t>
    <phoneticPr fontId="0" type="noConversion"/>
  </si>
  <si>
    <t># 42</t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</si>
  <si>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39</t>
    </r>
  </si>
  <si>
    <r>
      <rPr>
        <sz val="14"/>
        <rFont val="新細明體"/>
        <family val="3"/>
        <charset val="136"/>
      </rPr>
      <t xml:space="preserve">港女野人奇異記 </t>
    </r>
    <r>
      <rPr>
        <sz val="14"/>
        <rFont val="Times New Roman"/>
        <family val="1"/>
      </rPr>
      <t># 7</t>
    </r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</si>
  <si>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40</t>
    </r>
  </si>
  <si>
    <r>
      <rPr>
        <sz val="14"/>
        <rFont val="新細明體"/>
        <family val="3"/>
        <charset val="136"/>
      </rPr>
      <t xml:space="preserve">港女野人奇異記 </t>
    </r>
    <r>
      <rPr>
        <sz val="14"/>
        <rFont val="Times New Roman"/>
        <family val="1"/>
      </rPr>
      <t># 8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</si>
  <si>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373</t>
    </r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</si>
  <si>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47</t>
    </r>
  </si>
  <si>
    <r>
      <rPr>
        <sz val="14"/>
        <rFont val="細明體"/>
        <family val="3"/>
        <charset val="136"/>
      </rPr>
      <t>星期日檔案</t>
    </r>
    <r>
      <rPr>
        <sz val="14"/>
        <rFont val="Times New Roman"/>
        <family val="1"/>
      </rPr>
      <t xml:space="preserve"> # 37</t>
    </r>
  </si>
  <si>
    <t># 321</t>
    <phoneticPr fontId="0" type="noConversion"/>
  </si>
  <si>
    <t>Grand住去大阪 #3 Le Grand Tour de Osaka (3 EPI)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</si>
  <si>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#6</t>
    </r>
  </si>
  <si>
    <t># 19</t>
    <phoneticPr fontId="0" type="noConversion"/>
  </si>
  <si>
    <r>
      <rPr>
        <sz val="14"/>
        <rFont val="Microsoft JhengHei UI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細明體"/>
        <family val="1"/>
        <charset val="136"/>
      </rPr>
      <t>一帶一路</t>
    </r>
    <r>
      <rPr>
        <sz val="14"/>
        <rFont val="Times New Roman"/>
        <family val="1"/>
      </rPr>
      <t xml:space="preserve"> #9</t>
    </r>
  </si>
  <si>
    <t>J Music #64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</si>
  <si>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47</t>
    </r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</si>
  <si>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18</t>
    </r>
  </si>
  <si>
    <t># 327</t>
    <phoneticPr fontId="0" type="noConversion"/>
  </si>
  <si>
    <r>
      <rPr>
        <sz val="14"/>
        <rFont val="細明體"/>
        <family val="3"/>
        <charset val="136"/>
      </rPr>
      <t>特朗普重掌白宮</t>
    </r>
    <r>
      <rPr>
        <sz val="14"/>
        <rFont val="Times New Roman"/>
        <family val="1"/>
      </rPr>
      <t xml:space="preserve"> 2024 US Presidential Election Special (2 EPI)</t>
    </r>
  </si>
  <si>
    <r>
      <rPr>
        <sz val="14"/>
        <rFont val="細明體"/>
        <family val="3"/>
        <charset val="136"/>
      </rPr>
      <t>戰場上</t>
    </r>
    <r>
      <rPr>
        <sz val="14"/>
        <rFont val="Times New Roman"/>
        <family val="3"/>
      </rPr>
      <t xml:space="preserve"> Planet Under Fire (10 EPI)</t>
    </r>
  </si>
  <si>
    <t>800644876 (Sub: Chi) (CC)</t>
  </si>
  <si>
    <r>
      <t>寵寵物語</t>
    </r>
    <r>
      <rPr>
        <sz val="14"/>
        <rFont val="Times New Roman"/>
        <family val="1"/>
      </rPr>
      <t xml:space="preserve"> </t>
    </r>
  </si>
  <si>
    <t xml:space="preserve">Pet Talks </t>
  </si>
  <si>
    <t># 1137</t>
  </si>
  <si>
    <t># 1158</t>
  </si>
  <si>
    <t># 1159</t>
  </si>
  <si>
    <t>特朗普重掌白宮</t>
  </si>
  <si>
    <t>一條麻甩在汕頭 Made In Shantou (5 EPI)</t>
  </si>
  <si>
    <t>800649483 (Sub: Chi) (CC)</t>
  </si>
  <si>
    <r>
      <rPr>
        <sz val="14"/>
        <rFont val="細明體"/>
        <family val="3"/>
        <charset val="136"/>
      </rPr>
      <t xml:space="preserve">一條麻甩在汕頭 </t>
    </r>
    <r>
      <rPr>
        <sz val="14"/>
        <rFont val="Times New Roman"/>
        <family val="3"/>
      </rPr>
      <t>Made In Shantou (5 EPI)</t>
    </r>
  </si>
  <si>
    <t>800616903 (Sub: *Chi) (OP)</t>
  </si>
  <si>
    <t># 1160</t>
  </si>
  <si>
    <t>一條麻甩在汕頭</t>
  </si>
  <si>
    <t>讓我們重新認識陳慧嫻</t>
  </si>
  <si>
    <t>Priscilla Chan Special 2024</t>
  </si>
  <si>
    <t>800649371 (Sub: Chi) (CC)</t>
  </si>
  <si>
    <t># 2432</t>
  </si>
  <si>
    <t># 2431</t>
  </si>
  <si>
    <t># 1168</t>
  </si>
  <si>
    <t># 1169</t>
  </si>
  <si>
    <t># 1170</t>
  </si>
  <si>
    <t># 1171</t>
  </si>
  <si>
    <t># 1172</t>
  </si>
  <si>
    <t># 1173</t>
  </si>
  <si>
    <t>異空感應 Call Of Destiny (25 EPI)</t>
  </si>
  <si>
    <t>800643641 (CA/MA) (Sub: Chi)   (CC)</t>
  </si>
  <si>
    <t xml:space="preserve"> </t>
  </si>
  <si>
    <t>800639016 (CA/MA) (Sub: Chi/Eng) (CC)</t>
  </si>
  <si>
    <t>#2433</t>
  </si>
  <si>
    <t># 2434</t>
  </si>
  <si>
    <t># 2435</t>
  </si>
  <si>
    <t># 3665</t>
  </si>
  <si>
    <t># 3666</t>
  </si>
  <si>
    <t># 3667</t>
  </si>
  <si>
    <t># 3668</t>
  </si>
  <si>
    <t>800632426 (OP)</t>
  </si>
  <si>
    <t># 3669            2315</t>
  </si>
  <si>
    <t># 3669</t>
  </si>
  <si>
    <t># 3673            2315</t>
  </si>
  <si>
    <t># 3674</t>
  </si>
  <si>
    <t># 3675</t>
  </si>
  <si>
    <t># 3676</t>
  </si>
  <si>
    <t># 3677            2315</t>
  </si>
  <si>
    <t>TVB 57th Anniversary Gala (Live)</t>
  </si>
  <si>
    <t>Grand住去大阪 #1 Le Grand Tour de Osaka</t>
  </si>
  <si>
    <t>萬千星輝賀台慶 (直播)</t>
  </si>
  <si>
    <t>800649572 (Sub: Chi) (CC)</t>
  </si>
  <si>
    <r>
      <rPr>
        <sz val="14"/>
        <rFont val="新細明體"/>
        <family val="1"/>
        <charset val="136"/>
      </rPr>
      <t>邵逸夫獎</t>
    </r>
    <r>
      <rPr>
        <sz val="14"/>
        <rFont val="Times New Roman"/>
        <family val="1"/>
      </rPr>
      <t>2024</t>
    </r>
    <r>
      <rPr>
        <sz val="14"/>
        <rFont val="新細明體"/>
        <family val="1"/>
        <charset val="136"/>
      </rPr>
      <t>頒獎典禮</t>
    </r>
  </si>
  <si>
    <t>The Shaw Prize Award Presentation 2024</t>
  </si>
  <si>
    <t>娛樂頭條</t>
  </si>
  <si>
    <t>J Music # 62</t>
  </si>
  <si>
    <t>Hands Up   #1162</t>
  </si>
  <si>
    <t>尋醉蘇格蘭 #7</t>
  </si>
  <si>
    <t>800643834 (Sub: Chi) (CC)</t>
  </si>
  <si>
    <t>The Drunken Scotland (10 EPI)</t>
  </si>
  <si>
    <t>非洲潮什麼 Hipster Tour - Africa (10 EPI)</t>
  </si>
  <si>
    <t>齊癲大聖福祿壽 The Heavenly Party (5 EPI)</t>
  </si>
  <si>
    <t>與天地對話 Connecting Earth And Sky (14 EPI)</t>
  </si>
  <si>
    <t># 6</t>
  </si>
  <si>
    <t># 7</t>
  </si>
  <si>
    <t># 8</t>
  </si>
  <si>
    <t>尋醉蘇格蘭 #8</t>
  </si>
  <si>
    <t>尋夢琴澳</t>
  </si>
  <si>
    <t>Goddess Of Nature Malaysia</t>
  </si>
  <si>
    <t>Dream in Heng Qin and Macau</t>
  </si>
  <si>
    <r>
      <t>2024</t>
    </r>
    <r>
      <rPr>
        <sz val="14"/>
        <rFont val="新細明體"/>
        <family val="1"/>
        <charset val="136"/>
      </rPr>
      <t>中華小姐暨全能女神選舉</t>
    </r>
  </si>
  <si>
    <t>800649796 (Sub: Chi) (CC)</t>
  </si>
  <si>
    <t>共創明『Teen』計劃呈獻 - 信</t>
  </si>
  <si>
    <t>Strive and Rise Programme Presents - Believe</t>
  </si>
  <si>
    <t>澳門25個第一 #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</si>
</sst>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0;\(#,##0.00\)"/>
    <numFmt numFmtId="167" formatCode="d/m;@"/>
    <numFmt numFmtId="168" formatCode="yyyy/mm/dd;@"/>
  </numFmts>
  <fonts count="85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6"/>
    </font>
    <font>
      <sz val="11"/>
      <color indexed="9"/>
      <name val="宋体"/>
    </font>
    <font>
      <sz val="11"/>
      <color indexed="20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17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color indexed="62"/>
      <name val="宋体"/>
    </font>
    <font>
      <sz val="11"/>
      <color indexed="52"/>
      <name val="宋体"/>
    </font>
    <font>
      <sz val="11"/>
      <color indexed="60"/>
      <name val="宋体"/>
    </font>
    <font>
      <b/>
      <sz val="11"/>
      <color indexed="63"/>
      <name val="宋体"/>
    </font>
    <font>
      <b/>
      <sz val="18"/>
      <color indexed="56"/>
      <name val="宋体"/>
    </font>
    <font>
      <b/>
      <sz val="11"/>
      <color indexed="8"/>
      <name val="宋体"/>
    </font>
    <font>
      <sz val="11"/>
      <color indexed="10"/>
      <name val="宋体"/>
    </font>
    <font>
      <sz val="12"/>
      <name val="新細明體"/>
      <family val="1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0"/>
      <name val="MS Sans Serif"/>
      <family val="2"/>
    </font>
    <font>
      <sz val="24"/>
      <name val="細明體"/>
      <family val="3"/>
      <charset val="136"/>
    </font>
    <font>
      <sz val="10"/>
      <name val="Geneva"/>
      <family val="2"/>
    </font>
    <font>
      <sz val="12"/>
      <color theme="1"/>
      <name val="Calibri"/>
      <family val="1"/>
      <charset val="136"/>
      <scheme val="minor"/>
    </font>
    <font>
      <b/>
      <u/>
      <sz val="28"/>
      <name val="Times New Roman"/>
      <family val="1"/>
    </font>
    <font>
      <sz val="2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Times New Roman"/>
      <family val="3"/>
      <charset val="136"/>
    </font>
    <font>
      <sz val="14"/>
      <name val="細明體"/>
      <family val="3"/>
      <charset val="136"/>
    </font>
    <font>
      <b/>
      <u/>
      <sz val="28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Times New Roman"/>
      <family val="1"/>
      <charset val="136"/>
    </font>
    <font>
      <sz val="14"/>
      <name val="Times New Roman"/>
      <family val="3"/>
    </font>
    <font>
      <sz val="14"/>
      <name val="細明體"/>
      <family val="1"/>
      <charset val="136"/>
    </font>
    <font>
      <sz val="14"/>
      <name val="新細明體"/>
      <family val="3"/>
      <charset val="136"/>
    </font>
    <font>
      <sz val="14"/>
      <name val="微軟正黑體"/>
      <family val="1"/>
      <charset val="136"/>
    </font>
    <font>
      <sz val="14"/>
      <name val="微軟正黑體"/>
      <family val="3"/>
      <charset val="136"/>
    </font>
    <font>
      <sz val="14"/>
      <name val="微軟正黑體"/>
      <family val="2"/>
      <charset val="136"/>
    </font>
    <font>
      <sz val="13"/>
      <name val="Times New Roman"/>
      <family val="1"/>
    </font>
    <font>
      <sz val="14"/>
      <name val="新細明體"/>
      <family val="1"/>
      <charset val="136"/>
    </font>
    <font>
      <sz val="14"/>
      <name val="Yu Gothic"/>
      <family val="2"/>
      <charset val="128"/>
    </font>
    <font>
      <sz val="14"/>
      <name val="Microsoft JhengHei UI"/>
      <family val="3"/>
      <charset val="136"/>
    </font>
    <font>
      <sz val="14"/>
      <name val="Microsoft JhengHei UI"/>
      <family val="2"/>
      <charset val="136"/>
    </font>
    <font>
      <sz val="14"/>
      <name val="Microsoft JhengHei UI"/>
      <family val="1"/>
      <charset val="136"/>
    </font>
    <font>
      <sz val="11"/>
      <name val="Times New Roman"/>
      <family val="1"/>
    </font>
    <font>
      <sz val="16"/>
      <name val="細明體"/>
      <family val="1"/>
      <charset val="136"/>
    </font>
    <font>
      <b/>
      <sz val="14"/>
      <name val="新細明體"/>
      <family val="1"/>
      <charset val="136"/>
    </font>
    <font>
      <b/>
      <sz val="14"/>
      <color rgb="FFFF0000"/>
      <name val="Times New Roman"/>
      <family val="1"/>
    </font>
    <font>
      <sz val="11"/>
      <color indexed="9"/>
      <name val="宋体"/>
      <charset val="136"/>
    </font>
    <font>
      <sz val="11"/>
      <color indexed="20"/>
      <name val="宋体"/>
      <charset val="136"/>
    </font>
    <font>
      <b/>
      <sz val="11"/>
      <color indexed="52"/>
      <name val="宋体"/>
      <charset val="136"/>
    </font>
    <font>
      <b/>
      <sz val="11"/>
      <color indexed="9"/>
      <name val="宋体"/>
      <charset val="136"/>
    </font>
    <font>
      <i/>
      <sz val="11"/>
      <color indexed="23"/>
      <name val="宋体"/>
      <charset val="136"/>
    </font>
    <font>
      <sz val="11"/>
      <color indexed="17"/>
      <name val="宋体"/>
      <charset val="136"/>
    </font>
    <font>
      <b/>
      <sz val="15"/>
      <color indexed="56"/>
      <name val="宋体"/>
      <charset val="136"/>
    </font>
    <font>
      <b/>
      <sz val="13"/>
      <color indexed="56"/>
      <name val="宋体"/>
      <charset val="136"/>
    </font>
    <font>
      <b/>
      <sz val="11"/>
      <color indexed="56"/>
      <name val="宋体"/>
      <charset val="136"/>
    </font>
    <font>
      <sz val="11"/>
      <color indexed="62"/>
      <name val="宋体"/>
      <charset val="136"/>
    </font>
    <font>
      <sz val="11"/>
      <color indexed="52"/>
      <name val="宋体"/>
      <charset val="136"/>
    </font>
    <font>
      <sz val="11"/>
      <color indexed="60"/>
      <name val="宋体"/>
      <charset val="136"/>
    </font>
    <font>
      <b/>
      <sz val="11"/>
      <color indexed="63"/>
      <name val="宋体"/>
      <charset val="136"/>
    </font>
    <font>
      <b/>
      <sz val="18"/>
      <color indexed="56"/>
      <name val="宋体"/>
      <charset val="136"/>
    </font>
    <font>
      <b/>
      <sz val="11"/>
      <color indexed="8"/>
      <name val="宋体"/>
      <charset val="136"/>
    </font>
    <font>
      <sz val="11"/>
      <color indexed="10"/>
      <name val="宋体"/>
      <charset val="136"/>
    </font>
  </fonts>
  <fills count="3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5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4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6" fillId="25" borderId="1" applyNumberFormat="0" applyAlignment="0" applyProtection="0">
      <alignment vertical="center"/>
    </xf>
    <xf numFmtId="0" fontId="6" fillId="25" borderId="1" applyNumberFormat="0" applyAlignment="0" applyProtection="0">
      <alignment vertical="center"/>
    </xf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7" fillId="26" borderId="2" applyNumberFormat="0" applyAlignment="0" applyProtection="0">
      <alignment vertical="center"/>
    </xf>
    <xf numFmtId="0" fontId="7" fillId="26" borderId="2" applyNumberFormat="0" applyAlignment="0" applyProtection="0">
      <alignment vertical="center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13" fillId="8" borderId="1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0" borderId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20" fillId="0" borderId="0"/>
    <xf numFmtId="0" fontId="44" fillId="0" borderId="0"/>
    <xf numFmtId="0" fontId="69" fillId="1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1" fillId="25" borderId="1" applyNumberFormat="0" applyAlignment="0" applyProtection="0">
      <alignment vertical="center"/>
    </xf>
    <xf numFmtId="0" fontId="71" fillId="25" borderId="1" applyNumberFormat="0" applyAlignment="0" applyProtection="0">
      <alignment vertical="center"/>
    </xf>
    <xf numFmtId="0" fontId="72" fillId="26" borderId="2" applyNumberFormat="0" applyAlignment="0" applyProtection="0">
      <alignment vertical="center"/>
    </xf>
    <xf numFmtId="0" fontId="72" fillId="26" borderId="2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5" fillId="0" borderId="4" applyNumberFormat="0" applyFill="0" applyAlignment="0" applyProtection="0">
      <alignment vertical="center"/>
    </xf>
    <xf numFmtId="0" fontId="75" fillId="0" borderId="4" applyNumberFormat="0" applyFill="0" applyAlignment="0" applyProtection="0">
      <alignment vertical="center"/>
    </xf>
    <xf numFmtId="0" fontId="76" fillId="0" borderId="6" applyNumberFormat="0" applyFill="0" applyAlignment="0" applyProtection="0">
      <alignment vertical="center"/>
    </xf>
    <xf numFmtId="0" fontId="76" fillId="0" borderId="6" applyNumberFormat="0" applyFill="0" applyAlignment="0" applyProtection="0">
      <alignment vertical="center"/>
    </xf>
    <xf numFmtId="0" fontId="77" fillId="0" borderId="8" applyNumberFormat="0" applyFill="0" applyAlignment="0" applyProtection="0">
      <alignment vertical="center"/>
    </xf>
    <xf numFmtId="0" fontId="77" fillId="0" borderId="8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8" borderId="1" applyNumberFormat="0" applyAlignment="0" applyProtection="0">
      <alignment vertical="center"/>
    </xf>
    <xf numFmtId="0" fontId="78" fillId="8" borderId="1" applyNumberFormat="0" applyAlignment="0" applyProtection="0">
      <alignment vertical="center"/>
    </xf>
    <xf numFmtId="0" fontId="79" fillId="0" borderId="10" applyNumberFormat="0" applyFill="0" applyAlignment="0" applyProtection="0">
      <alignment vertical="center"/>
    </xf>
    <xf numFmtId="0" fontId="79" fillId="0" borderId="10" applyNumberFormat="0" applyFill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1" fillId="25" borderId="12" applyNumberFormat="0" applyAlignment="0" applyProtection="0">
      <alignment vertical="center"/>
    </xf>
    <xf numFmtId="0" fontId="81" fillId="25" borderId="12" applyNumberForma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14" applyNumberFormat="0" applyFill="0" applyAlignment="0" applyProtection="0">
      <alignment vertical="center"/>
    </xf>
    <xf numFmtId="0" fontId="83" fillId="0" borderId="14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</cellStyleXfs>
  <cellXfs count="776">
    <xf numFmtId="0" fontId="0" fillId="0" borderId="0" xfId="0"/>
    <xf numFmtId="9" fontId="47" fillId="0" borderId="0" xfId="384" applyFont="1" applyFill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9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9" xfId="0" applyFont="1" applyBorder="1" applyAlignment="1">
      <alignment vertical="center"/>
    </xf>
    <xf numFmtId="0" fontId="47" fillId="0" borderId="36" xfId="0" applyFont="1" applyBorder="1" applyAlignment="1">
      <alignment vertical="center"/>
    </xf>
    <xf numFmtId="0" fontId="47" fillId="0" borderId="67" xfId="0" applyFont="1" applyBorder="1" applyAlignment="1">
      <alignment vertical="center"/>
    </xf>
    <xf numFmtId="0" fontId="47" fillId="0" borderId="66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48" fillId="0" borderId="40" xfId="0" applyFont="1" applyBorder="1" applyAlignment="1">
      <alignment horizontal="center" vertical="center"/>
    </xf>
    <xf numFmtId="0" fontId="48" fillId="0" borderId="42" xfId="0" applyFont="1" applyBorder="1" applyAlignment="1">
      <alignment horizontal="center" vertical="center"/>
    </xf>
    <xf numFmtId="0" fontId="56" fillId="0" borderId="40" xfId="0" applyFont="1" applyBorder="1" applyAlignment="1">
      <alignment vertical="center"/>
    </xf>
    <xf numFmtId="0" fontId="56" fillId="0" borderId="41" xfId="0" applyFont="1" applyBorder="1" applyAlignment="1">
      <alignment vertical="center"/>
    </xf>
    <xf numFmtId="0" fontId="47" fillId="0" borderId="55" xfId="0" applyFont="1" applyBorder="1" applyAlignment="1">
      <alignment horizontal="left" vertical="center"/>
    </xf>
    <xf numFmtId="0" fontId="47" fillId="0" borderId="62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3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8" fillId="0" borderId="54" xfId="0" applyFont="1" applyBorder="1" applyAlignment="1">
      <alignment horizontal="center" vertical="center"/>
    </xf>
    <xf numFmtId="0" fontId="47" fillId="0" borderId="63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57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47" fillId="0" borderId="38" xfId="0" applyFont="1" applyBorder="1" applyAlignment="1">
      <alignment horizontal="center" vertical="center"/>
    </xf>
    <xf numFmtId="0" fontId="47" fillId="0" borderId="64" xfId="0" applyFont="1" applyBorder="1" applyAlignment="1">
      <alignment horizontal="left" vertical="center"/>
    </xf>
    <xf numFmtId="0" fontId="47" fillId="0" borderId="31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49" fontId="46" fillId="0" borderId="18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34" xfId="0" applyFont="1" applyBorder="1" applyAlignment="1">
      <alignment horizontal="left" vertical="center"/>
    </xf>
    <xf numFmtId="0" fontId="47" fillId="0" borderId="77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49" fontId="47" fillId="0" borderId="62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9" fillId="0" borderId="31" xfId="0" applyFont="1" applyBorder="1" applyAlignment="1">
      <alignment horizontal="center" vertical="center"/>
    </xf>
    <xf numFmtId="0" fontId="48" fillId="0" borderId="0" xfId="0" applyFont="1" applyAlignment="1">
      <alignment horizontal="right"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49" fontId="47" fillId="0" borderId="63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49" fontId="47" fillId="0" borderId="65" xfId="0" applyNumberFormat="1" applyFont="1" applyBorder="1" applyAlignment="1">
      <alignment horizontal="left" vertical="center"/>
    </xf>
    <xf numFmtId="0" fontId="47" fillId="0" borderId="53" xfId="0" applyFont="1" applyBorder="1" applyAlignment="1">
      <alignment horizontal="left" vertical="center"/>
    </xf>
    <xf numFmtId="0" fontId="47" fillId="0" borderId="44" xfId="0" applyFont="1" applyBorder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49" fontId="46" fillId="0" borderId="47" xfId="0" applyNumberFormat="1" applyFont="1" applyBorder="1" applyAlignment="1">
      <alignment horizontal="right" vertical="center" wrapText="1"/>
    </xf>
    <xf numFmtId="0" fontId="47" fillId="0" borderId="43" xfId="0" applyFont="1" applyBorder="1" applyAlignment="1">
      <alignment horizontal="left" vertical="center"/>
    </xf>
    <xf numFmtId="0" fontId="54" fillId="0" borderId="38" xfId="0" applyFont="1" applyBorder="1" applyAlignment="1">
      <alignment horizontal="center" vertical="center"/>
    </xf>
    <xf numFmtId="49" fontId="47" fillId="0" borderId="0" xfId="0" applyNumberFormat="1" applyFont="1" applyAlignment="1">
      <alignment horizontal="right" vertical="center"/>
    </xf>
    <xf numFmtId="49" fontId="46" fillId="0" borderId="64" xfId="0" applyNumberFormat="1" applyFont="1" applyBorder="1" applyAlignment="1">
      <alignment horizontal="left" vertical="center"/>
    </xf>
    <xf numFmtId="49" fontId="46" fillId="0" borderId="31" xfId="0" applyNumberFormat="1" applyFont="1" applyBorder="1" applyAlignment="1">
      <alignment horizontal="right" vertical="center" wrapText="1"/>
    </xf>
    <xf numFmtId="0" fontId="49" fillId="0" borderId="38" xfId="0" applyFont="1" applyBorder="1" applyAlignment="1">
      <alignment vertical="center"/>
    </xf>
    <xf numFmtId="49" fontId="47" fillId="0" borderId="31" xfId="0" applyNumberFormat="1" applyFont="1" applyBorder="1" applyAlignment="1">
      <alignment horizontal="right" vertical="center" wrapText="1"/>
    </xf>
    <xf numFmtId="0" fontId="52" fillId="0" borderId="44" xfId="0" applyFont="1" applyBorder="1" applyAlignment="1">
      <alignment horizontal="right" vertical="center"/>
    </xf>
    <xf numFmtId="49" fontId="47" fillId="0" borderId="64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0" fontId="47" fillId="0" borderId="62" xfId="0" applyFont="1" applyBorder="1" applyAlignment="1">
      <alignment horizontal="right" vertical="center"/>
    </xf>
    <xf numFmtId="0" fontId="47" fillId="0" borderId="38" xfId="0" applyFont="1" applyBorder="1" applyAlignment="1">
      <alignment horizontal="left" vertical="center"/>
    </xf>
    <xf numFmtId="49" fontId="47" fillId="0" borderId="63" xfId="0" applyNumberFormat="1" applyFont="1" applyBorder="1" applyAlignment="1">
      <alignment horizontal="right" vertical="center"/>
    </xf>
    <xf numFmtId="0" fontId="47" fillId="0" borderId="0" xfId="0" quotePrefix="1" applyFont="1" applyAlignment="1">
      <alignment vertical="center"/>
    </xf>
    <xf numFmtId="49" fontId="47" fillId="0" borderId="65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left" vertical="center"/>
    </xf>
    <xf numFmtId="49" fontId="47" fillId="0" borderId="18" xfId="0" applyNumberFormat="1" applyFont="1" applyBorder="1" applyAlignment="1">
      <alignment horizontal="right" vertical="center"/>
    </xf>
    <xf numFmtId="0" fontId="47" fillId="0" borderId="42" xfId="0" applyFont="1" applyBorder="1" applyAlignment="1">
      <alignment horizontal="center" vertical="center"/>
    </xf>
    <xf numFmtId="0" fontId="47" fillId="0" borderId="51" xfId="0" applyFont="1" applyBorder="1" applyAlignment="1">
      <alignment horizontal="center" vertical="center"/>
    </xf>
    <xf numFmtId="49" fontId="47" fillId="0" borderId="62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vertical="center"/>
    </xf>
    <xf numFmtId="0" fontId="47" fillId="0" borderId="46" xfId="0" quotePrefix="1" applyFont="1" applyBorder="1" applyAlignment="1">
      <alignment horizontal="left" vertical="center"/>
    </xf>
    <xf numFmtId="0" fontId="47" fillId="0" borderId="58" xfId="0" applyFont="1" applyBorder="1" applyAlignment="1">
      <alignment horizontal="left" vertical="center" wrapText="1"/>
    </xf>
    <xf numFmtId="49" fontId="47" fillId="0" borderId="33" xfId="0" applyNumberFormat="1" applyFont="1" applyBorder="1" applyAlignment="1">
      <alignment horizontal="left" vertical="center"/>
    </xf>
    <xf numFmtId="0" fontId="47" fillId="0" borderId="42" xfId="0" applyFont="1" applyBorder="1" applyAlignment="1">
      <alignment vertical="center"/>
    </xf>
    <xf numFmtId="0" fontId="47" fillId="0" borderId="41" xfId="0" applyFont="1" applyBorder="1" applyAlignment="1">
      <alignment horizontal="center" vertical="center"/>
    </xf>
    <xf numFmtId="0" fontId="49" fillId="0" borderId="41" xfId="0" applyFont="1" applyBorder="1" applyAlignment="1">
      <alignment horizontal="center" vertical="center"/>
    </xf>
    <xf numFmtId="0" fontId="48" fillId="0" borderId="33" xfId="0" applyFont="1" applyBorder="1" applyAlignment="1">
      <alignment horizontal="center" vertical="center"/>
    </xf>
    <xf numFmtId="0" fontId="47" fillId="0" borderId="59" xfId="0" applyFont="1" applyBorder="1" applyAlignment="1">
      <alignment horizontal="center" vertical="center"/>
    </xf>
    <xf numFmtId="49" fontId="46" fillId="0" borderId="19" xfId="0" applyNumberFormat="1" applyFont="1" applyBorder="1" applyAlignment="1">
      <alignment horizontal="lef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1" xfId="0" applyFont="1" applyBorder="1" applyAlignment="1">
      <alignment vertical="center"/>
    </xf>
    <xf numFmtId="0" fontId="47" fillId="0" borderId="55" xfId="0" quotePrefix="1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/>
    </xf>
    <xf numFmtId="0" fontId="48" fillId="0" borderId="41" xfId="0" applyFont="1" applyBorder="1" applyAlignment="1">
      <alignment horizontal="center" vertical="center"/>
    </xf>
    <xf numFmtId="0" fontId="47" fillId="0" borderId="56" xfId="0" quotePrefix="1" applyFont="1" applyBorder="1" applyAlignment="1">
      <alignment horizontal="center" vertical="center"/>
    </xf>
    <xf numFmtId="49" fontId="47" fillId="0" borderId="27" xfId="0" applyNumberFormat="1" applyFont="1" applyBorder="1" applyAlignment="1">
      <alignment horizontal="left" vertical="center"/>
    </xf>
    <xf numFmtId="0" fontId="52" fillId="0" borderId="56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31" xfId="0" applyFont="1" applyBorder="1" applyAlignment="1">
      <alignment vertical="center"/>
    </xf>
    <xf numFmtId="0" fontId="47" fillId="0" borderId="46" xfId="0" applyFont="1" applyBorder="1" applyAlignment="1">
      <alignment horizontal="left" vertical="center"/>
    </xf>
    <xf numFmtId="49" fontId="46" fillId="0" borderId="68" xfId="0" applyNumberFormat="1" applyFont="1" applyBorder="1" applyAlignment="1">
      <alignment horizontal="right" vertical="center"/>
    </xf>
    <xf numFmtId="0" fontId="47" fillId="0" borderId="56" xfId="0" applyFont="1" applyBorder="1" applyAlignment="1">
      <alignment horizontal="center" vertical="center"/>
    </xf>
    <xf numFmtId="0" fontId="47" fillId="0" borderId="58" xfId="0" applyFont="1" applyBorder="1" applyAlignment="1">
      <alignment horizontal="left" vertical="center"/>
    </xf>
    <xf numFmtId="49" fontId="47" fillId="0" borderId="63" xfId="0" applyNumberFormat="1" applyFont="1" applyBorder="1" applyAlignment="1">
      <alignment horizontal="right" vertical="center" wrapText="1"/>
    </xf>
    <xf numFmtId="14" fontId="47" fillId="0" borderId="0" xfId="0" applyNumberFormat="1" applyFont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0" fontId="47" fillId="0" borderId="64" xfId="0" applyFont="1" applyBorder="1" applyAlignment="1">
      <alignment horizontal="right" vertical="center"/>
    </xf>
    <xf numFmtId="0" fontId="42" fillId="0" borderId="41" xfId="0" applyFont="1" applyBorder="1" applyAlignment="1">
      <alignment vertical="center"/>
    </xf>
    <xf numFmtId="0" fontId="63" fillId="0" borderId="42" xfId="0" applyFont="1" applyBorder="1" applyAlignment="1">
      <alignment horizontal="center" vertical="center"/>
    </xf>
    <xf numFmtId="0" fontId="46" fillId="0" borderId="18" xfId="0" applyFont="1" applyBorder="1" applyAlignment="1">
      <alignment horizontal="right" vertical="center"/>
    </xf>
    <xf numFmtId="0" fontId="56" fillId="0" borderId="53" xfId="0" applyFont="1" applyBorder="1" applyAlignment="1">
      <alignment horizontal="left" vertical="center"/>
    </xf>
    <xf numFmtId="0" fontId="47" fillId="0" borderId="36" xfId="0" applyFont="1" applyBorder="1" applyAlignment="1">
      <alignment horizontal="right" vertical="center"/>
    </xf>
    <xf numFmtId="49" fontId="62" fillId="0" borderId="33" xfId="0" applyNumberFormat="1" applyFont="1" applyBorder="1" applyAlignment="1">
      <alignment horizontal="center" vertical="center" wrapText="1"/>
    </xf>
    <xf numFmtId="0" fontId="46" fillId="0" borderId="64" xfId="0" applyFont="1" applyBorder="1" applyAlignment="1">
      <alignment horizontal="left" vertical="center"/>
    </xf>
    <xf numFmtId="0" fontId="46" fillId="0" borderId="62" xfId="0" applyFont="1" applyBorder="1" applyAlignment="1">
      <alignment horizontal="right" vertical="center"/>
    </xf>
    <xf numFmtId="0" fontId="47" fillId="0" borderId="41" xfId="0" quotePrefix="1" applyFont="1" applyBorder="1" applyAlignment="1">
      <alignment horizontal="center" vertical="center"/>
    </xf>
    <xf numFmtId="0" fontId="46" fillId="0" borderId="62" xfId="0" applyFont="1" applyBorder="1" applyAlignment="1">
      <alignment horizontal="left" vertical="center"/>
    </xf>
    <xf numFmtId="0" fontId="47" fillId="0" borderId="63" xfId="0" applyFont="1" applyBorder="1" applyAlignment="1">
      <alignment horizontal="right" vertical="center"/>
    </xf>
    <xf numFmtId="49" fontId="54" fillId="0" borderId="45" xfId="0" applyNumberFormat="1" applyFont="1" applyBorder="1" applyAlignment="1">
      <alignment horizontal="center" vertical="center" shrinkToFit="1"/>
    </xf>
    <xf numFmtId="0" fontId="48" fillId="0" borderId="38" xfId="0" applyFont="1" applyBorder="1" applyAlignment="1">
      <alignment horizontal="center" vertical="center"/>
    </xf>
    <xf numFmtId="0" fontId="43" fillId="0" borderId="38" xfId="0" applyFont="1" applyBorder="1" applyAlignment="1">
      <alignment vertical="center"/>
    </xf>
    <xf numFmtId="0" fontId="48" fillId="0" borderId="44" xfId="0" applyFont="1" applyBorder="1" applyAlignment="1">
      <alignment horizontal="right" vertical="center" wrapText="1"/>
    </xf>
    <xf numFmtId="0" fontId="48" fillId="0" borderId="41" xfId="388" applyFont="1" applyBorder="1" applyAlignment="1">
      <alignment horizontal="center" vertical="center" wrapText="1"/>
    </xf>
    <xf numFmtId="0" fontId="48" fillId="0" borderId="33" xfId="388" applyFont="1" applyBorder="1" applyAlignment="1">
      <alignment horizontal="center" vertical="center" wrapText="1"/>
    </xf>
    <xf numFmtId="0" fontId="47" fillId="0" borderId="65" xfId="0" applyFont="1" applyBorder="1" applyAlignment="1">
      <alignment horizontal="right" vertical="center"/>
    </xf>
    <xf numFmtId="0" fontId="54" fillId="0" borderId="41" xfId="0" applyFont="1" applyBorder="1" applyAlignment="1">
      <alignment vertical="center"/>
    </xf>
    <xf numFmtId="0" fontId="49" fillId="0" borderId="42" xfId="388" applyFont="1" applyBorder="1" applyAlignment="1">
      <alignment horizontal="center" vertical="center" wrapText="1"/>
    </xf>
    <xf numFmtId="0" fontId="47" fillId="0" borderId="65" xfId="0" applyFont="1" applyBorder="1" applyAlignment="1">
      <alignment horizontal="left" vertical="center"/>
    </xf>
    <xf numFmtId="0" fontId="49" fillId="0" borderId="37" xfId="0" applyFont="1" applyBorder="1" applyAlignment="1">
      <alignment vertical="center"/>
    </xf>
    <xf numFmtId="0" fontId="47" fillId="0" borderId="33" xfId="0" quotePrefix="1" applyFont="1" applyBorder="1" applyAlignment="1">
      <alignment horizontal="center" vertical="center"/>
    </xf>
    <xf numFmtId="0" fontId="46" fillId="0" borderId="18" xfId="0" applyFont="1" applyBorder="1" applyAlignment="1">
      <alignment horizontal="left" vertical="center"/>
    </xf>
    <xf numFmtId="0" fontId="56" fillId="0" borderId="57" xfId="0" quotePrefix="1" applyFont="1" applyBorder="1" applyAlignment="1">
      <alignment horizontal="left" vertical="center"/>
    </xf>
    <xf numFmtId="0" fontId="52" fillId="0" borderId="33" xfId="0" quotePrefix="1" applyFont="1" applyBorder="1" applyAlignment="1">
      <alignment horizontal="center" vertical="center"/>
    </xf>
    <xf numFmtId="0" fontId="56" fillId="0" borderId="31" xfId="0" quotePrefix="1" applyFont="1" applyBorder="1" applyAlignment="1">
      <alignment horizontal="left" vertical="center"/>
    </xf>
    <xf numFmtId="49" fontId="52" fillId="0" borderId="42" xfId="0" applyNumberFormat="1" applyFont="1" applyBorder="1" applyAlignment="1">
      <alignment horizontal="center" vertical="center"/>
    </xf>
    <xf numFmtId="0" fontId="47" fillId="0" borderId="60" xfId="0" quotePrefix="1" applyFont="1" applyBorder="1" applyAlignment="1">
      <alignment horizontal="left" vertical="center"/>
    </xf>
    <xf numFmtId="0" fontId="48" fillId="0" borderId="0" xfId="0" applyFont="1" applyAlignment="1">
      <alignment vertical="center"/>
    </xf>
    <xf numFmtId="0" fontId="47" fillId="0" borderId="39" xfId="0" quotePrefix="1" applyFont="1" applyBorder="1" applyAlignment="1">
      <alignment horizontal="left" vertical="center"/>
    </xf>
    <xf numFmtId="0" fontId="49" fillId="0" borderId="51" xfId="0" applyFont="1" applyBorder="1" applyAlignment="1">
      <alignment horizontal="center" vertical="center"/>
    </xf>
    <xf numFmtId="0" fontId="47" fillId="0" borderId="36" xfId="0" quotePrefix="1" applyFont="1" applyBorder="1" applyAlignment="1">
      <alignment horizontal="center" vertical="center"/>
    </xf>
    <xf numFmtId="0" fontId="63" fillId="0" borderId="42" xfId="388" applyFont="1" applyBorder="1" applyAlignment="1">
      <alignment horizontal="center" vertical="center" wrapText="1"/>
    </xf>
    <xf numFmtId="0" fontId="47" fillId="0" borderId="57" xfId="0" applyFont="1" applyBorder="1" applyAlignment="1">
      <alignment vertical="center"/>
    </xf>
    <xf numFmtId="0" fontId="44" fillId="0" borderId="37" xfId="0" applyFont="1" applyBorder="1" applyAlignment="1">
      <alignment vertical="center"/>
    </xf>
    <xf numFmtId="0" fontId="46" fillId="0" borderId="17" xfId="0" applyFont="1" applyBorder="1" applyAlignment="1">
      <alignment horizontal="right" vertical="center"/>
    </xf>
    <xf numFmtId="0" fontId="47" fillId="0" borderId="29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center"/>
    </xf>
    <xf numFmtId="0" fontId="46" fillId="0" borderId="22" xfId="0" applyFont="1" applyBorder="1" applyAlignment="1">
      <alignment horizontal="right" vertical="center"/>
    </xf>
    <xf numFmtId="0" fontId="47" fillId="0" borderId="35" xfId="0" applyFont="1" applyBorder="1" applyAlignment="1">
      <alignment horizontal="left" vertical="center"/>
    </xf>
    <xf numFmtId="0" fontId="47" fillId="0" borderId="46" xfId="0" quotePrefix="1" applyFont="1" applyBorder="1" applyAlignment="1">
      <alignment vertical="center"/>
    </xf>
    <xf numFmtId="0" fontId="46" fillId="0" borderId="21" xfId="0" applyFont="1" applyBorder="1" applyAlignment="1">
      <alignment horizontal="right" vertical="center"/>
    </xf>
    <xf numFmtId="0" fontId="47" fillId="0" borderId="54" xfId="0" applyFont="1" applyBorder="1" applyAlignment="1">
      <alignment horizontal="center" vertical="center"/>
    </xf>
    <xf numFmtId="0" fontId="46" fillId="0" borderId="26" xfId="0" applyFont="1" applyBorder="1" applyAlignment="1">
      <alignment horizontal="right" vertical="center"/>
    </xf>
    <xf numFmtId="0" fontId="46" fillId="0" borderId="65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63" fillId="0" borderId="41" xfId="388" applyFont="1" applyBorder="1" applyAlignment="1">
      <alignment horizontal="center" vertical="center" wrapText="1"/>
    </xf>
    <xf numFmtId="0" fontId="46" fillId="0" borderId="68" xfId="0" applyFont="1" applyBorder="1" applyAlignment="1">
      <alignment horizontal="right" vertical="center"/>
    </xf>
    <xf numFmtId="0" fontId="56" fillId="0" borderId="0" xfId="0" applyFont="1" applyAlignment="1">
      <alignment horizontal="center" vertical="center"/>
    </xf>
    <xf numFmtId="0" fontId="46" fillId="0" borderId="64" xfId="0" applyFont="1" applyBorder="1" applyAlignment="1">
      <alignment horizontal="right" vertical="center"/>
    </xf>
    <xf numFmtId="0" fontId="49" fillId="0" borderId="41" xfId="388" applyFont="1" applyBorder="1" applyAlignment="1">
      <alignment horizontal="center" vertical="center" wrapText="1"/>
    </xf>
    <xf numFmtId="0" fontId="46" fillId="0" borderId="21" xfId="0" applyFont="1" applyBorder="1" applyAlignment="1">
      <alignment vertical="center"/>
    </xf>
    <xf numFmtId="0" fontId="47" fillId="0" borderId="50" xfId="0" applyFont="1" applyBorder="1" applyAlignment="1">
      <alignment horizontal="right" vertical="center"/>
    </xf>
    <xf numFmtId="0" fontId="47" fillId="0" borderId="75" xfId="0" applyFont="1" applyBorder="1" applyAlignment="1">
      <alignment horizontal="left" vertical="center"/>
    </xf>
    <xf numFmtId="0" fontId="47" fillId="0" borderId="18" xfId="0" applyFont="1" applyBorder="1" applyAlignment="1">
      <alignment horizontal="left" vertical="center"/>
    </xf>
    <xf numFmtId="0" fontId="47" fillId="0" borderId="38" xfId="0" quotePrefix="1" applyFont="1" applyBorder="1" applyAlignment="1">
      <alignment horizontal="left" vertical="center"/>
    </xf>
    <xf numFmtId="0" fontId="47" fillId="0" borderId="73" xfId="0" applyFont="1" applyBorder="1" applyAlignment="1">
      <alignment horizontal="center" vertical="center"/>
    </xf>
    <xf numFmtId="0" fontId="47" fillId="0" borderId="47" xfId="0" applyFont="1" applyBorder="1" applyAlignment="1">
      <alignment horizontal="left" vertical="center"/>
    </xf>
    <xf numFmtId="0" fontId="47" fillId="0" borderId="51" xfId="0" applyFont="1" applyBorder="1" applyAlignment="1">
      <alignment vertical="center"/>
    </xf>
    <xf numFmtId="0" fontId="47" fillId="0" borderId="33" xfId="0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55" xfId="0" quotePrefix="1" applyFont="1" applyBorder="1" applyAlignment="1">
      <alignment vertical="center"/>
    </xf>
    <xf numFmtId="0" fontId="49" fillId="0" borderId="56" xfId="0" quotePrefix="1" applyFont="1" applyBorder="1" applyAlignment="1">
      <alignment horizontal="center" vertical="center"/>
    </xf>
    <xf numFmtId="49" fontId="47" fillId="0" borderId="41" xfId="0" applyNumberFormat="1" applyFont="1" applyBorder="1" applyAlignment="1">
      <alignment horizontal="center" vertical="center" shrinkToFit="1"/>
    </xf>
    <xf numFmtId="0" fontId="49" fillId="0" borderId="33" xfId="0" quotePrefix="1" applyFont="1" applyBorder="1" applyAlignment="1">
      <alignment horizontal="center" vertical="center"/>
    </xf>
    <xf numFmtId="0" fontId="49" fillId="0" borderId="59" xfId="0" quotePrefix="1" applyFont="1" applyBorder="1" applyAlignment="1">
      <alignment horizontal="center" vertical="center"/>
    </xf>
    <xf numFmtId="0" fontId="48" fillId="0" borderId="55" xfId="0" applyFont="1" applyBorder="1" applyAlignment="1">
      <alignment vertical="center"/>
    </xf>
    <xf numFmtId="0" fontId="47" fillId="0" borderId="60" xfId="0" applyFont="1" applyBorder="1" applyAlignment="1">
      <alignment vertical="center"/>
    </xf>
    <xf numFmtId="0" fontId="48" fillId="0" borderId="46" xfId="0" applyFont="1" applyBorder="1" applyAlignment="1">
      <alignment horizontal="center" vertical="center"/>
    </xf>
    <xf numFmtId="0" fontId="47" fillId="0" borderId="59" xfId="0" applyFont="1" applyBorder="1" applyAlignment="1">
      <alignment horizontal="center" vertical="center" wrapText="1"/>
    </xf>
    <xf numFmtId="0" fontId="47" fillId="0" borderId="43" xfId="0" quotePrefix="1" applyFont="1" applyBorder="1" applyAlignment="1">
      <alignment horizontal="left" vertical="center"/>
    </xf>
    <xf numFmtId="14" fontId="49" fillId="0" borderId="31" xfId="0" applyNumberFormat="1" applyFont="1" applyBorder="1" applyAlignment="1">
      <alignment horizontal="center" vertical="center" wrapText="1"/>
    </xf>
    <xf numFmtId="49" fontId="47" fillId="0" borderId="54" xfId="0" applyNumberFormat="1" applyFont="1" applyBorder="1" applyAlignment="1">
      <alignment horizontal="center" vertical="center"/>
    </xf>
    <xf numFmtId="0" fontId="46" fillId="0" borderId="31" xfId="0" applyFont="1" applyBorder="1" applyAlignment="1">
      <alignment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61" xfId="0" applyFont="1" applyBorder="1" applyAlignment="1">
      <alignment vertical="center"/>
    </xf>
    <xf numFmtId="0" fontId="47" fillId="0" borderId="48" xfId="0" applyFont="1" applyBorder="1" applyAlignment="1">
      <alignment vertical="center"/>
    </xf>
    <xf numFmtId="0" fontId="47" fillId="0" borderId="52" xfId="0" applyFont="1" applyBorder="1" applyAlignment="1">
      <alignment vertical="center"/>
    </xf>
    <xf numFmtId="0" fontId="52" fillId="0" borderId="52" xfId="0" applyFont="1" applyBorder="1" applyAlignment="1">
      <alignment horizontal="center" vertical="center"/>
    </xf>
    <xf numFmtId="0" fontId="47" fillId="0" borderId="70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8" fillId="0" borderId="42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0" fontId="47" fillId="0" borderId="40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43" xfId="0" quotePrefix="1" applyFont="1" applyBorder="1" applyAlignment="1">
      <alignment horizontal="left" vertical="center"/>
    </xf>
    <xf numFmtId="0" fontId="46" fillId="27" borderId="47" xfId="0" quotePrefix="1" applyFont="1" applyFill="1" applyBorder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32" xfId="0" applyFont="1" applyFill="1" applyBorder="1" applyAlignment="1">
      <alignment vertical="center"/>
    </xf>
    <xf numFmtId="0" fontId="46" fillId="27" borderId="32" xfId="0" quotePrefix="1" applyFont="1" applyFill="1" applyBorder="1" applyAlignment="1">
      <alignment vertical="center"/>
    </xf>
    <xf numFmtId="0" fontId="46" fillId="27" borderId="31" xfId="0" quotePrefix="1" applyFont="1" applyFill="1" applyBorder="1" applyAlignment="1">
      <alignment vertical="center"/>
    </xf>
    <xf numFmtId="0" fontId="46" fillId="27" borderId="0" xfId="0" applyFont="1" applyFill="1" applyAlignment="1">
      <alignment vertical="center"/>
    </xf>
    <xf numFmtId="0" fontId="46" fillId="27" borderId="0" xfId="0" applyFont="1" applyFill="1" applyAlignment="1">
      <alignment horizontal="center" vertical="center"/>
    </xf>
    <xf numFmtId="0" fontId="46" fillId="27" borderId="33" xfId="0" applyFont="1" applyFill="1" applyBorder="1" applyAlignment="1">
      <alignment vertical="center"/>
    </xf>
    <xf numFmtId="0" fontId="46" fillId="27" borderId="33" xfId="0" quotePrefix="1" applyFont="1" applyFill="1" applyBorder="1" applyAlignment="1">
      <alignment vertical="center"/>
    </xf>
    <xf numFmtId="0" fontId="46" fillId="27" borderId="29" xfId="0" applyFont="1" applyFill="1" applyBorder="1" applyAlignment="1">
      <alignment vertical="center"/>
    </xf>
    <xf numFmtId="0" fontId="46" fillId="27" borderId="30" xfId="0" applyFont="1" applyFill="1" applyBorder="1" applyAlignment="1">
      <alignment vertical="center"/>
    </xf>
    <xf numFmtId="0" fontId="46" fillId="27" borderId="30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vertical="center"/>
    </xf>
    <xf numFmtId="0" fontId="46" fillId="27" borderId="29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/>
    </xf>
    <xf numFmtId="0" fontId="47" fillId="27" borderId="40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center" vertical="center"/>
    </xf>
    <xf numFmtId="0" fontId="47" fillId="27" borderId="0" xfId="0" applyFont="1" applyFill="1" applyAlignment="1">
      <alignment vertical="center"/>
    </xf>
    <xf numFmtId="0" fontId="47" fillId="27" borderId="44" xfId="0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horizontal="center" vertical="center"/>
    </xf>
    <xf numFmtId="0" fontId="47" fillId="27" borderId="31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left" vertical="center"/>
    </xf>
    <xf numFmtId="0" fontId="47" fillId="27" borderId="38" xfId="0" applyFont="1" applyFill="1" applyBorder="1" applyAlignment="1">
      <alignment horizontal="center" vertical="center"/>
    </xf>
    <xf numFmtId="0" fontId="47" fillId="27" borderId="38" xfId="0" applyFont="1" applyFill="1" applyBorder="1" applyAlignment="1">
      <alignment vertical="center"/>
    </xf>
    <xf numFmtId="0" fontId="47" fillId="27" borderId="39" xfId="0" applyFont="1" applyFill="1" applyBorder="1" applyAlignment="1">
      <alignment vertical="center"/>
    </xf>
    <xf numFmtId="0" fontId="47" fillId="27" borderId="31" xfId="0" applyFont="1" applyFill="1" applyBorder="1" applyAlignment="1">
      <alignment horizontal="center" vertical="center"/>
    </xf>
    <xf numFmtId="0" fontId="48" fillId="27" borderId="0" xfId="0" applyFont="1" applyFill="1" applyAlignment="1">
      <alignment horizontal="center" vertical="center"/>
    </xf>
    <xf numFmtId="0" fontId="47" fillId="27" borderId="42" xfId="0" applyFont="1" applyFill="1" applyBorder="1" applyAlignment="1">
      <alignment horizontal="center" vertical="center"/>
    </xf>
    <xf numFmtId="0" fontId="47" fillId="27" borderId="31" xfId="0" applyFont="1" applyFill="1" applyBorder="1" applyAlignment="1">
      <alignment vertical="center"/>
    </xf>
    <xf numFmtId="0" fontId="47" fillId="27" borderId="53" xfId="0" applyFont="1" applyFill="1" applyBorder="1" applyAlignment="1">
      <alignment horizontal="center" vertical="center"/>
    </xf>
    <xf numFmtId="0" fontId="47" fillId="27" borderId="45" xfId="0" applyFont="1" applyFill="1" applyBorder="1" applyAlignment="1">
      <alignment horizontal="right" vertical="center"/>
    </xf>
    <xf numFmtId="0" fontId="47" fillId="27" borderId="46" xfId="0" applyFont="1" applyFill="1" applyBorder="1" applyAlignment="1">
      <alignment horizontal="left" vertical="center"/>
    </xf>
    <xf numFmtId="0" fontId="48" fillId="27" borderId="41" xfId="0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horizontal="center" vertical="center"/>
    </xf>
    <xf numFmtId="0" fontId="47" fillId="27" borderId="57" xfId="0" applyFont="1" applyFill="1" applyBorder="1" applyAlignment="1">
      <alignment vertical="center"/>
    </xf>
    <xf numFmtId="0" fontId="47" fillId="27" borderId="41" xfId="0" applyFont="1" applyFill="1" applyBorder="1" applyAlignment="1">
      <alignment vertical="center"/>
    </xf>
    <xf numFmtId="0" fontId="47" fillId="27" borderId="41" xfId="0" applyFont="1" applyFill="1" applyBorder="1" applyAlignment="1">
      <alignment horizontal="left" vertical="center"/>
    </xf>
    <xf numFmtId="0" fontId="48" fillId="27" borderId="31" xfId="0" applyFont="1" applyFill="1" applyBorder="1" applyAlignment="1">
      <alignment horizontal="center" vertical="center"/>
    </xf>
    <xf numFmtId="0" fontId="48" fillId="27" borderId="41" xfId="0" applyFont="1" applyFill="1" applyBorder="1" applyAlignment="1">
      <alignment vertical="center"/>
    </xf>
    <xf numFmtId="0" fontId="47" fillId="27" borderId="29" xfId="0" applyFont="1" applyFill="1" applyBorder="1" applyAlignment="1">
      <alignment vertical="center"/>
    </xf>
    <xf numFmtId="0" fontId="47" fillId="27" borderId="30" xfId="0" applyFont="1" applyFill="1" applyBorder="1" applyAlignment="1">
      <alignment vertical="center"/>
    </xf>
    <xf numFmtId="0" fontId="47" fillId="27" borderId="35" xfId="0" applyFont="1" applyFill="1" applyBorder="1" applyAlignment="1">
      <alignment horizontal="left" vertical="center"/>
    </xf>
    <xf numFmtId="0" fontId="47" fillId="27" borderId="76" xfId="0" applyFont="1" applyFill="1" applyBorder="1" applyAlignment="1">
      <alignment horizontal="left" vertical="center"/>
    </xf>
    <xf numFmtId="0" fontId="47" fillId="27" borderId="46" xfId="0" quotePrefix="1" applyFont="1" applyFill="1" applyBorder="1" applyAlignment="1">
      <alignment vertical="center"/>
    </xf>
    <xf numFmtId="0" fontId="48" fillId="27" borderId="42" xfId="0" applyFont="1" applyFill="1" applyBorder="1" applyAlignment="1">
      <alignment horizontal="center" vertical="center"/>
    </xf>
    <xf numFmtId="0" fontId="47" fillId="27" borderId="41" xfId="0" quotePrefix="1" applyFont="1" applyFill="1" applyBorder="1" applyAlignment="1">
      <alignment horizontal="center" vertical="center"/>
    </xf>
    <xf numFmtId="0" fontId="48" fillId="27" borderId="33" xfId="0" applyFont="1" applyFill="1" applyBorder="1" applyAlignment="1">
      <alignment horizontal="center" vertical="center"/>
    </xf>
    <xf numFmtId="0" fontId="42" fillId="27" borderId="45" xfId="0" quotePrefix="1" applyFont="1" applyFill="1" applyBorder="1" applyAlignment="1">
      <alignment horizontal="left" vertical="center"/>
    </xf>
    <xf numFmtId="0" fontId="47" fillId="27" borderId="37" xfId="0" applyFont="1" applyFill="1" applyBorder="1" applyAlignment="1">
      <alignment horizontal="center" vertical="center" wrapText="1"/>
    </xf>
    <xf numFmtId="0" fontId="47" fillId="27" borderId="38" xfId="0" applyFont="1" applyFill="1" applyBorder="1" applyAlignment="1">
      <alignment horizontal="left" vertical="center"/>
    </xf>
    <xf numFmtId="0" fontId="47" fillId="27" borderId="55" xfId="0" applyFont="1" applyFill="1" applyBorder="1" applyAlignment="1">
      <alignment horizontal="left" vertical="center"/>
    </xf>
    <xf numFmtId="0" fontId="47" fillId="27" borderId="54" xfId="0" quotePrefix="1" applyFont="1" applyFill="1" applyBorder="1" applyAlignment="1">
      <alignment horizontal="center" vertical="center"/>
    </xf>
    <xf numFmtId="0" fontId="47" fillId="27" borderId="43" xfId="0" applyFont="1" applyFill="1" applyBorder="1" applyAlignment="1">
      <alignment vertical="center"/>
    </xf>
    <xf numFmtId="0" fontId="48" fillId="27" borderId="38" xfId="0" applyFont="1" applyFill="1" applyBorder="1" applyAlignment="1">
      <alignment horizontal="left" vertical="center"/>
    </xf>
    <xf numFmtId="0" fontId="63" fillId="27" borderId="46" xfId="388" applyFont="1" applyFill="1" applyBorder="1" applyAlignment="1">
      <alignment horizontal="left" vertical="center"/>
    </xf>
    <xf numFmtId="49" fontId="66" fillId="27" borderId="37" xfId="0" applyNumberFormat="1" applyFont="1" applyFill="1" applyBorder="1" applyAlignment="1">
      <alignment horizontal="left" vertical="center" shrinkToFit="1"/>
    </xf>
    <xf numFmtId="0" fontId="63" fillId="27" borderId="46" xfId="388" applyFont="1" applyFill="1" applyBorder="1" applyAlignment="1">
      <alignment horizontal="center" vertical="center" wrapText="1"/>
    </xf>
    <xf numFmtId="49" fontId="47" fillId="27" borderId="55" xfId="0" applyNumberFormat="1" applyFont="1" applyFill="1" applyBorder="1" applyAlignment="1">
      <alignment horizontal="left" vertical="center" wrapText="1"/>
    </xf>
    <xf numFmtId="0" fontId="63" fillId="27" borderId="41" xfId="388" applyFont="1" applyFill="1" applyBorder="1" applyAlignment="1">
      <alignment horizontal="center" vertical="center" wrapText="1"/>
    </xf>
    <xf numFmtId="0" fontId="59" fillId="27" borderId="56" xfId="0" applyFont="1" applyFill="1" applyBorder="1" applyAlignment="1">
      <alignment horizontal="center" vertical="center" wrapText="1"/>
    </xf>
    <xf numFmtId="0" fontId="56" fillId="27" borderId="0" xfId="0" applyFont="1" applyFill="1" applyAlignment="1">
      <alignment horizontal="center" vertical="center"/>
    </xf>
    <xf numFmtId="0" fontId="59" fillId="27" borderId="56" xfId="0" applyFont="1" applyFill="1" applyBorder="1" applyAlignment="1">
      <alignment vertical="center"/>
    </xf>
    <xf numFmtId="0" fontId="48" fillId="27" borderId="56" xfId="0" applyFont="1" applyFill="1" applyBorder="1" applyAlignment="1">
      <alignment horizontal="center" vertical="center"/>
    </xf>
    <xf numFmtId="0" fontId="49" fillId="27" borderId="0" xfId="0" applyFont="1" applyFill="1" applyAlignment="1">
      <alignment horizontal="center" vertical="center"/>
    </xf>
    <xf numFmtId="0" fontId="47" fillId="27" borderId="40" xfId="0" quotePrefix="1" applyFont="1" applyFill="1" applyBorder="1" applyAlignment="1">
      <alignment horizontal="center" vertical="center"/>
    </xf>
    <xf numFmtId="0" fontId="47" fillId="27" borderId="56" xfId="0" applyFont="1" applyFill="1" applyBorder="1" applyAlignment="1">
      <alignment vertical="center"/>
    </xf>
    <xf numFmtId="0" fontId="47" fillId="27" borderId="33" xfId="0" applyFont="1" applyFill="1" applyBorder="1" applyAlignment="1">
      <alignment vertical="center"/>
    </xf>
    <xf numFmtId="49" fontId="47" fillId="27" borderId="0" xfId="0" applyNumberFormat="1" applyFont="1" applyFill="1" applyAlignment="1">
      <alignment horizontal="center" vertical="center"/>
    </xf>
    <xf numFmtId="0" fontId="48" fillId="27" borderId="37" xfId="388" applyFont="1" applyFill="1" applyBorder="1" applyAlignment="1">
      <alignment horizontal="center" vertical="center" wrapText="1"/>
    </xf>
    <xf numFmtId="0" fontId="59" fillId="27" borderId="54" xfId="0" applyFont="1" applyFill="1" applyBorder="1" applyAlignment="1">
      <alignment vertical="center"/>
    </xf>
    <xf numFmtId="49" fontId="47" fillId="27" borderId="0" xfId="0" applyNumberFormat="1" applyFont="1" applyFill="1" applyAlignment="1">
      <alignment horizontal="left" vertical="center"/>
    </xf>
    <xf numFmtId="49" fontId="52" fillId="27" borderId="0" xfId="0" applyNumberFormat="1" applyFont="1" applyFill="1" applyAlignment="1">
      <alignment horizontal="center" vertical="center"/>
    </xf>
    <xf numFmtId="0" fontId="47" fillId="27" borderId="36" xfId="0" applyFont="1" applyFill="1" applyBorder="1" applyAlignment="1">
      <alignment horizontal="right" vertical="center"/>
    </xf>
    <xf numFmtId="49" fontId="65" fillId="27" borderId="0" xfId="0" applyNumberFormat="1" applyFont="1" applyFill="1" applyAlignment="1">
      <alignment horizontal="left" vertical="center"/>
    </xf>
    <xf numFmtId="0" fontId="47" fillId="27" borderId="46" xfId="388" applyFont="1" applyFill="1" applyBorder="1" applyAlignment="1">
      <alignment horizontal="left" vertical="center"/>
    </xf>
    <xf numFmtId="0" fontId="47" fillId="27" borderId="38" xfId="0" applyFont="1" applyFill="1" applyBorder="1" applyAlignment="1">
      <alignment horizontal="left" vertical="center" wrapText="1"/>
    </xf>
    <xf numFmtId="0" fontId="48" fillId="27" borderId="0" xfId="0" applyFont="1" applyFill="1" applyAlignment="1">
      <alignment vertical="center"/>
    </xf>
    <xf numFmtId="0" fontId="49" fillId="27" borderId="41" xfId="388" applyFont="1" applyFill="1" applyBorder="1" applyAlignment="1">
      <alignment horizontal="center" vertical="center" wrapText="1"/>
    </xf>
    <xf numFmtId="0" fontId="48" fillId="27" borderId="41" xfId="388" quotePrefix="1" applyFont="1" applyFill="1" applyBorder="1" applyAlignment="1">
      <alignment horizontal="center" vertical="center"/>
    </xf>
    <xf numFmtId="0" fontId="46" fillId="27" borderId="36" xfId="0" applyFont="1" applyFill="1" applyBorder="1" applyAlignment="1">
      <alignment horizontal="right" vertical="center"/>
    </xf>
    <xf numFmtId="0" fontId="43" fillId="27" borderId="37" xfId="0" applyFont="1" applyFill="1" applyBorder="1" applyAlignment="1">
      <alignment vertical="center"/>
    </xf>
    <xf numFmtId="0" fontId="47" fillId="27" borderId="62" xfId="0" applyFont="1" applyFill="1" applyBorder="1" applyAlignment="1">
      <alignment horizontal="center" vertical="center"/>
    </xf>
    <xf numFmtId="0" fontId="47" fillId="27" borderId="43" xfId="0" applyFont="1" applyFill="1" applyBorder="1" applyAlignment="1">
      <alignment horizontal="left" vertical="center"/>
    </xf>
    <xf numFmtId="49" fontId="47" fillId="27" borderId="46" xfId="0" applyNumberFormat="1" applyFont="1" applyFill="1" applyBorder="1" applyAlignment="1">
      <alignment horizontal="left" vertical="center" wrapText="1"/>
    </xf>
    <xf numFmtId="0" fontId="43" fillId="27" borderId="0" xfId="0" applyFont="1" applyFill="1" applyAlignment="1">
      <alignment vertical="center"/>
    </xf>
    <xf numFmtId="0" fontId="46" fillId="27" borderId="64" xfId="0" applyFont="1" applyFill="1" applyBorder="1" applyAlignment="1">
      <alignment horizontal="center" vertical="center"/>
    </xf>
    <xf numFmtId="0" fontId="68" fillId="27" borderId="18" xfId="0" applyFont="1" applyFill="1" applyBorder="1" applyAlignment="1">
      <alignment vertical="center"/>
    </xf>
    <xf numFmtId="0" fontId="47" fillId="27" borderId="30" xfId="0" applyFont="1" applyFill="1" applyBorder="1" applyAlignment="1">
      <alignment horizontal="right" vertical="center"/>
    </xf>
    <xf numFmtId="0" fontId="47" fillId="27" borderId="47" xfId="0" applyFont="1" applyFill="1" applyBorder="1" applyAlignment="1">
      <alignment horizontal="center" vertical="center"/>
    </xf>
    <xf numFmtId="0" fontId="47" fillId="27" borderId="34" xfId="0" applyFont="1" applyFill="1" applyBorder="1" applyAlignment="1">
      <alignment horizontal="center" vertical="center"/>
    </xf>
    <xf numFmtId="0" fontId="46" fillId="27" borderId="62" xfId="0" applyFont="1" applyFill="1" applyBorder="1" applyAlignment="1">
      <alignment horizontal="center" vertical="center"/>
    </xf>
    <xf numFmtId="0" fontId="46" fillId="27" borderId="72" xfId="0" applyFont="1" applyFill="1" applyBorder="1" applyAlignment="1">
      <alignment horizontal="center" vertical="center"/>
    </xf>
    <xf numFmtId="0" fontId="46" fillId="27" borderId="73" xfId="0" applyFont="1" applyFill="1" applyBorder="1" applyAlignment="1">
      <alignment horizontal="center" vertical="center"/>
    </xf>
    <xf numFmtId="0" fontId="52" fillId="27" borderId="41" xfId="0" applyFont="1" applyFill="1" applyBorder="1" applyAlignment="1">
      <alignment horizontal="center" vertical="center"/>
    </xf>
    <xf numFmtId="0" fontId="47" fillId="27" borderId="41" xfId="0" applyFont="1" applyFill="1" applyBorder="1" applyAlignment="1">
      <alignment horizontal="center" vertical="center"/>
    </xf>
    <xf numFmtId="0" fontId="49" fillId="0" borderId="41" xfId="388" applyFont="1" applyBorder="1" applyAlignment="1">
      <alignment horizontal="center" vertical="center"/>
    </xf>
    <xf numFmtId="0" fontId="47" fillId="0" borderId="58" xfId="0" quotePrefix="1" applyFont="1" applyBorder="1" applyAlignment="1">
      <alignment vertical="center"/>
    </xf>
    <xf numFmtId="0" fontId="47" fillId="0" borderId="41" xfId="0" quotePrefix="1" applyFont="1" applyBorder="1" applyAlignment="1">
      <alignment vertical="center"/>
    </xf>
    <xf numFmtId="0" fontId="49" fillId="0" borderId="37" xfId="388" applyFont="1" applyBorder="1" applyAlignment="1">
      <alignment horizontal="center" vertical="center" wrapText="1"/>
    </xf>
    <xf numFmtId="0" fontId="48" fillId="27" borderId="31" xfId="0" applyFont="1" applyFill="1" applyBorder="1" applyAlignment="1">
      <alignment horizontal="left" vertical="center"/>
    </xf>
    <xf numFmtId="0" fontId="47" fillId="27" borderId="58" xfId="0" applyFont="1" applyFill="1" applyBorder="1" applyAlignment="1">
      <alignment horizontal="left" vertical="center"/>
    </xf>
    <xf numFmtId="0" fontId="47" fillId="27" borderId="33" xfId="0" applyFont="1" applyFill="1" applyBorder="1" applyAlignment="1">
      <alignment horizontal="center" vertical="center"/>
    </xf>
    <xf numFmtId="0" fontId="49" fillId="27" borderId="41" xfId="388" applyFont="1" applyFill="1" applyBorder="1" applyAlignment="1">
      <alignment horizontal="center" vertical="center"/>
    </xf>
    <xf numFmtId="0" fontId="63" fillId="27" borderId="41" xfId="388" applyFont="1" applyFill="1" applyBorder="1" applyAlignment="1">
      <alignment vertical="center" wrapText="1"/>
    </xf>
    <xf numFmtId="14" fontId="47" fillId="27" borderId="58" xfId="0" applyNumberFormat="1" applyFont="1" applyFill="1" applyBorder="1" applyAlignment="1">
      <alignment horizontal="center" vertical="center"/>
    </xf>
    <xf numFmtId="0" fontId="47" fillId="27" borderId="71" xfId="0" applyFont="1" applyFill="1" applyBorder="1" applyAlignment="1">
      <alignment horizontal="center" vertical="center"/>
    </xf>
    <xf numFmtId="0" fontId="47" fillId="27" borderId="74" xfId="0" applyFont="1" applyFill="1" applyBorder="1" applyAlignment="1">
      <alignment horizontal="center" vertical="center"/>
    </xf>
    <xf numFmtId="0" fontId="52" fillId="28" borderId="33" xfId="0" quotePrefix="1" applyFont="1" applyFill="1" applyBorder="1" applyAlignment="1">
      <alignment horizontal="center" vertical="center"/>
    </xf>
    <xf numFmtId="0" fontId="63" fillId="28" borderId="41" xfId="388" applyFont="1" applyFill="1" applyBorder="1" applyAlignment="1">
      <alignment horizontal="center" vertical="center" wrapText="1"/>
    </xf>
    <xf numFmtId="0" fontId="47" fillId="28" borderId="33" xfId="0" quotePrefix="1" applyFont="1" applyFill="1" applyBorder="1" applyAlignment="1">
      <alignment horizontal="center" vertical="center"/>
    </xf>
    <xf numFmtId="0" fontId="49" fillId="28" borderId="42" xfId="388" applyFont="1" applyFill="1" applyBorder="1" applyAlignment="1">
      <alignment horizontal="center" vertical="center" wrapText="1"/>
    </xf>
    <xf numFmtId="49" fontId="54" fillId="28" borderId="45" xfId="0" applyNumberFormat="1" applyFont="1" applyFill="1" applyBorder="1" applyAlignment="1">
      <alignment horizontal="center" vertical="center" shrinkToFit="1"/>
    </xf>
    <xf numFmtId="49" fontId="62" fillId="28" borderId="33" xfId="0" applyNumberFormat="1" applyFont="1" applyFill="1" applyBorder="1" applyAlignment="1">
      <alignment horizontal="center" vertical="center" wrapText="1"/>
    </xf>
    <xf numFmtId="0" fontId="47" fillId="28" borderId="58" xfId="0" applyFont="1" applyFill="1" applyBorder="1" applyAlignment="1">
      <alignment horizontal="left" vertical="center"/>
    </xf>
    <xf numFmtId="0" fontId="48" fillId="28" borderId="33" xfId="388" applyFont="1" applyFill="1" applyBorder="1" applyAlignment="1">
      <alignment horizontal="center" vertical="center" wrapText="1"/>
    </xf>
    <xf numFmtId="0" fontId="63" fillId="28" borderId="42" xfId="0" applyFont="1" applyFill="1" applyBorder="1" applyAlignment="1">
      <alignment horizontal="center" vertical="center"/>
    </xf>
    <xf numFmtId="0" fontId="47" fillId="28" borderId="46" xfId="0" quotePrefix="1" applyFont="1" applyFill="1" applyBorder="1" applyAlignment="1">
      <alignment vertical="center"/>
    </xf>
    <xf numFmtId="0" fontId="48" fillId="28" borderId="37" xfId="388" applyFont="1" applyFill="1" applyBorder="1" applyAlignment="1">
      <alignment horizontal="center" vertical="center"/>
    </xf>
    <xf numFmtId="0" fontId="48" fillId="28" borderId="41" xfId="388" applyFont="1" applyFill="1" applyBorder="1" applyAlignment="1">
      <alignment horizontal="center" vertical="center" wrapText="1"/>
    </xf>
    <xf numFmtId="0" fontId="47" fillId="28" borderId="46" xfId="388" applyFont="1" applyFill="1" applyBorder="1" applyAlignment="1">
      <alignment horizontal="left" vertical="center"/>
    </xf>
    <xf numFmtId="0" fontId="48" fillId="28" borderId="37" xfId="388" applyFont="1" applyFill="1" applyBorder="1" applyAlignment="1">
      <alignment horizontal="center" vertical="center" wrapText="1"/>
    </xf>
    <xf numFmtId="0" fontId="56" fillId="28" borderId="41" xfId="0" applyFont="1" applyFill="1" applyBorder="1" applyAlignment="1">
      <alignment horizontal="left" vertical="center"/>
    </xf>
    <xf numFmtId="0" fontId="47" fillId="28" borderId="41" xfId="388" applyFont="1" applyFill="1" applyBorder="1" applyAlignment="1">
      <alignment vertical="center"/>
    </xf>
    <xf numFmtId="0" fontId="53" fillId="28" borderId="41" xfId="388" applyFont="1" applyFill="1" applyBorder="1" applyAlignment="1">
      <alignment horizontal="center" vertical="center" wrapText="1"/>
    </xf>
    <xf numFmtId="0" fontId="47" fillId="28" borderId="45" xfId="0" applyFont="1" applyFill="1" applyBorder="1" applyAlignment="1">
      <alignment horizontal="center" vertical="center"/>
    </xf>
    <xf numFmtId="0" fontId="47" fillId="28" borderId="44" xfId="0" applyFont="1" applyFill="1" applyBorder="1" applyAlignment="1">
      <alignment horizontal="center" vertical="center"/>
    </xf>
    <xf numFmtId="0" fontId="47" fillId="28" borderId="54" xfId="0" applyFont="1" applyFill="1" applyBorder="1" applyAlignment="1">
      <alignment horizontal="center" vertical="center"/>
    </xf>
    <xf numFmtId="0" fontId="47" fillId="28" borderId="32" xfId="0" applyFont="1" applyFill="1" applyBorder="1" applyAlignment="1">
      <alignment horizontal="left" vertical="center"/>
    </xf>
    <xf numFmtId="0" fontId="52" fillId="28" borderId="33" xfId="0" applyFont="1" applyFill="1" applyBorder="1" applyAlignment="1">
      <alignment horizontal="center" vertical="center"/>
    </xf>
    <xf numFmtId="0" fontId="63" fillId="28" borderId="41" xfId="388" applyFont="1" applyFill="1" applyBorder="1" applyAlignment="1">
      <alignment horizontal="center" vertical="center"/>
    </xf>
    <xf numFmtId="49" fontId="47" fillId="28" borderId="37" xfId="0" applyNumberFormat="1" applyFont="1" applyFill="1" applyBorder="1" applyAlignment="1">
      <alignment horizontal="center" vertical="center" wrapText="1" shrinkToFit="1"/>
    </xf>
    <xf numFmtId="0" fontId="48" fillId="28" borderId="33" xfId="0" applyFont="1" applyFill="1" applyBorder="1" applyAlignment="1">
      <alignment horizontal="center" vertical="center"/>
    </xf>
    <xf numFmtId="0" fontId="47" fillId="28" borderId="38" xfId="0" quotePrefix="1" applyFont="1" applyFill="1" applyBorder="1" applyAlignment="1">
      <alignment horizontal="left" vertical="center"/>
    </xf>
    <xf numFmtId="0" fontId="52" fillId="28" borderId="0" xfId="0" applyFont="1" applyFill="1" applyAlignment="1">
      <alignment horizontal="center" vertical="center"/>
    </xf>
    <xf numFmtId="0" fontId="48" fillId="27" borderId="0" xfId="0" applyFont="1" applyFill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72" xfId="0" applyFont="1" applyFill="1" applyBorder="1" applyAlignment="1">
      <alignment horizontal="center" vertical="center"/>
    </xf>
    <xf numFmtId="0" fontId="63" fillId="27" borderId="41" xfId="388" applyFont="1" applyFill="1" applyBorder="1" applyAlignment="1">
      <alignment horizontal="center" vertical="center" wrapText="1"/>
    </xf>
    <xf numFmtId="0" fontId="47" fillId="29" borderId="32" xfId="0" applyFont="1" applyFill="1" applyBorder="1" applyAlignment="1">
      <alignment horizontal="left" vertical="center"/>
    </xf>
    <xf numFmtId="0" fontId="47" fillId="29" borderId="46" xfId="0" applyFont="1" applyFill="1" applyBorder="1" applyAlignment="1">
      <alignment horizontal="left" vertical="center"/>
    </xf>
    <xf numFmtId="49" fontId="66" fillId="29" borderId="37" xfId="0" applyNumberFormat="1" applyFont="1" applyFill="1" applyBorder="1" applyAlignment="1">
      <alignment horizontal="left" vertical="center" shrinkToFit="1"/>
    </xf>
    <xf numFmtId="0" fontId="63" fillId="29" borderId="46" xfId="388" applyFont="1" applyFill="1" applyBorder="1" applyAlignment="1">
      <alignment horizontal="left" vertical="center"/>
    </xf>
    <xf numFmtId="0" fontId="47" fillId="29" borderId="0" xfId="0" applyFont="1" applyFill="1" applyAlignment="1">
      <alignment horizontal="left" vertical="center"/>
    </xf>
    <xf numFmtId="0" fontId="47" fillId="29" borderId="38" xfId="0" applyFont="1" applyFill="1" applyBorder="1" applyAlignment="1">
      <alignment vertical="center"/>
    </xf>
    <xf numFmtId="0" fontId="47" fillId="29" borderId="36" xfId="0" applyFont="1" applyFill="1" applyBorder="1" applyAlignment="1">
      <alignment horizontal="center" vertical="center"/>
    </xf>
    <xf numFmtId="0" fontId="47" fillId="29" borderId="46" xfId="0" quotePrefix="1" applyFont="1" applyFill="1" applyBorder="1" applyAlignment="1">
      <alignment vertical="center"/>
    </xf>
    <xf numFmtId="49" fontId="47" fillId="29" borderId="37" xfId="0" applyNumberFormat="1" applyFont="1" applyFill="1" applyBorder="1" applyAlignment="1">
      <alignment horizontal="left" vertical="center"/>
    </xf>
    <xf numFmtId="0" fontId="47" fillId="29" borderId="37" xfId="0" applyFont="1" applyFill="1" applyBorder="1" applyAlignment="1">
      <alignment horizontal="left" vertical="center"/>
    </xf>
    <xf numFmtId="0" fontId="56" fillId="0" borderId="0" xfId="0" applyFont="1" applyAlignment="1">
      <alignment horizontal="left" vertical="center"/>
    </xf>
    <xf numFmtId="0" fontId="47" fillId="0" borderId="37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14" fontId="47" fillId="0" borderId="0" xfId="0" applyNumberFormat="1" applyFont="1" applyAlignment="1">
      <alignment horizontal="right" vertical="center"/>
    </xf>
    <xf numFmtId="14" fontId="47" fillId="0" borderId="0" xfId="0" applyNumberFormat="1" applyFont="1" applyAlignment="1">
      <alignment horizontal="left" vertical="center"/>
    </xf>
    <xf numFmtId="0" fontId="49" fillId="0" borderId="46" xfId="0" applyFont="1" applyBorder="1" applyAlignment="1">
      <alignment horizontal="center" vertical="center"/>
    </xf>
    <xf numFmtId="0" fontId="48" fillId="0" borderId="43" xfId="0" applyFont="1" applyBorder="1" applyAlignment="1">
      <alignment horizontal="left" vertical="center"/>
    </xf>
    <xf numFmtId="0" fontId="47" fillId="0" borderId="46" xfId="0" applyFont="1" applyBorder="1" applyAlignment="1">
      <alignment vertical="center"/>
    </xf>
    <xf numFmtId="0" fontId="54" fillId="27" borderId="38" xfId="0" applyFont="1" applyFill="1" applyBorder="1" applyAlignment="1">
      <alignment horizontal="center" vertical="center"/>
    </xf>
    <xf numFmtId="49" fontId="47" fillId="27" borderId="0" xfId="0" applyNumberFormat="1" applyFont="1" applyFill="1" applyAlignment="1">
      <alignment horizontal="right" vertical="center"/>
    </xf>
    <xf numFmtId="0" fontId="47" fillId="27" borderId="32" xfId="0" applyFont="1" applyFill="1" applyBorder="1" applyAlignment="1">
      <alignment horizontal="left" vertical="center"/>
    </xf>
    <xf numFmtId="0" fontId="47" fillId="27" borderId="54" xfId="0" applyFont="1" applyFill="1" applyBorder="1" applyAlignment="1">
      <alignment horizontal="center" vertical="center"/>
    </xf>
    <xf numFmtId="0" fontId="47" fillId="27" borderId="40" xfId="0" applyFont="1" applyFill="1" applyBorder="1" applyAlignment="1">
      <alignment vertical="center"/>
    </xf>
    <xf numFmtId="0" fontId="47" fillId="27" borderId="46" xfId="0" applyFont="1" applyFill="1" applyBorder="1" applyAlignment="1">
      <alignment horizontal="center" vertical="center"/>
    </xf>
    <xf numFmtId="0" fontId="49" fillId="27" borderId="41" xfId="388" applyFont="1" applyFill="1" applyBorder="1" applyAlignment="1">
      <alignment horizontal="left" vertical="center"/>
    </xf>
    <xf numFmtId="0" fontId="46" fillId="27" borderId="41" xfId="0" applyFont="1" applyFill="1" applyBorder="1" applyAlignment="1">
      <alignment vertical="center"/>
    </xf>
    <xf numFmtId="49" fontId="47" fillId="27" borderId="37" xfId="0" applyNumberFormat="1" applyFont="1" applyFill="1" applyBorder="1" applyAlignment="1">
      <alignment horizontal="center" vertical="center" wrapText="1" shrinkToFit="1"/>
    </xf>
    <xf numFmtId="0" fontId="54" fillId="27" borderId="41" xfId="0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horizontal="right" vertical="center"/>
    </xf>
    <xf numFmtId="0" fontId="48" fillId="27" borderId="0" xfId="0" applyFont="1" applyFill="1" applyAlignment="1">
      <alignment horizontal="left" vertical="center"/>
    </xf>
    <xf numFmtId="0" fontId="47" fillId="27" borderId="36" xfId="0" quotePrefix="1" applyFont="1" applyFill="1" applyBorder="1" applyAlignment="1">
      <alignment horizontal="center" vertical="center"/>
    </xf>
    <xf numFmtId="0" fontId="49" fillId="0" borderId="78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47" fillId="0" borderId="78" xfId="0" applyFont="1" applyBorder="1" applyAlignment="1">
      <alignment horizontal="center" vertical="center"/>
    </xf>
    <xf numFmtId="0" fontId="47" fillId="0" borderId="51" xfId="0" applyFont="1" applyBorder="1" applyAlignment="1">
      <alignment horizontal="left" vertical="center"/>
    </xf>
    <xf numFmtId="0" fontId="56" fillId="0" borderId="42" xfId="0" applyFont="1" applyBorder="1" applyAlignment="1">
      <alignment horizontal="center" vertical="center"/>
    </xf>
    <xf numFmtId="0" fontId="47" fillId="0" borderId="42" xfId="0" applyFont="1" applyBorder="1" applyAlignment="1">
      <alignment horizontal="left" vertical="center"/>
    </xf>
    <xf numFmtId="49" fontId="52" fillId="0" borderId="41" xfId="0" applyNumberFormat="1" applyFont="1" applyBorder="1" applyAlignment="1">
      <alignment horizontal="center" vertical="center"/>
    </xf>
    <xf numFmtId="0" fontId="47" fillId="29" borderId="74" xfId="0" applyFont="1" applyFill="1" applyBorder="1" applyAlignment="1">
      <alignment horizontal="center" vertical="center"/>
    </xf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9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9" xfId="0" applyFont="1" applyBorder="1" applyAlignment="1">
      <alignment vertical="center"/>
    </xf>
    <xf numFmtId="0" fontId="47" fillId="0" borderId="36" xfId="0" applyFont="1" applyBorder="1" applyAlignment="1">
      <alignment vertical="center"/>
    </xf>
    <xf numFmtId="0" fontId="47" fillId="0" borderId="67" xfId="0" applyFont="1" applyBorder="1" applyAlignment="1">
      <alignment vertical="center"/>
    </xf>
    <xf numFmtId="0" fontId="47" fillId="0" borderId="66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48" fillId="0" borderId="42" xfId="0" applyFont="1" applyBorder="1" applyAlignment="1">
      <alignment horizontal="center" vertical="center"/>
    </xf>
    <xf numFmtId="0" fontId="56" fillId="0" borderId="40" xfId="0" applyFont="1" applyBorder="1" applyAlignment="1">
      <alignment vertical="center"/>
    </xf>
    <xf numFmtId="0" fontId="56" fillId="0" borderId="41" xfId="0" applyFont="1" applyBorder="1" applyAlignment="1">
      <alignment vertical="center"/>
    </xf>
    <xf numFmtId="0" fontId="47" fillId="0" borderId="55" xfId="0" applyFont="1" applyBorder="1" applyAlignment="1">
      <alignment horizontal="left" vertical="center"/>
    </xf>
    <xf numFmtId="0" fontId="47" fillId="0" borderId="62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3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8" fillId="0" borderId="54" xfId="0" applyFont="1" applyBorder="1" applyAlignment="1">
      <alignment horizontal="center" vertical="center"/>
    </xf>
    <xf numFmtId="0" fontId="47" fillId="0" borderId="63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57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47" fillId="0" borderId="38" xfId="0" applyFont="1" applyBorder="1" applyAlignment="1">
      <alignment horizontal="center" vertical="center"/>
    </xf>
    <xf numFmtId="0" fontId="47" fillId="0" borderId="64" xfId="0" applyFont="1" applyBorder="1" applyAlignment="1">
      <alignment horizontal="left" vertical="center"/>
    </xf>
    <xf numFmtId="0" fontId="47" fillId="0" borderId="31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49" fontId="46" fillId="0" borderId="18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34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49" fontId="47" fillId="0" borderId="62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9" fillId="0" borderId="31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49" fontId="47" fillId="0" borderId="63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49" fontId="47" fillId="0" borderId="65" xfId="0" applyNumberFormat="1" applyFont="1" applyBorder="1" applyAlignment="1">
      <alignment horizontal="left" vertical="center"/>
    </xf>
    <xf numFmtId="0" fontId="47" fillId="0" borderId="53" xfId="0" applyFont="1" applyBorder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49" fontId="46" fillId="0" borderId="47" xfId="0" applyNumberFormat="1" applyFont="1" applyBorder="1" applyAlignment="1">
      <alignment horizontal="right" vertical="center" wrapText="1"/>
    </xf>
    <xf numFmtId="0" fontId="47" fillId="0" borderId="43" xfId="0" applyFont="1" applyBorder="1" applyAlignment="1">
      <alignment horizontal="left" vertical="center"/>
    </xf>
    <xf numFmtId="0" fontId="54" fillId="0" borderId="38" xfId="0" applyFont="1" applyBorder="1" applyAlignment="1">
      <alignment horizontal="center" vertical="center"/>
    </xf>
    <xf numFmtId="49" fontId="47" fillId="0" borderId="0" xfId="0" applyNumberFormat="1" applyFont="1" applyAlignment="1">
      <alignment horizontal="right" vertical="center"/>
    </xf>
    <xf numFmtId="49" fontId="46" fillId="0" borderId="64" xfId="0" applyNumberFormat="1" applyFont="1" applyBorder="1" applyAlignment="1">
      <alignment horizontal="left" vertical="center"/>
    </xf>
    <xf numFmtId="49" fontId="46" fillId="0" borderId="31" xfId="0" applyNumberFormat="1" applyFont="1" applyBorder="1" applyAlignment="1">
      <alignment horizontal="right" vertical="center" wrapText="1"/>
    </xf>
    <xf numFmtId="0" fontId="49" fillId="0" borderId="38" xfId="0" applyFont="1" applyBorder="1" applyAlignment="1">
      <alignment vertical="center"/>
    </xf>
    <xf numFmtId="49" fontId="47" fillId="0" borderId="31" xfId="0" applyNumberFormat="1" applyFont="1" applyBorder="1" applyAlignment="1">
      <alignment horizontal="right" vertical="center" wrapText="1"/>
    </xf>
    <xf numFmtId="0" fontId="52" fillId="0" borderId="44" xfId="0" applyFont="1" applyBorder="1" applyAlignment="1">
      <alignment horizontal="right" vertical="center"/>
    </xf>
    <xf numFmtId="49" fontId="47" fillId="0" borderId="64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0" fontId="47" fillId="0" borderId="62" xfId="0" applyFont="1" applyBorder="1" applyAlignment="1">
      <alignment horizontal="right" vertical="center"/>
    </xf>
    <xf numFmtId="0" fontId="47" fillId="0" borderId="38" xfId="0" applyFont="1" applyBorder="1" applyAlignment="1">
      <alignment horizontal="left" vertical="center"/>
    </xf>
    <xf numFmtId="0" fontId="47" fillId="0" borderId="39" xfId="0" applyFont="1" applyBorder="1" applyAlignment="1">
      <alignment vertical="center"/>
    </xf>
    <xf numFmtId="49" fontId="47" fillId="0" borderId="63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center" vertical="center"/>
    </xf>
    <xf numFmtId="0" fontId="47" fillId="0" borderId="0" xfId="0" quotePrefix="1" applyFont="1" applyAlignment="1">
      <alignment vertical="center"/>
    </xf>
    <xf numFmtId="49" fontId="47" fillId="0" borderId="65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left" vertical="center"/>
    </xf>
    <xf numFmtId="49" fontId="47" fillId="0" borderId="18" xfId="0" applyNumberFormat="1" applyFont="1" applyBorder="1" applyAlignment="1">
      <alignment horizontal="right" vertical="center"/>
    </xf>
    <xf numFmtId="0" fontId="47" fillId="0" borderId="42" xfId="0" applyFont="1" applyBorder="1" applyAlignment="1">
      <alignment horizontal="center" vertical="center"/>
    </xf>
    <xf numFmtId="0" fontId="47" fillId="0" borderId="51" xfId="0" applyFont="1" applyBorder="1" applyAlignment="1">
      <alignment horizontal="center" vertical="center"/>
    </xf>
    <xf numFmtId="49" fontId="47" fillId="0" borderId="62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vertical="center"/>
    </xf>
    <xf numFmtId="0" fontId="47" fillId="0" borderId="44" xfId="0" applyFont="1" applyBorder="1" applyAlignment="1">
      <alignment horizontal="left" vertical="center"/>
    </xf>
    <xf numFmtId="0" fontId="47" fillId="0" borderId="46" xfId="0" quotePrefix="1" applyFont="1" applyBorder="1" applyAlignment="1">
      <alignment horizontal="left" vertical="center"/>
    </xf>
    <xf numFmtId="0" fontId="47" fillId="0" borderId="58" xfId="0" applyFont="1" applyBorder="1" applyAlignment="1">
      <alignment horizontal="left" vertical="center" wrapText="1"/>
    </xf>
    <xf numFmtId="49" fontId="47" fillId="0" borderId="33" xfId="0" applyNumberFormat="1" applyFont="1" applyBorder="1" applyAlignment="1">
      <alignment horizontal="left" vertical="center"/>
    </xf>
    <xf numFmtId="0" fontId="47" fillId="0" borderId="42" xfId="0" applyFont="1" applyBorder="1" applyAlignment="1">
      <alignment vertical="center"/>
    </xf>
    <xf numFmtId="0" fontId="47" fillId="0" borderId="41" xfId="0" applyFont="1" applyBorder="1" applyAlignment="1">
      <alignment horizontal="center" vertical="center"/>
    </xf>
    <xf numFmtId="0" fontId="49" fillId="0" borderId="41" xfId="0" applyFont="1" applyBorder="1" applyAlignment="1">
      <alignment horizontal="center" vertical="center"/>
    </xf>
    <xf numFmtId="0" fontId="48" fillId="0" borderId="33" xfId="0" applyFont="1" applyBorder="1" applyAlignment="1">
      <alignment horizontal="center" vertical="center"/>
    </xf>
    <xf numFmtId="0" fontId="47" fillId="0" borderId="59" xfId="0" applyFont="1" applyBorder="1" applyAlignment="1">
      <alignment horizontal="center" vertical="center"/>
    </xf>
    <xf numFmtId="49" fontId="46" fillId="0" borderId="19" xfId="0" applyNumberFormat="1" applyFont="1" applyBorder="1" applyAlignment="1">
      <alignment horizontal="lef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1" xfId="0" applyFont="1" applyBorder="1" applyAlignment="1">
      <alignment vertical="center"/>
    </xf>
    <xf numFmtId="0" fontId="47" fillId="0" borderId="55" xfId="0" quotePrefix="1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/>
    </xf>
    <xf numFmtId="0" fontId="48" fillId="0" borderId="41" xfId="0" applyFont="1" applyBorder="1" applyAlignment="1">
      <alignment horizontal="center" vertical="center"/>
    </xf>
    <xf numFmtId="0" fontId="47" fillId="0" borderId="56" xfId="0" quotePrefix="1" applyFont="1" applyBorder="1" applyAlignment="1">
      <alignment horizontal="center" vertical="center"/>
    </xf>
    <xf numFmtId="49" fontId="47" fillId="0" borderId="27" xfId="0" applyNumberFormat="1" applyFont="1" applyBorder="1" applyAlignment="1">
      <alignment horizontal="left" vertical="center"/>
    </xf>
    <xf numFmtId="0" fontId="52" fillId="0" borderId="56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31" xfId="0" applyFont="1" applyBorder="1" applyAlignment="1">
      <alignment vertical="center"/>
    </xf>
    <xf numFmtId="0" fontId="47" fillId="0" borderId="46" xfId="0" applyFont="1" applyBorder="1" applyAlignment="1">
      <alignment horizontal="left" vertical="center"/>
    </xf>
    <xf numFmtId="49" fontId="46" fillId="0" borderId="68" xfId="0" applyNumberFormat="1" applyFont="1" applyBorder="1" applyAlignment="1">
      <alignment horizontal="right" vertical="center"/>
    </xf>
    <xf numFmtId="0" fontId="47" fillId="0" borderId="56" xfId="0" applyFont="1" applyBorder="1" applyAlignment="1">
      <alignment horizontal="center" vertical="center"/>
    </xf>
    <xf numFmtId="0" fontId="47" fillId="0" borderId="58" xfId="0" applyFont="1" applyBorder="1" applyAlignment="1">
      <alignment horizontal="left" vertical="center"/>
    </xf>
    <xf numFmtId="49" fontId="47" fillId="0" borderId="63" xfId="0" applyNumberFormat="1" applyFont="1" applyBorder="1" applyAlignment="1">
      <alignment horizontal="right" vertical="center" wrapText="1"/>
    </xf>
    <xf numFmtId="14" fontId="47" fillId="0" borderId="0" xfId="0" applyNumberFormat="1" applyFont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0" fontId="47" fillId="0" borderId="64" xfId="0" applyFont="1" applyBorder="1" applyAlignment="1">
      <alignment horizontal="right" vertical="center"/>
    </xf>
    <xf numFmtId="0" fontId="42" fillId="0" borderId="41" xfId="0" applyFont="1" applyBorder="1" applyAlignment="1">
      <alignment vertical="center"/>
    </xf>
    <xf numFmtId="0" fontId="46" fillId="0" borderId="18" xfId="0" applyFont="1" applyBorder="1" applyAlignment="1">
      <alignment horizontal="right" vertical="center"/>
    </xf>
    <xf numFmtId="0" fontId="56" fillId="0" borderId="53" xfId="0" applyFont="1" applyBorder="1" applyAlignment="1">
      <alignment horizontal="left" vertical="center"/>
    </xf>
    <xf numFmtId="0" fontId="47" fillId="0" borderId="36" xfId="0" applyFont="1" applyBorder="1" applyAlignment="1">
      <alignment horizontal="right" vertical="center"/>
    </xf>
    <xf numFmtId="0" fontId="46" fillId="0" borderId="64" xfId="0" applyFont="1" applyBorder="1" applyAlignment="1">
      <alignment horizontal="left" vertical="center"/>
    </xf>
    <xf numFmtId="0" fontId="46" fillId="0" borderId="62" xfId="0" applyFont="1" applyBorder="1" applyAlignment="1">
      <alignment horizontal="right" vertical="center"/>
    </xf>
    <xf numFmtId="0" fontId="47" fillId="0" borderId="41" xfId="0" quotePrefix="1" applyFont="1" applyBorder="1" applyAlignment="1">
      <alignment horizontal="center" vertical="center"/>
    </xf>
    <xf numFmtId="0" fontId="46" fillId="0" borderId="62" xfId="0" applyFont="1" applyBorder="1" applyAlignment="1">
      <alignment horizontal="left" vertical="center"/>
    </xf>
    <xf numFmtId="0" fontId="47" fillId="0" borderId="63" xfId="0" applyFont="1" applyBorder="1" applyAlignment="1">
      <alignment horizontal="right" vertical="center"/>
    </xf>
    <xf numFmtId="49" fontId="54" fillId="0" borderId="45" xfId="0" applyNumberFormat="1" applyFont="1" applyBorder="1" applyAlignment="1">
      <alignment horizontal="center" vertical="center" shrinkToFit="1"/>
    </xf>
    <xf numFmtId="0" fontId="48" fillId="0" borderId="44" xfId="0" applyFont="1" applyBorder="1" applyAlignment="1">
      <alignment horizontal="right" vertical="center" wrapText="1"/>
    </xf>
    <xf numFmtId="0" fontId="48" fillId="0" borderId="41" xfId="388" applyFont="1" applyBorder="1" applyAlignment="1">
      <alignment horizontal="center" vertical="center" wrapText="1"/>
    </xf>
    <xf numFmtId="0" fontId="47" fillId="0" borderId="65" xfId="0" applyFont="1" applyBorder="1" applyAlignment="1">
      <alignment horizontal="right" vertical="center"/>
    </xf>
    <xf numFmtId="0" fontId="54" fillId="0" borderId="41" xfId="0" applyFont="1" applyBorder="1" applyAlignment="1">
      <alignment vertical="center"/>
    </xf>
    <xf numFmtId="0" fontId="47" fillId="0" borderId="65" xfId="0" applyFont="1" applyBorder="1" applyAlignment="1">
      <alignment horizontal="left" vertical="center"/>
    </xf>
    <xf numFmtId="0" fontId="49" fillId="0" borderId="37" xfId="0" applyFont="1" applyBorder="1" applyAlignment="1">
      <alignment vertical="center"/>
    </xf>
    <xf numFmtId="0" fontId="46" fillId="0" borderId="18" xfId="0" applyFont="1" applyBorder="1" applyAlignment="1">
      <alignment horizontal="left" vertical="center"/>
    </xf>
    <xf numFmtId="0" fontId="56" fillId="0" borderId="57" xfId="0" quotePrefix="1" applyFont="1" applyBorder="1" applyAlignment="1">
      <alignment horizontal="left" vertical="center"/>
    </xf>
    <xf numFmtId="0" fontId="56" fillId="0" borderId="31" xfId="0" quotePrefix="1" applyFont="1" applyBorder="1" applyAlignment="1">
      <alignment horizontal="left" vertical="center"/>
    </xf>
    <xf numFmtId="49" fontId="52" fillId="0" borderId="42" xfId="0" applyNumberFormat="1" applyFont="1" applyBorder="1" applyAlignment="1">
      <alignment horizontal="center" vertical="center"/>
    </xf>
    <xf numFmtId="0" fontId="47" fillId="0" borderId="60" xfId="0" quotePrefix="1" applyFont="1" applyBorder="1" applyAlignment="1">
      <alignment horizontal="left" vertical="center"/>
    </xf>
    <xf numFmtId="0" fontId="47" fillId="0" borderId="43" xfId="0" quotePrefix="1" applyFont="1" applyBorder="1" applyAlignment="1">
      <alignment horizontal="left" vertical="center"/>
    </xf>
    <xf numFmtId="0" fontId="47" fillId="0" borderId="39" xfId="0" quotePrefix="1" applyFont="1" applyBorder="1" applyAlignment="1">
      <alignment horizontal="left" vertical="center"/>
    </xf>
    <xf numFmtId="0" fontId="49" fillId="0" borderId="51" xfId="0" applyFont="1" applyBorder="1" applyAlignment="1">
      <alignment horizontal="center" vertical="center"/>
    </xf>
    <xf numFmtId="0" fontId="63" fillId="0" borderId="42" xfId="388" applyFont="1" applyBorder="1" applyAlignment="1">
      <alignment horizontal="center" vertical="center" wrapText="1"/>
    </xf>
    <xf numFmtId="0" fontId="47" fillId="0" borderId="57" xfId="0" applyFont="1" applyBorder="1" applyAlignment="1">
      <alignment vertical="center"/>
    </xf>
    <xf numFmtId="0" fontId="48" fillId="0" borderId="31" xfId="0" applyFont="1" applyBorder="1" applyAlignment="1">
      <alignment horizontal="left" vertical="center"/>
    </xf>
    <xf numFmtId="0" fontId="48" fillId="0" borderId="41" xfId="0" applyFont="1" applyBorder="1" applyAlignment="1">
      <alignment vertical="center"/>
    </xf>
    <xf numFmtId="0" fontId="44" fillId="0" borderId="37" xfId="0" applyFont="1" applyBorder="1" applyAlignment="1">
      <alignment vertical="center"/>
    </xf>
    <xf numFmtId="0" fontId="46" fillId="0" borderId="17" xfId="0" applyFont="1" applyBorder="1" applyAlignment="1">
      <alignment horizontal="right" vertical="center"/>
    </xf>
    <xf numFmtId="0" fontId="47" fillId="0" borderId="29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center"/>
    </xf>
    <xf numFmtId="0" fontId="46" fillId="0" borderId="22" xfId="0" applyFont="1" applyBorder="1" applyAlignment="1">
      <alignment horizontal="right" vertical="center"/>
    </xf>
    <xf numFmtId="0" fontId="47" fillId="0" borderId="35" xfId="0" applyFont="1" applyBorder="1" applyAlignment="1">
      <alignment horizontal="left" vertical="center"/>
    </xf>
    <xf numFmtId="0" fontId="47" fillId="0" borderId="76" xfId="0" applyFont="1" applyBorder="1" applyAlignment="1">
      <alignment horizontal="left" vertical="center"/>
    </xf>
    <xf numFmtId="0" fontId="47" fillId="0" borderId="46" xfId="0" quotePrefix="1" applyFont="1" applyBorder="1" applyAlignment="1">
      <alignment vertical="center"/>
    </xf>
    <xf numFmtId="0" fontId="46" fillId="0" borderId="21" xfId="0" applyFont="1" applyBorder="1" applyAlignment="1">
      <alignment horizontal="right" vertical="center"/>
    </xf>
    <xf numFmtId="0" fontId="47" fillId="0" borderId="54" xfId="0" applyFont="1" applyBorder="1" applyAlignment="1">
      <alignment horizontal="center" vertical="center"/>
    </xf>
    <xf numFmtId="0" fontId="46" fillId="0" borderId="26" xfId="0" applyFont="1" applyBorder="1" applyAlignment="1">
      <alignment horizontal="right" vertical="center"/>
    </xf>
    <xf numFmtId="0" fontId="46" fillId="0" borderId="65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68" xfId="0" applyFont="1" applyBorder="1" applyAlignment="1">
      <alignment horizontal="right" vertical="center"/>
    </xf>
    <xf numFmtId="0" fontId="56" fillId="0" borderId="0" xfId="0" applyFont="1" applyAlignment="1">
      <alignment horizontal="center" vertical="center"/>
    </xf>
    <xf numFmtId="0" fontId="46" fillId="0" borderId="64" xfId="0" applyFont="1" applyBorder="1" applyAlignment="1">
      <alignment horizontal="right" vertical="center"/>
    </xf>
    <xf numFmtId="0" fontId="49" fillId="0" borderId="41" xfId="388" applyFont="1" applyBorder="1" applyAlignment="1">
      <alignment horizontal="center" vertical="center"/>
    </xf>
    <xf numFmtId="0" fontId="63" fillId="0" borderId="41" xfId="388" applyFont="1" applyBorder="1" applyAlignment="1">
      <alignment horizontal="center" vertical="center" wrapText="1"/>
    </xf>
    <xf numFmtId="0" fontId="49" fillId="0" borderId="41" xfId="388" applyFont="1" applyBorder="1" applyAlignment="1">
      <alignment horizontal="center" vertical="center" wrapText="1"/>
    </xf>
    <xf numFmtId="0" fontId="46" fillId="0" borderId="21" xfId="0" applyFont="1" applyBorder="1" applyAlignment="1">
      <alignment vertical="center"/>
    </xf>
    <xf numFmtId="0" fontId="47" fillId="0" borderId="50" xfId="0" applyFont="1" applyBorder="1" applyAlignment="1">
      <alignment horizontal="right" vertical="center"/>
    </xf>
    <xf numFmtId="0" fontId="47" fillId="0" borderId="75" xfId="0" applyFont="1" applyBorder="1" applyAlignment="1">
      <alignment horizontal="left" vertical="center"/>
    </xf>
    <xf numFmtId="0" fontId="47" fillId="0" borderId="18" xfId="0" applyFont="1" applyBorder="1" applyAlignment="1">
      <alignment horizontal="left" vertical="center"/>
    </xf>
    <xf numFmtId="0" fontId="47" fillId="0" borderId="38" xfId="0" quotePrefix="1" applyFont="1" applyBorder="1" applyAlignment="1">
      <alignment horizontal="left" vertical="center"/>
    </xf>
    <xf numFmtId="0" fontId="52" fillId="0" borderId="41" xfId="0" applyFont="1" applyBorder="1" applyAlignment="1">
      <alignment horizontal="center" vertical="center"/>
    </xf>
    <xf numFmtId="0" fontId="47" fillId="0" borderId="47" xfId="0" applyFont="1" applyBorder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47" fillId="0" borderId="51" xfId="0" applyFont="1" applyBorder="1" applyAlignment="1">
      <alignment vertical="center"/>
    </xf>
    <xf numFmtId="0" fontId="47" fillId="0" borderId="33" xfId="0" applyFont="1" applyBorder="1" applyAlignment="1">
      <alignment horizontal="left" vertical="center"/>
    </xf>
    <xf numFmtId="0" fontId="47" fillId="0" borderId="55" xfId="0" quotePrefix="1" applyFont="1" applyBorder="1" applyAlignment="1">
      <alignment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58" xfId="0" quotePrefix="1" applyFont="1" applyBorder="1" applyAlignment="1">
      <alignment vertical="center"/>
    </xf>
    <xf numFmtId="0" fontId="49" fillId="0" borderId="33" xfId="0" quotePrefix="1" applyFont="1" applyBorder="1" applyAlignment="1">
      <alignment horizontal="center" vertical="center"/>
    </xf>
    <xf numFmtId="0" fontId="49" fillId="0" borderId="59" xfId="0" quotePrefix="1" applyFont="1" applyBorder="1" applyAlignment="1">
      <alignment horizontal="center" vertical="center"/>
    </xf>
    <xf numFmtId="0" fontId="47" fillId="0" borderId="60" xfId="0" applyFont="1" applyBorder="1" applyAlignment="1">
      <alignment vertical="center"/>
    </xf>
    <xf numFmtId="0" fontId="47" fillId="0" borderId="59" xfId="0" applyFont="1" applyBorder="1" applyAlignment="1">
      <alignment horizontal="center" vertical="center" wrapText="1"/>
    </xf>
    <xf numFmtId="14" fontId="49" fillId="0" borderId="31" xfId="0" applyNumberFormat="1" applyFont="1" applyBorder="1" applyAlignment="1">
      <alignment horizontal="center" vertical="center" wrapText="1"/>
    </xf>
    <xf numFmtId="49" fontId="47" fillId="0" borderId="54" xfId="0" applyNumberFormat="1" applyFont="1" applyBorder="1" applyAlignment="1">
      <alignment horizontal="center" vertical="center"/>
    </xf>
    <xf numFmtId="0" fontId="46" fillId="0" borderId="31" xfId="0" applyFont="1" applyBorder="1" applyAlignment="1">
      <alignment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61" xfId="0" applyFont="1" applyBorder="1" applyAlignment="1">
      <alignment vertical="center"/>
    </xf>
    <xf numFmtId="0" fontId="47" fillId="0" borderId="48" xfId="0" applyFont="1" applyBorder="1" applyAlignment="1">
      <alignment vertical="center"/>
    </xf>
    <xf numFmtId="0" fontId="47" fillId="0" borderId="52" xfId="0" applyFont="1" applyBorder="1" applyAlignment="1">
      <alignment vertical="center"/>
    </xf>
    <xf numFmtId="0" fontId="52" fillId="0" borderId="52" xfId="0" applyFont="1" applyBorder="1" applyAlignment="1">
      <alignment horizontal="center" vertical="center"/>
    </xf>
    <xf numFmtId="0" fontId="47" fillId="0" borderId="70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7" fillId="30" borderId="0" xfId="0" applyFont="1" applyFill="1" applyAlignment="1">
      <alignment vertical="center"/>
    </xf>
    <xf numFmtId="0" fontId="47" fillId="30" borderId="39" xfId="0" applyFont="1" applyFill="1" applyBorder="1" applyAlignment="1">
      <alignment vertical="center"/>
    </xf>
    <xf numFmtId="0" fontId="48" fillId="30" borderId="40" xfId="0" applyFont="1" applyFill="1" applyBorder="1" applyAlignment="1">
      <alignment horizontal="left" vertical="center"/>
    </xf>
    <xf numFmtId="0" fontId="48" fillId="30" borderId="42" xfId="0" applyFont="1" applyFill="1" applyBorder="1" applyAlignment="1">
      <alignment vertical="center"/>
    </xf>
    <xf numFmtId="0" fontId="47" fillId="30" borderId="40" xfId="0" applyFont="1" applyFill="1" applyBorder="1" applyAlignment="1">
      <alignment horizontal="center" vertical="center"/>
    </xf>
    <xf numFmtId="0" fontId="47" fillId="30" borderId="42" xfId="0" applyFont="1" applyFill="1" applyBorder="1" applyAlignment="1">
      <alignment horizontal="center" vertical="center"/>
    </xf>
    <xf numFmtId="0" fontId="46" fillId="30" borderId="44" xfId="0" applyFont="1" applyFill="1" applyBorder="1" applyAlignment="1">
      <alignment horizontal="right" vertical="center"/>
    </xf>
    <xf numFmtId="0" fontId="46" fillId="30" borderId="79" xfId="0" applyFont="1" applyFill="1" applyBorder="1" applyAlignment="1">
      <alignment horizontal="right" vertical="center"/>
    </xf>
    <xf numFmtId="0" fontId="47" fillId="30" borderId="44" xfId="0" applyFont="1" applyFill="1" applyBorder="1" applyAlignment="1">
      <alignment horizontal="center" vertical="center"/>
    </xf>
    <xf numFmtId="0" fontId="47" fillId="30" borderId="45" xfId="0" applyFont="1" applyFill="1" applyBorder="1" applyAlignment="1">
      <alignment horizontal="center" vertical="center"/>
    </xf>
    <xf numFmtId="0" fontId="47" fillId="30" borderId="40" xfId="0" applyFont="1" applyFill="1" applyBorder="1" applyAlignment="1">
      <alignment horizontal="left" vertical="center"/>
    </xf>
    <xf numFmtId="0" fontId="46" fillId="31" borderId="73" xfId="0" applyFont="1" applyFill="1" applyBorder="1" applyAlignment="1">
      <alignment horizontal="center" vertical="center"/>
    </xf>
    <xf numFmtId="0" fontId="47" fillId="31" borderId="0" xfId="0" applyFont="1" applyFill="1" applyAlignment="1">
      <alignment vertical="center"/>
    </xf>
    <xf numFmtId="0" fontId="47" fillId="31" borderId="34" xfId="0" applyFont="1" applyFill="1" applyBorder="1" applyAlignment="1">
      <alignment horizontal="center" vertical="center"/>
    </xf>
    <xf numFmtId="0" fontId="47" fillId="31" borderId="71" xfId="0" applyFont="1" applyFill="1" applyBorder="1" applyAlignment="1">
      <alignment horizontal="center" vertical="center"/>
    </xf>
    <xf numFmtId="0" fontId="47" fillId="31" borderId="46" xfId="0" applyFont="1" applyFill="1" applyBorder="1" applyAlignment="1">
      <alignment horizontal="left" vertical="center"/>
    </xf>
    <xf numFmtId="0" fontId="46" fillId="31" borderId="0" xfId="0" applyFont="1" applyFill="1" applyAlignment="1">
      <alignment horizontal="center" vertical="center"/>
    </xf>
    <xf numFmtId="0" fontId="49" fillId="31" borderId="41" xfId="0" applyFont="1" applyFill="1" applyBorder="1" applyAlignment="1">
      <alignment horizontal="center" vertical="center"/>
    </xf>
    <xf numFmtId="0" fontId="47" fillId="32" borderId="39" xfId="0" applyFont="1" applyFill="1" applyBorder="1" applyAlignment="1">
      <alignment vertical="center"/>
    </xf>
    <xf numFmtId="0" fontId="48" fillId="32" borderId="42" xfId="0" applyFont="1" applyFill="1" applyBorder="1" applyAlignment="1">
      <alignment vertical="center"/>
    </xf>
    <xf numFmtId="0" fontId="47" fillId="32" borderId="42" xfId="0" applyFont="1" applyFill="1" applyBorder="1" applyAlignment="1">
      <alignment horizontal="center" vertical="center"/>
    </xf>
    <xf numFmtId="0" fontId="46" fillId="32" borderId="79" xfId="0" applyFont="1" applyFill="1" applyBorder="1" applyAlignment="1">
      <alignment horizontal="right" vertical="center"/>
    </xf>
    <xf numFmtId="0" fontId="49" fillId="32" borderId="38" xfId="0" applyFont="1" applyFill="1" applyBorder="1" applyAlignment="1">
      <alignment horizontal="center" vertical="center"/>
    </xf>
    <xf numFmtId="0" fontId="47" fillId="32" borderId="44" xfId="0" applyFont="1" applyFill="1" applyBorder="1" applyAlignment="1">
      <alignment horizontal="center" vertical="center"/>
    </xf>
    <xf numFmtId="0" fontId="47" fillId="32" borderId="38" xfId="0" applyFont="1" applyFill="1" applyBorder="1" applyAlignment="1">
      <alignment vertical="center"/>
    </xf>
    <xf numFmtId="0" fontId="47" fillId="32" borderId="53" xfId="0" applyFont="1" applyFill="1" applyBorder="1" applyAlignment="1">
      <alignment horizontal="center" vertical="center"/>
    </xf>
    <xf numFmtId="0" fontId="47" fillId="32" borderId="36" xfId="0" applyFont="1" applyFill="1" applyBorder="1" applyAlignment="1">
      <alignment horizontal="center" vertical="center"/>
    </xf>
    <xf numFmtId="0" fontId="47" fillId="32" borderId="45" xfId="0" applyFont="1" applyFill="1" applyBorder="1" applyAlignment="1">
      <alignment horizontal="center" vertical="center"/>
    </xf>
    <xf numFmtId="0" fontId="49" fillId="32" borderId="71" xfId="0" applyFont="1" applyFill="1" applyBorder="1" applyAlignment="1">
      <alignment horizontal="center" vertical="center"/>
    </xf>
    <xf numFmtId="0" fontId="52" fillId="32" borderId="56" xfId="0" quotePrefix="1" applyFont="1" applyFill="1" applyBorder="1" applyAlignment="1">
      <alignment horizontal="center" vertical="center"/>
    </xf>
    <xf numFmtId="0" fontId="47" fillId="32" borderId="31" xfId="0" applyFont="1" applyFill="1" applyBorder="1" applyAlignment="1">
      <alignment horizontal="center" vertical="center"/>
    </xf>
    <xf numFmtId="0" fontId="49" fillId="32" borderId="41" xfId="388" applyFont="1" applyFill="1" applyBorder="1" applyAlignment="1">
      <alignment horizontal="center" vertical="center"/>
    </xf>
    <xf numFmtId="0" fontId="47" fillId="32" borderId="56" xfId="0" quotePrefix="1" applyFont="1" applyFill="1" applyBorder="1" applyAlignment="1">
      <alignment horizontal="center" vertical="center"/>
    </xf>
    <xf numFmtId="0" fontId="47" fillId="32" borderId="54" xfId="0" quotePrefix="1" applyFont="1" applyFill="1" applyBorder="1" applyAlignment="1">
      <alignment horizontal="center" vertical="center"/>
    </xf>
    <xf numFmtId="49" fontId="52" fillId="32" borderId="37" xfId="0" applyNumberFormat="1" applyFont="1" applyFill="1" applyBorder="1" applyAlignment="1">
      <alignment horizontal="center" vertical="center"/>
    </xf>
    <xf numFmtId="0" fontId="49" fillId="32" borderId="38" xfId="0" applyFont="1" applyFill="1" applyBorder="1" applyAlignment="1">
      <alignment vertical="center"/>
    </xf>
    <xf numFmtId="0" fontId="47" fillId="32" borderId="39" xfId="0" applyFont="1" applyFill="1" applyBorder="1" applyAlignment="1">
      <alignment horizontal="center" vertical="center"/>
    </xf>
    <xf numFmtId="0" fontId="46" fillId="32" borderId="0" xfId="0" applyFont="1" applyFill="1" applyAlignment="1">
      <alignment vertical="center"/>
    </xf>
    <xf numFmtId="0" fontId="49" fillId="32" borderId="0" xfId="0" applyFont="1" applyFill="1" applyAlignment="1">
      <alignment horizontal="center" vertical="center"/>
    </xf>
    <xf numFmtId="0" fontId="47" fillId="32" borderId="46" xfId="0" quotePrefix="1" applyFont="1" applyFill="1" applyBorder="1" applyAlignment="1">
      <alignment vertical="center"/>
    </xf>
    <xf numFmtId="0" fontId="47" fillId="32" borderId="41" xfId="0" quotePrefix="1" applyFont="1" applyFill="1" applyBorder="1" applyAlignment="1">
      <alignment vertical="center"/>
    </xf>
    <xf numFmtId="0" fontId="48" fillId="32" borderId="37" xfId="388" applyFont="1" applyFill="1" applyBorder="1" applyAlignment="1">
      <alignment horizontal="center" vertical="center" wrapText="1"/>
    </xf>
    <xf numFmtId="0" fontId="47" fillId="32" borderId="41" xfId="388" applyFont="1" applyFill="1" applyBorder="1" applyAlignment="1">
      <alignment vertical="center"/>
    </xf>
    <xf numFmtId="0" fontId="63" fillId="32" borderId="41" xfId="388" applyFont="1" applyFill="1" applyBorder="1" applyAlignment="1">
      <alignment vertical="center" wrapText="1"/>
    </xf>
    <xf numFmtId="0" fontId="46" fillId="32" borderId="36" xfId="0" applyFont="1" applyFill="1" applyBorder="1" applyAlignment="1">
      <alignment horizontal="right" vertical="center"/>
    </xf>
    <xf numFmtId="0" fontId="48" fillId="32" borderId="0" xfId="0" applyFont="1" applyFill="1" applyAlignment="1">
      <alignment vertical="center"/>
    </xf>
    <xf numFmtId="0" fontId="48" fillId="32" borderId="0" xfId="0" applyFont="1" applyFill="1" applyAlignment="1">
      <alignment horizontal="center" vertical="center"/>
    </xf>
    <xf numFmtId="0" fontId="47" fillId="32" borderId="40" xfId="0" applyFont="1" applyFill="1" applyBorder="1" applyAlignment="1">
      <alignment horizontal="left" vertical="center"/>
    </xf>
    <xf numFmtId="0" fontId="47" fillId="32" borderId="0" xfId="0" applyFont="1" applyFill="1" applyAlignment="1">
      <alignment horizontal="center" vertical="center"/>
    </xf>
    <xf numFmtId="0" fontId="47" fillId="32" borderId="0" xfId="0" applyFont="1" applyFill="1" applyAlignment="1">
      <alignment vertical="center"/>
    </xf>
    <xf numFmtId="0" fontId="47" fillId="0" borderId="36" xfId="0" applyFont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47" fillId="0" borderId="57" xfId="0" applyFont="1" applyBorder="1" applyAlignment="1">
      <alignment horizontal="left" vertical="center"/>
    </xf>
    <xf numFmtId="0" fontId="49" fillId="0" borderId="38" xfId="0" applyFont="1" applyBorder="1" applyAlignment="1">
      <alignment vertical="center"/>
    </xf>
    <xf numFmtId="0" fontId="47" fillId="32" borderId="43" xfId="0" applyFont="1" applyFill="1" applyBorder="1" applyAlignment="1">
      <alignment horizontal="left" vertical="center"/>
    </xf>
    <xf numFmtId="0" fontId="47" fillId="32" borderId="0" xfId="0" quotePrefix="1" applyFont="1" applyFill="1" applyAlignment="1">
      <alignment horizontal="left" vertical="center"/>
    </xf>
    <xf numFmtId="0" fontId="47" fillId="32" borderId="0" xfId="0" applyFont="1" applyFill="1" applyAlignment="1">
      <alignment horizontal="left" vertical="center"/>
    </xf>
    <xf numFmtId="0" fontId="49" fillId="32" borderId="37" xfId="388" applyFont="1" applyFill="1" applyBorder="1" applyAlignment="1">
      <alignment horizontal="center" vertical="center"/>
    </xf>
    <xf numFmtId="0" fontId="49" fillId="32" borderId="60" xfId="0" applyFont="1" applyFill="1" applyBorder="1" applyAlignment="1">
      <alignment horizontal="center" vertical="center"/>
    </xf>
    <xf numFmtId="0" fontId="47" fillId="32" borderId="51" xfId="0" applyFont="1" applyFill="1" applyBorder="1" applyAlignment="1">
      <alignment horizontal="center" vertical="center"/>
    </xf>
    <xf numFmtId="0" fontId="47" fillId="32" borderId="38" xfId="0" applyFont="1" applyFill="1" applyBorder="1" applyAlignment="1">
      <alignment horizontal="left" vertical="center"/>
    </xf>
    <xf numFmtId="0" fontId="47" fillId="32" borderId="46" xfId="0" quotePrefix="1" applyFont="1" applyFill="1" applyBorder="1" applyAlignment="1">
      <alignment horizontal="left" vertical="center"/>
    </xf>
    <xf numFmtId="0" fontId="47" fillId="32" borderId="38" xfId="0" applyFont="1" applyFill="1" applyBorder="1" applyAlignment="1">
      <alignment horizontal="center" vertical="center"/>
    </xf>
    <xf numFmtId="0" fontId="54" fillId="32" borderId="38" xfId="0" applyFont="1" applyFill="1" applyBorder="1" applyAlignment="1">
      <alignment horizontal="center" vertical="center"/>
    </xf>
    <xf numFmtId="0" fontId="47" fillId="32" borderId="55" xfId="0" applyFont="1" applyFill="1" applyBorder="1" applyAlignment="1">
      <alignment horizontal="left" vertical="center"/>
    </xf>
    <xf numFmtId="0" fontId="48" fillId="32" borderId="56" xfId="388" applyFont="1" applyFill="1" applyBorder="1" applyAlignment="1">
      <alignment horizontal="center" vertical="center" wrapText="1"/>
    </xf>
    <xf numFmtId="0" fontId="47" fillId="32" borderId="41" xfId="388" applyFont="1" applyFill="1" applyBorder="1" applyAlignment="1">
      <alignment horizontal="center" vertical="center" wrapText="1"/>
    </xf>
    <xf numFmtId="0" fontId="47" fillId="32" borderId="57" xfId="0" applyFont="1" applyFill="1" applyBorder="1" applyAlignment="1">
      <alignment horizontal="left" vertical="center"/>
    </xf>
    <xf numFmtId="0" fontId="47" fillId="32" borderId="60" xfId="0" applyFont="1" applyFill="1" applyBorder="1" applyAlignment="1">
      <alignment vertical="center"/>
    </xf>
    <xf numFmtId="0" fontId="47" fillId="32" borderId="57" xfId="0" applyFont="1" applyFill="1" applyBorder="1" applyAlignment="1">
      <alignment vertical="center"/>
    </xf>
    <xf numFmtId="0" fontId="47" fillId="32" borderId="37" xfId="0" applyFont="1" applyFill="1" applyBorder="1" applyAlignment="1">
      <alignment horizontal="center" vertical="center"/>
    </xf>
    <xf numFmtId="0" fontId="47" fillId="32" borderId="46" xfId="0" applyFont="1" applyFill="1" applyBorder="1" applyAlignment="1">
      <alignment horizontal="left" vertical="center"/>
    </xf>
    <xf numFmtId="0" fontId="47" fillId="32" borderId="41" xfId="0" applyFont="1" applyFill="1" applyBorder="1" applyAlignment="1">
      <alignment horizontal="center" vertical="center"/>
    </xf>
    <xf numFmtId="49" fontId="47" fillId="32" borderId="37" xfId="0" applyNumberFormat="1" applyFont="1" applyFill="1" applyBorder="1" applyAlignment="1">
      <alignment horizontal="right" vertical="center"/>
    </xf>
    <xf numFmtId="0" fontId="47" fillId="32" borderId="43" xfId="0" applyFont="1" applyFill="1" applyBorder="1" applyAlignment="1">
      <alignment vertical="center"/>
    </xf>
    <xf numFmtId="0" fontId="56" fillId="32" borderId="0" xfId="0" applyFont="1" applyFill="1" applyAlignment="1">
      <alignment horizontal="center" vertical="center"/>
    </xf>
    <xf numFmtId="0" fontId="47" fillId="32" borderId="53" xfId="0" applyFont="1" applyFill="1" applyBorder="1" applyAlignment="1">
      <alignment horizontal="left" vertical="center"/>
    </xf>
    <xf numFmtId="0" fontId="47" fillId="33" borderId="36" xfId="0" applyFont="1" applyFill="1" applyBorder="1" applyAlignment="1">
      <alignment horizontal="center" vertical="center"/>
    </xf>
    <xf numFmtId="0" fontId="47" fillId="33" borderId="44" xfId="0" applyFont="1" applyFill="1" applyBorder="1" applyAlignment="1">
      <alignment horizontal="center" vertical="center"/>
    </xf>
    <xf numFmtId="0" fontId="43" fillId="33" borderId="38" xfId="0" applyFont="1" applyFill="1" applyBorder="1" applyAlignment="1">
      <alignment vertical="center"/>
    </xf>
    <xf numFmtId="0" fontId="47" fillId="33" borderId="0" xfId="0" applyFont="1" applyFill="1" applyAlignment="1">
      <alignment vertical="center"/>
    </xf>
    <xf numFmtId="0" fontId="47" fillId="33" borderId="0" xfId="0" applyFont="1" applyFill="1" applyAlignment="1">
      <alignment horizontal="center" vertical="center"/>
    </xf>
    <xf numFmtId="0" fontId="48" fillId="33" borderId="38" xfId="0" applyFont="1" applyFill="1" applyBorder="1" applyAlignment="1">
      <alignment horizontal="center" vertical="center"/>
    </xf>
    <xf numFmtId="0" fontId="56" fillId="33" borderId="53" xfId="0" applyFont="1" applyFill="1" applyBorder="1" applyAlignment="1">
      <alignment horizontal="left" vertical="center"/>
    </xf>
    <xf numFmtId="0" fontId="47" fillId="33" borderId="31" xfId="0" applyFont="1" applyFill="1" applyBorder="1" applyAlignment="1">
      <alignment horizontal="center" vertical="center"/>
    </xf>
    <xf numFmtId="0" fontId="49" fillId="33" borderId="31" xfId="0" applyFont="1" applyFill="1" applyBorder="1" applyAlignment="1">
      <alignment horizontal="center" vertical="center"/>
    </xf>
    <xf numFmtId="0" fontId="47" fillId="33" borderId="57" xfId="0" applyFont="1" applyFill="1" applyBorder="1" applyAlignment="1">
      <alignment horizontal="left" vertical="center"/>
    </xf>
    <xf numFmtId="0" fontId="43" fillId="33" borderId="0" xfId="0" applyFont="1" applyFill="1" applyAlignment="1">
      <alignment vertical="center"/>
    </xf>
    <xf numFmtId="0" fontId="48" fillId="33" borderId="0" xfId="0" applyFont="1" applyFill="1" applyAlignment="1">
      <alignment horizontal="center" vertical="center"/>
    </xf>
    <xf numFmtId="0" fontId="47" fillId="33" borderId="31" xfId="0" applyFont="1" applyFill="1" applyBorder="1" applyAlignment="1">
      <alignment horizontal="left" vertical="center"/>
    </xf>
    <xf numFmtId="0" fontId="46" fillId="33" borderId="0" xfId="0" applyFont="1" applyFill="1" applyAlignment="1">
      <alignment vertical="center"/>
    </xf>
    <xf numFmtId="0" fontId="47" fillId="33" borderId="43" xfId="0" applyFont="1" applyFill="1" applyBorder="1" applyAlignment="1">
      <alignment horizontal="left" vertical="center"/>
    </xf>
    <xf numFmtId="0" fontId="47" fillId="33" borderId="30" xfId="0" applyFont="1" applyFill="1" applyBorder="1" applyAlignment="1">
      <alignment horizontal="right" vertical="center"/>
    </xf>
    <xf numFmtId="0" fontId="47" fillId="34" borderId="37" xfId="0" applyFont="1" applyFill="1" applyBorder="1" applyAlignment="1">
      <alignment horizontal="center" vertical="center"/>
    </xf>
    <xf numFmtId="0" fontId="43" fillId="34" borderId="37" xfId="0" applyFont="1" applyFill="1" applyBorder="1" applyAlignment="1">
      <alignment vertical="center"/>
    </xf>
    <xf numFmtId="0" fontId="47" fillId="34" borderId="41" xfId="388" quotePrefix="1" applyFont="1" applyFill="1" applyBorder="1" applyAlignment="1">
      <alignment horizontal="center" vertical="center"/>
    </xf>
    <xf numFmtId="0" fontId="47" fillId="34" borderId="46" xfId="388" applyFont="1" applyFill="1" applyBorder="1" applyAlignment="1">
      <alignment horizontal="left" vertical="center"/>
    </xf>
    <xf numFmtId="0" fontId="47" fillId="34" borderId="41" xfId="388" applyFont="1" applyFill="1" applyBorder="1" applyAlignment="1">
      <alignment horizontal="center" vertical="center" wrapText="1"/>
    </xf>
    <xf numFmtId="0" fontId="49" fillId="34" borderId="60" xfId="0" applyFont="1" applyFill="1" applyBorder="1" applyAlignment="1">
      <alignment horizontal="center" vertical="center"/>
    </xf>
    <xf numFmtId="0" fontId="47" fillId="34" borderId="51" xfId="0" applyFont="1" applyFill="1" applyBorder="1" applyAlignment="1">
      <alignment horizontal="center" vertical="center"/>
    </xf>
    <xf numFmtId="0" fontId="47" fillId="35" borderId="37" xfId="388" applyFont="1" applyFill="1" applyBorder="1" applyAlignment="1">
      <alignment horizontal="center" vertical="center" wrapText="1"/>
    </xf>
    <xf numFmtId="49" fontId="62" fillId="35" borderId="33" xfId="0" applyNumberFormat="1" applyFont="1" applyFill="1" applyBorder="1" applyAlignment="1">
      <alignment horizontal="center" vertical="center" wrapText="1"/>
    </xf>
    <xf numFmtId="0" fontId="47" fillId="35" borderId="37" xfId="0" applyFont="1" applyFill="1" applyBorder="1" applyAlignment="1">
      <alignment horizontal="right" vertical="center"/>
    </xf>
    <xf numFmtId="0" fontId="47" fillId="35" borderId="36" xfId="0" applyFont="1" applyFill="1" applyBorder="1" applyAlignment="1">
      <alignment horizontal="center" vertical="center"/>
    </xf>
    <xf numFmtId="0" fontId="47" fillId="35" borderId="38" xfId="0" applyFont="1" applyFill="1" applyBorder="1" applyAlignment="1">
      <alignment vertical="center"/>
    </xf>
    <xf numFmtId="0" fontId="47" fillId="35" borderId="39" xfId="0" applyFont="1" applyFill="1" applyBorder="1" applyAlignment="1">
      <alignment vertical="center"/>
    </xf>
    <xf numFmtId="0" fontId="47" fillId="35" borderId="45" xfId="0" applyFont="1" applyFill="1" applyBorder="1" applyAlignment="1">
      <alignment horizontal="center" vertical="center"/>
    </xf>
    <xf numFmtId="0" fontId="48" fillId="35" borderId="0" xfId="0" applyFont="1" applyFill="1" applyAlignment="1">
      <alignment horizontal="left" vertical="center"/>
    </xf>
    <xf numFmtId="0" fontId="47" fillId="35" borderId="0" xfId="0" applyFont="1" applyFill="1" applyAlignment="1">
      <alignment horizontal="left" vertical="center"/>
    </xf>
    <xf numFmtId="0" fontId="48" fillId="35" borderId="0" xfId="0" applyFont="1" applyFill="1" applyAlignment="1">
      <alignment vertical="center"/>
    </xf>
    <xf numFmtId="0" fontId="48" fillId="35" borderId="0" xfId="0" applyFont="1" applyFill="1" applyAlignment="1">
      <alignment horizontal="center" vertical="center"/>
    </xf>
    <xf numFmtId="0" fontId="47" fillId="35" borderId="0" xfId="0" applyFont="1" applyFill="1" applyAlignment="1">
      <alignment horizontal="center" vertical="center"/>
    </xf>
    <xf numFmtId="0" fontId="46" fillId="35" borderId="36" xfId="0" applyFont="1" applyFill="1" applyBorder="1" applyAlignment="1">
      <alignment horizontal="right" vertical="center"/>
    </xf>
    <xf numFmtId="0" fontId="47" fillId="35" borderId="37" xfId="0" applyFont="1" applyFill="1" applyBorder="1" applyAlignment="1">
      <alignment horizontal="center" vertical="center"/>
    </xf>
    <xf numFmtId="0" fontId="47" fillId="35" borderId="44" xfId="0" applyFont="1" applyFill="1" applyBorder="1" applyAlignment="1">
      <alignment horizontal="center" vertical="center"/>
    </xf>
    <xf numFmtId="0" fontId="56" fillId="35" borderId="40" xfId="0" applyFont="1" applyFill="1" applyBorder="1" applyAlignment="1">
      <alignment vertical="center"/>
    </xf>
    <xf numFmtId="0" fontId="56" fillId="35" borderId="41" xfId="0" applyFont="1" applyFill="1" applyBorder="1" applyAlignment="1">
      <alignment vertical="center"/>
    </xf>
    <xf numFmtId="0" fontId="47" fillId="35" borderId="46" xfId="388" applyFont="1" applyFill="1" applyBorder="1" applyAlignment="1">
      <alignment horizontal="left" vertical="center"/>
    </xf>
    <xf numFmtId="0" fontId="47" fillId="35" borderId="58" xfId="0" applyFont="1" applyFill="1" applyBorder="1" applyAlignment="1">
      <alignment horizontal="left" vertical="center"/>
    </xf>
    <xf numFmtId="0" fontId="47" fillId="0" borderId="33" xfId="0" applyFont="1" applyBorder="1" applyAlignment="1">
      <alignment horizontal="center" vertical="center"/>
    </xf>
    <xf numFmtId="0" fontId="49" fillId="35" borderId="41" xfId="388" applyFont="1" applyFill="1" applyBorder="1" applyAlignment="1">
      <alignment horizontal="center" vertical="center" wrapText="1"/>
    </xf>
    <xf numFmtId="0" fontId="48" fillId="35" borderId="41" xfId="388" quotePrefix="1" applyFont="1" applyFill="1" applyBorder="1" applyAlignment="1">
      <alignment horizontal="center" vertical="center"/>
    </xf>
    <xf numFmtId="0" fontId="54" fillId="35" borderId="38" xfId="0" applyFont="1" applyFill="1" applyBorder="1" applyAlignment="1">
      <alignment horizontal="center" vertical="center"/>
    </xf>
    <xf numFmtId="0" fontId="47" fillId="35" borderId="53" xfId="0" applyFont="1" applyFill="1" applyBorder="1" applyAlignment="1">
      <alignment horizontal="center" vertical="center"/>
    </xf>
    <xf numFmtId="0" fontId="47" fillId="35" borderId="38" xfId="0" applyFont="1" applyFill="1" applyBorder="1" applyAlignment="1">
      <alignment horizontal="left" vertical="center"/>
    </xf>
    <xf numFmtId="0" fontId="56" fillId="35" borderId="51" xfId="0" applyFont="1" applyFill="1" applyBorder="1" applyAlignment="1">
      <alignment horizontal="left" vertical="center"/>
    </xf>
    <xf numFmtId="0" fontId="47" fillId="35" borderId="78" xfId="0" applyFont="1" applyFill="1" applyBorder="1" applyAlignment="1">
      <alignment horizontal="center" vertical="center"/>
    </xf>
    <xf numFmtId="0" fontId="47" fillId="35" borderId="60" xfId="0" applyFont="1" applyFill="1" applyBorder="1" applyAlignment="1">
      <alignment horizontal="left" vertical="center"/>
    </xf>
    <xf numFmtId="49" fontId="52" fillId="35" borderId="78" xfId="0" applyNumberFormat="1" applyFont="1" applyFill="1" applyBorder="1" applyAlignment="1">
      <alignment horizontal="center" vertical="center"/>
    </xf>
    <xf numFmtId="0" fontId="47" fillId="35" borderId="0" xfId="0" applyFont="1" applyFill="1" applyAlignment="1">
      <alignment vertical="center"/>
    </xf>
    <xf numFmtId="0" fontId="47" fillId="35" borderId="46" xfId="0" quotePrefix="1" applyFont="1" applyFill="1" applyBorder="1" applyAlignment="1">
      <alignment vertical="center"/>
    </xf>
    <xf numFmtId="0" fontId="48" fillId="36" borderId="37" xfId="388" applyFont="1" applyFill="1" applyBorder="1" applyAlignment="1">
      <alignment horizontal="center" vertical="center" wrapText="1"/>
    </xf>
    <xf numFmtId="0" fontId="47" fillId="36" borderId="46" xfId="0" quotePrefix="1" applyFont="1" applyFill="1" applyBorder="1" applyAlignment="1">
      <alignment vertical="center"/>
    </xf>
    <xf numFmtId="0" fontId="63" fillId="36" borderId="54" xfId="388" applyFont="1" applyFill="1" applyBorder="1" applyAlignment="1">
      <alignment vertical="center" wrapText="1"/>
    </xf>
    <xf numFmtId="0" fontId="47" fillId="36" borderId="41" xfId="388" applyFont="1" applyFill="1" applyBorder="1" applyAlignment="1">
      <alignment vertical="center"/>
    </xf>
    <xf numFmtId="0" fontId="49" fillId="36" borderId="41" xfId="388" applyFont="1" applyFill="1" applyBorder="1" applyAlignment="1">
      <alignment horizontal="center" vertical="center"/>
    </xf>
    <xf numFmtId="0" fontId="47" fillId="36" borderId="55" xfId="0" applyFont="1" applyFill="1" applyBorder="1" applyAlignment="1">
      <alignment horizontal="left" vertical="center"/>
    </xf>
    <xf numFmtId="0" fontId="47" fillId="36" borderId="41" xfId="388" applyFont="1" applyFill="1" applyBorder="1" applyAlignment="1">
      <alignment horizontal="center" vertical="center"/>
    </xf>
    <xf numFmtId="0" fontId="63" fillId="36" borderId="41" xfId="388" applyFont="1" applyFill="1" applyBorder="1" applyAlignment="1">
      <alignment horizontal="center" vertical="center" wrapText="1"/>
    </xf>
    <xf numFmtId="0" fontId="63" fillId="36" borderId="41" xfId="388" applyFont="1" applyFill="1" applyBorder="1" applyAlignment="1">
      <alignment vertical="center" wrapText="1"/>
    </xf>
    <xf numFmtId="0" fontId="49" fillId="36" borderId="37" xfId="388" applyFont="1" applyFill="1" applyBorder="1" applyAlignment="1">
      <alignment horizontal="center" vertical="center"/>
    </xf>
    <xf numFmtId="0" fontId="63" fillId="36" borderId="46" xfId="388" applyFont="1" applyFill="1" applyBorder="1" applyAlignment="1">
      <alignment horizontal="left" vertical="center"/>
    </xf>
    <xf numFmtId="0" fontId="48" fillId="0" borderId="40" xfId="0" applyFont="1" applyBorder="1" applyAlignment="1">
      <alignment horizontal="center" vertical="center"/>
    </xf>
    <xf numFmtId="0" fontId="48" fillId="0" borderId="42" xfId="0" applyFont="1" applyBorder="1" applyAlignment="1">
      <alignment horizontal="center" vertical="center"/>
    </xf>
    <xf numFmtId="0" fontId="48" fillId="27" borderId="40" xfId="0" applyFont="1" applyFill="1" applyBorder="1" applyAlignment="1">
      <alignment horizontal="center" vertical="center"/>
    </xf>
    <xf numFmtId="0" fontId="48" fillId="27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6" fillId="0" borderId="48" xfId="0" applyFont="1" applyBorder="1" applyAlignment="1">
      <alignment horizontal="right" vertical="center"/>
    </xf>
    <xf numFmtId="0" fontId="46" fillId="27" borderId="31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33" xfId="0" applyFont="1" applyFill="1" applyBorder="1" applyAlignment="1">
      <alignment horizontal="center" vertical="center"/>
    </xf>
    <xf numFmtId="0" fontId="49" fillId="0" borderId="40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7" fillId="0" borderId="40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7" fillId="28" borderId="43" xfId="0" quotePrefix="1" applyFont="1" applyFill="1" applyBorder="1" applyAlignment="1">
      <alignment horizontal="left" vertical="center"/>
    </xf>
    <xf numFmtId="0" fontId="47" fillId="28" borderId="39" xfId="0" quotePrefix="1" applyFont="1" applyFill="1" applyBorder="1" applyAlignment="1">
      <alignment horizontal="left" vertical="center"/>
    </xf>
    <xf numFmtId="168" fontId="46" fillId="0" borderId="0" xfId="0" applyNumberFormat="1" applyFont="1" applyAlignment="1">
      <alignment horizontal="right" vertical="center"/>
    </xf>
    <xf numFmtId="168" fontId="47" fillId="0" borderId="0" xfId="0" applyNumberFormat="1" applyFont="1" applyAlignment="1">
      <alignment vertical="center"/>
    </xf>
    <xf numFmtId="0" fontId="46" fillId="27" borderId="31" xfId="0" applyFont="1" applyFill="1" applyBorder="1" applyAlignment="1">
      <alignment horizontal="center" vertical="center" wrapText="1"/>
    </xf>
    <xf numFmtId="0" fontId="46" fillId="27" borderId="0" xfId="0" applyFont="1" applyFill="1" applyAlignment="1">
      <alignment horizontal="center" vertical="center" wrapText="1"/>
    </xf>
    <xf numFmtId="0" fontId="47" fillId="0" borderId="40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9" fillId="0" borderId="33" xfId="0" quotePrefix="1" applyFont="1" applyBorder="1" applyAlignment="1">
      <alignment horizontal="center" vertical="center" wrapText="1"/>
    </xf>
    <xf numFmtId="0" fontId="46" fillId="27" borderId="72" xfId="0" applyFont="1" applyFill="1" applyBorder="1" applyAlignment="1">
      <alignment horizontal="center" vertical="center"/>
    </xf>
    <xf numFmtId="0" fontId="47" fillId="27" borderId="73" xfId="0" applyFont="1" applyFill="1" applyBorder="1" applyAlignment="1">
      <alignment vertical="center"/>
    </xf>
    <xf numFmtId="0" fontId="47" fillId="0" borderId="43" xfId="0" quotePrefix="1" applyFont="1" applyBorder="1" applyAlignment="1">
      <alignment horizontal="left" vertical="center"/>
    </xf>
    <xf numFmtId="0" fontId="47" fillId="0" borderId="58" xfId="0" quotePrefix="1" applyFont="1" applyBorder="1" applyAlignment="1">
      <alignment horizontal="left" vertical="center"/>
    </xf>
    <xf numFmtId="0" fontId="63" fillId="27" borderId="41" xfId="388" applyFont="1" applyFill="1" applyBorder="1" applyAlignment="1">
      <alignment horizontal="center" vertical="center" wrapText="1"/>
    </xf>
    <xf numFmtId="0" fontId="47" fillId="0" borderId="39" xfId="0" quotePrefix="1" applyFont="1" applyBorder="1" applyAlignment="1">
      <alignment horizontal="left" vertical="center"/>
    </xf>
    <xf numFmtId="0" fontId="48" fillId="0" borderId="0" xfId="0" applyFont="1" applyAlignment="1">
      <alignment horizontal="center" vertical="center"/>
    </xf>
    <xf numFmtId="0" fontId="47" fillId="0" borderId="38" xfId="0" quotePrefix="1" applyFont="1" applyBorder="1" applyAlignment="1">
      <alignment horizontal="left" vertical="center"/>
    </xf>
    <xf numFmtId="0" fontId="47" fillId="36" borderId="43" xfId="0" quotePrefix="1" applyFont="1" applyFill="1" applyBorder="1" applyAlignment="1">
      <alignment horizontal="left" vertical="center"/>
    </xf>
    <xf numFmtId="0" fontId="47" fillId="36" borderId="0" xfId="0" applyFont="1" applyFill="1" applyAlignment="1">
      <alignment horizontal="center" vertical="center"/>
    </xf>
    <xf numFmtId="0" fontId="47" fillId="36" borderId="38" xfId="0" quotePrefix="1" applyFont="1" applyFill="1" applyBorder="1" applyAlignment="1">
      <alignment horizontal="left" vertical="center"/>
    </xf>
    <xf numFmtId="0" fontId="48" fillId="36" borderId="41" xfId="388" quotePrefix="1" applyFont="1" applyFill="1" applyBorder="1" applyAlignment="1">
      <alignment horizontal="center" vertical="center"/>
    </xf>
    <xf numFmtId="0" fontId="47" fillId="36" borderId="46" xfId="388" applyFont="1" applyFill="1" applyBorder="1" applyAlignment="1">
      <alignment horizontal="left" vertical="center"/>
    </xf>
    <xf numFmtId="0" fontId="49" fillId="36" borderId="54" xfId="388" applyFont="1" applyFill="1" applyBorder="1" applyAlignment="1">
      <alignment horizontal="center" vertical="center"/>
    </xf>
    <xf numFmtId="0" fontId="63" fillId="36" borderId="56" xfId="0" applyFont="1" applyFill="1" applyBorder="1" applyAlignment="1">
      <alignment horizontal="center" vertical="center"/>
    </xf>
    <xf numFmtId="0" fontId="47" fillId="36" borderId="56" xfId="388" applyFont="1" applyFill="1" applyBorder="1" applyAlignment="1">
      <alignment vertical="center"/>
    </xf>
    <xf numFmtId="0" fontId="47" fillId="36" borderId="56" xfId="0" quotePrefix="1" applyFont="1" applyFill="1" applyBorder="1" applyAlignment="1">
      <alignment horizontal="center" vertical="center"/>
    </xf>
    <xf numFmtId="49" fontId="62" fillId="36" borderId="56" xfId="0" applyNumberFormat="1" applyFont="1" applyFill="1" applyBorder="1" applyAlignment="1">
      <alignment horizontal="center" vertical="center" wrapText="1"/>
    </xf>
    <xf numFmtId="0" fontId="47" fillId="36" borderId="56" xfId="0" applyFont="1" applyFill="1" applyBorder="1" applyAlignment="1">
      <alignment horizontal="center" vertical="center"/>
    </xf>
    <xf numFmtId="0" fontId="47" fillId="36" borderId="59" xfId="0" applyFont="1" applyFill="1" applyBorder="1" applyAlignment="1">
      <alignment horizontal="center" vertical="center"/>
    </xf>
    <xf numFmtId="0" fontId="47" fillId="36" borderId="39" xfId="0" quotePrefix="1" applyFont="1" applyFill="1" applyBorder="1" applyAlignment="1">
      <alignment horizontal="left" vertical="center"/>
    </xf>
    <xf numFmtId="0" fontId="52" fillId="36" borderId="41" xfId="0" applyFont="1" applyFill="1" applyBorder="1" applyAlignment="1">
      <alignment horizontal="center" vertical="center"/>
    </xf>
    <xf numFmtId="0" fontId="48" fillId="36" borderId="33" xfId="0" applyFont="1" applyFill="1" applyBorder="1" applyAlignment="1">
      <alignment horizontal="center" vertical="center"/>
    </xf>
    <xf numFmtId="0" fontId="49" fillId="36" borderId="41" xfId="388" applyFont="1" applyFill="1" applyBorder="1" applyAlignment="1">
      <alignment horizontal="center" vertical="center" wrapText="1"/>
    </xf>
    <xf numFmtId="0" fontId="48" fillId="36" borderId="41" xfId="0" applyFont="1" applyFill="1" applyBorder="1" applyAlignment="1">
      <alignment horizontal="center" vertical="center"/>
    </xf>
    <xf numFmtId="0" fontId="47" fillId="36" borderId="41" xfId="0" quotePrefix="1" applyFont="1" applyFill="1" applyBorder="1" applyAlignment="1">
      <alignment vertical="center"/>
    </xf>
    <xf numFmtId="0" fontId="47" fillId="36" borderId="40" xfId="0" applyFont="1" applyFill="1" applyBorder="1" applyAlignment="1">
      <alignment horizontal="center" vertical="center"/>
    </xf>
  </cellXfs>
  <cellStyles count="445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1 2 7" xfId="7" xr:uid="{00000000-0005-0000-0000-000006000000}"/>
    <cellStyle name="20% - Accent1 2 7 2" xfId="8" xr:uid="{00000000-0005-0000-0000-000007000000}"/>
    <cellStyle name="20% - Accent1 3" xfId="9" xr:uid="{00000000-0005-0000-0000-000008000000}"/>
    <cellStyle name="20% - Accent1 3 2" xfId="10" xr:uid="{00000000-0005-0000-0000-000009000000}"/>
    <cellStyle name="20% - Accent2 2" xfId="11" xr:uid="{00000000-0005-0000-0000-00000A000000}"/>
    <cellStyle name="20% - Accent2 2 2" xfId="12" xr:uid="{00000000-0005-0000-0000-00000B000000}"/>
    <cellStyle name="20% - Accent2 2 3" xfId="13" xr:uid="{00000000-0005-0000-0000-00000C000000}"/>
    <cellStyle name="20% - Accent2 2 4" xfId="14" xr:uid="{00000000-0005-0000-0000-00000D000000}"/>
    <cellStyle name="20% - Accent2 2 5" xfId="15" xr:uid="{00000000-0005-0000-0000-00000E000000}"/>
    <cellStyle name="20% - Accent2 2 6" xfId="16" xr:uid="{00000000-0005-0000-0000-00000F000000}"/>
    <cellStyle name="20% - Accent2 2 7" xfId="17" xr:uid="{00000000-0005-0000-0000-000010000000}"/>
    <cellStyle name="20% - Accent2 2 7 2" xfId="18" xr:uid="{00000000-0005-0000-0000-000011000000}"/>
    <cellStyle name="20% - Accent2 3" xfId="19" xr:uid="{00000000-0005-0000-0000-000012000000}"/>
    <cellStyle name="20% - Accent2 3 2" xfId="20" xr:uid="{00000000-0005-0000-0000-000013000000}"/>
    <cellStyle name="20% - Accent3 2" xfId="21" xr:uid="{00000000-0005-0000-0000-000014000000}"/>
    <cellStyle name="20% - Accent3 2 2" xfId="22" xr:uid="{00000000-0005-0000-0000-000015000000}"/>
    <cellStyle name="20% - Accent3 2 3" xfId="23" xr:uid="{00000000-0005-0000-0000-000016000000}"/>
    <cellStyle name="20% - Accent3 2 4" xfId="24" xr:uid="{00000000-0005-0000-0000-000017000000}"/>
    <cellStyle name="20% - Accent3 2 5" xfId="25" xr:uid="{00000000-0005-0000-0000-000018000000}"/>
    <cellStyle name="20% - Accent3 2 6" xfId="26" xr:uid="{00000000-0005-0000-0000-000019000000}"/>
    <cellStyle name="20% - Accent3 2 7" xfId="27" xr:uid="{00000000-0005-0000-0000-00001A000000}"/>
    <cellStyle name="20% - Accent3 2 7 2" xfId="28" xr:uid="{00000000-0005-0000-0000-00001B000000}"/>
    <cellStyle name="20% - Accent3 3" xfId="29" xr:uid="{00000000-0005-0000-0000-00001C000000}"/>
    <cellStyle name="20% - Accent3 3 2" xfId="30" xr:uid="{00000000-0005-0000-0000-00001D000000}"/>
    <cellStyle name="20% - Accent4 2" xfId="31" xr:uid="{00000000-0005-0000-0000-00001E000000}"/>
    <cellStyle name="20% - Accent4 2 2" xfId="32" xr:uid="{00000000-0005-0000-0000-00001F000000}"/>
    <cellStyle name="20% - Accent4 2 3" xfId="33" xr:uid="{00000000-0005-0000-0000-000020000000}"/>
    <cellStyle name="20% - Accent4 2 4" xfId="34" xr:uid="{00000000-0005-0000-0000-000021000000}"/>
    <cellStyle name="20% - Accent4 2 5" xfId="35" xr:uid="{00000000-0005-0000-0000-000022000000}"/>
    <cellStyle name="20% - Accent4 2 6" xfId="36" xr:uid="{00000000-0005-0000-0000-000023000000}"/>
    <cellStyle name="20% - Accent4 2 7" xfId="37" xr:uid="{00000000-0005-0000-0000-000024000000}"/>
    <cellStyle name="20% - Accent4 2 7 2" xfId="38" xr:uid="{00000000-0005-0000-0000-000025000000}"/>
    <cellStyle name="20% - Accent4 3" xfId="39" xr:uid="{00000000-0005-0000-0000-000026000000}"/>
    <cellStyle name="20% - Accent4 3 2" xfId="40" xr:uid="{00000000-0005-0000-0000-000027000000}"/>
    <cellStyle name="20% - Accent5 2" xfId="41" xr:uid="{00000000-0005-0000-0000-000028000000}"/>
    <cellStyle name="20% - Accent5 2 2" xfId="42" xr:uid="{00000000-0005-0000-0000-000029000000}"/>
    <cellStyle name="20% - Accent5 2 3" xfId="43" xr:uid="{00000000-0005-0000-0000-00002A000000}"/>
    <cellStyle name="20% - Accent5 2 4" xfId="44" xr:uid="{00000000-0005-0000-0000-00002B000000}"/>
    <cellStyle name="20% - Accent5 2 5" xfId="45" xr:uid="{00000000-0005-0000-0000-00002C000000}"/>
    <cellStyle name="20% - Accent5 2 6" xfId="46" xr:uid="{00000000-0005-0000-0000-00002D000000}"/>
    <cellStyle name="20% - Accent5 2 7" xfId="47" xr:uid="{00000000-0005-0000-0000-00002E000000}"/>
    <cellStyle name="20% - Accent5 2 7 2" xfId="48" xr:uid="{00000000-0005-0000-0000-00002F000000}"/>
    <cellStyle name="20% - Accent5 3" xfId="49" xr:uid="{00000000-0005-0000-0000-000030000000}"/>
    <cellStyle name="20% - Accent5 3 2" xfId="50" xr:uid="{00000000-0005-0000-0000-000031000000}"/>
    <cellStyle name="20% - Accent6 2" xfId="51" xr:uid="{00000000-0005-0000-0000-000032000000}"/>
    <cellStyle name="20% - Accent6 2 2" xfId="52" xr:uid="{00000000-0005-0000-0000-000033000000}"/>
    <cellStyle name="20% - Accent6 2 3" xfId="53" xr:uid="{00000000-0005-0000-0000-000034000000}"/>
    <cellStyle name="20% - Accent6 2 4" xfId="54" xr:uid="{00000000-0005-0000-0000-000035000000}"/>
    <cellStyle name="20% - Accent6 2 5" xfId="55" xr:uid="{00000000-0005-0000-0000-000036000000}"/>
    <cellStyle name="20% - Accent6 2 6" xfId="56" xr:uid="{00000000-0005-0000-0000-000037000000}"/>
    <cellStyle name="20% - Accent6 2 7" xfId="57" xr:uid="{00000000-0005-0000-0000-000038000000}"/>
    <cellStyle name="20% - Accent6 2 7 2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40% - Accent1 2" xfId="61" xr:uid="{00000000-0005-0000-0000-00003C000000}"/>
    <cellStyle name="40% - Accent1 2 2" xfId="62" xr:uid="{00000000-0005-0000-0000-00003D000000}"/>
    <cellStyle name="40% - Accent1 2 3" xfId="63" xr:uid="{00000000-0005-0000-0000-00003E000000}"/>
    <cellStyle name="40% - Accent1 2 4" xfId="64" xr:uid="{00000000-0005-0000-0000-00003F000000}"/>
    <cellStyle name="40% - Accent1 2 5" xfId="65" xr:uid="{00000000-0005-0000-0000-000040000000}"/>
    <cellStyle name="40% - Accent1 2 6" xfId="66" xr:uid="{00000000-0005-0000-0000-000041000000}"/>
    <cellStyle name="40% - Accent1 2 7" xfId="67" xr:uid="{00000000-0005-0000-0000-000042000000}"/>
    <cellStyle name="40% - Accent1 2 7 2" xfId="68" xr:uid="{00000000-0005-0000-0000-000043000000}"/>
    <cellStyle name="40% - Accent1 3" xfId="69" xr:uid="{00000000-0005-0000-0000-000044000000}"/>
    <cellStyle name="40% - Accent1 3 2" xfId="70" xr:uid="{00000000-0005-0000-0000-000045000000}"/>
    <cellStyle name="40% - Accent2 2" xfId="71" xr:uid="{00000000-0005-0000-0000-000046000000}"/>
    <cellStyle name="40% - Accent2 2 2" xfId="72" xr:uid="{00000000-0005-0000-0000-000047000000}"/>
    <cellStyle name="40% - Accent2 2 3" xfId="73" xr:uid="{00000000-0005-0000-0000-000048000000}"/>
    <cellStyle name="40% - Accent2 2 4" xfId="74" xr:uid="{00000000-0005-0000-0000-000049000000}"/>
    <cellStyle name="40% - Accent2 2 5" xfId="75" xr:uid="{00000000-0005-0000-0000-00004A000000}"/>
    <cellStyle name="40% - Accent2 2 6" xfId="76" xr:uid="{00000000-0005-0000-0000-00004B000000}"/>
    <cellStyle name="40% - Accent2 2 7" xfId="77" xr:uid="{00000000-0005-0000-0000-00004C000000}"/>
    <cellStyle name="40% - Accent2 2 7 2" xfId="78" xr:uid="{00000000-0005-0000-0000-00004D000000}"/>
    <cellStyle name="40% - Accent2 3" xfId="79" xr:uid="{00000000-0005-0000-0000-00004E000000}"/>
    <cellStyle name="40% - Accent2 3 2" xfId="80" xr:uid="{00000000-0005-0000-0000-00004F000000}"/>
    <cellStyle name="40% - Accent3 2" xfId="81" xr:uid="{00000000-0005-0000-0000-000050000000}"/>
    <cellStyle name="40% - Accent3 2 2" xfId="82" xr:uid="{00000000-0005-0000-0000-000051000000}"/>
    <cellStyle name="40% - Accent3 2 3" xfId="83" xr:uid="{00000000-0005-0000-0000-000052000000}"/>
    <cellStyle name="40% - Accent3 2 4" xfId="84" xr:uid="{00000000-0005-0000-0000-000053000000}"/>
    <cellStyle name="40% - Accent3 2 5" xfId="85" xr:uid="{00000000-0005-0000-0000-000054000000}"/>
    <cellStyle name="40% - Accent3 2 6" xfId="86" xr:uid="{00000000-0005-0000-0000-000055000000}"/>
    <cellStyle name="40% - Accent3 2 7" xfId="87" xr:uid="{00000000-0005-0000-0000-000056000000}"/>
    <cellStyle name="40% - Accent3 2 7 2" xfId="88" xr:uid="{00000000-0005-0000-0000-000057000000}"/>
    <cellStyle name="40% - Accent3 3" xfId="89" xr:uid="{00000000-0005-0000-0000-000058000000}"/>
    <cellStyle name="40% - Accent3 3 2" xfId="90" xr:uid="{00000000-0005-0000-0000-000059000000}"/>
    <cellStyle name="40% - Accent4 2" xfId="91" xr:uid="{00000000-0005-0000-0000-00005A000000}"/>
    <cellStyle name="40% - Accent4 2 2" xfId="92" xr:uid="{00000000-0005-0000-0000-00005B000000}"/>
    <cellStyle name="40% - Accent4 2 3" xfId="93" xr:uid="{00000000-0005-0000-0000-00005C000000}"/>
    <cellStyle name="40% - Accent4 2 4" xfId="94" xr:uid="{00000000-0005-0000-0000-00005D000000}"/>
    <cellStyle name="40% - Accent4 2 5" xfId="95" xr:uid="{00000000-0005-0000-0000-00005E000000}"/>
    <cellStyle name="40% - Accent4 2 6" xfId="96" xr:uid="{00000000-0005-0000-0000-00005F000000}"/>
    <cellStyle name="40% - Accent4 2 7" xfId="97" xr:uid="{00000000-0005-0000-0000-000060000000}"/>
    <cellStyle name="40% - Accent4 2 7 2" xfId="98" xr:uid="{00000000-0005-0000-0000-000061000000}"/>
    <cellStyle name="40% - Accent4 3" xfId="99" xr:uid="{00000000-0005-0000-0000-000062000000}"/>
    <cellStyle name="40% - Accent4 3 2" xfId="100" xr:uid="{00000000-0005-0000-0000-000063000000}"/>
    <cellStyle name="40% - Accent5 2" xfId="101" xr:uid="{00000000-0005-0000-0000-000064000000}"/>
    <cellStyle name="40% - Accent5 2 2" xfId="102" xr:uid="{00000000-0005-0000-0000-000065000000}"/>
    <cellStyle name="40% - Accent5 2 3" xfId="103" xr:uid="{00000000-0005-0000-0000-000066000000}"/>
    <cellStyle name="40% - Accent5 2 4" xfId="104" xr:uid="{00000000-0005-0000-0000-000067000000}"/>
    <cellStyle name="40% - Accent5 2 5" xfId="105" xr:uid="{00000000-0005-0000-0000-000068000000}"/>
    <cellStyle name="40% - Accent5 2 6" xfId="106" xr:uid="{00000000-0005-0000-0000-000069000000}"/>
    <cellStyle name="40% - Accent5 2 7" xfId="107" xr:uid="{00000000-0005-0000-0000-00006A000000}"/>
    <cellStyle name="40% - Accent5 2 7 2" xfId="108" xr:uid="{00000000-0005-0000-0000-00006B000000}"/>
    <cellStyle name="40% - Accent5 3" xfId="109" xr:uid="{00000000-0005-0000-0000-00006C000000}"/>
    <cellStyle name="40% - Accent5 3 2" xfId="110" xr:uid="{00000000-0005-0000-0000-00006D000000}"/>
    <cellStyle name="40% - Accent6 2" xfId="111" xr:uid="{00000000-0005-0000-0000-00006E000000}"/>
    <cellStyle name="40% - Accent6 2 2" xfId="112" xr:uid="{00000000-0005-0000-0000-00006F000000}"/>
    <cellStyle name="40% - Accent6 2 3" xfId="113" xr:uid="{00000000-0005-0000-0000-000070000000}"/>
    <cellStyle name="40% - Accent6 2 4" xfId="114" xr:uid="{00000000-0005-0000-0000-000071000000}"/>
    <cellStyle name="40% - Accent6 2 5" xfId="115" xr:uid="{00000000-0005-0000-0000-000072000000}"/>
    <cellStyle name="40% - Accent6 2 6" xfId="116" xr:uid="{00000000-0005-0000-0000-000073000000}"/>
    <cellStyle name="40% - Accent6 2 7" xfId="117" xr:uid="{00000000-0005-0000-0000-000074000000}"/>
    <cellStyle name="40% - Accent6 2 7 2" xfId="118" xr:uid="{00000000-0005-0000-0000-000075000000}"/>
    <cellStyle name="40% - Accent6 3" xfId="119" xr:uid="{00000000-0005-0000-0000-000076000000}"/>
    <cellStyle name="40% - Accent6 3 2" xfId="120" xr:uid="{00000000-0005-0000-0000-000077000000}"/>
    <cellStyle name="60% - Accent1 2" xfId="121" xr:uid="{00000000-0005-0000-0000-000078000000}"/>
    <cellStyle name="60% - Accent1 2 2" xfId="122" xr:uid="{00000000-0005-0000-0000-000079000000}"/>
    <cellStyle name="60% - Accent1 2 3" xfId="123" xr:uid="{00000000-0005-0000-0000-00007A000000}"/>
    <cellStyle name="60% - Accent1 2 4" xfId="124" xr:uid="{00000000-0005-0000-0000-00007B000000}"/>
    <cellStyle name="60% - Accent1 2 5" xfId="125" xr:uid="{00000000-0005-0000-0000-00007C000000}"/>
    <cellStyle name="60% - Accent1 2 6" xfId="126" xr:uid="{00000000-0005-0000-0000-00007D000000}"/>
    <cellStyle name="60% - Accent1 2 7" xfId="127" xr:uid="{00000000-0005-0000-0000-00007E000000}"/>
    <cellStyle name="60% - Accent1 2 7 2" xfId="389" xr:uid="{DDA36734-795B-4748-B6EB-03A3F916A26C}"/>
    <cellStyle name="60% - Accent1 3" xfId="128" xr:uid="{00000000-0005-0000-0000-00007F000000}"/>
    <cellStyle name="60% - Accent1 3 2" xfId="390" xr:uid="{6B2E57F1-7CC1-4096-8B1B-8D423FD4D389}"/>
    <cellStyle name="60% - Accent2 2" xfId="129" xr:uid="{00000000-0005-0000-0000-000080000000}"/>
    <cellStyle name="60% - Accent2 2 2" xfId="130" xr:uid="{00000000-0005-0000-0000-000081000000}"/>
    <cellStyle name="60% - Accent2 2 3" xfId="131" xr:uid="{00000000-0005-0000-0000-000082000000}"/>
    <cellStyle name="60% - Accent2 2 4" xfId="132" xr:uid="{00000000-0005-0000-0000-000083000000}"/>
    <cellStyle name="60% - Accent2 2 5" xfId="133" xr:uid="{00000000-0005-0000-0000-000084000000}"/>
    <cellStyle name="60% - Accent2 2 6" xfId="134" xr:uid="{00000000-0005-0000-0000-000085000000}"/>
    <cellStyle name="60% - Accent2 2 7" xfId="135" xr:uid="{00000000-0005-0000-0000-000086000000}"/>
    <cellStyle name="60% - Accent2 2 7 2" xfId="391" xr:uid="{D69ED5B3-375D-45A6-9C1F-EB9CD6173DF3}"/>
    <cellStyle name="60% - Accent2 3" xfId="136" xr:uid="{00000000-0005-0000-0000-000087000000}"/>
    <cellStyle name="60% - Accent2 3 2" xfId="392" xr:uid="{6CD9DA2A-C1F7-4FA7-8D1F-D2F065B65132}"/>
    <cellStyle name="60% - Accent3 2" xfId="137" xr:uid="{00000000-0005-0000-0000-000088000000}"/>
    <cellStyle name="60% - Accent3 2 2" xfId="138" xr:uid="{00000000-0005-0000-0000-000089000000}"/>
    <cellStyle name="60% - Accent3 2 3" xfId="139" xr:uid="{00000000-0005-0000-0000-00008A000000}"/>
    <cellStyle name="60% - Accent3 2 4" xfId="140" xr:uid="{00000000-0005-0000-0000-00008B000000}"/>
    <cellStyle name="60% - Accent3 2 5" xfId="141" xr:uid="{00000000-0005-0000-0000-00008C000000}"/>
    <cellStyle name="60% - Accent3 2 6" xfId="142" xr:uid="{00000000-0005-0000-0000-00008D000000}"/>
    <cellStyle name="60% - Accent3 2 7" xfId="143" xr:uid="{00000000-0005-0000-0000-00008E000000}"/>
    <cellStyle name="60% - Accent3 2 7 2" xfId="393" xr:uid="{A46C70F6-A00A-4EBE-BC34-CFDF0C6EE5B6}"/>
    <cellStyle name="60% - Accent3 3" xfId="144" xr:uid="{00000000-0005-0000-0000-00008F000000}"/>
    <cellStyle name="60% - Accent3 3 2" xfId="394" xr:uid="{69B17C4D-6F30-455F-A492-AD7EF2229CCC}"/>
    <cellStyle name="60% - Accent4 2" xfId="145" xr:uid="{00000000-0005-0000-0000-000090000000}"/>
    <cellStyle name="60% - Accent4 2 2" xfId="146" xr:uid="{00000000-0005-0000-0000-000091000000}"/>
    <cellStyle name="60% - Accent4 2 3" xfId="147" xr:uid="{00000000-0005-0000-0000-000092000000}"/>
    <cellStyle name="60% - Accent4 2 4" xfId="148" xr:uid="{00000000-0005-0000-0000-000093000000}"/>
    <cellStyle name="60% - Accent4 2 5" xfId="149" xr:uid="{00000000-0005-0000-0000-000094000000}"/>
    <cellStyle name="60% - Accent4 2 6" xfId="150" xr:uid="{00000000-0005-0000-0000-000095000000}"/>
    <cellStyle name="60% - Accent4 2 7" xfId="151" xr:uid="{00000000-0005-0000-0000-000096000000}"/>
    <cellStyle name="60% - Accent4 2 7 2" xfId="395" xr:uid="{E2D8E55E-BA3B-4974-A218-879F07D012C2}"/>
    <cellStyle name="60% - Accent4 3" xfId="152" xr:uid="{00000000-0005-0000-0000-000097000000}"/>
    <cellStyle name="60% - Accent4 3 2" xfId="396" xr:uid="{BDD9538D-1C99-4023-9DB0-07ED4AB616E8}"/>
    <cellStyle name="60% - Accent5 2" xfId="153" xr:uid="{00000000-0005-0000-0000-000098000000}"/>
    <cellStyle name="60% - Accent5 2 2" xfId="154" xr:uid="{00000000-0005-0000-0000-000099000000}"/>
    <cellStyle name="60% - Accent5 2 3" xfId="155" xr:uid="{00000000-0005-0000-0000-00009A000000}"/>
    <cellStyle name="60% - Accent5 2 4" xfId="156" xr:uid="{00000000-0005-0000-0000-00009B000000}"/>
    <cellStyle name="60% - Accent5 2 5" xfId="157" xr:uid="{00000000-0005-0000-0000-00009C000000}"/>
    <cellStyle name="60% - Accent5 2 6" xfId="158" xr:uid="{00000000-0005-0000-0000-00009D000000}"/>
    <cellStyle name="60% - Accent5 2 7" xfId="159" xr:uid="{00000000-0005-0000-0000-00009E000000}"/>
    <cellStyle name="60% - Accent5 2 7 2" xfId="397" xr:uid="{7E7FF72C-0644-4ED7-B935-51E0629C03C7}"/>
    <cellStyle name="60% - Accent5 3" xfId="160" xr:uid="{00000000-0005-0000-0000-00009F000000}"/>
    <cellStyle name="60% - Accent5 3 2" xfId="398" xr:uid="{22E37B31-D5A8-4586-9E3E-57F4B6A73FBE}"/>
    <cellStyle name="60% - Accent6 2" xfId="161" xr:uid="{00000000-0005-0000-0000-0000A0000000}"/>
    <cellStyle name="60% - Accent6 2 2" xfId="162" xr:uid="{00000000-0005-0000-0000-0000A1000000}"/>
    <cellStyle name="60% - Accent6 2 3" xfId="163" xr:uid="{00000000-0005-0000-0000-0000A2000000}"/>
    <cellStyle name="60% - Accent6 2 4" xfId="164" xr:uid="{00000000-0005-0000-0000-0000A3000000}"/>
    <cellStyle name="60% - Accent6 2 5" xfId="165" xr:uid="{00000000-0005-0000-0000-0000A4000000}"/>
    <cellStyle name="60% - Accent6 2 6" xfId="166" xr:uid="{00000000-0005-0000-0000-0000A5000000}"/>
    <cellStyle name="60% - Accent6 2 7" xfId="167" xr:uid="{00000000-0005-0000-0000-0000A6000000}"/>
    <cellStyle name="60% - Accent6 2 7 2" xfId="399" xr:uid="{D7AC53BB-C8F3-4A7D-BDA9-6E78D5916159}"/>
    <cellStyle name="60% - Accent6 3" xfId="168" xr:uid="{00000000-0005-0000-0000-0000A7000000}"/>
    <cellStyle name="60% - Accent6 3 2" xfId="400" xr:uid="{B36E177D-34E9-46FA-B105-94C4AD946128}"/>
    <cellStyle name="Accent1 2" xfId="169" xr:uid="{00000000-0005-0000-0000-0000A8000000}"/>
    <cellStyle name="Accent1 2 2" xfId="170" xr:uid="{00000000-0005-0000-0000-0000A9000000}"/>
    <cellStyle name="Accent1 2 3" xfId="171" xr:uid="{00000000-0005-0000-0000-0000AA000000}"/>
    <cellStyle name="Accent1 2 4" xfId="172" xr:uid="{00000000-0005-0000-0000-0000AB000000}"/>
    <cellStyle name="Accent1 2 5" xfId="173" xr:uid="{00000000-0005-0000-0000-0000AC000000}"/>
    <cellStyle name="Accent1 2 6" xfId="174" xr:uid="{00000000-0005-0000-0000-0000AD000000}"/>
    <cellStyle name="Accent1 2 7" xfId="175" xr:uid="{00000000-0005-0000-0000-0000AE000000}"/>
    <cellStyle name="Accent1 2 7 2" xfId="401" xr:uid="{BA341EC6-CE37-4D36-A970-2C1621BDA8F4}"/>
    <cellStyle name="Accent1 3" xfId="176" xr:uid="{00000000-0005-0000-0000-0000AF000000}"/>
    <cellStyle name="Accent1 3 2" xfId="402" xr:uid="{3129E469-6088-4CA0-94F6-46560EF34B30}"/>
    <cellStyle name="Accent2 2" xfId="177" xr:uid="{00000000-0005-0000-0000-0000B0000000}"/>
    <cellStyle name="Accent2 2 2" xfId="178" xr:uid="{00000000-0005-0000-0000-0000B1000000}"/>
    <cellStyle name="Accent2 2 3" xfId="179" xr:uid="{00000000-0005-0000-0000-0000B2000000}"/>
    <cellStyle name="Accent2 2 4" xfId="180" xr:uid="{00000000-0005-0000-0000-0000B3000000}"/>
    <cellStyle name="Accent2 2 5" xfId="181" xr:uid="{00000000-0005-0000-0000-0000B4000000}"/>
    <cellStyle name="Accent2 2 6" xfId="182" xr:uid="{00000000-0005-0000-0000-0000B5000000}"/>
    <cellStyle name="Accent2 2 7" xfId="183" xr:uid="{00000000-0005-0000-0000-0000B6000000}"/>
    <cellStyle name="Accent2 2 7 2" xfId="403" xr:uid="{E6FA0912-EA51-41FD-B27E-D137901D41F1}"/>
    <cellStyle name="Accent2 3" xfId="184" xr:uid="{00000000-0005-0000-0000-0000B7000000}"/>
    <cellStyle name="Accent2 3 2" xfId="404" xr:uid="{958757DB-DEEA-443D-93F6-8E56C2A6F993}"/>
    <cellStyle name="Accent3 2" xfId="185" xr:uid="{00000000-0005-0000-0000-0000B8000000}"/>
    <cellStyle name="Accent3 2 2" xfId="186" xr:uid="{00000000-0005-0000-0000-0000B9000000}"/>
    <cellStyle name="Accent3 2 3" xfId="187" xr:uid="{00000000-0005-0000-0000-0000BA000000}"/>
    <cellStyle name="Accent3 2 4" xfId="188" xr:uid="{00000000-0005-0000-0000-0000BB000000}"/>
    <cellStyle name="Accent3 2 5" xfId="189" xr:uid="{00000000-0005-0000-0000-0000BC000000}"/>
    <cellStyle name="Accent3 2 6" xfId="190" xr:uid="{00000000-0005-0000-0000-0000BD000000}"/>
    <cellStyle name="Accent3 2 7" xfId="191" xr:uid="{00000000-0005-0000-0000-0000BE000000}"/>
    <cellStyle name="Accent3 2 7 2" xfId="405" xr:uid="{85BFD6D2-8E0D-4625-8412-6D48DA2FFA0E}"/>
    <cellStyle name="Accent3 3" xfId="192" xr:uid="{00000000-0005-0000-0000-0000BF000000}"/>
    <cellStyle name="Accent3 3 2" xfId="406" xr:uid="{0E38F30D-D35E-4632-96E3-16755A186053}"/>
    <cellStyle name="Accent4 2" xfId="193" xr:uid="{00000000-0005-0000-0000-0000C0000000}"/>
    <cellStyle name="Accent4 2 2" xfId="194" xr:uid="{00000000-0005-0000-0000-0000C1000000}"/>
    <cellStyle name="Accent4 2 3" xfId="195" xr:uid="{00000000-0005-0000-0000-0000C2000000}"/>
    <cellStyle name="Accent4 2 4" xfId="196" xr:uid="{00000000-0005-0000-0000-0000C3000000}"/>
    <cellStyle name="Accent4 2 5" xfId="197" xr:uid="{00000000-0005-0000-0000-0000C4000000}"/>
    <cellStyle name="Accent4 2 6" xfId="198" xr:uid="{00000000-0005-0000-0000-0000C5000000}"/>
    <cellStyle name="Accent4 2 7" xfId="199" xr:uid="{00000000-0005-0000-0000-0000C6000000}"/>
    <cellStyle name="Accent4 2 7 2" xfId="407" xr:uid="{C0483F08-9423-42CE-A085-868F4DEE2C38}"/>
    <cellStyle name="Accent4 3" xfId="200" xr:uid="{00000000-0005-0000-0000-0000C7000000}"/>
    <cellStyle name="Accent4 3 2" xfId="408" xr:uid="{136543E7-3A5A-4492-A40B-B0544D13C577}"/>
    <cellStyle name="Accent5 2" xfId="201" xr:uid="{00000000-0005-0000-0000-0000C8000000}"/>
    <cellStyle name="Accent5 2 2" xfId="202" xr:uid="{00000000-0005-0000-0000-0000C9000000}"/>
    <cellStyle name="Accent5 2 3" xfId="203" xr:uid="{00000000-0005-0000-0000-0000CA000000}"/>
    <cellStyle name="Accent5 2 4" xfId="204" xr:uid="{00000000-0005-0000-0000-0000CB000000}"/>
    <cellStyle name="Accent5 2 5" xfId="205" xr:uid="{00000000-0005-0000-0000-0000CC000000}"/>
    <cellStyle name="Accent5 2 6" xfId="206" xr:uid="{00000000-0005-0000-0000-0000CD000000}"/>
    <cellStyle name="Accent5 2 7" xfId="207" xr:uid="{00000000-0005-0000-0000-0000CE000000}"/>
    <cellStyle name="Accent5 2 7 2" xfId="409" xr:uid="{930BDEC3-A8D8-45C3-B497-CFE79F6280F8}"/>
    <cellStyle name="Accent5 3" xfId="208" xr:uid="{00000000-0005-0000-0000-0000CF000000}"/>
    <cellStyle name="Accent5 3 2" xfId="410" xr:uid="{FFC12CCD-D264-4BFE-BAF3-68E70BB20D97}"/>
    <cellStyle name="Accent6 2" xfId="209" xr:uid="{00000000-0005-0000-0000-0000D0000000}"/>
    <cellStyle name="Accent6 2 2" xfId="210" xr:uid="{00000000-0005-0000-0000-0000D1000000}"/>
    <cellStyle name="Accent6 2 3" xfId="211" xr:uid="{00000000-0005-0000-0000-0000D2000000}"/>
    <cellStyle name="Accent6 2 4" xfId="212" xr:uid="{00000000-0005-0000-0000-0000D3000000}"/>
    <cellStyle name="Accent6 2 5" xfId="213" xr:uid="{00000000-0005-0000-0000-0000D4000000}"/>
    <cellStyle name="Accent6 2 6" xfId="214" xr:uid="{00000000-0005-0000-0000-0000D5000000}"/>
    <cellStyle name="Accent6 2 7" xfId="215" xr:uid="{00000000-0005-0000-0000-0000D6000000}"/>
    <cellStyle name="Accent6 2 7 2" xfId="411" xr:uid="{1BFE6404-F42E-4FAF-B1E6-28211BB93779}"/>
    <cellStyle name="Accent6 3" xfId="216" xr:uid="{00000000-0005-0000-0000-0000D7000000}"/>
    <cellStyle name="Accent6 3 2" xfId="412" xr:uid="{AA2C66D1-FF33-4387-AF28-D1E07BFBDBBC}"/>
    <cellStyle name="Bad 2" xfId="217" xr:uid="{00000000-0005-0000-0000-0000D8000000}"/>
    <cellStyle name="Bad 2 2" xfId="218" xr:uid="{00000000-0005-0000-0000-0000D9000000}"/>
    <cellStyle name="Bad 2 3" xfId="219" xr:uid="{00000000-0005-0000-0000-0000DA000000}"/>
    <cellStyle name="Bad 2 4" xfId="220" xr:uid="{00000000-0005-0000-0000-0000DB000000}"/>
    <cellStyle name="Bad 2 5" xfId="221" xr:uid="{00000000-0005-0000-0000-0000DC000000}"/>
    <cellStyle name="Bad 2 6" xfId="222" xr:uid="{00000000-0005-0000-0000-0000DD000000}"/>
    <cellStyle name="Bad 2 7" xfId="223" xr:uid="{00000000-0005-0000-0000-0000DE000000}"/>
    <cellStyle name="Bad 2 7 2" xfId="413" xr:uid="{A109C993-0169-4DC4-9BC5-C1F76E570DE2}"/>
    <cellStyle name="Bad 3" xfId="224" xr:uid="{00000000-0005-0000-0000-0000DF000000}"/>
    <cellStyle name="Bad 3 2" xfId="414" xr:uid="{91101D70-82DF-4987-B99A-2224ED0ED622}"/>
    <cellStyle name="Calculation 2" xfId="225" xr:uid="{00000000-0005-0000-0000-0000E0000000}"/>
    <cellStyle name="Calculation 2 2" xfId="226" xr:uid="{00000000-0005-0000-0000-0000E1000000}"/>
    <cellStyle name="Calculation 2 3" xfId="227" xr:uid="{00000000-0005-0000-0000-0000E2000000}"/>
    <cellStyle name="Calculation 2 4" xfId="228" xr:uid="{00000000-0005-0000-0000-0000E3000000}"/>
    <cellStyle name="Calculation 2 5" xfId="229" xr:uid="{00000000-0005-0000-0000-0000E4000000}"/>
    <cellStyle name="Calculation 2 6" xfId="230" xr:uid="{00000000-0005-0000-0000-0000E5000000}"/>
    <cellStyle name="Calculation 2 7" xfId="231" xr:uid="{00000000-0005-0000-0000-0000E6000000}"/>
    <cellStyle name="Calculation 2 7 2" xfId="415" xr:uid="{87ABECD6-07FB-4062-999F-164AEBB5AC4B}"/>
    <cellStyle name="Calculation 3" xfId="232" xr:uid="{00000000-0005-0000-0000-0000E7000000}"/>
    <cellStyle name="Calculation 3 2" xfId="416" xr:uid="{9B25BE0A-9D0B-4522-8FB7-A568014C0BFD}"/>
    <cellStyle name="Check Cell 2" xfId="233" xr:uid="{00000000-0005-0000-0000-0000E8000000}"/>
    <cellStyle name="Check Cell 2 2" xfId="234" xr:uid="{00000000-0005-0000-0000-0000E9000000}"/>
    <cellStyle name="Check Cell 2 3" xfId="235" xr:uid="{00000000-0005-0000-0000-0000EA000000}"/>
    <cellStyle name="Check Cell 2 4" xfId="236" xr:uid="{00000000-0005-0000-0000-0000EB000000}"/>
    <cellStyle name="Check Cell 2 5" xfId="237" xr:uid="{00000000-0005-0000-0000-0000EC000000}"/>
    <cellStyle name="Check Cell 2 6" xfId="238" xr:uid="{00000000-0005-0000-0000-0000ED000000}"/>
    <cellStyle name="Check Cell 2 7" xfId="239" xr:uid="{00000000-0005-0000-0000-0000EE000000}"/>
    <cellStyle name="Check Cell 2 7 2" xfId="417" xr:uid="{CB09EC8D-5F3B-49F1-8D68-2E68B080AD1D}"/>
    <cellStyle name="Check Cell 3" xfId="240" xr:uid="{00000000-0005-0000-0000-0000EF000000}"/>
    <cellStyle name="Check Cell 3 2" xfId="418" xr:uid="{EAF5DB1E-4F92-4CD5-918C-E4887D4E72BE}"/>
    <cellStyle name="Comma 2" xfId="241" xr:uid="{00000000-0005-0000-0000-0000F0000000}"/>
    <cellStyle name="Currency 2" xfId="242" xr:uid="{00000000-0005-0000-0000-0000F1000000}"/>
    <cellStyle name="Currency 3" xfId="243" xr:uid="{00000000-0005-0000-0000-0000F2000000}"/>
    <cellStyle name="Explanatory Text 2" xfId="244" xr:uid="{00000000-0005-0000-0000-0000F3000000}"/>
    <cellStyle name="Explanatory Text 2 2" xfId="245" xr:uid="{00000000-0005-0000-0000-0000F4000000}"/>
    <cellStyle name="Explanatory Text 2 3" xfId="246" xr:uid="{00000000-0005-0000-0000-0000F5000000}"/>
    <cellStyle name="Explanatory Text 2 4" xfId="247" xr:uid="{00000000-0005-0000-0000-0000F6000000}"/>
    <cellStyle name="Explanatory Text 2 5" xfId="248" xr:uid="{00000000-0005-0000-0000-0000F7000000}"/>
    <cellStyle name="Explanatory Text 2 6" xfId="249" xr:uid="{00000000-0005-0000-0000-0000F8000000}"/>
    <cellStyle name="Explanatory Text 2 7" xfId="250" xr:uid="{00000000-0005-0000-0000-0000F9000000}"/>
    <cellStyle name="Explanatory Text 2 7 2" xfId="419" xr:uid="{A8205D90-D076-41A5-BE20-5F6EA1A114D7}"/>
    <cellStyle name="Explanatory Text 3" xfId="251" xr:uid="{00000000-0005-0000-0000-0000FA000000}"/>
    <cellStyle name="Explanatory Text 3 2" xfId="420" xr:uid="{608BB02B-D786-4FDC-881A-C19B06C12FEF}"/>
    <cellStyle name="Good 2" xfId="252" xr:uid="{00000000-0005-0000-0000-0000FB000000}"/>
    <cellStyle name="Good 2 2" xfId="253" xr:uid="{00000000-0005-0000-0000-0000FC000000}"/>
    <cellStyle name="Good 2 3" xfId="254" xr:uid="{00000000-0005-0000-0000-0000FD000000}"/>
    <cellStyle name="Good 2 4" xfId="255" xr:uid="{00000000-0005-0000-0000-0000FE000000}"/>
    <cellStyle name="Good 2 5" xfId="256" xr:uid="{00000000-0005-0000-0000-0000FF000000}"/>
    <cellStyle name="Good 2 6" xfId="257" xr:uid="{00000000-0005-0000-0000-000000010000}"/>
    <cellStyle name="Good 2 7" xfId="258" xr:uid="{00000000-0005-0000-0000-000001010000}"/>
    <cellStyle name="Good 2 7 2" xfId="421" xr:uid="{3B5D60B6-E853-4E70-AB6D-2A2944B8967D}"/>
    <cellStyle name="Good 3" xfId="259" xr:uid="{00000000-0005-0000-0000-000002010000}"/>
    <cellStyle name="Good 3 2" xfId="422" xr:uid="{61AB2518-F643-4919-8F2E-7CBDE96F6711}"/>
    <cellStyle name="Heading 1 2" xfId="260" xr:uid="{00000000-0005-0000-0000-000003010000}"/>
    <cellStyle name="Heading 1 2 2" xfId="261" xr:uid="{00000000-0005-0000-0000-000004010000}"/>
    <cellStyle name="Heading 1 2 3" xfId="262" xr:uid="{00000000-0005-0000-0000-000005010000}"/>
    <cellStyle name="Heading 1 2 4" xfId="263" xr:uid="{00000000-0005-0000-0000-000006010000}"/>
    <cellStyle name="Heading 1 2 5" xfId="264" xr:uid="{00000000-0005-0000-0000-000007010000}"/>
    <cellStyle name="Heading 1 2 6" xfId="265" xr:uid="{00000000-0005-0000-0000-000008010000}"/>
    <cellStyle name="Heading 1 2 7" xfId="266" xr:uid="{00000000-0005-0000-0000-000009010000}"/>
    <cellStyle name="Heading 1 2 7 2" xfId="423" xr:uid="{717E789F-9AB7-4A46-9B4C-2C4C46589D64}"/>
    <cellStyle name="Heading 1 3" xfId="267" xr:uid="{00000000-0005-0000-0000-00000A010000}"/>
    <cellStyle name="Heading 1 3 2" xfId="424" xr:uid="{9AB086EE-6E30-467E-A3C6-E974C7C58853}"/>
    <cellStyle name="Heading 2 2" xfId="268" xr:uid="{00000000-0005-0000-0000-00000B010000}"/>
    <cellStyle name="Heading 2 2 2" xfId="269" xr:uid="{00000000-0005-0000-0000-00000C010000}"/>
    <cellStyle name="Heading 2 2 3" xfId="270" xr:uid="{00000000-0005-0000-0000-00000D010000}"/>
    <cellStyle name="Heading 2 2 4" xfId="271" xr:uid="{00000000-0005-0000-0000-00000E010000}"/>
    <cellStyle name="Heading 2 2 5" xfId="272" xr:uid="{00000000-0005-0000-0000-00000F010000}"/>
    <cellStyle name="Heading 2 2 6" xfId="273" xr:uid="{00000000-0005-0000-0000-000010010000}"/>
    <cellStyle name="Heading 2 2 7" xfId="274" xr:uid="{00000000-0005-0000-0000-000011010000}"/>
    <cellStyle name="Heading 2 2 7 2" xfId="425" xr:uid="{83859C3E-248E-4F26-87C3-A4EF3FC111F4}"/>
    <cellStyle name="Heading 2 3" xfId="275" xr:uid="{00000000-0005-0000-0000-000012010000}"/>
    <cellStyle name="Heading 2 3 2" xfId="426" xr:uid="{8286432C-529F-4F03-8161-DE4FB97EA6BA}"/>
    <cellStyle name="Heading 3 2" xfId="276" xr:uid="{00000000-0005-0000-0000-000013010000}"/>
    <cellStyle name="Heading 3 2 2" xfId="277" xr:uid="{00000000-0005-0000-0000-000014010000}"/>
    <cellStyle name="Heading 3 2 3" xfId="278" xr:uid="{00000000-0005-0000-0000-000015010000}"/>
    <cellStyle name="Heading 3 2 4" xfId="279" xr:uid="{00000000-0005-0000-0000-000016010000}"/>
    <cellStyle name="Heading 3 2 5" xfId="280" xr:uid="{00000000-0005-0000-0000-000017010000}"/>
    <cellStyle name="Heading 3 2 6" xfId="281" xr:uid="{00000000-0005-0000-0000-000018010000}"/>
    <cellStyle name="Heading 3 2 7" xfId="282" xr:uid="{00000000-0005-0000-0000-000019010000}"/>
    <cellStyle name="Heading 3 2 7 2" xfId="427" xr:uid="{60826BDD-DEFF-4633-A042-729405F5451A}"/>
    <cellStyle name="Heading 3 3" xfId="283" xr:uid="{00000000-0005-0000-0000-00001A010000}"/>
    <cellStyle name="Heading 3 3 2" xfId="428" xr:uid="{27E7B298-81EF-4161-95F6-65170174DBFD}"/>
    <cellStyle name="Heading 4 2" xfId="284" xr:uid="{00000000-0005-0000-0000-00001B010000}"/>
    <cellStyle name="Heading 4 2 2" xfId="285" xr:uid="{00000000-0005-0000-0000-00001C010000}"/>
    <cellStyle name="Heading 4 2 3" xfId="286" xr:uid="{00000000-0005-0000-0000-00001D010000}"/>
    <cellStyle name="Heading 4 2 4" xfId="287" xr:uid="{00000000-0005-0000-0000-00001E010000}"/>
    <cellStyle name="Heading 4 2 5" xfId="288" xr:uid="{00000000-0005-0000-0000-00001F010000}"/>
    <cellStyle name="Heading 4 2 6" xfId="289" xr:uid="{00000000-0005-0000-0000-000020010000}"/>
    <cellStyle name="Heading 4 2 7" xfId="290" xr:uid="{00000000-0005-0000-0000-000021010000}"/>
    <cellStyle name="Heading 4 2 7 2" xfId="429" xr:uid="{CD11DCEE-9404-400F-ABA4-B3F9A7622011}"/>
    <cellStyle name="Heading 4 3" xfId="291" xr:uid="{00000000-0005-0000-0000-000022010000}"/>
    <cellStyle name="Heading 4 3 2" xfId="430" xr:uid="{23C26CDF-B604-4F25-BA2D-B8EF94A74C1F}"/>
    <cellStyle name="Hyperlink 2" xfId="292" xr:uid="{00000000-0005-0000-0000-000023010000}"/>
    <cellStyle name="Input 2" xfId="293" xr:uid="{00000000-0005-0000-0000-000024010000}"/>
    <cellStyle name="Input 2 2" xfId="294" xr:uid="{00000000-0005-0000-0000-000025010000}"/>
    <cellStyle name="Input 2 3" xfId="295" xr:uid="{00000000-0005-0000-0000-000026010000}"/>
    <cellStyle name="Input 2 4" xfId="296" xr:uid="{00000000-0005-0000-0000-000027010000}"/>
    <cellStyle name="Input 2 5" xfId="297" xr:uid="{00000000-0005-0000-0000-000028010000}"/>
    <cellStyle name="Input 2 6" xfId="298" xr:uid="{00000000-0005-0000-0000-000029010000}"/>
    <cellStyle name="Input 2 7" xfId="299" xr:uid="{00000000-0005-0000-0000-00002A010000}"/>
    <cellStyle name="Input 2 7 2" xfId="431" xr:uid="{06AAA2A7-4368-49CF-B4D1-87DB3C76E6E3}"/>
    <cellStyle name="Input 3" xfId="300" xr:uid="{00000000-0005-0000-0000-00002B010000}"/>
    <cellStyle name="Input 3 2" xfId="432" xr:uid="{C7574A1C-04C2-4B22-AF47-D92DE76B9999}"/>
    <cellStyle name="Linked Cell 2" xfId="301" xr:uid="{00000000-0005-0000-0000-00002C010000}"/>
    <cellStyle name="Linked Cell 2 2" xfId="302" xr:uid="{00000000-0005-0000-0000-00002D010000}"/>
    <cellStyle name="Linked Cell 2 3" xfId="303" xr:uid="{00000000-0005-0000-0000-00002E010000}"/>
    <cellStyle name="Linked Cell 2 4" xfId="304" xr:uid="{00000000-0005-0000-0000-00002F010000}"/>
    <cellStyle name="Linked Cell 2 5" xfId="305" xr:uid="{00000000-0005-0000-0000-000030010000}"/>
    <cellStyle name="Linked Cell 2 6" xfId="306" xr:uid="{00000000-0005-0000-0000-000031010000}"/>
    <cellStyle name="Linked Cell 2 7" xfId="307" xr:uid="{00000000-0005-0000-0000-000032010000}"/>
    <cellStyle name="Linked Cell 2 7 2" xfId="433" xr:uid="{99678FA9-51DB-460F-8A60-D58F452AF86B}"/>
    <cellStyle name="Linked Cell 3" xfId="308" xr:uid="{00000000-0005-0000-0000-000033010000}"/>
    <cellStyle name="Linked Cell 3 2" xfId="434" xr:uid="{A6FEAE49-3230-48BA-9CF2-90BE44008FF4}"/>
    <cellStyle name="Neutral 2" xfId="309" xr:uid="{00000000-0005-0000-0000-000034010000}"/>
    <cellStyle name="Neutral 2 2" xfId="310" xr:uid="{00000000-0005-0000-0000-000035010000}"/>
    <cellStyle name="Neutral 2 3" xfId="311" xr:uid="{00000000-0005-0000-0000-000036010000}"/>
    <cellStyle name="Neutral 2 4" xfId="312" xr:uid="{00000000-0005-0000-0000-000037010000}"/>
    <cellStyle name="Neutral 2 5" xfId="313" xr:uid="{00000000-0005-0000-0000-000038010000}"/>
    <cellStyle name="Neutral 2 6" xfId="314" xr:uid="{00000000-0005-0000-0000-000039010000}"/>
    <cellStyle name="Neutral 2 7" xfId="315" xr:uid="{00000000-0005-0000-0000-00003A010000}"/>
    <cellStyle name="Neutral 2 7 2" xfId="435" xr:uid="{D192A8CA-882E-4B3D-BAB8-C921169EED67}"/>
    <cellStyle name="Neutral 3" xfId="316" xr:uid="{00000000-0005-0000-0000-00003B010000}"/>
    <cellStyle name="Neutral 3 2" xfId="436" xr:uid="{60982FC2-52B6-43CB-A603-E83FECCCAC00}"/>
    <cellStyle name="Normal" xfId="0" builtinId="0"/>
    <cellStyle name="Normal 10" xfId="317" xr:uid="{00000000-0005-0000-0000-00003C010000}"/>
    <cellStyle name="Normal 17" xfId="318" xr:uid="{00000000-0005-0000-0000-00003D010000}"/>
    <cellStyle name="Normal 2" xfId="387" xr:uid="{CC846F10-D7EE-4B73-A725-4056CC4149A6}"/>
    <cellStyle name="Normal 2 2" xfId="319" xr:uid="{00000000-0005-0000-0000-00003E010000}"/>
    <cellStyle name="Normal 3 2" xfId="320" xr:uid="{00000000-0005-0000-0000-00003F010000}"/>
    <cellStyle name="Normal 3 3" xfId="321" xr:uid="{00000000-0005-0000-0000-000040010000}"/>
    <cellStyle name="Normal 4 2" xfId="322" xr:uid="{00000000-0005-0000-0000-000041010000}"/>
    <cellStyle name="Normal 8 2" xfId="323" xr:uid="{00000000-0005-0000-0000-000042010000}"/>
    <cellStyle name="Normal 9 2" xfId="324" xr:uid="{00000000-0005-0000-0000-000043010000}"/>
    <cellStyle name="Note 10" xfId="325" xr:uid="{00000000-0005-0000-0000-000044010000}"/>
    <cellStyle name="Note 2" xfId="326" xr:uid="{00000000-0005-0000-0000-000045010000}"/>
    <cellStyle name="Note 2 2" xfId="327" xr:uid="{00000000-0005-0000-0000-000046010000}"/>
    <cellStyle name="Note 2 3" xfId="328" xr:uid="{00000000-0005-0000-0000-000047010000}"/>
    <cellStyle name="Note 2 4" xfId="329" xr:uid="{00000000-0005-0000-0000-000048010000}"/>
    <cellStyle name="Note 2 5" xfId="330" xr:uid="{00000000-0005-0000-0000-000049010000}"/>
    <cellStyle name="Note 2 6" xfId="331" xr:uid="{00000000-0005-0000-0000-00004A010000}"/>
    <cellStyle name="Note 2 7" xfId="332" xr:uid="{00000000-0005-0000-0000-00004B010000}"/>
    <cellStyle name="Note 3" xfId="333" xr:uid="{00000000-0005-0000-0000-00004C010000}"/>
    <cellStyle name="Note 3 2" xfId="334" xr:uid="{00000000-0005-0000-0000-00004D010000}"/>
    <cellStyle name="Note 4" xfId="335" xr:uid="{00000000-0005-0000-0000-00004E010000}"/>
    <cellStyle name="Note 4 2" xfId="336" xr:uid="{00000000-0005-0000-0000-00004F010000}"/>
    <cellStyle name="Note 5" xfId="337" xr:uid="{00000000-0005-0000-0000-000050010000}"/>
    <cellStyle name="Note 5 2" xfId="338" xr:uid="{00000000-0005-0000-0000-000051010000}"/>
    <cellStyle name="Note 6" xfId="339" xr:uid="{00000000-0005-0000-0000-000052010000}"/>
    <cellStyle name="Note 6 2" xfId="340" xr:uid="{00000000-0005-0000-0000-000053010000}"/>
    <cellStyle name="Note 7" xfId="341" xr:uid="{00000000-0005-0000-0000-000054010000}"/>
    <cellStyle name="Note 7 2" xfId="342" xr:uid="{00000000-0005-0000-0000-000055010000}"/>
    <cellStyle name="Note 8" xfId="343" xr:uid="{00000000-0005-0000-0000-000056010000}"/>
    <cellStyle name="Note 8 2" xfId="344" xr:uid="{00000000-0005-0000-0000-000057010000}"/>
    <cellStyle name="Note 9" xfId="345" xr:uid="{00000000-0005-0000-0000-000058010000}"/>
    <cellStyle name="Note 9 2" xfId="346" xr:uid="{00000000-0005-0000-0000-000059010000}"/>
    <cellStyle name="Output 2" xfId="347" xr:uid="{00000000-0005-0000-0000-00005A010000}"/>
    <cellStyle name="Output 2 2" xfId="348" xr:uid="{00000000-0005-0000-0000-00005B010000}"/>
    <cellStyle name="Output 2 3" xfId="349" xr:uid="{00000000-0005-0000-0000-00005C010000}"/>
    <cellStyle name="Output 2 4" xfId="350" xr:uid="{00000000-0005-0000-0000-00005D010000}"/>
    <cellStyle name="Output 2 5" xfId="351" xr:uid="{00000000-0005-0000-0000-00005E010000}"/>
    <cellStyle name="Output 2 6" xfId="352" xr:uid="{00000000-0005-0000-0000-00005F010000}"/>
    <cellStyle name="Output 2 7" xfId="353" xr:uid="{00000000-0005-0000-0000-000060010000}"/>
    <cellStyle name="Output 2 7 2" xfId="437" xr:uid="{B3416D57-841B-4255-BDE1-C440EE2B61A8}"/>
    <cellStyle name="Output 3" xfId="354" xr:uid="{00000000-0005-0000-0000-000061010000}"/>
    <cellStyle name="Output 3 2" xfId="438" xr:uid="{B1416099-945F-4E1E-8F3D-29CC251D6E29}"/>
    <cellStyle name="Percent" xfId="384" builtinId="5"/>
    <cellStyle name="Percent 2" xfId="355" xr:uid="{00000000-0005-0000-0000-000062010000}"/>
    <cellStyle name="Percent 2 2" xfId="356" xr:uid="{00000000-0005-0000-0000-000063010000}"/>
    <cellStyle name="Style 1" xfId="357" xr:uid="{00000000-0005-0000-0000-000064010000}"/>
    <cellStyle name="Title 2" xfId="358" xr:uid="{00000000-0005-0000-0000-000065010000}"/>
    <cellStyle name="Title 2 2" xfId="359" xr:uid="{00000000-0005-0000-0000-000066010000}"/>
    <cellStyle name="Title 2 3" xfId="360" xr:uid="{00000000-0005-0000-0000-000067010000}"/>
    <cellStyle name="Title 2 4" xfId="361" xr:uid="{00000000-0005-0000-0000-000068010000}"/>
    <cellStyle name="Title 2 5" xfId="362" xr:uid="{00000000-0005-0000-0000-000069010000}"/>
    <cellStyle name="Title 2 6" xfId="363" xr:uid="{00000000-0005-0000-0000-00006A010000}"/>
    <cellStyle name="Title 2 7" xfId="364" xr:uid="{00000000-0005-0000-0000-00006B010000}"/>
    <cellStyle name="Title 2 7 2" xfId="439" xr:uid="{7715FA7C-95C2-4D9D-82F7-288EE98CF281}"/>
    <cellStyle name="Title 3" xfId="365" xr:uid="{00000000-0005-0000-0000-00006C010000}"/>
    <cellStyle name="Title 3 2" xfId="440" xr:uid="{5A659837-82EB-432B-80B4-BBBBE229E354}"/>
    <cellStyle name="Total 2" xfId="366" xr:uid="{00000000-0005-0000-0000-00006D010000}"/>
    <cellStyle name="Total 2 2" xfId="367" xr:uid="{00000000-0005-0000-0000-00006E010000}"/>
    <cellStyle name="Total 2 3" xfId="368" xr:uid="{00000000-0005-0000-0000-00006F010000}"/>
    <cellStyle name="Total 2 4" xfId="369" xr:uid="{00000000-0005-0000-0000-000070010000}"/>
    <cellStyle name="Total 2 5" xfId="370" xr:uid="{00000000-0005-0000-0000-000071010000}"/>
    <cellStyle name="Total 2 6" xfId="371" xr:uid="{00000000-0005-0000-0000-000072010000}"/>
    <cellStyle name="Total 2 7" xfId="372" xr:uid="{00000000-0005-0000-0000-000073010000}"/>
    <cellStyle name="Total 2 7 2" xfId="441" xr:uid="{F0447363-ADC7-488F-86CA-3DA92B9CE50F}"/>
    <cellStyle name="Total 3" xfId="373" xr:uid="{00000000-0005-0000-0000-000074010000}"/>
    <cellStyle name="Total 3 2" xfId="442" xr:uid="{300906F9-F620-4A39-895F-3D7F7A77D963}"/>
    <cellStyle name="Warning Text 2" xfId="374" xr:uid="{00000000-0005-0000-0000-000075010000}"/>
    <cellStyle name="Warning Text 2 2" xfId="375" xr:uid="{00000000-0005-0000-0000-000076010000}"/>
    <cellStyle name="Warning Text 2 3" xfId="376" xr:uid="{00000000-0005-0000-0000-000077010000}"/>
    <cellStyle name="Warning Text 2 4" xfId="377" xr:uid="{00000000-0005-0000-0000-000078010000}"/>
    <cellStyle name="Warning Text 2 5" xfId="378" xr:uid="{00000000-0005-0000-0000-000079010000}"/>
    <cellStyle name="Warning Text 2 6" xfId="379" xr:uid="{00000000-0005-0000-0000-00007A010000}"/>
    <cellStyle name="Warning Text 2 7" xfId="380" xr:uid="{00000000-0005-0000-0000-00007B010000}"/>
    <cellStyle name="Warning Text 2 7 2" xfId="443" xr:uid="{F9B037D1-1F18-41E0-8C86-B12293E13FEA}"/>
    <cellStyle name="Warning Text 3" xfId="381" xr:uid="{00000000-0005-0000-0000-00007C010000}"/>
    <cellStyle name="Warning Text 3 2" xfId="444" xr:uid="{69903252-66C9-41E1-BF74-FC1C99EFDBAC}"/>
    <cellStyle name="표준_Year One Shaw Brothers Titles __ Korea Version #01__Aug'03" xfId="386" xr:uid="{00000000-0005-0000-0000-000082010000}"/>
    <cellStyle name="一般 10" xfId="382" xr:uid="{00000000-0005-0000-0000-00007E010000}"/>
    <cellStyle name="一般 2" xfId="383" xr:uid="{00000000-0005-0000-0000-00007F010000}"/>
    <cellStyle name="一般_061212 閃耀女人心(TVB周大福FOREVERMARK_SR2)" xfId="388" xr:uid="{E99E4782-3EAA-4D1D-AE45-2A7E1EA8B7D4}"/>
    <cellStyle name="常规_Sheet1" xfId="385" xr:uid="{00000000-0005-0000-0000-000081010000}"/>
  </cellStyles>
  <dxfs count="0"/>
  <tableStyles count="0" defaultTableStyle="TableStyleMedium9" defaultPivotStyle="PivotStyleLight16"/>
  <colors>
    <mruColors>
      <color rgb="FF00FFCC"/>
      <color rgb="FFFFCCFF"/>
      <color rgb="FFCCFFCC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9"/>
  <sheetViews>
    <sheetView zoomScale="70" zoomScaleNormal="70" zoomScaleSheetLayoutView="70" workbookViewId="0">
      <pane xSplit="1" ySplit="4" topLeftCell="B71" activePane="bottomRight" state="frozen"/>
      <selection pane="topRight" activeCell="B1" sqref="B1"/>
      <selection pane="bottomLeft" activeCell="A5" sqref="A5"/>
      <selection pane="bottomRight" activeCell="G79" sqref="G79"/>
    </sheetView>
  </sheetViews>
  <sheetFormatPr defaultColWidth="9.453125" defaultRowHeight="15.5"/>
  <cols>
    <col min="1" max="1" width="7.6328125" style="202" customWidth="1"/>
    <col min="2" max="8" width="32.6328125" style="5" customWidth="1"/>
    <col min="9" max="9" width="7.6328125" style="203" customWidth="1"/>
    <col min="10" max="16384" width="9.453125" style="5"/>
  </cols>
  <sheetData>
    <row r="1" spans="1:9" ht="36" customHeight="1">
      <c r="A1" s="3"/>
      <c r="B1" s="4"/>
      <c r="C1" s="730" t="s">
        <v>164</v>
      </c>
      <c r="D1" s="730"/>
      <c r="E1" s="730"/>
      <c r="F1" s="730"/>
      <c r="G1" s="730"/>
      <c r="H1" s="4"/>
      <c r="I1" s="4"/>
    </row>
    <row r="2" spans="1:9" ht="17" customHeight="1" thickBot="1">
      <c r="A2" s="2" t="s">
        <v>115</v>
      </c>
      <c r="B2" s="6"/>
      <c r="C2" s="6"/>
      <c r="D2" s="1" t="s">
        <v>18</v>
      </c>
      <c r="E2" s="1"/>
      <c r="F2" s="7"/>
      <c r="G2" s="7"/>
      <c r="H2" s="731" t="s">
        <v>116</v>
      </c>
      <c r="I2" s="731"/>
    </row>
    <row r="3" spans="1:9" ht="17" customHeight="1" thickTop="1">
      <c r="A3" s="8" t="s">
        <v>19</v>
      </c>
      <c r="B3" s="9" t="s">
        <v>24</v>
      </c>
      <c r="C3" s="9" t="s">
        <v>25</v>
      </c>
      <c r="D3" s="9" t="s">
        <v>26</v>
      </c>
      <c r="E3" s="9" t="s">
        <v>27</v>
      </c>
      <c r="F3" s="9" t="s">
        <v>28</v>
      </c>
      <c r="G3" s="9" t="s">
        <v>29</v>
      </c>
      <c r="H3" s="9" t="s">
        <v>30</v>
      </c>
      <c r="I3" s="10" t="s">
        <v>19</v>
      </c>
    </row>
    <row r="4" spans="1:9" ht="17" customHeight="1" thickBot="1">
      <c r="A4" s="11"/>
      <c r="B4" s="12">
        <v>45600</v>
      </c>
      <c r="C4" s="12">
        <f t="shared" ref="C4:H4" si="0">SUM(B4+1)</f>
        <v>45601</v>
      </c>
      <c r="D4" s="13">
        <f t="shared" si="0"/>
        <v>45602</v>
      </c>
      <c r="E4" s="13">
        <f t="shared" si="0"/>
        <v>45603</v>
      </c>
      <c r="F4" s="13">
        <f t="shared" si="0"/>
        <v>45604</v>
      </c>
      <c r="G4" s="13">
        <f t="shared" si="0"/>
        <v>45605</v>
      </c>
      <c r="H4" s="13">
        <f t="shared" si="0"/>
        <v>45606</v>
      </c>
      <c r="I4" s="14"/>
    </row>
    <row r="5" spans="1:9" s="21" customFormat="1" ht="17" customHeight="1" thickBot="1">
      <c r="A5" s="15" t="s">
        <v>14</v>
      </c>
      <c r="B5" s="16"/>
      <c r="C5" s="17"/>
      <c r="D5" s="18"/>
      <c r="E5" s="18"/>
      <c r="F5" s="18"/>
      <c r="G5" s="18"/>
      <c r="H5" s="19"/>
      <c r="I5" s="20" t="s">
        <v>14</v>
      </c>
    </row>
    <row r="6" spans="1:9" ht="17" customHeight="1">
      <c r="A6" s="22"/>
      <c r="B6" s="23" t="s">
        <v>17</v>
      </c>
      <c r="C6" s="24" t="s">
        <v>17</v>
      </c>
      <c r="D6" s="726" t="s">
        <v>97</v>
      </c>
      <c r="E6" s="727"/>
      <c r="F6" s="27" t="s">
        <v>73</v>
      </c>
      <c r="G6" s="28" t="s">
        <v>83</v>
      </c>
      <c r="H6" s="29" t="s">
        <v>17</v>
      </c>
      <c r="I6" s="30"/>
    </row>
    <row r="7" spans="1:9" ht="17" customHeight="1">
      <c r="A7" s="31">
        <v>30</v>
      </c>
      <c r="B7" s="32" t="str">
        <f>LEFT($H$64,5) &amp; " # " &amp; VALUE(RIGHT($H$64,2)-1)</f>
        <v>財經透視  # 44</v>
      </c>
      <c r="C7" s="33" t="str">
        <f>B27</f>
        <v>新聞掏寶  # 222</v>
      </c>
      <c r="D7" s="34" t="str">
        <f>C57</f>
        <v># 5</v>
      </c>
      <c r="E7" s="35" t="str">
        <f>"# " &amp; VALUE(RIGHT(D7,2)+1)</f>
        <v># 6</v>
      </c>
      <c r="F7" s="34" t="str">
        <f>E57</f>
        <v># 7</v>
      </c>
      <c r="G7" s="33" t="str">
        <f>F57</f>
        <v># 8</v>
      </c>
      <c r="H7" s="36" t="str">
        <f>D71</f>
        <v>玲玲友情報 # 34</v>
      </c>
      <c r="I7" s="37">
        <v>30</v>
      </c>
    </row>
    <row r="8" spans="1:9" ht="17" customHeight="1">
      <c r="A8" s="38"/>
      <c r="B8" s="39" t="s">
        <v>17</v>
      </c>
      <c r="C8" s="40"/>
      <c r="D8" s="40"/>
      <c r="E8" s="41" t="str">
        <f>$E$73</f>
        <v>東張西望  Scoop 2024</v>
      </c>
      <c r="F8" s="40"/>
      <c r="G8" s="40"/>
      <c r="H8" s="40"/>
      <c r="I8" s="42"/>
    </row>
    <row r="9" spans="1:9" s="21" customFormat="1" ht="17" customHeight="1" thickBot="1">
      <c r="A9" s="11" t="s">
        <v>0</v>
      </c>
      <c r="B9" s="43" t="s">
        <v>162</v>
      </c>
      <c r="C9" s="44" t="str">
        <f t="shared" ref="C9:H9" si="1">"# " &amp; VALUE(RIGHT(B9,4)+1)</f>
        <v># 300</v>
      </c>
      <c r="D9" s="44" t="str">
        <f t="shared" si="1"/>
        <v># 301</v>
      </c>
      <c r="E9" s="44" t="str">
        <f t="shared" si="1"/>
        <v># 302</v>
      </c>
      <c r="F9" s="44" t="str">
        <f t="shared" si="1"/>
        <v># 303</v>
      </c>
      <c r="G9" s="44" t="str">
        <f t="shared" si="1"/>
        <v># 304</v>
      </c>
      <c r="H9" s="44" t="str">
        <f t="shared" si="1"/>
        <v># 305</v>
      </c>
      <c r="I9" s="45" t="s">
        <v>0</v>
      </c>
    </row>
    <row r="10" spans="1:9" ht="17" customHeight="1">
      <c r="A10" s="46"/>
      <c r="B10" s="213"/>
      <c r="C10" s="214"/>
      <c r="D10" s="214"/>
      <c r="E10" s="214"/>
      <c r="F10" s="215"/>
      <c r="G10" s="213"/>
      <c r="H10" s="216"/>
      <c r="I10" s="30"/>
    </row>
    <row r="11" spans="1:9" ht="17" customHeight="1">
      <c r="A11" s="31">
        <v>30</v>
      </c>
      <c r="B11" s="732" t="s">
        <v>71</v>
      </c>
      <c r="C11" s="733"/>
      <c r="D11" s="733"/>
      <c r="E11" s="733"/>
      <c r="F11" s="734"/>
      <c r="G11" s="732" t="s">
        <v>31</v>
      </c>
      <c r="H11" s="735"/>
      <c r="I11" s="37">
        <v>30</v>
      </c>
    </row>
    <row r="12" spans="1:9" ht="17" customHeight="1">
      <c r="A12" s="47"/>
      <c r="B12" s="217"/>
      <c r="C12" s="218"/>
      <c r="D12" s="219"/>
      <c r="E12" s="218"/>
      <c r="F12" s="220"/>
      <c r="G12" s="217"/>
      <c r="H12" s="221"/>
      <c r="I12" s="42"/>
    </row>
    <row r="13" spans="1:9" s="21" customFormat="1" ht="17" customHeight="1" thickBot="1">
      <c r="A13" s="48" t="s">
        <v>1</v>
      </c>
      <c r="B13" s="222"/>
      <c r="C13" s="223"/>
      <c r="D13" s="224"/>
      <c r="E13" s="224"/>
      <c r="F13" s="225"/>
      <c r="G13" s="226"/>
      <c r="H13" s="227"/>
      <c r="I13" s="45" t="s">
        <v>1</v>
      </c>
    </row>
    <row r="14" spans="1:9" ht="17" customHeight="1">
      <c r="A14" s="49"/>
      <c r="B14" s="50">
        <v>800574522</v>
      </c>
      <c r="C14" s="50"/>
      <c r="D14" s="51">
        <v>800167251</v>
      </c>
      <c r="E14" s="52"/>
      <c r="F14" s="52"/>
      <c r="G14" s="52"/>
      <c r="H14" s="52"/>
      <c r="I14" s="53"/>
    </row>
    <row r="15" spans="1:9" ht="17" customHeight="1">
      <c r="A15" s="54" t="s">
        <v>2</v>
      </c>
      <c r="B15" s="55"/>
      <c r="C15" s="56" t="s">
        <v>79</v>
      </c>
      <c r="D15" s="25"/>
      <c r="E15" s="57" t="s">
        <v>118</v>
      </c>
      <c r="F15" s="58"/>
      <c r="G15" s="58"/>
      <c r="H15" s="58"/>
      <c r="I15" s="59" t="s">
        <v>2</v>
      </c>
    </row>
    <row r="16" spans="1:9" ht="17" customHeight="1">
      <c r="A16" s="60"/>
      <c r="B16" s="43" t="s">
        <v>117</v>
      </c>
      <c r="C16" s="61" t="str">
        <f t="shared" ref="C16" si="2">"# " &amp; VALUE(RIGHT(B16,2)+1)</f>
        <v># 37</v>
      </c>
      <c r="D16" s="62" t="s">
        <v>91</v>
      </c>
      <c r="E16" s="61" t="str">
        <f t="shared" ref="E16:F16" si="3">"# " &amp; VALUE(RIGHT(D16,2)+1)</f>
        <v># 2</v>
      </c>
      <c r="F16" s="61" t="str">
        <f t="shared" si="3"/>
        <v># 3</v>
      </c>
      <c r="G16" s="61" t="str">
        <f t="shared" ref="G16" si="4">"# " &amp; VALUE(RIGHT(F16,2)+1)</f>
        <v># 4</v>
      </c>
      <c r="H16" s="61" t="str">
        <f t="shared" ref="H16" si="5">"# " &amp; VALUE(RIGHT(G16,2)+1)</f>
        <v># 5</v>
      </c>
      <c r="I16" s="63"/>
    </row>
    <row r="17" spans="1:9" s="21" customFormat="1" ht="17" customHeight="1" thickBot="1">
      <c r="A17" s="48" t="s">
        <v>3</v>
      </c>
      <c r="B17" s="64" t="s">
        <v>40</v>
      </c>
      <c r="C17" s="44"/>
      <c r="D17" s="65"/>
      <c r="E17" s="66"/>
      <c r="F17" s="66"/>
      <c r="G17" s="66"/>
      <c r="H17" s="66"/>
      <c r="I17" s="45" t="s">
        <v>16</v>
      </c>
    </row>
    <row r="18" spans="1:9" s="21" customFormat="1" ht="17" customHeight="1">
      <c r="A18" s="67"/>
      <c r="B18" s="68" t="s">
        <v>59</v>
      </c>
      <c r="C18" s="40"/>
      <c r="D18" s="69" t="s">
        <v>60</v>
      </c>
      <c r="E18" s="40"/>
      <c r="F18" s="6"/>
      <c r="G18" s="6"/>
      <c r="H18" s="70"/>
      <c r="I18" s="71"/>
    </row>
    <row r="19" spans="1:9" s="21" customFormat="1" ht="17" customHeight="1">
      <c r="A19" s="72"/>
      <c r="B19" s="44" t="s">
        <v>119</v>
      </c>
      <c r="C19" s="44" t="str">
        <f t="shared" ref="C19" si="6">"# " &amp; VALUE(RIGHT(B19,3)+1)</f>
        <v># 230</v>
      </c>
      <c r="D19" s="44" t="str">
        <f t="shared" ref="D19" si="7">"# " &amp; VALUE(RIGHT(C19,3)+1)</f>
        <v># 231</v>
      </c>
      <c r="E19" s="44" t="str">
        <f t="shared" ref="E19" si="8">"# " &amp; VALUE(RIGHT(D19,3)+1)</f>
        <v># 232</v>
      </c>
      <c r="F19" s="44" t="str">
        <f t="shared" ref="F19" si="9">"# " &amp; VALUE(RIGHT(E19,3)+1)</f>
        <v># 233</v>
      </c>
      <c r="G19" s="44" t="str">
        <f t="shared" ref="G19:H19" si="10">"# " &amp; VALUE(RIGHT(F19,3)+1)</f>
        <v># 234</v>
      </c>
      <c r="H19" s="44" t="str">
        <f t="shared" si="10"/>
        <v># 235</v>
      </c>
      <c r="I19" s="71" t="s">
        <v>67</v>
      </c>
    </row>
    <row r="20" spans="1:9" s="21" customFormat="1" ht="17" customHeight="1">
      <c r="A20" s="72"/>
      <c r="B20" s="39" t="s">
        <v>17</v>
      </c>
      <c r="C20" s="73"/>
      <c r="D20" s="73"/>
      <c r="E20" s="73" t="s">
        <v>88</v>
      </c>
      <c r="F20" s="73"/>
      <c r="G20" s="73"/>
      <c r="H20" s="68" t="s">
        <v>17</v>
      </c>
      <c r="I20" s="71"/>
    </row>
    <row r="21" spans="1:9" ht="17" customHeight="1">
      <c r="A21" s="74" t="s">
        <v>2</v>
      </c>
      <c r="B21" s="32" t="str">
        <f>"# " &amp; VALUE(RIGHT(B76,4)-1)</f>
        <v># 2415</v>
      </c>
      <c r="C21" s="44" t="str">
        <f t="shared" ref="C21:E21" si="11">B76</f>
        <v># 2416</v>
      </c>
      <c r="D21" s="44" t="str">
        <f t="shared" si="11"/>
        <v># 2417</v>
      </c>
      <c r="E21" s="44" t="str">
        <f t="shared" si="11"/>
        <v># 2418</v>
      </c>
      <c r="F21" s="44" t="str">
        <f t="shared" ref="F21" si="12">E76</f>
        <v># 2419</v>
      </c>
      <c r="G21" s="44" t="str">
        <f t="shared" ref="G21" si="13">F76</f>
        <v># 2420</v>
      </c>
      <c r="H21" s="75" t="s">
        <v>157</v>
      </c>
      <c r="I21" s="59" t="s">
        <v>2</v>
      </c>
    </row>
    <row r="22" spans="1:9" ht="17" customHeight="1">
      <c r="A22" s="76"/>
      <c r="B22" s="228" t="s">
        <v>61</v>
      </c>
      <c r="C22" s="229"/>
      <c r="D22" s="229"/>
      <c r="E22" s="229" t="s">
        <v>62</v>
      </c>
      <c r="F22" s="229"/>
      <c r="G22" s="230"/>
      <c r="H22" s="230"/>
      <c r="I22" s="78"/>
    </row>
    <row r="23" spans="1:9" s="21" customFormat="1" ht="17" customHeight="1" thickBot="1">
      <c r="A23" s="79" t="s">
        <v>4</v>
      </c>
      <c r="B23" s="231" t="s">
        <v>120</v>
      </c>
      <c r="C23" s="229" t="str">
        <f t="shared" ref="C23" si="14">"# " &amp; VALUE(RIGHT(B23,4)+1)</f>
        <v># 1148</v>
      </c>
      <c r="D23" s="232" t="str">
        <f t="shared" ref="D23" si="15">"# " &amp; VALUE(RIGHT(C23,4)+1)</f>
        <v># 1149</v>
      </c>
      <c r="E23" s="232" t="str">
        <f t="shared" ref="E23:H23" si="16">"# " &amp; VALUE(RIGHT(D23,4)+1)</f>
        <v># 1150</v>
      </c>
      <c r="F23" s="229" t="str">
        <f t="shared" si="16"/>
        <v># 1151</v>
      </c>
      <c r="G23" s="229" t="str">
        <f t="shared" si="16"/>
        <v># 1152</v>
      </c>
      <c r="H23" s="229" t="str">
        <f t="shared" si="16"/>
        <v># 1153</v>
      </c>
      <c r="I23" s="45" t="s">
        <v>4</v>
      </c>
    </row>
    <row r="24" spans="1:9" ht="17" customHeight="1">
      <c r="A24" s="80"/>
      <c r="B24" s="41" t="s">
        <v>143</v>
      </c>
      <c r="C24" s="453"/>
      <c r="D24" s="56" t="s">
        <v>459</v>
      </c>
      <c r="E24" s="586" t="s">
        <v>458</v>
      </c>
      <c r="F24" s="587"/>
      <c r="G24" s="68">
        <v>800402770</v>
      </c>
      <c r="H24" s="81"/>
      <c r="I24" s="30"/>
    </row>
    <row r="25" spans="1:9" ht="17" customHeight="1">
      <c r="A25" s="82" t="s">
        <v>2</v>
      </c>
      <c r="B25" s="32" t="s">
        <v>142</v>
      </c>
      <c r="C25" s="423" t="str">
        <f>B91</f>
        <v># 1</v>
      </c>
      <c r="D25" s="433" t="str">
        <f>"# " &amp; VALUE(RIGHT(C25,2)+1)</f>
        <v># 2</v>
      </c>
      <c r="E25" s="592" t="s">
        <v>91</v>
      </c>
      <c r="F25" s="593" t="str">
        <f>"# " &amp; VALUE(RIGHT(E25,2)+1)</f>
        <v># 2</v>
      </c>
      <c r="G25" s="62"/>
      <c r="H25" s="83"/>
      <c r="I25" s="59" t="s">
        <v>2</v>
      </c>
    </row>
    <row r="26" spans="1:9" ht="17" customHeight="1">
      <c r="A26" s="84"/>
      <c r="B26" s="85" t="s">
        <v>17</v>
      </c>
      <c r="C26" s="52" t="s">
        <v>17</v>
      </c>
      <c r="D26" s="77" t="s">
        <v>17</v>
      </c>
      <c r="E26" s="77" t="s">
        <v>17</v>
      </c>
      <c r="F26" s="77" t="s">
        <v>17</v>
      </c>
      <c r="G26" s="736" t="s">
        <v>108</v>
      </c>
      <c r="H26" s="737"/>
      <c r="I26" s="78"/>
    </row>
    <row r="27" spans="1:9" ht="17" customHeight="1" thickBot="1">
      <c r="A27" s="86"/>
      <c r="B27" s="87" t="str">
        <f>LEFT($H$36,5) &amp; " # " &amp; VALUE(RIGHT($H$36,3)-1)</f>
        <v>新聞掏寶  # 222</v>
      </c>
      <c r="C27" s="26" t="str">
        <f>B71</f>
        <v>玲玲友情報 # 33</v>
      </c>
      <c r="D27" s="62" t="str">
        <f>C71</f>
        <v>港女野人奇異記 # 1</v>
      </c>
      <c r="E27" s="62" t="str">
        <f>D71</f>
        <v>玲玲友情報 # 34</v>
      </c>
      <c r="F27" s="62" t="str">
        <f>E71</f>
        <v>港女野人奇異記 # 2</v>
      </c>
      <c r="G27" s="738" t="s">
        <v>109</v>
      </c>
      <c r="H27" s="739"/>
      <c r="I27" s="78"/>
    </row>
    <row r="28" spans="1:9" s="21" customFormat="1" ht="17" customHeight="1" thickBot="1">
      <c r="A28" s="79" t="s">
        <v>5</v>
      </c>
      <c r="B28" s="88"/>
      <c r="C28" s="87"/>
      <c r="D28" s="34"/>
      <c r="E28" s="34"/>
      <c r="F28" s="34"/>
      <c r="G28" s="62" t="s">
        <v>129</v>
      </c>
      <c r="H28" s="61" t="s">
        <v>128</v>
      </c>
      <c r="I28" s="71" t="s">
        <v>5</v>
      </c>
    </row>
    <row r="29" spans="1:9" ht="17" customHeight="1">
      <c r="A29" s="89"/>
      <c r="B29" s="52" t="s">
        <v>17</v>
      </c>
      <c r="C29" s="41"/>
      <c r="D29" s="41"/>
      <c r="E29" s="41"/>
      <c r="F29" s="41"/>
      <c r="G29" s="90"/>
      <c r="H29" s="52"/>
      <c r="I29" s="53"/>
    </row>
    <row r="30" spans="1:9" ht="17" customHeight="1">
      <c r="A30" s="82" t="s">
        <v>2</v>
      </c>
      <c r="B30" s="62"/>
      <c r="C30" s="61"/>
      <c r="D30" s="61" t="str">
        <f>D79</f>
        <v>巾幗梟雄之懸崖 No Return (25 EPI)</v>
      </c>
      <c r="E30" s="61"/>
      <c r="F30" s="61"/>
      <c r="G30" s="62"/>
      <c r="H30" s="61"/>
      <c r="I30" s="59" t="s">
        <v>2</v>
      </c>
    </row>
    <row r="31" spans="1:9" ht="17" customHeight="1">
      <c r="A31" s="76"/>
      <c r="B31" s="62" t="str">
        <f>"# " &amp; VALUE(RIGHT(B80,2)-1)</f>
        <v># 10</v>
      </c>
      <c r="C31" s="61" t="str">
        <f>"# " &amp; VALUE(RIGHT(C80,2)-1)</f>
        <v># 11</v>
      </c>
      <c r="D31" s="61" t="str">
        <f>"# " &amp; VALUE(RIGHT(D80,2)-1)</f>
        <v># 12</v>
      </c>
      <c r="E31" s="61" t="str">
        <f>"# " &amp; VALUE(RIGHT(E80,2)-1)</f>
        <v># 13</v>
      </c>
      <c r="F31" s="61" t="str">
        <f>E80</f>
        <v># 14</v>
      </c>
      <c r="G31" s="62"/>
      <c r="H31" s="61"/>
      <c r="I31" s="78"/>
    </row>
    <row r="32" spans="1:9" s="21" customFormat="1" ht="17" customHeight="1" thickBot="1">
      <c r="A32" s="79" t="s">
        <v>6</v>
      </c>
      <c r="B32" s="34"/>
      <c r="C32" s="44"/>
      <c r="D32" s="44"/>
      <c r="E32" s="44"/>
      <c r="F32" s="44"/>
      <c r="G32" s="65" t="s">
        <v>40</v>
      </c>
      <c r="H32" s="66"/>
      <c r="I32" s="45" t="s">
        <v>6</v>
      </c>
    </row>
    <row r="33" spans="1:9" ht="17" customHeight="1">
      <c r="A33" s="89"/>
      <c r="B33" s="52" t="s">
        <v>17</v>
      </c>
      <c r="C33" s="6"/>
      <c r="D33" s="6"/>
      <c r="E33" s="61" t="str">
        <f>$E$73</f>
        <v>東張西望  Scoop 2024</v>
      </c>
      <c r="F33" s="6"/>
      <c r="G33" s="6"/>
      <c r="H33" s="6"/>
      <c r="I33" s="78"/>
    </row>
    <row r="34" spans="1:9" ht="17" customHeight="1">
      <c r="A34" s="82" t="s">
        <v>2</v>
      </c>
      <c r="B34" s="44" t="str">
        <f t="shared" ref="B34:G34" si="17">B9</f>
        <v># 299</v>
      </c>
      <c r="C34" s="44" t="str">
        <f t="shared" si="17"/>
        <v># 300</v>
      </c>
      <c r="D34" s="44" t="str">
        <f t="shared" si="17"/>
        <v># 301</v>
      </c>
      <c r="E34" s="44" t="str">
        <f t="shared" si="17"/>
        <v># 302</v>
      </c>
      <c r="F34" s="44" t="str">
        <f t="shared" si="17"/>
        <v># 303</v>
      </c>
      <c r="G34" s="61" t="str">
        <f t="shared" si="17"/>
        <v># 304</v>
      </c>
      <c r="H34" s="44" t="str">
        <f t="shared" ref="H34" si="18">H9</f>
        <v># 305</v>
      </c>
      <c r="I34" s="59" t="s">
        <v>2</v>
      </c>
    </row>
    <row r="35" spans="1:9" ht="17" customHeight="1">
      <c r="A35" s="76"/>
      <c r="B35" s="85" t="s">
        <v>17</v>
      </c>
      <c r="C35" s="52" t="s">
        <v>17</v>
      </c>
      <c r="D35" s="24" t="s">
        <v>17</v>
      </c>
      <c r="E35" s="77" t="s">
        <v>17</v>
      </c>
      <c r="F35" s="77" t="s">
        <v>17</v>
      </c>
      <c r="G35" s="91" t="s">
        <v>20</v>
      </c>
      <c r="H35" s="92" t="s">
        <v>45</v>
      </c>
      <c r="I35" s="93"/>
    </row>
    <row r="36" spans="1:9" ht="17" customHeight="1">
      <c r="A36" s="76"/>
      <c r="B36" s="94" t="str">
        <f>E61</f>
        <v xml:space="preserve">關注關注組 Eyes On Concern Groups </v>
      </c>
      <c r="C36" s="61" t="str">
        <f>B61</f>
        <v>藝遊巷弄 Art Lane (7 EPI)</v>
      </c>
      <c r="D36" s="95" t="str">
        <f>C61</f>
        <v>約埋班Friend去旅行 # 7</v>
      </c>
      <c r="E36" s="90" t="str">
        <f>D61</f>
        <v>這㇐站阿拉伯 Arabian Days &amp; Nights (20 EPI)</v>
      </c>
      <c r="F36" s="90" t="str">
        <f>E61</f>
        <v xml:space="preserve">關注關注組 Eyes On Concern Groups </v>
      </c>
      <c r="G36" s="96" t="s">
        <v>153</v>
      </c>
      <c r="H36" s="97" t="s">
        <v>145</v>
      </c>
      <c r="I36" s="93"/>
    </row>
    <row r="37" spans="1:9" s="21" customFormat="1" ht="17" customHeight="1" thickBot="1">
      <c r="A37" s="79" t="s">
        <v>7</v>
      </c>
      <c r="B37" s="35" t="str">
        <f>"# " &amp; VALUE(RIGHT(E62,2)-1)</f>
        <v># 38</v>
      </c>
      <c r="C37" s="44" t="str">
        <f>B62</f>
        <v># 7</v>
      </c>
      <c r="D37" s="33"/>
      <c r="E37" s="34" t="str">
        <f>D62</f>
        <v># 20</v>
      </c>
      <c r="F37" s="34" t="str">
        <f>E62</f>
        <v># 39</v>
      </c>
      <c r="G37" s="33"/>
      <c r="H37" s="98" t="s">
        <v>46</v>
      </c>
      <c r="I37" s="99" t="s">
        <v>7</v>
      </c>
    </row>
    <row r="38" spans="1:9" ht="17" customHeight="1">
      <c r="A38" s="100"/>
      <c r="B38" s="233" t="s">
        <v>43</v>
      </c>
      <c r="C38" s="234"/>
      <c r="D38" s="235"/>
      <c r="E38" s="236"/>
      <c r="F38" s="237"/>
      <c r="G38" s="101" t="s">
        <v>77</v>
      </c>
      <c r="H38" s="102" t="s">
        <v>55</v>
      </c>
      <c r="I38" s="103"/>
    </row>
    <row r="39" spans="1:9" ht="17" customHeight="1">
      <c r="A39" s="104"/>
      <c r="B39" s="238"/>
      <c r="C39" s="229"/>
      <c r="D39" s="239" t="s">
        <v>36</v>
      </c>
      <c r="E39" s="229"/>
      <c r="F39" s="240"/>
      <c r="G39" s="105" t="s">
        <v>146</v>
      </c>
      <c r="H39" s="106"/>
      <c r="I39" s="107"/>
    </row>
    <row r="40" spans="1:9" ht="17" customHeight="1">
      <c r="A40" s="54" t="s">
        <v>2</v>
      </c>
      <c r="B40" s="238" t="s">
        <v>121</v>
      </c>
      <c r="C40" s="229" t="str">
        <f>"# " &amp; VALUE(RIGHT(B40,3)+1)</f>
        <v># 221</v>
      </c>
      <c r="D40" s="229" t="str">
        <f>"# " &amp; VALUE(RIGHT(C40,3)+1)</f>
        <v># 222</v>
      </c>
      <c r="E40" s="229" t="str">
        <f>"# " &amp; VALUE(RIGHT(D40,3)+1)</f>
        <v># 223</v>
      </c>
      <c r="F40" s="229" t="str">
        <f>"# " &amp; VALUE(RIGHT(E40,3)+1)</f>
        <v># 224</v>
      </c>
      <c r="G40" s="33" t="s">
        <v>76</v>
      </c>
      <c r="H40" s="108" t="s">
        <v>148</v>
      </c>
      <c r="I40" s="109" t="s">
        <v>2</v>
      </c>
    </row>
    <row r="41" spans="1:9" ht="17" customHeight="1">
      <c r="A41" s="110"/>
      <c r="B41" s="241"/>
      <c r="C41" s="230"/>
      <c r="D41" s="230"/>
      <c r="E41" s="230"/>
      <c r="F41" s="230"/>
      <c r="G41" s="244" t="s">
        <v>44</v>
      </c>
      <c r="H41" s="106" t="s">
        <v>54</v>
      </c>
      <c r="I41" s="107"/>
    </row>
    <row r="42" spans="1:9" ht="17" customHeight="1" thickBot="1">
      <c r="A42" s="104"/>
      <c r="B42" s="241"/>
      <c r="C42" s="230"/>
      <c r="D42" s="230"/>
      <c r="E42" s="230"/>
      <c r="F42" s="230"/>
      <c r="G42" s="245" t="s">
        <v>147</v>
      </c>
      <c r="H42" s="106"/>
      <c r="I42" s="107"/>
    </row>
    <row r="43" spans="1:9" s="21" customFormat="1" ht="17" customHeight="1" thickBot="1">
      <c r="A43" s="113" t="s">
        <v>8</v>
      </c>
      <c r="B43" s="242"/>
      <c r="C43" s="229"/>
      <c r="D43" s="229"/>
      <c r="E43" s="232"/>
      <c r="F43" s="243">
        <v>1405</v>
      </c>
      <c r="G43" s="246" t="s">
        <v>22</v>
      </c>
      <c r="H43" s="114"/>
      <c r="I43" s="14" t="s">
        <v>8</v>
      </c>
    </row>
    <row r="44" spans="1:9" ht="17" customHeight="1">
      <c r="A44" s="89"/>
      <c r="B44" s="39" t="s">
        <v>17</v>
      </c>
      <c r="C44" s="41"/>
      <c r="D44" s="81"/>
      <c r="E44" s="81"/>
      <c r="F44" s="81"/>
      <c r="G44" s="112" t="s">
        <v>17</v>
      </c>
      <c r="H44" s="115" t="s">
        <v>17</v>
      </c>
      <c r="I44" s="53"/>
    </row>
    <row r="45" spans="1:9" ht="17" customHeight="1">
      <c r="A45" s="116" t="s">
        <v>2</v>
      </c>
      <c r="B45" s="55"/>
      <c r="C45" s="61"/>
      <c r="D45" s="117" t="str">
        <f>D85</f>
        <v>黑色月光 Darkside Of The Moon (25 EPI)</v>
      </c>
      <c r="E45" s="117"/>
      <c r="F45" s="117"/>
      <c r="G45" s="33" t="str">
        <f>C71</f>
        <v>港女野人奇異記 # 1</v>
      </c>
      <c r="H45" s="118" t="str">
        <f>$E$71</f>
        <v>港女野人奇異記 # 2</v>
      </c>
      <c r="I45" s="59" t="s">
        <v>2</v>
      </c>
    </row>
    <row r="46" spans="1:9" ht="17" customHeight="1">
      <c r="A46" s="119"/>
      <c r="B46" s="43" t="s">
        <v>94</v>
      </c>
      <c r="C46" s="61" t="str">
        <f>"# " &amp; VALUE(RIGHT(C86,2)-1)</f>
        <v># 6</v>
      </c>
      <c r="D46" s="61" t="str">
        <f>C86</f>
        <v># 7</v>
      </c>
      <c r="E46" s="61" t="str">
        <f>D86</f>
        <v># 8</v>
      </c>
      <c r="F46" s="61" t="str">
        <f>E86</f>
        <v># 9</v>
      </c>
      <c r="G46" s="112" t="s">
        <v>17</v>
      </c>
      <c r="H46" s="326" t="s">
        <v>17</v>
      </c>
      <c r="I46" s="42"/>
    </row>
    <row r="47" spans="1:9" ht="17" customHeight="1">
      <c r="A47" s="119"/>
      <c r="B47" s="43"/>
      <c r="G47" s="120"/>
      <c r="H47" s="328" t="s">
        <v>234</v>
      </c>
      <c r="I47" s="42"/>
    </row>
    <row r="48" spans="1:9" s="21" customFormat="1" ht="17" customHeight="1" thickBot="1">
      <c r="A48" s="122">
        <v>1500</v>
      </c>
      <c r="B48" s="123"/>
      <c r="C48" s="44"/>
      <c r="D48" s="44"/>
      <c r="E48" s="44"/>
      <c r="F48" s="124">
        <v>1505</v>
      </c>
      <c r="G48" s="105"/>
      <c r="H48" s="325"/>
      <c r="I48" s="126">
        <v>1500</v>
      </c>
    </row>
    <row r="49" spans="1:9" ht="17" customHeight="1">
      <c r="A49" s="127"/>
      <c r="B49" s="41" t="str">
        <f>B24</f>
        <v>呃錢 (10 EPI)</v>
      </c>
      <c r="C49" s="453"/>
      <c r="D49" s="56" t="s">
        <v>459</v>
      </c>
      <c r="E49" s="594" t="s">
        <v>458</v>
      </c>
      <c r="F49" s="587"/>
      <c r="G49" s="128"/>
      <c r="H49" s="326" t="s">
        <v>17</v>
      </c>
      <c r="I49" s="129"/>
    </row>
    <row r="50" spans="1:9" ht="17" customHeight="1">
      <c r="A50" s="130">
        <v>30</v>
      </c>
      <c r="B50" s="32" t="str">
        <f>B25</f>
        <v># 10</v>
      </c>
      <c r="C50" s="423" t="str">
        <f>C25</f>
        <v># 1</v>
      </c>
      <c r="D50" s="433" t="str">
        <f>"# " &amp; VALUE(RIGHT(C50,2)+1)</f>
        <v># 2</v>
      </c>
      <c r="E50" s="592" t="s">
        <v>91</v>
      </c>
      <c r="F50" s="593" t="str">
        <f>"# " &amp; VALUE(RIGHT(E50,2)+1)</f>
        <v># 2</v>
      </c>
      <c r="G50" s="105" t="s">
        <v>110</v>
      </c>
      <c r="H50" s="324" t="s">
        <v>235</v>
      </c>
      <c r="I50" s="59" t="s">
        <v>2</v>
      </c>
    </row>
    <row r="51" spans="1:9" ht="17" customHeight="1">
      <c r="A51" s="119"/>
      <c r="B51" s="39" t="s">
        <v>17</v>
      </c>
      <c r="C51" s="6"/>
      <c r="D51" s="132" t="s">
        <v>57</v>
      </c>
      <c r="E51" s="133"/>
      <c r="F51" s="77" t="s">
        <v>17</v>
      </c>
      <c r="G51" s="128"/>
      <c r="H51" s="326" t="s">
        <v>17</v>
      </c>
      <c r="I51" s="78"/>
    </row>
    <row r="52" spans="1:9" ht="17" customHeight="1">
      <c r="A52" s="119"/>
      <c r="B52" s="34" t="str">
        <f>"# " &amp; VALUE(RIGHT(B95,4)-1)</f>
        <v># 3661</v>
      </c>
      <c r="C52" s="61" t="str">
        <f>B95</f>
        <v># 3662</v>
      </c>
      <c r="D52" s="44" t="str">
        <f>C95</f>
        <v># 3663</v>
      </c>
      <c r="E52" s="44" t="str">
        <f>D95</f>
        <v># 3664</v>
      </c>
      <c r="F52" s="134" t="s">
        <v>144</v>
      </c>
      <c r="G52" s="135"/>
      <c r="H52" s="327"/>
      <c r="I52" s="78"/>
    </row>
    <row r="53" spans="1:9" ht="17" customHeight="1">
      <c r="A53" s="137"/>
      <c r="B53" s="39" t="s">
        <v>17</v>
      </c>
      <c r="C53" s="41"/>
      <c r="D53" s="41" t="str">
        <f>E22</f>
        <v>Hands Up   Hands Up 2024</v>
      </c>
      <c r="E53" s="41"/>
      <c r="F53" s="40"/>
      <c r="G53" s="138"/>
      <c r="H53" s="323"/>
      <c r="I53" s="140"/>
    </row>
    <row r="54" spans="1:9" s="21" customFormat="1" ht="17" customHeight="1" thickBot="1">
      <c r="A54" s="122">
        <v>1600</v>
      </c>
      <c r="B54" s="34" t="str">
        <f>B23</f>
        <v># 1147</v>
      </c>
      <c r="C54" s="44" t="str">
        <f>C23</f>
        <v># 1148</v>
      </c>
      <c r="D54" s="44" t="str">
        <f>"# " &amp; VALUE(RIGHT(C54,4)+1)</f>
        <v># 1149</v>
      </c>
      <c r="E54" s="61" t="str">
        <f>"# " &amp; VALUE(RIGHT(D54,4)+1)</f>
        <v># 1150</v>
      </c>
      <c r="F54" s="44" t="str">
        <f>"# " &amp; VALUE(RIGHT(E54,5)+1)</f>
        <v># 1151</v>
      </c>
      <c r="G54" s="141"/>
      <c r="H54" s="322"/>
      <c r="I54" s="143">
        <v>1600</v>
      </c>
    </row>
    <row r="55" spans="1:9" ht="17" customHeight="1">
      <c r="A55" s="80"/>
      <c r="B55" s="144" t="s">
        <v>93</v>
      </c>
      <c r="C55" s="77" t="s">
        <v>98</v>
      </c>
      <c r="D55" s="81"/>
      <c r="E55" s="68" t="s">
        <v>74</v>
      </c>
      <c r="F55" s="68" t="s">
        <v>82</v>
      </c>
      <c r="G55" s="91" t="s">
        <v>20</v>
      </c>
      <c r="H55" s="321" t="s">
        <v>236</v>
      </c>
      <c r="I55" s="30"/>
    </row>
    <row r="56" spans="1:9" ht="17" customHeight="1">
      <c r="A56" s="119"/>
      <c r="B56" s="146" t="s">
        <v>92</v>
      </c>
      <c r="C56" s="726" t="s">
        <v>97</v>
      </c>
      <c r="D56" s="727"/>
      <c r="E56" s="27" t="s">
        <v>73</v>
      </c>
      <c r="F56" s="27" t="s">
        <v>83</v>
      </c>
      <c r="G56" s="147" t="s">
        <v>111</v>
      </c>
      <c r="H56" s="322"/>
      <c r="I56" s="42"/>
    </row>
    <row r="57" spans="1:9" ht="17" customHeight="1">
      <c r="A57" s="130">
        <v>30</v>
      </c>
      <c r="B57" s="32" t="s">
        <v>122</v>
      </c>
      <c r="C57" s="34" t="s">
        <v>94</v>
      </c>
      <c r="D57" s="35" t="str">
        <f>"# " &amp; VALUE(RIGHT(C57,2)+1)</f>
        <v># 6</v>
      </c>
      <c r="E57" s="34" t="s">
        <v>123</v>
      </c>
      <c r="F57" s="34" t="str">
        <f>"# " &amp; VALUE(RIGHT(E57,2)+1)</f>
        <v># 8</v>
      </c>
      <c r="G57" s="33"/>
      <c r="H57" s="320"/>
      <c r="I57" s="37">
        <v>30</v>
      </c>
    </row>
    <row r="58" spans="1:9" ht="17" customHeight="1">
      <c r="A58" s="119"/>
      <c r="B58" s="148" t="s">
        <v>20</v>
      </c>
      <c r="C58" s="6" t="s">
        <v>99</v>
      </c>
      <c r="D58" s="149"/>
      <c r="E58" s="740" t="s">
        <v>237</v>
      </c>
      <c r="F58" s="741"/>
      <c r="G58" s="150" t="s">
        <v>20</v>
      </c>
      <c r="H58" s="115" t="s">
        <v>17</v>
      </c>
      <c r="I58" s="42"/>
    </row>
    <row r="59" spans="1:9" s="21" customFormat="1" ht="17" customHeight="1" thickBot="1">
      <c r="A59" s="122">
        <v>1700</v>
      </c>
      <c r="B59" s="151" t="s">
        <v>153</v>
      </c>
      <c r="C59" s="152" t="s">
        <v>94</v>
      </c>
      <c r="D59" s="44" t="str">
        <f>"# " &amp; VALUE(RIGHT(C59,2)+1)</f>
        <v># 6</v>
      </c>
      <c r="E59" s="338" t="s">
        <v>238</v>
      </c>
      <c r="F59" s="337" t="s">
        <v>239</v>
      </c>
      <c r="G59" s="35" t="s">
        <v>112</v>
      </c>
      <c r="H59" s="153" t="str">
        <f>G78</f>
        <v>澳門25個第一 # 2</v>
      </c>
      <c r="I59" s="143">
        <v>1700</v>
      </c>
    </row>
    <row r="60" spans="1:9" ht="17" customHeight="1">
      <c r="A60" s="22"/>
      <c r="B60" s="247" t="s">
        <v>81</v>
      </c>
      <c r="C60" s="248" t="s">
        <v>85</v>
      </c>
      <c r="D60" s="249" t="s">
        <v>48</v>
      </c>
      <c r="E60" s="249" t="s">
        <v>49</v>
      </c>
      <c r="F60" s="234"/>
      <c r="G60" s="91" t="s">
        <v>20</v>
      </c>
      <c r="H60" s="150" t="s">
        <v>20</v>
      </c>
      <c r="I60" s="30"/>
    </row>
    <row r="61" spans="1:9" ht="17" customHeight="1">
      <c r="A61" s="46"/>
      <c r="B61" s="250" t="s">
        <v>80</v>
      </c>
      <c r="C61" s="245" t="s">
        <v>124</v>
      </c>
      <c r="D61" s="251" t="s">
        <v>47</v>
      </c>
      <c r="E61" s="728" t="s">
        <v>86</v>
      </c>
      <c r="F61" s="729"/>
      <c r="G61" s="105" t="str">
        <f>G39</f>
        <v>思家大戰 # 49</v>
      </c>
      <c r="H61" s="97" t="str">
        <f>G90</f>
        <v>尋醉蘇格蘭 #5</v>
      </c>
      <c r="I61" s="42"/>
    </row>
    <row r="62" spans="1:9" ht="17" customHeight="1">
      <c r="A62" s="31">
        <v>30</v>
      </c>
      <c r="B62" s="242" t="s">
        <v>123</v>
      </c>
      <c r="C62" s="246" t="s">
        <v>84</v>
      </c>
      <c r="D62" s="246" t="s">
        <v>125</v>
      </c>
      <c r="E62" s="231" t="s">
        <v>126</v>
      </c>
      <c r="F62" s="232" t="str">
        <f>"# " &amp; VALUE(RIGHT(E62,2)+1)</f>
        <v># 40</v>
      </c>
      <c r="G62" s="155"/>
      <c r="H62" s="98"/>
      <c r="I62" s="37">
        <v>30</v>
      </c>
    </row>
    <row r="63" spans="1:9" ht="17" customHeight="1">
      <c r="A63" s="38"/>
      <c r="B63" s="68" t="s">
        <v>96</v>
      </c>
      <c r="C63" s="68"/>
      <c r="D63" s="81"/>
      <c r="E63" s="81"/>
      <c r="F63" s="81"/>
      <c r="G63" s="91" t="s">
        <v>20</v>
      </c>
      <c r="H63" s="313" t="s">
        <v>50</v>
      </c>
      <c r="I63" s="42"/>
    </row>
    <row r="64" spans="1:9" ht="17" customHeight="1">
      <c r="A64" s="46"/>
      <c r="B64" s="52"/>
      <c r="C64" s="52"/>
      <c r="D64" s="57" t="s">
        <v>95</v>
      </c>
      <c r="E64" s="58"/>
      <c r="F64" s="52"/>
      <c r="G64" s="128" t="str">
        <f>G42</f>
        <v>周六聊Teen谷 # 44</v>
      </c>
      <c r="H64" s="259" t="s">
        <v>151</v>
      </c>
      <c r="I64" s="42"/>
    </row>
    <row r="65" spans="1:9" s="21" customFormat="1" ht="17" customHeight="1" thickBot="1">
      <c r="A65" s="156">
        <v>1800</v>
      </c>
      <c r="B65" s="61" t="s">
        <v>127</v>
      </c>
      <c r="C65" s="61" t="str">
        <f>"# " &amp; VALUE(RIGHT(B65,2)+1)</f>
        <v># 12</v>
      </c>
      <c r="D65" s="61" t="str">
        <f>"# " &amp; VALUE(RIGHT(C65,2)+1)</f>
        <v># 13</v>
      </c>
      <c r="E65" s="61" t="str">
        <f>"# " &amp; VALUE(RIGHT(D65,2)+1)</f>
        <v># 14</v>
      </c>
      <c r="F65" s="61" t="str">
        <f>"# " &amp; VALUE(RIGHT(E65,2)+1)</f>
        <v># 15</v>
      </c>
      <c r="G65" s="33"/>
      <c r="H65" s="314" t="s">
        <v>39</v>
      </c>
      <c r="I65" s="143">
        <v>1800</v>
      </c>
    </row>
    <row r="66" spans="1:9" ht="17" customHeight="1">
      <c r="A66" s="46"/>
      <c r="B66" s="43"/>
      <c r="C66" s="61"/>
      <c r="D66" s="61"/>
      <c r="E66" s="61"/>
      <c r="F66" s="61"/>
      <c r="G66" s="295" t="s">
        <v>68</v>
      </c>
      <c r="H66" s="317"/>
      <c r="I66" s="42"/>
    </row>
    <row r="67" spans="1:9" ht="17" customHeight="1" thickBot="1">
      <c r="A67" s="31">
        <v>30</v>
      </c>
      <c r="B67" s="157"/>
      <c r="C67" s="158"/>
      <c r="D67" s="158"/>
      <c r="E67" s="158"/>
      <c r="F67" s="158"/>
      <c r="G67" s="318" t="s">
        <v>150</v>
      </c>
      <c r="H67" s="319" t="s">
        <v>117</v>
      </c>
      <c r="I67" s="37">
        <v>30</v>
      </c>
    </row>
    <row r="68" spans="1:9" ht="17" customHeight="1">
      <c r="A68" s="46"/>
      <c r="B68" s="744" t="s">
        <v>72</v>
      </c>
      <c r="C68" s="733"/>
      <c r="D68" s="733"/>
      <c r="E68" s="733"/>
      <c r="F68" s="734"/>
      <c r="G68" s="744" t="s">
        <v>32</v>
      </c>
      <c r="H68" s="745"/>
      <c r="I68" s="42"/>
    </row>
    <row r="69" spans="1:9" s="21" customFormat="1" ht="12.65" customHeight="1" thickBot="1">
      <c r="A69" s="156">
        <v>1900</v>
      </c>
      <c r="B69" s="252"/>
      <c r="C69" s="253"/>
      <c r="D69" s="253"/>
      <c r="E69" s="253"/>
      <c r="F69" s="225">
        <v>1905</v>
      </c>
      <c r="G69" s="252"/>
      <c r="H69" s="253"/>
      <c r="I69" s="143">
        <v>1900</v>
      </c>
    </row>
    <row r="70" spans="1:9" s="21" customFormat="1" ht="17" customHeight="1">
      <c r="A70" s="159"/>
      <c r="B70" s="254" t="s">
        <v>53</v>
      </c>
      <c r="C70" s="255" t="s">
        <v>133</v>
      </c>
      <c r="D70" s="254" t="s">
        <v>53</v>
      </c>
      <c r="E70" s="255" t="s">
        <v>133</v>
      </c>
      <c r="F70" s="256" t="s">
        <v>41</v>
      </c>
      <c r="G70" s="254" t="s">
        <v>51</v>
      </c>
      <c r="H70" s="352" t="s">
        <v>259</v>
      </c>
      <c r="I70" s="129"/>
    </row>
    <row r="71" spans="1:9" s="21" customFormat="1" ht="17" customHeight="1">
      <c r="A71" s="162"/>
      <c r="B71" s="245" t="s">
        <v>130</v>
      </c>
      <c r="C71" s="257" t="s">
        <v>258</v>
      </c>
      <c r="D71" s="245" t="s">
        <v>131</v>
      </c>
      <c r="E71" s="257" t="s">
        <v>134</v>
      </c>
      <c r="F71" s="258" t="s">
        <v>135</v>
      </c>
      <c r="G71" s="245" t="s">
        <v>136</v>
      </c>
      <c r="H71" s="341" t="s">
        <v>240</v>
      </c>
      <c r="I71" s="126"/>
    </row>
    <row r="72" spans="1:9" s="21" customFormat="1" ht="17" customHeight="1">
      <c r="A72" s="46">
        <v>30</v>
      </c>
      <c r="B72" s="246" t="s">
        <v>52</v>
      </c>
      <c r="C72" s="260" t="s">
        <v>257</v>
      </c>
      <c r="D72" s="246" t="s">
        <v>52</v>
      </c>
      <c r="E72" s="260" t="s">
        <v>257</v>
      </c>
      <c r="F72" s="246" t="s">
        <v>21</v>
      </c>
      <c r="G72" s="261" t="s">
        <v>38</v>
      </c>
      <c r="H72" s="339" t="s">
        <v>241</v>
      </c>
      <c r="I72" s="42">
        <v>30</v>
      </c>
    </row>
    <row r="73" spans="1:9" ht="17" customHeight="1">
      <c r="A73" s="164"/>
      <c r="B73" s="262" t="s">
        <v>42</v>
      </c>
      <c r="C73" s="230"/>
      <c r="D73" s="230"/>
      <c r="E73" s="239" t="s">
        <v>37</v>
      </c>
      <c r="F73" s="230"/>
      <c r="G73" s="230"/>
      <c r="H73" s="263" t="s">
        <v>152</v>
      </c>
      <c r="I73" s="165"/>
    </row>
    <row r="74" spans="1:9" s="21" customFormat="1" ht="17" customHeight="1" thickBot="1">
      <c r="A74" s="162">
        <v>2000</v>
      </c>
      <c r="B74" s="229" t="s">
        <v>137</v>
      </c>
      <c r="C74" s="229" t="str">
        <f t="shared" ref="C74:G76" si="19">"# " &amp; VALUE(RIGHT(B74,4)+1)</f>
        <v># 301</v>
      </c>
      <c r="D74" s="232" t="str">
        <f t="shared" si="19"/>
        <v># 302</v>
      </c>
      <c r="E74" s="232" t="str">
        <f t="shared" si="19"/>
        <v># 303</v>
      </c>
      <c r="F74" s="232" t="str">
        <f t="shared" si="19"/>
        <v># 304</v>
      </c>
      <c r="G74" s="232" t="str">
        <f t="shared" si="19"/>
        <v># 305</v>
      </c>
      <c r="H74" s="264" t="s">
        <v>75</v>
      </c>
      <c r="I74" s="143">
        <v>2000</v>
      </c>
    </row>
    <row r="75" spans="1:9" s="21" customFormat="1" ht="17" customHeight="1">
      <c r="A75" s="127"/>
      <c r="B75" s="262" t="s">
        <v>63</v>
      </c>
      <c r="C75" s="265" t="s">
        <v>23</v>
      </c>
      <c r="D75" s="262"/>
      <c r="E75" s="266" t="s">
        <v>33</v>
      </c>
      <c r="F75" s="236"/>
      <c r="G75" s="353" t="s">
        <v>260</v>
      </c>
      <c r="H75" s="266" t="s">
        <v>33</v>
      </c>
      <c r="I75" s="129"/>
    </row>
    <row r="76" spans="1:9" ht="17" customHeight="1">
      <c r="A76" s="119">
        <v>30</v>
      </c>
      <c r="B76" s="229" t="s">
        <v>139</v>
      </c>
      <c r="C76" s="232" t="str">
        <f t="shared" si="19"/>
        <v># 2417</v>
      </c>
      <c r="D76" s="232" t="str">
        <f t="shared" si="19"/>
        <v># 2418</v>
      </c>
      <c r="E76" s="232" t="str">
        <f t="shared" si="19"/>
        <v># 2419</v>
      </c>
      <c r="F76" s="232" t="str">
        <f t="shared" si="19"/>
        <v># 2420</v>
      </c>
      <c r="G76" s="354" t="s">
        <v>163</v>
      </c>
      <c r="H76" s="232" t="str">
        <f>"# " &amp; VALUE(RIGHT(F76,4)+1)</f>
        <v># 2421</v>
      </c>
      <c r="I76" s="37">
        <v>30</v>
      </c>
    </row>
    <row r="77" spans="1:9" ht="17" customHeight="1">
      <c r="A77" s="137"/>
      <c r="B77" s="262" t="s">
        <v>113</v>
      </c>
      <c r="C77" s="262"/>
      <c r="D77" s="236" t="s">
        <v>23</v>
      </c>
      <c r="E77" s="235"/>
      <c r="F77" s="235"/>
      <c r="G77" s="355" t="s">
        <v>261</v>
      </c>
      <c r="H77" s="270" t="s">
        <v>149</v>
      </c>
      <c r="I77" s="140"/>
    </row>
    <row r="78" spans="1:9" ht="17" customHeight="1" thickBot="1">
      <c r="A78" s="119"/>
      <c r="B78" s="234"/>
      <c r="C78" s="234"/>
      <c r="D78" s="229"/>
      <c r="E78" s="229"/>
      <c r="F78" s="229"/>
      <c r="G78" s="321" t="s">
        <v>242</v>
      </c>
      <c r="H78" s="272"/>
      <c r="I78" s="42"/>
    </row>
    <row r="79" spans="1:9" s="21" customFormat="1" ht="17" customHeight="1" thickBot="1">
      <c r="A79" s="168">
        <v>2100</v>
      </c>
      <c r="B79" s="229"/>
      <c r="C79" s="218"/>
      <c r="D79" s="273" t="s">
        <v>114</v>
      </c>
      <c r="E79" s="229"/>
      <c r="F79" s="229"/>
      <c r="G79" s="343" t="s">
        <v>243</v>
      </c>
      <c r="H79" s="274"/>
      <c r="I79" s="143">
        <v>2100</v>
      </c>
    </row>
    <row r="80" spans="1:9" s="21" customFormat="1" ht="17" customHeight="1">
      <c r="A80" s="127"/>
      <c r="B80" s="229" t="s">
        <v>127</v>
      </c>
      <c r="C80" s="229" t="str">
        <f>"# " &amp; VALUE(RIGHT(B80,2)+1)</f>
        <v># 12</v>
      </c>
      <c r="D80" s="229" t="str">
        <f>"# " &amp; VALUE(RIGHT(C80,2)+1)</f>
        <v># 13</v>
      </c>
      <c r="E80" s="229" t="str">
        <f>"# " &amp; VALUE(RIGHT(D80,2)+1)</f>
        <v># 14</v>
      </c>
      <c r="F80" s="229" t="str">
        <f>"# " &amp; VALUE(RIGHT(E80,2)+1)</f>
        <v># 15</v>
      </c>
      <c r="G80" s="336"/>
      <c r="H80" s="275" t="s">
        <v>158</v>
      </c>
      <c r="I80" s="129"/>
    </row>
    <row r="81" spans="1:9" s="21" customFormat="1" ht="17" customHeight="1">
      <c r="A81" s="170"/>
      <c r="B81" s="238"/>
      <c r="C81" s="229"/>
      <c r="D81" s="276"/>
      <c r="E81" s="229"/>
      <c r="F81" s="229"/>
      <c r="G81" s="335"/>
      <c r="H81" s="277" t="s">
        <v>104</v>
      </c>
      <c r="I81" s="126"/>
    </row>
    <row r="82" spans="1:9" ht="17" customHeight="1">
      <c r="A82" s="130">
        <v>30</v>
      </c>
      <c r="B82" s="242"/>
      <c r="C82" s="232"/>
      <c r="D82" s="232"/>
      <c r="E82" s="232"/>
      <c r="F82" s="232"/>
      <c r="G82" s="321" t="s">
        <v>236</v>
      </c>
      <c r="H82" s="278"/>
      <c r="I82" s="37">
        <v>30</v>
      </c>
    </row>
    <row r="83" spans="1:9" ht="17" customHeight="1">
      <c r="A83" s="119"/>
      <c r="B83" s="262" t="s">
        <v>106</v>
      </c>
      <c r="C83" s="262"/>
      <c r="D83" s="236" t="s">
        <v>23</v>
      </c>
      <c r="E83" s="235"/>
      <c r="F83" s="235"/>
      <c r="G83" s="342" t="s">
        <v>244</v>
      </c>
      <c r="H83" s="279"/>
      <c r="I83" s="42"/>
    </row>
    <row r="84" spans="1:9" ht="17" customHeight="1">
      <c r="A84" s="119"/>
      <c r="B84" s="234"/>
      <c r="C84" s="234"/>
      <c r="D84" s="229"/>
      <c r="E84" s="229"/>
      <c r="F84" s="229"/>
      <c r="G84" s="334"/>
      <c r="H84" s="280"/>
      <c r="I84" s="42"/>
    </row>
    <row r="85" spans="1:9" s="21" customFormat="1" ht="17" customHeight="1" thickBot="1">
      <c r="A85" s="122">
        <v>2200</v>
      </c>
      <c r="B85" s="229"/>
      <c r="C85" s="218"/>
      <c r="D85" s="273" t="s">
        <v>107</v>
      </c>
      <c r="E85" s="229"/>
      <c r="F85" s="229"/>
      <c r="G85" s="333"/>
      <c r="H85" s="282"/>
      <c r="I85" s="143">
        <v>2200</v>
      </c>
    </row>
    <row r="86" spans="1:9" s="21" customFormat="1" ht="17" customHeight="1">
      <c r="A86" s="170"/>
      <c r="B86" s="229" t="s">
        <v>105</v>
      </c>
      <c r="C86" s="229" t="str">
        <f>"# " &amp; VALUE(RIGHT(B86,2)+1)</f>
        <v># 7</v>
      </c>
      <c r="D86" s="229" t="str">
        <f>"# " &amp; VALUE(RIGHT(C86,2)+1)</f>
        <v># 8</v>
      </c>
      <c r="E86" s="229" t="str">
        <f>"# " &amp; VALUE(RIGHT(D86,2)+1)</f>
        <v># 9</v>
      </c>
      <c r="F86" s="229" t="str">
        <f>"# " &amp; VALUE(RIGHT(E86,2)+1)</f>
        <v># 10</v>
      </c>
      <c r="G86" s="332" t="s">
        <v>245</v>
      </c>
      <c r="H86" s="283" t="s">
        <v>90</v>
      </c>
      <c r="I86" s="129"/>
    </row>
    <row r="87" spans="1:9" s="21" customFormat="1" ht="17" customHeight="1">
      <c r="A87" s="170"/>
      <c r="B87" s="238"/>
      <c r="C87" s="229"/>
      <c r="D87" s="276"/>
      <c r="E87" s="229"/>
      <c r="F87" s="229"/>
      <c r="G87" s="331" t="s">
        <v>246</v>
      </c>
      <c r="H87" s="284" t="s">
        <v>159</v>
      </c>
      <c r="I87" s="126"/>
    </row>
    <row r="88" spans="1:9" ht="17" customHeight="1">
      <c r="A88" s="130">
        <v>30</v>
      </c>
      <c r="B88" s="242"/>
      <c r="C88" s="232"/>
      <c r="D88" s="232"/>
      <c r="E88" s="232"/>
      <c r="F88" s="285">
        <v>2230</v>
      </c>
      <c r="G88" s="330" t="s">
        <v>247</v>
      </c>
      <c r="H88" s="286" t="s">
        <v>87</v>
      </c>
      <c r="I88" s="37">
        <v>30</v>
      </c>
    </row>
    <row r="89" spans="1:9" ht="17" customHeight="1">
      <c r="A89" s="137"/>
      <c r="B89" s="356" t="s">
        <v>262</v>
      </c>
      <c r="C89" s="230"/>
      <c r="D89" s="584"/>
      <c r="E89" s="585"/>
      <c r="F89" s="602"/>
      <c r="G89" s="287" t="s">
        <v>100</v>
      </c>
      <c r="H89" s="288" t="s">
        <v>65</v>
      </c>
      <c r="I89" s="42"/>
    </row>
    <row r="90" spans="1:9" ht="17" customHeight="1">
      <c r="A90" s="119"/>
      <c r="B90" s="289"/>
      <c r="C90" s="239"/>
      <c r="D90" s="586" t="s">
        <v>458</v>
      </c>
      <c r="E90" s="587"/>
      <c r="F90" s="603"/>
      <c r="G90" s="290" t="s">
        <v>154</v>
      </c>
      <c r="H90" s="229"/>
      <c r="I90" s="42"/>
    </row>
    <row r="91" spans="1:9" ht="17" customHeight="1">
      <c r="A91" s="119"/>
      <c r="B91" s="229" t="s">
        <v>91</v>
      </c>
      <c r="C91" s="229" t="str">
        <f>"# " &amp; VALUE(RIGHT(B91,2)+1)</f>
        <v># 2</v>
      </c>
      <c r="D91" s="588" t="s">
        <v>91</v>
      </c>
      <c r="E91" s="589" t="str">
        <f>"# " &amp; VALUE(RIGHT(D91,2)+1)</f>
        <v># 2</v>
      </c>
      <c r="F91" s="604" t="str">
        <f>"# " &amp; VALUE(RIGHT(E91,2)+1)</f>
        <v># 3</v>
      </c>
      <c r="G91" s="291" t="s">
        <v>101</v>
      </c>
      <c r="H91" s="229"/>
      <c r="I91" s="42"/>
    </row>
    <row r="92" spans="1:9" ht="17" customHeight="1" thickBot="1">
      <c r="A92" s="122">
        <v>2300</v>
      </c>
      <c r="B92" s="232"/>
      <c r="C92" s="232"/>
      <c r="D92" s="590"/>
      <c r="E92" s="591"/>
      <c r="F92" s="605"/>
      <c r="G92" s="293"/>
      <c r="H92" s="229" t="s">
        <v>160</v>
      </c>
      <c r="I92" s="143">
        <v>2300</v>
      </c>
    </row>
    <row r="93" spans="1:9" s="21" customFormat="1" ht="17" customHeight="1">
      <c r="A93" s="172"/>
      <c r="B93" s="233" t="s">
        <v>56</v>
      </c>
      <c r="C93" s="218"/>
      <c r="D93" s="229"/>
      <c r="E93" s="599" t="s">
        <v>460</v>
      </c>
      <c r="F93" s="295">
        <v>800632426</v>
      </c>
      <c r="G93" s="296" t="s">
        <v>70</v>
      </c>
      <c r="H93" s="229" t="s">
        <v>66</v>
      </c>
      <c r="I93" s="129"/>
    </row>
    <row r="94" spans="1:9" s="21" customFormat="1" ht="17" customHeight="1">
      <c r="A94" s="172"/>
      <c r="B94" s="238"/>
      <c r="C94" s="239" t="s">
        <v>57</v>
      </c>
      <c r="D94" s="297"/>
      <c r="E94" s="601" t="s">
        <v>461</v>
      </c>
      <c r="F94" s="239" t="s">
        <v>57</v>
      </c>
      <c r="G94" s="245" t="s">
        <v>155</v>
      </c>
      <c r="H94" s="257"/>
      <c r="I94" s="126"/>
    </row>
    <row r="95" spans="1:9" s="21" customFormat="1" ht="17" customHeight="1" thickBot="1">
      <c r="A95" s="173">
        <v>2315</v>
      </c>
      <c r="B95" s="238" t="s">
        <v>140</v>
      </c>
      <c r="C95" s="229" t="str">
        <f>"# " &amp; VALUE(RIGHT(B95,4)+1)</f>
        <v># 3663</v>
      </c>
      <c r="D95" s="229" t="str">
        <f>"# " &amp; VALUE(RIGHT(C95,4)+1)</f>
        <v># 3664</v>
      </c>
      <c r="E95" s="598" t="s">
        <v>462</v>
      </c>
      <c r="F95" s="300" t="s">
        <v>141</v>
      </c>
      <c r="G95" s="246" t="s">
        <v>69</v>
      </c>
      <c r="H95" s="240"/>
      <c r="I95" s="174">
        <v>2315</v>
      </c>
    </row>
    <row r="96" spans="1:9" ht="17" customHeight="1" thickBot="1">
      <c r="A96" s="31">
        <v>30</v>
      </c>
      <c r="B96" s="301"/>
      <c r="C96" s="302"/>
      <c r="D96" s="302"/>
      <c r="E96" s="597"/>
      <c r="F96" s="302"/>
      <c r="G96" s="749" t="s">
        <v>64</v>
      </c>
      <c r="H96" s="750"/>
      <c r="I96" s="175">
        <v>30</v>
      </c>
    </row>
    <row r="97" spans="1:9" ht="17" customHeight="1">
      <c r="A97" s="38"/>
      <c r="B97" s="238"/>
      <c r="C97" s="219"/>
      <c r="D97" s="219" t="s">
        <v>34</v>
      </c>
      <c r="E97" s="600"/>
      <c r="F97" s="219"/>
      <c r="G97" s="244" t="s">
        <v>102</v>
      </c>
      <c r="H97" s="176" t="s">
        <v>20</v>
      </c>
      <c r="I97" s="42"/>
    </row>
    <row r="98" spans="1:9" ht="17" customHeight="1">
      <c r="A98" s="46"/>
      <c r="B98" s="238"/>
      <c r="C98" s="230"/>
      <c r="D98" s="230"/>
      <c r="E98" s="596"/>
      <c r="F98" s="230"/>
      <c r="G98" s="306" t="s">
        <v>156</v>
      </c>
      <c r="H98" s="58" t="s">
        <v>161</v>
      </c>
      <c r="I98" s="42"/>
    </row>
    <row r="99" spans="1:9" ht="17" customHeight="1" thickBot="1">
      <c r="A99" s="46"/>
      <c r="B99" s="238"/>
      <c r="C99" s="230"/>
      <c r="D99" s="230"/>
      <c r="E99" s="596"/>
      <c r="F99" s="218">
        <v>2350</v>
      </c>
      <c r="G99" s="307" t="s">
        <v>103</v>
      </c>
      <c r="H99" s="61"/>
      <c r="I99" s="42"/>
    </row>
    <row r="100" spans="1:9" s="21" customFormat="1" ht="17" customHeight="1" thickBot="1">
      <c r="A100" s="11" t="s">
        <v>9</v>
      </c>
      <c r="B100" s="304"/>
      <c r="C100" s="305"/>
      <c r="D100" s="305" t="s">
        <v>58</v>
      </c>
      <c r="E100" s="595"/>
      <c r="F100" s="305"/>
      <c r="G100" s="246"/>
      <c r="H100" s="98"/>
      <c r="I100" s="45" t="s">
        <v>9</v>
      </c>
    </row>
    <row r="101" spans="1:9" ht="17" customHeight="1">
      <c r="A101" s="22"/>
      <c r="B101" s="178" t="s">
        <v>17</v>
      </c>
      <c r="C101" s="160" t="s">
        <v>17</v>
      </c>
      <c r="D101" s="160" t="s">
        <v>17</v>
      </c>
      <c r="E101" s="24" t="s">
        <v>17</v>
      </c>
      <c r="F101" s="50" t="s">
        <v>17</v>
      </c>
      <c r="G101" s="161" t="s">
        <v>35</v>
      </c>
      <c r="H101" s="345" t="s">
        <v>248</v>
      </c>
      <c r="I101" s="30"/>
    </row>
    <row r="102" spans="1:9" ht="17" customHeight="1">
      <c r="A102" s="46"/>
      <c r="B102" s="43" t="str">
        <f>$B$27</f>
        <v>新聞掏寶  # 222</v>
      </c>
      <c r="C102" s="95" t="str">
        <f>C61</f>
        <v>約埋班Friend去旅行 # 7</v>
      </c>
      <c r="D102" s="24" t="str">
        <f>D61</f>
        <v>這㇐站阿拉伯 Arabian Days &amp; Nights (20 EPI)</v>
      </c>
      <c r="E102" s="746" t="str">
        <f>E61</f>
        <v xml:space="preserve">關注關注組 Eyes On Concern Groups </v>
      </c>
      <c r="F102" s="747"/>
      <c r="G102" s="105" t="str">
        <f>G42</f>
        <v>周六聊Teen谷 # 44</v>
      </c>
      <c r="H102" s="346" t="s">
        <v>249</v>
      </c>
      <c r="I102" s="42"/>
    </row>
    <row r="103" spans="1:9" ht="17" customHeight="1">
      <c r="A103" s="31">
        <v>30</v>
      </c>
      <c r="B103" s="179"/>
      <c r="C103" s="101"/>
      <c r="D103" s="95" t="str">
        <f>D62</f>
        <v># 20</v>
      </c>
      <c r="E103" s="95" t="str">
        <f>E62</f>
        <v># 39</v>
      </c>
      <c r="F103" s="61" t="str">
        <f>F62</f>
        <v># 40</v>
      </c>
      <c r="G103" s="101"/>
      <c r="H103" s="346"/>
      <c r="I103" s="37">
        <v>30</v>
      </c>
    </row>
    <row r="104" spans="1:9" ht="17" customHeight="1">
      <c r="A104" s="46"/>
      <c r="B104" s="39" t="s">
        <v>17</v>
      </c>
      <c r="C104" s="40"/>
      <c r="D104" s="81"/>
      <c r="E104" s="81"/>
      <c r="F104" s="81"/>
      <c r="G104" s="751" t="s">
        <v>167</v>
      </c>
      <c r="H104" s="752"/>
      <c r="I104" s="180"/>
    </row>
    <row r="105" spans="1:9" s="21" customFormat="1" ht="17" customHeight="1" thickBot="1">
      <c r="A105" s="11" t="s">
        <v>10</v>
      </c>
      <c r="B105" s="61"/>
      <c r="C105" s="2"/>
      <c r="D105" s="169" t="s">
        <v>107</v>
      </c>
      <c r="E105" s="61"/>
      <c r="F105" s="61"/>
      <c r="G105" s="33" t="str">
        <f>G67</f>
        <v># 35</v>
      </c>
      <c r="H105" s="163" t="str">
        <f>H67</f>
        <v># 36</v>
      </c>
      <c r="I105" s="99" t="s">
        <v>10</v>
      </c>
    </row>
    <row r="106" spans="1:9" ht="17" customHeight="1">
      <c r="A106" s="100"/>
      <c r="B106" s="61" t="s">
        <v>105</v>
      </c>
      <c r="C106" s="61" t="str">
        <f>"# " &amp; VALUE(RIGHT(B106,2)+1)</f>
        <v># 7</v>
      </c>
      <c r="D106" s="61" t="str">
        <f>"# " &amp; VALUE(RIGHT(C106,2)+1)</f>
        <v># 8</v>
      </c>
      <c r="E106" s="61" t="str">
        <f>"# " &amp; VALUE(RIGHT(D106,2)+1)</f>
        <v># 9</v>
      </c>
      <c r="F106" s="61" t="str">
        <f>"# " &amp; VALUE(RIGHT(E106,2)+1)</f>
        <v># 10</v>
      </c>
      <c r="G106" s="161" t="s">
        <v>35</v>
      </c>
      <c r="H106" s="182" t="s">
        <v>35</v>
      </c>
      <c r="I106" s="53"/>
    </row>
    <row r="107" spans="1:9" ht="17" customHeight="1">
      <c r="A107" s="181">
        <v>30</v>
      </c>
      <c r="B107" s="32"/>
      <c r="C107" s="44"/>
      <c r="D107" s="44"/>
      <c r="E107" s="44"/>
      <c r="F107" s="44"/>
      <c r="G107" s="105" t="str">
        <f>G39</f>
        <v>思家大戰 # 49</v>
      </c>
      <c r="H107" s="36" t="str">
        <f>H64</f>
        <v>財經透視 # 45</v>
      </c>
      <c r="I107" s="59">
        <v>30</v>
      </c>
    </row>
    <row r="108" spans="1:9" ht="17" customHeight="1">
      <c r="A108" s="110"/>
      <c r="B108" s="39" t="s">
        <v>17</v>
      </c>
      <c r="C108" s="6"/>
      <c r="D108" s="61"/>
      <c r="E108" s="61"/>
      <c r="F108" s="61"/>
      <c r="G108" s="329" t="s">
        <v>250</v>
      </c>
      <c r="H108" s="182" t="s">
        <v>35</v>
      </c>
      <c r="I108" s="63"/>
    </row>
    <row r="109" spans="1:9" s="21" customFormat="1" ht="17" customHeight="1" thickBot="1">
      <c r="A109" s="11" t="s">
        <v>11</v>
      </c>
      <c r="B109" s="43"/>
      <c r="C109" s="2"/>
      <c r="D109" s="61" t="str">
        <f>$D$79</f>
        <v>巾幗梟雄之懸崖 No Return (25 EPI)</v>
      </c>
      <c r="E109" s="61"/>
      <c r="F109" s="61"/>
      <c r="G109" s="331" t="s">
        <v>246</v>
      </c>
      <c r="H109" s="183"/>
      <c r="I109" s="45" t="s">
        <v>11</v>
      </c>
    </row>
    <row r="110" spans="1:9" ht="17" customHeight="1">
      <c r="A110" s="100"/>
      <c r="B110" s="43" t="str">
        <f>$B$80</f>
        <v># 11</v>
      </c>
      <c r="C110" s="61" t="str">
        <f>"# " &amp; VALUE(RIGHT(B110,2)+1)</f>
        <v># 12</v>
      </c>
      <c r="D110" s="61" t="str">
        <f>"# " &amp; VALUE(RIGHT(C110,2)+1)</f>
        <v># 13</v>
      </c>
      <c r="E110" s="61" t="str">
        <f>"# " &amp; VALUE(RIGHT(D110,2)+1)</f>
        <v># 14</v>
      </c>
      <c r="F110" s="61" t="str">
        <f>"# " &amp; VALUE(RIGHT(E110,2)+1)</f>
        <v># 15</v>
      </c>
      <c r="G110" s="329" t="s">
        <v>250</v>
      </c>
      <c r="H110" s="748" t="str">
        <f>H80</f>
        <v>中年好聲音3 #3</v>
      </c>
      <c r="I110" s="53"/>
    </row>
    <row r="111" spans="1:9" ht="17" customHeight="1">
      <c r="A111" s="104">
        <v>30</v>
      </c>
      <c r="B111" s="64"/>
      <c r="C111" s="44"/>
      <c r="D111" s="44"/>
      <c r="E111" s="44"/>
      <c r="F111" s="44"/>
      <c r="G111" s="335"/>
      <c r="H111" s="748"/>
      <c r="I111" s="59">
        <v>30</v>
      </c>
    </row>
    <row r="112" spans="1:9" ht="17" customHeight="1">
      <c r="A112" s="110"/>
      <c r="B112" s="154" t="s">
        <v>17</v>
      </c>
      <c r="C112" s="40"/>
      <c r="D112" s="40" t="str">
        <f>$E$75</f>
        <v xml:space="preserve">愛．回家之開心速遞  Lo And Behold </v>
      </c>
      <c r="E112" s="40"/>
      <c r="F112" s="40"/>
      <c r="G112" s="321" t="s">
        <v>236</v>
      </c>
      <c r="H112" s="185"/>
      <c r="I112" s="63"/>
    </row>
    <row r="113" spans="1:9" s="21" customFormat="1" ht="17" customHeight="1" thickBot="1">
      <c r="A113" s="11" t="s">
        <v>12</v>
      </c>
      <c r="B113" s="61" t="str">
        <f>B76</f>
        <v># 2416</v>
      </c>
      <c r="C113" s="61" t="str">
        <f t="shared" ref="C113:D113" si="20">C76</f>
        <v># 2417</v>
      </c>
      <c r="D113" s="44" t="str">
        <f t="shared" si="20"/>
        <v># 2418</v>
      </c>
      <c r="E113" s="61" t="str">
        <f t="shared" ref="E113:F113" si="21">E76</f>
        <v># 2419</v>
      </c>
      <c r="F113" s="61" t="str">
        <f t="shared" si="21"/>
        <v># 2420</v>
      </c>
      <c r="G113" s="342"/>
      <c r="H113" s="186"/>
      <c r="I113" s="45" t="s">
        <v>12</v>
      </c>
    </row>
    <row r="114" spans="1:9" ht="17" customHeight="1">
      <c r="A114" s="100"/>
      <c r="B114" s="154" t="s">
        <v>17</v>
      </c>
      <c r="C114" s="81"/>
      <c r="D114" s="57" t="s">
        <v>37</v>
      </c>
      <c r="E114" s="40"/>
      <c r="F114" s="40"/>
      <c r="G114" s="357"/>
      <c r="H114" s="187" t="s">
        <v>78</v>
      </c>
      <c r="I114" s="53"/>
    </row>
    <row r="115" spans="1:9" ht="17" customHeight="1">
      <c r="A115" s="181">
        <v>30</v>
      </c>
      <c r="B115" s="44" t="str">
        <f>B74</f>
        <v># 300</v>
      </c>
      <c r="C115" s="44" t="str">
        <f t="shared" ref="C115:G115" si="22">C74</f>
        <v># 301</v>
      </c>
      <c r="D115" s="44" t="str">
        <f t="shared" ref="D115" si="23">D74</f>
        <v># 302</v>
      </c>
      <c r="E115" s="44" t="str">
        <f t="shared" si="22"/>
        <v># 303</v>
      </c>
      <c r="F115" s="44" t="str">
        <f t="shared" si="22"/>
        <v># 304</v>
      </c>
      <c r="G115" s="358" t="str">
        <f t="shared" si="22"/>
        <v># 305</v>
      </c>
      <c r="H115" s="163" t="s">
        <v>138</v>
      </c>
      <c r="I115" s="59">
        <v>30</v>
      </c>
    </row>
    <row r="116" spans="1:9" ht="17" customHeight="1">
      <c r="A116" s="104"/>
      <c r="B116" s="188" t="s">
        <v>17</v>
      </c>
      <c r="C116" s="81" t="s">
        <v>17</v>
      </c>
      <c r="D116" s="112" t="s">
        <v>17</v>
      </c>
      <c r="E116" s="68" t="s">
        <v>17</v>
      </c>
      <c r="F116" s="68" t="s">
        <v>17</v>
      </c>
      <c r="G116" s="359" t="s">
        <v>35</v>
      </c>
      <c r="H116" s="166" t="s">
        <v>33</v>
      </c>
      <c r="I116" s="78"/>
    </row>
    <row r="117" spans="1:9" s="21" customFormat="1" ht="17" customHeight="1" thickBot="1">
      <c r="A117" s="11" t="s">
        <v>15</v>
      </c>
      <c r="B117" s="88" t="str">
        <f>B71</f>
        <v>玲玲友情報 # 33</v>
      </c>
      <c r="C117" s="61" t="str">
        <f>$C$71</f>
        <v>港女野人奇異記 # 1</v>
      </c>
      <c r="D117" s="33" t="str">
        <f>D71</f>
        <v>玲玲友情報 # 34</v>
      </c>
      <c r="E117" s="33" t="str">
        <f>$E$71</f>
        <v>港女野人奇異記 # 2</v>
      </c>
      <c r="F117" s="34" t="str">
        <f>F71</f>
        <v>最強生命線 # 370</v>
      </c>
      <c r="G117" s="360" t="str">
        <f>G76</f>
        <v>自駕德島 #2 Tokushima Road Trip Ideas</v>
      </c>
      <c r="H117" s="190" t="str">
        <f>H76</f>
        <v># 2421</v>
      </c>
      <c r="I117" s="45" t="s">
        <v>15</v>
      </c>
    </row>
    <row r="118" spans="1:9" ht="17" customHeight="1">
      <c r="A118" s="100"/>
      <c r="B118" s="39" t="s">
        <v>17</v>
      </c>
      <c r="C118" s="40"/>
      <c r="D118" s="61"/>
      <c r="E118" s="61"/>
      <c r="F118" s="41"/>
      <c r="G118" s="161" t="s">
        <v>35</v>
      </c>
      <c r="H118" s="191" t="s">
        <v>20</v>
      </c>
      <c r="I118" s="53"/>
    </row>
    <row r="119" spans="1:9" ht="17" customHeight="1">
      <c r="A119" s="181">
        <v>30</v>
      </c>
      <c r="B119" s="192"/>
      <c r="C119" s="61"/>
      <c r="D119" s="61" t="str">
        <f>D64</f>
        <v>燕雲台 The Legend of Xiao Chuo (48 EPI)</v>
      </c>
      <c r="E119" s="61"/>
      <c r="F119" s="61"/>
      <c r="G119" s="171" t="str">
        <f>G90</f>
        <v>尋醉蘇格蘭 #5</v>
      </c>
      <c r="H119" s="193" t="str">
        <f>H87</f>
        <v>無窮之路IV - 一帶一路 #6</v>
      </c>
      <c r="I119" s="59">
        <v>30</v>
      </c>
    </row>
    <row r="120" spans="1:9" ht="17" customHeight="1">
      <c r="A120" s="104"/>
      <c r="B120" s="43" t="str">
        <f>B65</f>
        <v># 11</v>
      </c>
      <c r="C120" s="61" t="str">
        <f>C65</f>
        <v># 12</v>
      </c>
      <c r="D120" s="61" t="str">
        <f>D65</f>
        <v># 13</v>
      </c>
      <c r="E120" s="61" t="str">
        <f>E65</f>
        <v># 14</v>
      </c>
      <c r="F120" s="61" t="str">
        <f>F65</f>
        <v># 15</v>
      </c>
      <c r="G120" s="329" t="s">
        <v>250</v>
      </c>
      <c r="H120" s="191" t="s">
        <v>20</v>
      </c>
      <c r="I120" s="63"/>
    </row>
    <row r="121" spans="1:9" s="21" customFormat="1" ht="17" customHeight="1" thickBot="1">
      <c r="A121" s="11" t="s">
        <v>13</v>
      </c>
      <c r="B121" s="64"/>
      <c r="C121" s="44"/>
      <c r="D121" s="44"/>
      <c r="E121" s="44"/>
      <c r="F121" s="44"/>
      <c r="G121" s="321" t="s">
        <v>242</v>
      </c>
      <c r="H121" s="62" t="str">
        <f>H92</f>
        <v>J Music #61</v>
      </c>
      <c r="I121" s="45" t="s">
        <v>13</v>
      </c>
    </row>
    <row r="122" spans="1:9" ht="17" customHeight="1">
      <c r="A122" s="46"/>
      <c r="B122" s="111" t="s">
        <v>17</v>
      </c>
      <c r="C122" s="52"/>
      <c r="D122" s="6"/>
      <c r="E122" s="6"/>
      <c r="F122" s="6"/>
      <c r="G122" s="161" t="s">
        <v>35</v>
      </c>
      <c r="H122" s="191" t="s">
        <v>20</v>
      </c>
      <c r="I122" s="42"/>
    </row>
    <row r="123" spans="1:9" ht="17" customHeight="1">
      <c r="A123" s="181" t="s">
        <v>2</v>
      </c>
      <c r="B123" s="194"/>
      <c r="C123" s="2"/>
      <c r="D123" s="61" t="str">
        <f>D39</f>
        <v>流行都市  Big City Shop 2024</v>
      </c>
      <c r="E123" s="6"/>
      <c r="F123" s="61"/>
      <c r="G123" s="105" t="str">
        <f>G71</f>
        <v>新聞透視 # 44</v>
      </c>
      <c r="H123" s="62" t="str">
        <f>H40</f>
        <v>開心無敵獎門人 # 16</v>
      </c>
      <c r="I123" s="59" t="s">
        <v>2</v>
      </c>
    </row>
    <row r="124" spans="1:9" ht="17" customHeight="1">
      <c r="A124" s="104"/>
      <c r="B124" s="61" t="str">
        <f>B40</f>
        <v># 220</v>
      </c>
      <c r="C124" s="61" t="str">
        <f>C40</f>
        <v># 221</v>
      </c>
      <c r="D124" s="61" t="str">
        <f>D40</f>
        <v># 222</v>
      </c>
      <c r="E124" s="61" t="str">
        <f>E40</f>
        <v># 223</v>
      </c>
      <c r="F124" s="61" t="str">
        <f>F40</f>
        <v># 224</v>
      </c>
      <c r="G124" s="161" t="s">
        <v>35</v>
      </c>
      <c r="H124" s="61"/>
      <c r="I124" s="78"/>
    </row>
    <row r="125" spans="1:9" ht="17" customHeight="1" thickBot="1">
      <c r="A125" s="195" t="s">
        <v>14</v>
      </c>
      <c r="B125" s="196"/>
      <c r="C125" s="197"/>
      <c r="D125" s="197"/>
      <c r="E125" s="197"/>
      <c r="F125" s="198"/>
      <c r="G125" s="199" t="str">
        <f>G42</f>
        <v>周六聊Teen谷 # 44</v>
      </c>
      <c r="H125" s="200"/>
      <c r="I125" s="45" t="s">
        <v>14</v>
      </c>
    </row>
    <row r="126" spans="1:9" ht="17" customHeight="1" thickTop="1">
      <c r="A126" s="201"/>
      <c r="B126" s="2"/>
      <c r="C126" s="6"/>
      <c r="D126" s="6"/>
      <c r="E126" s="6"/>
      <c r="F126" s="6"/>
      <c r="G126" s="6"/>
      <c r="H126" s="742">
        <f ca="1">TODAY()</f>
        <v>45624</v>
      </c>
      <c r="I126" s="743"/>
    </row>
    <row r="127" spans="1:9" ht="17" customHeight="1"/>
    <row r="128" spans="1:9" ht="17" customHeight="1"/>
    <row r="129" ht="17" customHeight="1"/>
  </sheetData>
  <mergeCells count="17">
    <mergeCell ref="H126:I126"/>
    <mergeCell ref="B68:F68"/>
    <mergeCell ref="G68:H68"/>
    <mergeCell ref="E102:F102"/>
    <mergeCell ref="H110:H111"/>
    <mergeCell ref="G96:H96"/>
    <mergeCell ref="G104:H104"/>
    <mergeCell ref="C56:D56"/>
    <mergeCell ref="E61:F61"/>
    <mergeCell ref="C1:G1"/>
    <mergeCell ref="H2:I2"/>
    <mergeCell ref="B11:F11"/>
    <mergeCell ref="G11:H11"/>
    <mergeCell ref="D6:E6"/>
    <mergeCell ref="G26:H26"/>
    <mergeCell ref="G27:H27"/>
    <mergeCell ref="E58:F58"/>
  </mergeCells>
  <phoneticPr fontId="0" type="noConversion"/>
  <printOptions horizontalCentered="1"/>
  <pageMargins left="0" right="0" top="0.27559055118110237" bottom="0" header="0.11811023622047245" footer="0"/>
  <pageSetup paperSize="9" scale="38" orientation="portrait" r:id="rId1"/>
  <headerFooter alignWithMargins="0"/>
  <rowBreaks count="1" manualBreakCount="1">
    <brk id="12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0E22A-2B0D-440B-984D-81B3F852EF67}">
  <dimension ref="A1:I129"/>
  <sheetViews>
    <sheetView zoomScale="70" zoomScaleNormal="70" workbookViewId="0">
      <pane ySplit="4" topLeftCell="A72" activePane="bottomLeft" state="frozen"/>
      <selection pane="bottomLeft" activeCell="G79" sqref="G79"/>
    </sheetView>
  </sheetViews>
  <sheetFormatPr defaultColWidth="9.453125" defaultRowHeight="15.5"/>
  <cols>
    <col min="1" max="1" width="7.6328125" style="202" customWidth="1"/>
    <col min="2" max="8" width="32.6328125" style="5" customWidth="1"/>
    <col min="9" max="9" width="7.6328125" style="203" customWidth="1"/>
    <col min="10" max="16384" width="9.453125" style="5"/>
  </cols>
  <sheetData>
    <row r="1" spans="1:9" ht="36" customHeight="1">
      <c r="A1" s="206"/>
      <c r="B1" s="4"/>
      <c r="C1" s="730" t="s">
        <v>168</v>
      </c>
      <c r="D1" s="730"/>
      <c r="E1" s="730"/>
      <c r="F1" s="730"/>
      <c r="G1" s="730"/>
      <c r="H1" s="4"/>
      <c r="I1" s="4"/>
    </row>
    <row r="2" spans="1:9" ht="17" customHeight="1" thickBot="1">
      <c r="A2" s="207" t="s">
        <v>169</v>
      </c>
      <c r="B2" s="6"/>
      <c r="C2" s="6"/>
      <c r="D2" s="1" t="s">
        <v>18</v>
      </c>
      <c r="E2" s="1"/>
      <c r="F2" s="209"/>
      <c r="G2" s="209"/>
      <c r="H2" s="731" t="s">
        <v>170</v>
      </c>
      <c r="I2" s="731"/>
    </row>
    <row r="3" spans="1:9" ht="17" customHeight="1" thickTop="1">
      <c r="A3" s="8" t="s">
        <v>19</v>
      </c>
      <c r="B3" s="9" t="s">
        <v>24</v>
      </c>
      <c r="C3" s="9" t="s">
        <v>25</v>
      </c>
      <c r="D3" s="9" t="s">
        <v>26</v>
      </c>
      <c r="E3" s="9" t="s">
        <v>171</v>
      </c>
      <c r="F3" s="9" t="s">
        <v>28</v>
      </c>
      <c r="G3" s="9" t="s">
        <v>29</v>
      </c>
      <c r="H3" s="9" t="s">
        <v>30</v>
      </c>
      <c r="I3" s="10" t="s">
        <v>19</v>
      </c>
    </row>
    <row r="4" spans="1:9" ht="17" customHeight="1" thickBot="1">
      <c r="A4" s="11"/>
      <c r="B4" s="12">
        <v>45607</v>
      </c>
      <c r="C4" s="12">
        <f t="shared" ref="C4:H4" si="0">SUM(B4+1)</f>
        <v>45608</v>
      </c>
      <c r="D4" s="13">
        <f t="shared" si="0"/>
        <v>45609</v>
      </c>
      <c r="E4" s="13">
        <f t="shared" si="0"/>
        <v>45610</v>
      </c>
      <c r="F4" s="13">
        <f t="shared" si="0"/>
        <v>45611</v>
      </c>
      <c r="G4" s="13">
        <f t="shared" si="0"/>
        <v>45612</v>
      </c>
      <c r="H4" s="13">
        <f t="shared" si="0"/>
        <v>45613</v>
      </c>
      <c r="I4" s="14"/>
    </row>
    <row r="5" spans="1:9" s="21" customFormat="1" ht="17" customHeight="1" thickBot="1">
      <c r="A5" s="15" t="s">
        <v>14</v>
      </c>
      <c r="B5" s="16"/>
      <c r="C5" s="17"/>
      <c r="D5" s="18"/>
      <c r="E5" s="18"/>
      <c r="F5" s="18"/>
      <c r="G5" s="18"/>
      <c r="H5" s="19"/>
      <c r="I5" s="20" t="s">
        <v>14</v>
      </c>
    </row>
    <row r="6" spans="1:9" ht="17" customHeight="1">
      <c r="A6" s="22"/>
      <c r="B6" s="23" t="s">
        <v>17</v>
      </c>
      <c r="C6" s="24" t="s">
        <v>17</v>
      </c>
      <c r="D6" s="726" t="s">
        <v>172</v>
      </c>
      <c r="E6" s="727"/>
      <c r="F6" s="27" t="s">
        <v>73</v>
      </c>
      <c r="G6" s="28" t="s">
        <v>83</v>
      </c>
      <c r="H6" s="29" t="s">
        <v>17</v>
      </c>
      <c r="I6" s="30"/>
    </row>
    <row r="7" spans="1:9" ht="17" customHeight="1">
      <c r="A7" s="31">
        <v>30</v>
      </c>
      <c r="B7" s="32" t="str">
        <f>LEFT($H$64,5) &amp; " # " &amp; VALUE(RIGHT($H$64,2)-1)</f>
        <v>財經透視  # 45</v>
      </c>
      <c r="C7" s="33" t="str">
        <f>B27</f>
        <v>新聞掏寶  # 223</v>
      </c>
      <c r="D7" s="34" t="str">
        <f>C57</f>
        <v># 7</v>
      </c>
      <c r="E7" s="35" t="str">
        <f>"# " &amp; VALUE(RIGHT(D7,2)+1)</f>
        <v># 8</v>
      </c>
      <c r="F7" s="34" t="str">
        <f>E57</f>
        <v># 8</v>
      </c>
      <c r="G7" s="33" t="str">
        <f>F57</f>
        <v># 9</v>
      </c>
      <c r="H7" s="36" t="str">
        <f>D71</f>
        <v>玲玲友情報 # 36</v>
      </c>
      <c r="I7" s="37">
        <v>30</v>
      </c>
    </row>
    <row r="8" spans="1:9" ht="17" customHeight="1">
      <c r="A8" s="38"/>
      <c r="B8" s="39" t="s">
        <v>17</v>
      </c>
      <c r="C8" s="40"/>
      <c r="D8" s="40"/>
      <c r="E8" s="41" t="str">
        <f>$E$73</f>
        <v>東張西望  Scoop 2024</v>
      </c>
      <c r="F8" s="40"/>
      <c r="G8" s="40"/>
      <c r="H8" s="40"/>
      <c r="I8" s="42"/>
    </row>
    <row r="9" spans="1:9" s="21" customFormat="1" ht="17" customHeight="1" thickBot="1">
      <c r="A9" s="11" t="s">
        <v>0</v>
      </c>
      <c r="B9" s="43" t="s">
        <v>138</v>
      </c>
      <c r="C9" s="44" t="str">
        <f t="shared" ref="C9:H9" si="1">"# " &amp; VALUE(RIGHT(B9,4)+1)</f>
        <v># 307</v>
      </c>
      <c r="D9" s="44" t="str">
        <f t="shared" si="1"/>
        <v># 308</v>
      </c>
      <c r="E9" s="44" t="str">
        <f t="shared" si="1"/>
        <v># 309</v>
      </c>
      <c r="F9" s="44" t="str">
        <f t="shared" si="1"/>
        <v># 310</v>
      </c>
      <c r="G9" s="44" t="str">
        <f t="shared" si="1"/>
        <v># 311</v>
      </c>
      <c r="H9" s="44" t="str">
        <f t="shared" si="1"/>
        <v># 312</v>
      </c>
      <c r="I9" s="45" t="s">
        <v>0</v>
      </c>
    </row>
    <row r="10" spans="1:9" ht="17" customHeight="1">
      <c r="A10" s="46"/>
      <c r="B10" s="213"/>
      <c r="C10" s="214"/>
      <c r="D10" s="214"/>
      <c r="E10" s="214"/>
      <c r="F10" s="215"/>
      <c r="G10" s="213"/>
      <c r="H10" s="216"/>
      <c r="I10" s="30"/>
    </row>
    <row r="11" spans="1:9" ht="17" customHeight="1">
      <c r="A11" s="31">
        <v>30</v>
      </c>
      <c r="B11" s="732" t="s">
        <v>173</v>
      </c>
      <c r="C11" s="733"/>
      <c r="D11" s="733"/>
      <c r="E11" s="733"/>
      <c r="F11" s="734"/>
      <c r="G11" s="732" t="s">
        <v>31</v>
      </c>
      <c r="H11" s="735"/>
      <c r="I11" s="37">
        <v>30</v>
      </c>
    </row>
    <row r="12" spans="1:9" ht="17" customHeight="1">
      <c r="A12" s="47"/>
      <c r="B12" s="217"/>
      <c r="C12" s="218"/>
      <c r="D12" s="219"/>
      <c r="E12" s="218"/>
      <c r="F12" s="220"/>
      <c r="G12" s="217"/>
      <c r="H12" s="221"/>
      <c r="I12" s="42"/>
    </row>
    <row r="13" spans="1:9" s="21" customFormat="1" ht="17" customHeight="1" thickBot="1">
      <c r="A13" s="48" t="s">
        <v>1</v>
      </c>
      <c r="B13" s="222"/>
      <c r="C13" s="223"/>
      <c r="D13" s="224"/>
      <c r="E13" s="224"/>
      <c r="F13" s="225"/>
      <c r="G13" s="226"/>
      <c r="H13" s="227"/>
      <c r="I13" s="45" t="s">
        <v>1</v>
      </c>
    </row>
    <row r="14" spans="1:9" ht="17" customHeight="1">
      <c r="A14" s="49"/>
      <c r="B14" s="50">
        <v>800167251</v>
      </c>
      <c r="C14" s="52"/>
      <c r="D14" s="52"/>
      <c r="E14" s="52"/>
      <c r="F14" s="52"/>
      <c r="G14" s="52"/>
      <c r="H14" s="52"/>
      <c r="I14" s="53"/>
    </row>
    <row r="15" spans="1:9" ht="17" customHeight="1">
      <c r="A15" s="54" t="s">
        <v>2</v>
      </c>
      <c r="B15" s="55"/>
      <c r="C15" s="205"/>
      <c r="D15" s="208"/>
      <c r="E15" s="205" t="s">
        <v>174</v>
      </c>
      <c r="F15" s="208"/>
      <c r="G15" s="208"/>
      <c r="H15" s="208"/>
      <c r="I15" s="59" t="s">
        <v>2</v>
      </c>
    </row>
    <row r="16" spans="1:9" ht="17" customHeight="1">
      <c r="A16" s="60"/>
      <c r="B16" s="43" t="s">
        <v>105</v>
      </c>
      <c r="C16" s="211" t="str">
        <f t="shared" ref="C16:H16" si="2">"# " &amp; VALUE(RIGHT(B16,2)+1)</f>
        <v># 7</v>
      </c>
      <c r="D16" s="211" t="str">
        <f t="shared" si="2"/>
        <v># 8</v>
      </c>
      <c r="E16" s="211" t="str">
        <f t="shared" si="2"/>
        <v># 9</v>
      </c>
      <c r="F16" s="211" t="str">
        <f t="shared" si="2"/>
        <v># 10</v>
      </c>
      <c r="G16" s="211" t="str">
        <f t="shared" si="2"/>
        <v># 11</v>
      </c>
      <c r="H16" s="211" t="str">
        <f t="shared" si="2"/>
        <v># 12</v>
      </c>
      <c r="I16" s="63"/>
    </row>
    <row r="17" spans="1:9" s="21" customFormat="1" ht="17" customHeight="1" thickBot="1">
      <c r="A17" s="48" t="s">
        <v>3</v>
      </c>
      <c r="B17" s="64" t="s">
        <v>40</v>
      </c>
      <c r="C17" s="66"/>
      <c r="D17" s="66"/>
      <c r="E17" s="66"/>
      <c r="F17" s="66"/>
      <c r="G17" s="66"/>
      <c r="H17" s="66"/>
      <c r="I17" s="45" t="s">
        <v>16</v>
      </c>
    </row>
    <row r="18" spans="1:9" s="21" customFormat="1" ht="17" customHeight="1">
      <c r="A18" s="67"/>
      <c r="B18" s="68" t="s">
        <v>59</v>
      </c>
      <c r="C18" s="40"/>
      <c r="D18" s="69" t="s">
        <v>60</v>
      </c>
      <c r="E18" s="40"/>
      <c r="F18" s="6"/>
      <c r="G18" s="6"/>
      <c r="H18" s="70"/>
      <c r="I18" s="71"/>
    </row>
    <row r="19" spans="1:9" s="21" customFormat="1" ht="17" customHeight="1">
      <c r="A19" s="72"/>
      <c r="B19" s="44" t="s">
        <v>175</v>
      </c>
      <c r="C19" s="44" t="str">
        <f t="shared" ref="C19:H19" si="3">"# " &amp; VALUE(RIGHT(B19,3)+1)</f>
        <v># 237</v>
      </c>
      <c r="D19" s="44" t="str">
        <f t="shared" si="3"/>
        <v># 238</v>
      </c>
      <c r="E19" s="44" t="str">
        <f t="shared" si="3"/>
        <v># 239</v>
      </c>
      <c r="F19" s="44" t="str">
        <f t="shared" si="3"/>
        <v># 240</v>
      </c>
      <c r="G19" s="44" t="str">
        <f t="shared" si="3"/>
        <v># 241</v>
      </c>
      <c r="H19" s="44" t="str">
        <f t="shared" si="3"/>
        <v># 242</v>
      </c>
      <c r="I19" s="71" t="s">
        <v>67</v>
      </c>
    </row>
    <row r="20" spans="1:9" s="21" customFormat="1" ht="17" customHeight="1">
      <c r="A20" s="72"/>
      <c r="B20" s="636" t="s">
        <v>17</v>
      </c>
      <c r="C20" s="637"/>
      <c r="D20" s="637"/>
      <c r="E20" s="637" t="s">
        <v>88</v>
      </c>
      <c r="F20" s="458"/>
      <c r="G20" s="458"/>
      <c r="H20" s="453" t="s">
        <v>17</v>
      </c>
      <c r="I20" s="71"/>
    </row>
    <row r="21" spans="1:9" ht="17" customHeight="1">
      <c r="A21" s="74" t="s">
        <v>2</v>
      </c>
      <c r="B21" s="635" t="s">
        <v>176</v>
      </c>
      <c r="C21" s="634" t="str">
        <f t="shared" ref="C21:G21" si="4">B76</f>
        <v># 2389</v>
      </c>
      <c r="D21" s="634" t="str">
        <f t="shared" si="4"/>
        <v># 2405</v>
      </c>
      <c r="E21" s="634" t="str">
        <f t="shared" si="4"/>
        <v># 2422</v>
      </c>
      <c r="F21" s="433" t="str">
        <f t="shared" si="4"/>
        <v># 2423</v>
      </c>
      <c r="G21" s="433" t="str">
        <f t="shared" si="4"/>
        <v># 2424</v>
      </c>
      <c r="H21" s="460" t="s">
        <v>177</v>
      </c>
      <c r="I21" s="59" t="s">
        <v>2</v>
      </c>
    </row>
    <row r="22" spans="1:9" ht="17" customHeight="1">
      <c r="A22" s="76"/>
      <c r="B22" s="228" t="s">
        <v>61</v>
      </c>
      <c r="C22" s="229"/>
      <c r="D22" s="229"/>
      <c r="E22" s="229" t="s">
        <v>62</v>
      </c>
      <c r="F22" s="632"/>
      <c r="G22" s="633"/>
      <c r="H22" s="633"/>
      <c r="I22" s="78"/>
    </row>
    <row r="23" spans="1:9" s="21" customFormat="1" ht="17" customHeight="1" thickBot="1">
      <c r="A23" s="79" t="s">
        <v>4</v>
      </c>
      <c r="B23" s="231" t="s">
        <v>178</v>
      </c>
      <c r="C23" s="229" t="str">
        <f t="shared" ref="C23:E23" si="5">"# " &amp; VALUE(RIGHT(B23,4)+1)</f>
        <v># 1155</v>
      </c>
      <c r="D23" s="232" t="str">
        <f t="shared" si="5"/>
        <v># 1156</v>
      </c>
      <c r="E23" s="232" t="str">
        <f t="shared" si="5"/>
        <v># 1157</v>
      </c>
      <c r="F23" s="632" t="s">
        <v>463</v>
      </c>
      <c r="G23" s="632" t="s">
        <v>464</v>
      </c>
      <c r="H23" s="632" t="s">
        <v>465</v>
      </c>
      <c r="I23" s="45" t="s">
        <v>4</v>
      </c>
    </row>
    <row r="24" spans="1:9" ht="17" customHeight="1">
      <c r="A24" s="80"/>
      <c r="B24" s="606" t="s">
        <v>466</v>
      </c>
      <c r="C24" s="638"/>
      <c r="D24" s="608" t="s">
        <v>467</v>
      </c>
      <c r="E24" s="608"/>
      <c r="F24" s="602"/>
      <c r="G24" s="68">
        <v>800402770</v>
      </c>
      <c r="H24" s="81"/>
      <c r="I24" s="30"/>
    </row>
    <row r="25" spans="1:9" ht="17" customHeight="1">
      <c r="A25" s="82" t="s">
        <v>2</v>
      </c>
      <c r="B25" s="609" t="s">
        <v>312</v>
      </c>
      <c r="C25" s="607" t="s">
        <v>309</v>
      </c>
      <c r="D25" s="610" t="s">
        <v>311</v>
      </c>
      <c r="E25" s="610" t="s">
        <v>312</v>
      </c>
      <c r="F25" s="611" t="s">
        <v>394</v>
      </c>
      <c r="G25" s="210"/>
      <c r="H25" s="83"/>
      <c r="I25" s="59" t="s">
        <v>2</v>
      </c>
    </row>
    <row r="26" spans="1:9" ht="17" customHeight="1">
      <c r="A26" s="84"/>
      <c r="B26" s="85" t="s">
        <v>17</v>
      </c>
      <c r="C26" s="52" t="s">
        <v>17</v>
      </c>
      <c r="D26" s="77" t="s">
        <v>17</v>
      </c>
      <c r="E26" s="77" t="s">
        <v>17</v>
      </c>
      <c r="F26" s="77" t="s">
        <v>17</v>
      </c>
      <c r="G26" s="736" t="s">
        <v>108</v>
      </c>
      <c r="H26" s="737"/>
      <c r="I26" s="78"/>
    </row>
    <row r="27" spans="1:9" ht="17" customHeight="1" thickBot="1">
      <c r="A27" s="86"/>
      <c r="B27" s="87" t="str">
        <f>LEFT($H$36,5) &amp; " # " &amp; VALUE(RIGHT($H$36,3)-1)</f>
        <v>新聞掏寶  # 223</v>
      </c>
      <c r="C27" s="204" t="str">
        <f>B71</f>
        <v>玲玲友情報 # 35</v>
      </c>
      <c r="D27" s="210" t="str">
        <f>C71</f>
        <v>港女野人奇異記 # 3</v>
      </c>
      <c r="E27" s="210" t="str">
        <f>D71</f>
        <v>玲玲友情報 # 36</v>
      </c>
      <c r="F27" s="210" t="str">
        <f>E71</f>
        <v>港女野人奇異記 # 4</v>
      </c>
      <c r="G27" s="738" t="s">
        <v>109</v>
      </c>
      <c r="H27" s="739"/>
      <c r="I27" s="78"/>
    </row>
    <row r="28" spans="1:9" s="21" customFormat="1" ht="17" customHeight="1" thickBot="1">
      <c r="A28" s="79" t="s">
        <v>5</v>
      </c>
      <c r="B28" s="88"/>
      <c r="C28" s="87"/>
      <c r="D28" s="34"/>
      <c r="E28" s="34"/>
      <c r="F28" s="34"/>
      <c r="G28" s="210" t="s">
        <v>179</v>
      </c>
      <c r="H28" s="211" t="s">
        <v>180</v>
      </c>
      <c r="I28" s="71" t="s">
        <v>5</v>
      </c>
    </row>
    <row r="29" spans="1:9" ht="17" customHeight="1">
      <c r="A29" s="89"/>
      <c r="B29" s="52" t="s">
        <v>17</v>
      </c>
      <c r="C29" s="41"/>
      <c r="D29" s="41"/>
      <c r="E29" s="41"/>
      <c r="F29" s="41"/>
      <c r="G29" s="90"/>
      <c r="H29" s="52"/>
      <c r="I29" s="53"/>
    </row>
    <row r="30" spans="1:9" ht="17" customHeight="1">
      <c r="A30" s="82" t="s">
        <v>2</v>
      </c>
      <c r="B30" s="210"/>
      <c r="C30" s="211"/>
      <c r="D30" s="211" t="str">
        <f>D79</f>
        <v>巾幗梟雄之懸崖 No Return (25 EPI)</v>
      </c>
      <c r="E30" s="211"/>
      <c r="F30" s="211"/>
      <c r="G30" s="210"/>
      <c r="H30" s="211"/>
      <c r="I30" s="59" t="s">
        <v>2</v>
      </c>
    </row>
    <row r="31" spans="1:9" ht="17" customHeight="1">
      <c r="A31" s="76"/>
      <c r="B31" s="210" t="str">
        <f>"# " &amp; VALUE(RIGHT(B80,2)-1)</f>
        <v># 15</v>
      </c>
      <c r="C31" s="211" t="str">
        <f>"# " &amp; VALUE(RIGHT(C80,2)-1)</f>
        <v># 16</v>
      </c>
      <c r="D31" s="211" t="str">
        <f>"# " &amp; VALUE(RIGHT(D80,2)-1)</f>
        <v># 17</v>
      </c>
      <c r="E31" s="211" t="str">
        <f>"# " &amp; VALUE(RIGHT(E80,2)-1)</f>
        <v># 18</v>
      </c>
      <c r="F31" s="211" t="str">
        <f>E80</f>
        <v># 19</v>
      </c>
      <c r="G31" s="210"/>
      <c r="H31" s="211"/>
      <c r="I31" s="78"/>
    </row>
    <row r="32" spans="1:9" s="21" customFormat="1" ht="17" customHeight="1" thickBot="1">
      <c r="A32" s="79" t="s">
        <v>6</v>
      </c>
      <c r="B32" s="34"/>
      <c r="C32" s="44"/>
      <c r="D32" s="44"/>
      <c r="E32" s="44"/>
      <c r="F32" s="44"/>
      <c r="G32" s="65" t="s">
        <v>40</v>
      </c>
      <c r="H32" s="66"/>
      <c r="I32" s="45" t="s">
        <v>6</v>
      </c>
    </row>
    <row r="33" spans="1:9" ht="17" customHeight="1">
      <c r="A33" s="89"/>
      <c r="B33" s="52" t="s">
        <v>17</v>
      </c>
      <c r="C33" s="6"/>
      <c r="D33" s="6"/>
      <c r="E33" s="211" t="str">
        <f>$E$73</f>
        <v>東張西望  Scoop 2024</v>
      </c>
      <c r="F33" s="6"/>
      <c r="G33" s="6"/>
      <c r="H33" s="6"/>
      <c r="I33" s="78"/>
    </row>
    <row r="34" spans="1:9" ht="17" customHeight="1">
      <c r="A34" s="82" t="s">
        <v>2</v>
      </c>
      <c r="B34" s="44" t="str">
        <f t="shared" ref="B34:H34" si="6">B9</f>
        <v># 306</v>
      </c>
      <c r="C34" s="44" t="str">
        <f t="shared" si="6"/>
        <v># 307</v>
      </c>
      <c r="D34" s="44" t="str">
        <f t="shared" si="6"/>
        <v># 308</v>
      </c>
      <c r="E34" s="44" t="str">
        <f t="shared" si="6"/>
        <v># 309</v>
      </c>
      <c r="F34" s="44" t="str">
        <f t="shared" si="6"/>
        <v># 310</v>
      </c>
      <c r="G34" s="211" t="str">
        <f t="shared" si="6"/>
        <v># 311</v>
      </c>
      <c r="H34" s="44" t="str">
        <f t="shared" si="6"/>
        <v># 312</v>
      </c>
      <c r="I34" s="59" t="s">
        <v>2</v>
      </c>
    </row>
    <row r="35" spans="1:9" ht="17" customHeight="1">
      <c r="A35" s="76"/>
      <c r="B35" s="85" t="s">
        <v>17</v>
      </c>
      <c r="C35" s="52" t="s">
        <v>17</v>
      </c>
      <c r="D35" s="24" t="s">
        <v>17</v>
      </c>
      <c r="E35" s="77" t="s">
        <v>17</v>
      </c>
      <c r="F35" s="77" t="s">
        <v>17</v>
      </c>
      <c r="G35" s="91" t="s">
        <v>20</v>
      </c>
      <c r="H35" s="92" t="s">
        <v>45</v>
      </c>
      <c r="I35" s="93"/>
    </row>
    <row r="36" spans="1:9" ht="17" customHeight="1">
      <c r="A36" s="76"/>
      <c r="B36" s="94" t="str">
        <f>E61</f>
        <v xml:space="preserve">關注關注組 Eyes On Concern Groups </v>
      </c>
      <c r="C36" s="211" t="str">
        <f>B61</f>
        <v>粵講粵㜺鬼 Cantoxicating! (Sr. 3) (24 EPI)</v>
      </c>
      <c r="D36" s="95" t="str">
        <f>C61</f>
        <v>約埋班Friend去旅行 # 8</v>
      </c>
      <c r="E36" s="90" t="str">
        <f>D61</f>
        <v>黃金盛宴 Golden Banquet (9 EPI)</v>
      </c>
      <c r="F36" s="90" t="str">
        <f>E61</f>
        <v xml:space="preserve">關注關注組 Eyes On Concern Groups </v>
      </c>
      <c r="G36" s="96" t="s">
        <v>181</v>
      </c>
      <c r="H36" s="97" t="s">
        <v>182</v>
      </c>
      <c r="I36" s="93"/>
    </row>
    <row r="37" spans="1:9" s="21" customFormat="1" ht="17" customHeight="1" thickBot="1">
      <c r="A37" s="79" t="s">
        <v>7</v>
      </c>
      <c r="B37" s="35" t="str">
        <f>"# " &amp; VALUE(RIGHT(E62,2)-1)</f>
        <v># 40</v>
      </c>
      <c r="C37" s="44" t="str">
        <f>B62</f>
        <v># 1</v>
      </c>
      <c r="D37" s="33"/>
      <c r="E37" s="34" t="str">
        <f>D62</f>
        <v># 1</v>
      </c>
      <c r="F37" s="34" t="str">
        <f>E62</f>
        <v># 41</v>
      </c>
      <c r="G37" s="33"/>
      <c r="H37" s="98" t="s">
        <v>46</v>
      </c>
      <c r="I37" s="99" t="s">
        <v>7</v>
      </c>
    </row>
    <row r="38" spans="1:9" ht="17" customHeight="1">
      <c r="A38" s="100"/>
      <c r="B38" s="233" t="s">
        <v>43</v>
      </c>
      <c r="C38" s="234"/>
      <c r="D38" s="235"/>
      <c r="E38" s="236"/>
      <c r="F38" s="237"/>
      <c r="G38" s="101" t="s">
        <v>77</v>
      </c>
      <c r="H38" s="102" t="s">
        <v>55</v>
      </c>
      <c r="I38" s="103"/>
    </row>
    <row r="39" spans="1:9" ht="17" customHeight="1">
      <c r="A39" s="104"/>
      <c r="B39" s="238"/>
      <c r="C39" s="229"/>
      <c r="D39" s="239" t="s">
        <v>183</v>
      </c>
      <c r="E39" s="229"/>
      <c r="F39" s="240"/>
      <c r="G39" s="105" t="s">
        <v>184</v>
      </c>
      <c r="H39" s="106"/>
      <c r="I39" s="107"/>
    </row>
    <row r="40" spans="1:9" ht="17" customHeight="1">
      <c r="A40" s="54" t="s">
        <v>2</v>
      </c>
      <c r="B40" s="238" t="s">
        <v>185</v>
      </c>
      <c r="C40" s="229" t="str">
        <f>"# " &amp; VALUE(RIGHT(B40,3)+1)</f>
        <v># 226</v>
      </c>
      <c r="D40" s="229" t="str">
        <f>"# " &amp; VALUE(RIGHT(C40,3)+1)</f>
        <v># 227</v>
      </c>
      <c r="E40" s="229" t="str">
        <f>"# " &amp; VALUE(RIGHT(D40,3)+1)</f>
        <v># 228</v>
      </c>
      <c r="F40" s="229" t="str">
        <f>"# " &amp; VALUE(RIGHT(E40,3)+1)</f>
        <v># 229</v>
      </c>
      <c r="G40" s="33" t="s">
        <v>76</v>
      </c>
      <c r="H40" s="108" t="s">
        <v>186</v>
      </c>
      <c r="I40" s="109" t="s">
        <v>2</v>
      </c>
    </row>
    <row r="41" spans="1:9" ht="17" customHeight="1">
      <c r="A41" s="110"/>
      <c r="B41" s="241"/>
      <c r="C41" s="230"/>
      <c r="D41" s="230"/>
      <c r="E41" s="230"/>
      <c r="F41" s="230"/>
      <c r="G41" s="244" t="s">
        <v>44</v>
      </c>
      <c r="H41" s="106" t="s">
        <v>54</v>
      </c>
      <c r="I41" s="107"/>
    </row>
    <row r="42" spans="1:9" ht="17" customHeight="1" thickBot="1">
      <c r="A42" s="104"/>
      <c r="B42" s="241"/>
      <c r="C42" s="230"/>
      <c r="D42" s="230"/>
      <c r="E42" s="230"/>
      <c r="F42" s="230"/>
      <c r="G42" s="245" t="s">
        <v>187</v>
      </c>
      <c r="H42" s="106"/>
      <c r="I42" s="107"/>
    </row>
    <row r="43" spans="1:9" s="21" customFormat="1" ht="17" customHeight="1" thickBot="1">
      <c r="A43" s="113" t="s">
        <v>8</v>
      </c>
      <c r="B43" s="242"/>
      <c r="C43" s="229"/>
      <c r="D43" s="229"/>
      <c r="E43" s="232"/>
      <c r="F43" s="243">
        <v>1405</v>
      </c>
      <c r="G43" s="246" t="s">
        <v>22</v>
      </c>
      <c r="H43" s="114"/>
      <c r="I43" s="14" t="s">
        <v>8</v>
      </c>
    </row>
    <row r="44" spans="1:9" ht="17" customHeight="1">
      <c r="A44" s="89"/>
      <c r="B44" s="670" t="s">
        <v>17</v>
      </c>
      <c r="C44" s="41"/>
      <c r="D44" s="81"/>
      <c r="E44" s="81"/>
      <c r="F44" s="81"/>
      <c r="G44" s="112" t="s">
        <v>17</v>
      </c>
      <c r="H44" s="115" t="s">
        <v>17</v>
      </c>
      <c r="I44" s="53"/>
    </row>
    <row r="45" spans="1:9" ht="17" customHeight="1">
      <c r="A45" s="116" t="s">
        <v>2</v>
      </c>
      <c r="B45" s="669"/>
      <c r="C45" s="211"/>
      <c r="D45" s="117" t="str">
        <f>D85</f>
        <v>黑色月光 Darkside Of The Moon (25 EPI)</v>
      </c>
      <c r="E45" s="117"/>
      <c r="F45" s="117"/>
      <c r="G45" s="33" t="str">
        <f>C71</f>
        <v>港女野人奇異記 # 3</v>
      </c>
      <c r="H45" s="118" t="str">
        <f>$E$71</f>
        <v>港女野人奇異記 # 4</v>
      </c>
      <c r="I45" s="59" t="s">
        <v>2</v>
      </c>
    </row>
    <row r="46" spans="1:9" ht="17" customHeight="1">
      <c r="A46" s="119"/>
      <c r="B46" s="668" t="s">
        <v>275</v>
      </c>
      <c r="C46" s="211" t="str">
        <f>"# " &amp; VALUE(RIGHT(C86,2)-1)</f>
        <v># 11</v>
      </c>
      <c r="D46" s="211" t="str">
        <f>C86</f>
        <v># 12</v>
      </c>
      <c r="E46" s="211" t="str">
        <f>D86</f>
        <v># 13</v>
      </c>
      <c r="F46" s="211" t="str">
        <f>E86</f>
        <v># 14</v>
      </c>
      <c r="G46" s="112" t="s">
        <v>17</v>
      </c>
      <c r="H46" s="115" t="s">
        <v>17</v>
      </c>
      <c r="I46" s="42"/>
    </row>
    <row r="47" spans="1:9" ht="17" customHeight="1">
      <c r="A47" s="119"/>
      <c r="B47" s="668"/>
      <c r="G47" s="120"/>
      <c r="H47" s="121" t="str">
        <f>G87</f>
        <v>澳門25個第一 # 3</v>
      </c>
      <c r="I47" s="42"/>
    </row>
    <row r="48" spans="1:9" s="21" customFormat="1" ht="17" customHeight="1" thickBot="1">
      <c r="A48" s="122">
        <v>1500</v>
      </c>
      <c r="B48" s="667"/>
      <c r="C48" s="211"/>
      <c r="D48" s="44"/>
      <c r="E48" s="44"/>
      <c r="F48" s="124">
        <v>1505</v>
      </c>
      <c r="G48" s="105"/>
      <c r="H48" s="125"/>
      <c r="I48" s="126">
        <v>1500</v>
      </c>
    </row>
    <row r="49" spans="1:9" ht="17" customHeight="1">
      <c r="A49" s="127"/>
      <c r="B49" s="642" t="s">
        <v>466</v>
      </c>
      <c r="C49" s="644"/>
      <c r="D49" s="640" t="s">
        <v>467</v>
      </c>
      <c r="E49" s="644"/>
      <c r="F49" s="639"/>
      <c r="G49" s="128"/>
      <c r="H49" s="115" t="s">
        <v>17</v>
      </c>
      <c r="I49" s="129"/>
    </row>
    <row r="50" spans="1:9" ht="17" customHeight="1">
      <c r="A50" s="130">
        <v>30</v>
      </c>
      <c r="B50" s="643" t="s">
        <v>312</v>
      </c>
      <c r="C50" s="610" t="s">
        <v>309</v>
      </c>
      <c r="D50" s="610" t="s">
        <v>311</v>
      </c>
      <c r="E50" s="610" t="s">
        <v>312</v>
      </c>
      <c r="F50" s="610" t="s">
        <v>394</v>
      </c>
      <c r="G50" s="105" t="s">
        <v>188</v>
      </c>
      <c r="H50" s="131" t="s">
        <v>189</v>
      </c>
      <c r="I50" s="59" t="s">
        <v>2</v>
      </c>
    </row>
    <row r="51" spans="1:9" ht="17" customHeight="1">
      <c r="A51" s="119"/>
      <c r="B51" s="670" t="s">
        <v>17</v>
      </c>
      <c r="C51" s="664"/>
      <c r="D51" s="666" t="s">
        <v>190</v>
      </c>
      <c r="E51" s="663"/>
      <c r="F51" s="77" t="s">
        <v>17</v>
      </c>
      <c r="G51" s="128"/>
      <c r="H51" s="115" t="s">
        <v>17</v>
      </c>
      <c r="I51" s="78"/>
    </row>
    <row r="52" spans="1:9" ht="17" customHeight="1">
      <c r="A52" s="119"/>
      <c r="B52" s="662" t="s">
        <v>491</v>
      </c>
      <c r="C52" s="665" t="s">
        <v>492</v>
      </c>
      <c r="D52" s="661" t="s">
        <v>493</v>
      </c>
      <c r="E52" s="661" t="s">
        <v>494</v>
      </c>
      <c r="F52" s="134" t="s">
        <v>191</v>
      </c>
      <c r="G52" s="135"/>
      <c r="H52" s="136"/>
      <c r="I52" s="78"/>
    </row>
    <row r="53" spans="1:9" ht="17" customHeight="1">
      <c r="A53" s="137"/>
      <c r="B53" s="39" t="s">
        <v>17</v>
      </c>
      <c r="C53" s="41"/>
      <c r="D53" s="41" t="str">
        <f>E22</f>
        <v>Hands Up   Hands Up 2024</v>
      </c>
      <c r="E53" s="41"/>
      <c r="F53" s="608"/>
      <c r="G53" s="138"/>
      <c r="H53" s="139"/>
      <c r="I53" s="140"/>
    </row>
    <row r="54" spans="1:9" s="21" customFormat="1" ht="17" customHeight="1" thickBot="1">
      <c r="A54" s="122">
        <v>1600</v>
      </c>
      <c r="B54" s="34" t="str">
        <f>B23</f>
        <v># 1154</v>
      </c>
      <c r="C54" s="44" t="str">
        <f>C23</f>
        <v># 1155</v>
      </c>
      <c r="D54" s="44" t="str">
        <f>"# " &amp; VALUE(RIGHT(C54,4)+1)</f>
        <v># 1156</v>
      </c>
      <c r="E54" s="211" t="str">
        <f>"# " &amp; VALUE(RIGHT(D54,4)+1)</f>
        <v># 1157</v>
      </c>
      <c r="F54" s="610" t="s">
        <v>463</v>
      </c>
      <c r="G54" s="141"/>
      <c r="H54" s="142"/>
      <c r="I54" s="143">
        <v>1600</v>
      </c>
    </row>
    <row r="55" spans="1:9" ht="17" customHeight="1">
      <c r="A55" s="80"/>
      <c r="B55" s="144" t="s">
        <v>93</v>
      </c>
      <c r="C55" s="77" t="s">
        <v>98</v>
      </c>
      <c r="D55" s="81"/>
      <c r="E55" s="68" t="s">
        <v>74</v>
      </c>
      <c r="F55" s="68" t="s">
        <v>82</v>
      </c>
      <c r="G55" s="91" t="s">
        <v>20</v>
      </c>
      <c r="H55" s="145" t="str">
        <f>G79</f>
        <v>獎門人台慶感謝祭</v>
      </c>
      <c r="I55" s="30"/>
    </row>
    <row r="56" spans="1:9" ht="17" customHeight="1">
      <c r="A56" s="119"/>
      <c r="B56" s="146" t="s">
        <v>92</v>
      </c>
      <c r="C56" s="726" t="s">
        <v>172</v>
      </c>
      <c r="D56" s="727"/>
      <c r="E56" s="27" t="s">
        <v>73</v>
      </c>
      <c r="F56" s="27" t="s">
        <v>83</v>
      </c>
      <c r="G56" s="147" t="s">
        <v>192</v>
      </c>
      <c r="H56" s="142"/>
      <c r="I56" s="42"/>
    </row>
    <row r="57" spans="1:9" ht="17" customHeight="1">
      <c r="A57" s="130">
        <v>30</v>
      </c>
      <c r="B57" s="32" t="s">
        <v>94</v>
      </c>
      <c r="C57" s="34" t="s">
        <v>123</v>
      </c>
      <c r="D57" s="35" t="str">
        <f>"# " &amp; VALUE(RIGHT(C57,2)+1)</f>
        <v># 8</v>
      </c>
      <c r="E57" s="34" t="s">
        <v>193</v>
      </c>
      <c r="F57" s="34" t="str">
        <f>"# " &amp; VALUE(RIGHT(E57,2)+1)</f>
        <v># 9</v>
      </c>
      <c r="G57" s="33"/>
      <c r="H57" s="142"/>
      <c r="I57" s="37">
        <v>30</v>
      </c>
    </row>
    <row r="58" spans="1:9" ht="17" customHeight="1">
      <c r="A58" s="119"/>
      <c r="B58" s="148" t="s">
        <v>20</v>
      </c>
      <c r="C58" s="6" t="s">
        <v>194</v>
      </c>
      <c r="D58" s="149"/>
      <c r="E58" s="740" t="s">
        <v>237</v>
      </c>
      <c r="F58" s="741"/>
      <c r="G58" s="150" t="s">
        <v>20</v>
      </c>
      <c r="H58" s="145"/>
      <c r="I58" s="42"/>
    </row>
    <row r="59" spans="1:9" s="21" customFormat="1" ht="17" customHeight="1" thickBot="1">
      <c r="A59" s="122">
        <v>1700</v>
      </c>
      <c r="B59" s="151" t="s">
        <v>181</v>
      </c>
      <c r="C59" s="152" t="s">
        <v>123</v>
      </c>
      <c r="D59" s="44" t="str">
        <f>"# " &amp; VALUE(RIGHT(C59,2)+1)</f>
        <v># 8</v>
      </c>
      <c r="E59" s="338" t="s">
        <v>251</v>
      </c>
      <c r="F59" s="337" t="s">
        <v>252</v>
      </c>
      <c r="G59" s="87" t="s">
        <v>160</v>
      </c>
      <c r="H59" s="153"/>
      <c r="I59" s="143">
        <v>1700</v>
      </c>
    </row>
    <row r="60" spans="1:9" ht="17" customHeight="1">
      <c r="A60" s="22"/>
      <c r="B60" s="247" t="s">
        <v>195</v>
      </c>
      <c r="C60" s="248" t="s">
        <v>85</v>
      </c>
      <c r="D60" s="249" t="s">
        <v>196</v>
      </c>
      <c r="E60" s="249" t="s">
        <v>49</v>
      </c>
      <c r="F60" s="234"/>
      <c r="G60" s="91" t="s">
        <v>20</v>
      </c>
      <c r="H60" s="150" t="s">
        <v>20</v>
      </c>
      <c r="I60" s="30"/>
    </row>
    <row r="61" spans="1:9" ht="17" customHeight="1">
      <c r="A61" s="46"/>
      <c r="B61" s="312" t="s">
        <v>197</v>
      </c>
      <c r="C61" s="245" t="s">
        <v>198</v>
      </c>
      <c r="D61" s="251" t="s">
        <v>199</v>
      </c>
      <c r="E61" s="728" t="s">
        <v>200</v>
      </c>
      <c r="F61" s="729"/>
      <c r="G61" s="105" t="str">
        <f>G39</f>
        <v>思家大戰 # 50</v>
      </c>
      <c r="H61" s="97" t="str">
        <f>G90</f>
        <v>尋醉蘇格蘭 #6</v>
      </c>
      <c r="I61" s="42"/>
    </row>
    <row r="62" spans="1:9" ht="17" customHeight="1">
      <c r="A62" s="31">
        <v>30</v>
      </c>
      <c r="B62" s="242" t="s">
        <v>91</v>
      </c>
      <c r="C62" s="246" t="s">
        <v>84</v>
      </c>
      <c r="D62" s="246" t="s">
        <v>91</v>
      </c>
      <c r="E62" s="231" t="s">
        <v>201</v>
      </c>
      <c r="F62" s="232" t="str">
        <f>"# " &amp; VALUE(RIGHT(E62,2)+1)</f>
        <v># 42</v>
      </c>
      <c r="G62" s="155"/>
      <c r="H62" s="98"/>
      <c r="I62" s="37">
        <v>30</v>
      </c>
    </row>
    <row r="63" spans="1:9" ht="17" customHeight="1">
      <c r="A63" s="38"/>
      <c r="B63" s="68" t="s">
        <v>96</v>
      </c>
      <c r="C63" s="68"/>
      <c r="D63" s="81"/>
      <c r="E63" s="81"/>
      <c r="F63" s="81"/>
      <c r="G63" s="91" t="s">
        <v>20</v>
      </c>
      <c r="H63" s="313" t="s">
        <v>50</v>
      </c>
      <c r="I63" s="42"/>
    </row>
    <row r="64" spans="1:9" ht="17" customHeight="1">
      <c r="A64" s="46"/>
      <c r="B64" s="52"/>
      <c r="C64" s="52"/>
      <c r="D64" s="205" t="s">
        <v>202</v>
      </c>
      <c r="E64" s="208"/>
      <c r="F64" s="52"/>
      <c r="G64" s="128" t="str">
        <f>G42</f>
        <v>周六聊Teen谷 # 45</v>
      </c>
      <c r="H64" s="259" t="s">
        <v>203</v>
      </c>
      <c r="I64" s="42"/>
    </row>
    <row r="65" spans="1:9" s="21" customFormat="1" ht="17" customHeight="1" thickBot="1">
      <c r="A65" s="156">
        <v>1800</v>
      </c>
      <c r="B65" s="211" t="s">
        <v>204</v>
      </c>
      <c r="C65" s="211" t="str">
        <f>"# " &amp; VALUE(RIGHT(B65,2)+1)</f>
        <v># 17</v>
      </c>
      <c r="D65" s="211" t="str">
        <f>"# " &amp; VALUE(RIGHT(C65,2)+1)</f>
        <v># 18</v>
      </c>
      <c r="E65" s="211" t="str">
        <f>"# " &amp; VALUE(RIGHT(D65,2)+1)</f>
        <v># 19</v>
      </c>
      <c r="F65" s="211" t="str">
        <f>"# " &amp; VALUE(RIGHT(E65,2)+1)</f>
        <v># 20</v>
      </c>
      <c r="G65" s="33"/>
      <c r="H65" s="314" t="s">
        <v>39</v>
      </c>
      <c r="I65" s="143">
        <v>1800</v>
      </c>
    </row>
    <row r="66" spans="1:9" ht="17" customHeight="1">
      <c r="A66" s="46"/>
      <c r="B66" s="43"/>
      <c r="C66" s="211"/>
      <c r="D66" s="211"/>
      <c r="E66" s="211"/>
      <c r="F66" s="211"/>
      <c r="G66" s="295" t="s">
        <v>205</v>
      </c>
      <c r="H66" s="317"/>
      <c r="I66" s="42"/>
    </row>
    <row r="67" spans="1:9" ht="17" customHeight="1" thickBot="1">
      <c r="A67" s="31">
        <v>30</v>
      </c>
      <c r="B67" s="157"/>
      <c r="C67" s="158"/>
      <c r="D67" s="158"/>
      <c r="E67" s="158"/>
      <c r="F67" s="158"/>
      <c r="G67" s="318" t="s">
        <v>206</v>
      </c>
      <c r="H67" s="390" t="s">
        <v>263</v>
      </c>
      <c r="I67" s="37">
        <v>30</v>
      </c>
    </row>
    <row r="68" spans="1:9" ht="17" customHeight="1">
      <c r="A68" s="46"/>
      <c r="B68" s="744" t="s">
        <v>207</v>
      </c>
      <c r="C68" s="733"/>
      <c r="D68" s="733"/>
      <c r="E68" s="733"/>
      <c r="F68" s="734"/>
      <c r="G68" s="744" t="s">
        <v>208</v>
      </c>
      <c r="H68" s="745"/>
      <c r="I68" s="42"/>
    </row>
    <row r="69" spans="1:9" s="21" customFormat="1" ht="12.65" customHeight="1" thickBot="1">
      <c r="A69" s="156">
        <v>1900</v>
      </c>
      <c r="B69" s="252"/>
      <c r="C69" s="253"/>
      <c r="D69" s="253"/>
      <c r="E69" s="253"/>
      <c r="F69" s="225">
        <v>1905</v>
      </c>
      <c r="G69" s="252"/>
      <c r="H69" s="253"/>
      <c r="I69" s="143">
        <v>1900</v>
      </c>
    </row>
    <row r="70" spans="1:9" s="21" customFormat="1" ht="17" customHeight="1">
      <c r="A70" s="159"/>
      <c r="B70" s="254" t="s">
        <v>53</v>
      </c>
      <c r="C70" s="255" t="s">
        <v>133</v>
      </c>
      <c r="D70" s="254" t="s">
        <v>53</v>
      </c>
      <c r="E70" s="255" t="s">
        <v>133</v>
      </c>
      <c r="F70" s="256" t="s">
        <v>41</v>
      </c>
      <c r="G70" s="254" t="s">
        <v>51</v>
      </c>
      <c r="H70" s="340" t="s">
        <v>89</v>
      </c>
      <c r="I70" s="129"/>
    </row>
    <row r="71" spans="1:9" s="21" customFormat="1" ht="17" customHeight="1">
      <c r="A71" s="162"/>
      <c r="B71" s="245" t="s">
        <v>209</v>
      </c>
      <c r="C71" s="257" t="s">
        <v>210</v>
      </c>
      <c r="D71" s="245" t="s">
        <v>211</v>
      </c>
      <c r="E71" s="257" t="s">
        <v>212</v>
      </c>
      <c r="F71" s="258" t="s">
        <v>213</v>
      </c>
      <c r="G71" s="245" t="s">
        <v>214</v>
      </c>
      <c r="H71" s="344" t="s">
        <v>253</v>
      </c>
      <c r="I71" s="126"/>
    </row>
    <row r="72" spans="1:9" s="21" customFormat="1" ht="17" customHeight="1">
      <c r="A72" s="46">
        <v>30</v>
      </c>
      <c r="B72" s="246" t="s">
        <v>52</v>
      </c>
      <c r="C72" s="260" t="s">
        <v>132</v>
      </c>
      <c r="D72" s="246" t="s">
        <v>52</v>
      </c>
      <c r="E72" s="260" t="s">
        <v>132</v>
      </c>
      <c r="F72" s="246" t="s">
        <v>21</v>
      </c>
      <c r="G72" s="261" t="s">
        <v>38</v>
      </c>
      <c r="H72" s="339" t="s">
        <v>254</v>
      </c>
      <c r="I72" s="42">
        <v>30</v>
      </c>
    </row>
    <row r="73" spans="1:9" ht="17" customHeight="1">
      <c r="A73" s="164"/>
      <c r="B73" s="262" t="s">
        <v>42</v>
      </c>
      <c r="C73" s="230"/>
      <c r="D73" s="230"/>
      <c r="E73" s="239" t="s">
        <v>215</v>
      </c>
      <c r="F73" s="230"/>
      <c r="G73" s="230"/>
      <c r="H73" s="263" t="s">
        <v>216</v>
      </c>
      <c r="I73" s="165"/>
    </row>
    <row r="74" spans="1:9" s="21" customFormat="1" ht="17" customHeight="1" thickBot="1">
      <c r="A74" s="162">
        <v>2000</v>
      </c>
      <c r="B74" s="229" t="s">
        <v>217</v>
      </c>
      <c r="C74" s="229" t="str">
        <f t="shared" ref="C74:G76" si="7">"# " &amp; VALUE(RIGHT(B74,4)+1)</f>
        <v># 308</v>
      </c>
      <c r="D74" s="232" t="str">
        <f t="shared" si="7"/>
        <v># 309</v>
      </c>
      <c r="E74" s="232" t="str">
        <f t="shared" si="7"/>
        <v># 310</v>
      </c>
      <c r="F74" s="232" t="str">
        <f t="shared" si="7"/>
        <v># 311</v>
      </c>
      <c r="G74" s="232" t="str">
        <f t="shared" si="7"/>
        <v># 312</v>
      </c>
      <c r="H74" s="264" t="s">
        <v>75</v>
      </c>
      <c r="I74" s="143">
        <v>2000</v>
      </c>
    </row>
    <row r="75" spans="1:9" s="21" customFormat="1" ht="17" customHeight="1">
      <c r="A75" s="127"/>
      <c r="B75" s="262" t="s">
        <v>63</v>
      </c>
      <c r="C75" s="265" t="s">
        <v>23</v>
      </c>
      <c r="D75" s="262"/>
      <c r="E75" s="266" t="s">
        <v>218</v>
      </c>
      <c r="F75" s="236"/>
      <c r="G75" s="355" t="s">
        <v>264</v>
      </c>
      <c r="H75" s="266" t="s">
        <v>218</v>
      </c>
      <c r="I75" s="129"/>
    </row>
    <row r="76" spans="1:9" ht="17" customHeight="1">
      <c r="A76" s="119">
        <v>30</v>
      </c>
      <c r="B76" s="229" t="s">
        <v>219</v>
      </c>
      <c r="C76" s="232" t="s">
        <v>220</v>
      </c>
      <c r="D76" s="232" t="s">
        <v>221</v>
      </c>
      <c r="E76" s="232" t="str">
        <f t="shared" si="7"/>
        <v># 2423</v>
      </c>
      <c r="F76" s="232" t="str">
        <f t="shared" si="7"/>
        <v># 2424</v>
      </c>
      <c r="G76" s="268" t="s">
        <v>504</v>
      </c>
      <c r="H76" s="232" t="str">
        <f>"# " &amp; VALUE(RIGHT(F76,4)+1)</f>
        <v># 2425</v>
      </c>
      <c r="I76" s="37">
        <v>30</v>
      </c>
    </row>
    <row r="77" spans="1:9" ht="17" customHeight="1">
      <c r="A77" s="137"/>
      <c r="B77" s="262" t="s">
        <v>113</v>
      </c>
      <c r="C77" s="262"/>
      <c r="D77" s="236" t="s">
        <v>23</v>
      </c>
      <c r="E77" s="235"/>
      <c r="F77" s="235"/>
      <c r="G77" s="269"/>
      <c r="H77" s="270" t="s">
        <v>149</v>
      </c>
      <c r="I77" s="140"/>
    </row>
    <row r="78" spans="1:9" ht="17" customHeight="1" thickBot="1">
      <c r="A78" s="119"/>
      <c r="B78" s="234"/>
      <c r="C78" s="234"/>
      <c r="D78" s="229"/>
      <c r="E78" s="229"/>
      <c r="F78" s="229"/>
      <c r="G78" s="271"/>
      <c r="H78" s="272"/>
      <c r="I78" s="42"/>
    </row>
    <row r="79" spans="1:9" s="21" customFormat="1" ht="17" customHeight="1" thickBot="1">
      <c r="A79" s="168">
        <v>2100</v>
      </c>
      <c r="B79" s="229"/>
      <c r="C79" s="218"/>
      <c r="D79" s="273" t="s">
        <v>114</v>
      </c>
      <c r="E79" s="229"/>
      <c r="F79" s="229"/>
      <c r="G79" s="315" t="s">
        <v>222</v>
      </c>
      <c r="H79" s="274"/>
      <c r="I79" s="143">
        <v>2100</v>
      </c>
    </row>
    <row r="80" spans="1:9" s="21" customFormat="1" ht="17" customHeight="1">
      <c r="A80" s="127"/>
      <c r="B80" s="229" t="s">
        <v>204</v>
      </c>
      <c r="C80" s="229" t="str">
        <f>"# " &amp; VALUE(RIGHT(B80,2)+1)</f>
        <v># 17</v>
      </c>
      <c r="D80" s="229" t="str">
        <f>"# " &amp; VALUE(RIGHT(C80,2)+1)</f>
        <v># 18</v>
      </c>
      <c r="E80" s="229" t="str">
        <f>"# " &amp; VALUE(RIGHT(D80,2)+1)</f>
        <v># 19</v>
      </c>
      <c r="F80" s="229" t="str">
        <f>"# " &amp; VALUE(RIGHT(E80,2)+1)</f>
        <v># 20</v>
      </c>
      <c r="G80" s="753" t="s">
        <v>223</v>
      </c>
      <c r="H80" s="275" t="s">
        <v>224</v>
      </c>
      <c r="I80" s="129"/>
    </row>
    <row r="81" spans="1:9" s="21" customFormat="1" ht="17" customHeight="1">
      <c r="A81" s="170"/>
      <c r="B81" s="238"/>
      <c r="C81" s="229"/>
      <c r="D81" s="276"/>
      <c r="E81" s="229"/>
      <c r="F81" s="229"/>
      <c r="G81" s="753"/>
      <c r="H81" s="277" t="s">
        <v>104</v>
      </c>
      <c r="I81" s="126"/>
    </row>
    <row r="82" spans="1:9" ht="17" customHeight="1">
      <c r="A82" s="130">
        <v>30</v>
      </c>
      <c r="B82" s="242"/>
      <c r="C82" s="232"/>
      <c r="D82" s="232"/>
      <c r="E82" s="232"/>
      <c r="F82" s="232"/>
      <c r="G82" s="315"/>
      <c r="H82" s="278"/>
      <c r="I82" s="37">
        <v>30</v>
      </c>
    </row>
    <row r="83" spans="1:9" ht="17" customHeight="1">
      <c r="A83" s="119"/>
      <c r="B83" s="262" t="s">
        <v>106</v>
      </c>
      <c r="C83" s="262"/>
      <c r="D83" s="236" t="s">
        <v>23</v>
      </c>
      <c r="E83" s="235"/>
      <c r="F83" s="235"/>
      <c r="G83" s="316"/>
      <c r="H83" s="279"/>
      <c r="I83" s="42"/>
    </row>
    <row r="84" spans="1:9" ht="17" customHeight="1">
      <c r="A84" s="119"/>
      <c r="B84" s="234"/>
      <c r="C84" s="234"/>
      <c r="D84" s="229"/>
      <c r="E84" s="229"/>
      <c r="F84" s="229"/>
      <c r="G84" s="316"/>
      <c r="H84" s="280"/>
      <c r="I84" s="42"/>
    </row>
    <row r="85" spans="1:9" s="21" customFormat="1" ht="17" customHeight="1" thickBot="1">
      <c r="A85" s="122">
        <v>2200</v>
      </c>
      <c r="B85" s="229"/>
      <c r="C85" s="218"/>
      <c r="D85" s="273" t="s">
        <v>107</v>
      </c>
      <c r="E85" s="229"/>
      <c r="F85" s="229"/>
      <c r="G85" s="281"/>
      <c r="H85" s="282"/>
      <c r="I85" s="143">
        <v>2200</v>
      </c>
    </row>
    <row r="86" spans="1:9" s="21" customFormat="1" ht="17" customHeight="1">
      <c r="A86" s="170"/>
      <c r="B86" s="229" t="s">
        <v>127</v>
      </c>
      <c r="C86" s="229" t="str">
        <f>"# " &amp; VALUE(RIGHT(B86,2)+1)</f>
        <v># 12</v>
      </c>
      <c r="D86" s="229" t="str">
        <f>"# " &amp; VALUE(RIGHT(C86,2)+1)</f>
        <v># 13</v>
      </c>
      <c r="E86" s="229" t="str">
        <f>"# " &amp; VALUE(RIGHT(D86,2)+1)</f>
        <v># 14</v>
      </c>
      <c r="F86" s="229" t="str">
        <f>"# " &amp; VALUE(RIGHT(E86,2)+1)</f>
        <v># 15</v>
      </c>
      <c r="G86" s="355" t="s">
        <v>265</v>
      </c>
      <c r="H86" s="283" t="s">
        <v>90</v>
      </c>
      <c r="I86" s="129"/>
    </row>
    <row r="87" spans="1:9" s="21" customFormat="1" ht="17" customHeight="1">
      <c r="A87" s="170"/>
      <c r="B87" s="238"/>
      <c r="C87" s="229"/>
      <c r="D87" s="276"/>
      <c r="E87" s="229"/>
      <c r="F87" s="229"/>
      <c r="G87" s="321" t="s">
        <v>255</v>
      </c>
      <c r="H87" s="284" t="s">
        <v>225</v>
      </c>
      <c r="I87" s="126"/>
    </row>
    <row r="88" spans="1:9" ht="17" customHeight="1">
      <c r="A88" s="130">
        <v>30</v>
      </c>
      <c r="B88" s="242"/>
      <c r="C88" s="232"/>
      <c r="D88" s="232"/>
      <c r="E88" s="232"/>
      <c r="F88" s="285">
        <v>2230</v>
      </c>
      <c r="G88" s="343" t="s">
        <v>243</v>
      </c>
      <c r="H88" s="286" t="s">
        <v>87</v>
      </c>
      <c r="I88" s="37">
        <v>30</v>
      </c>
    </row>
    <row r="89" spans="1:9" ht="17" customHeight="1">
      <c r="A89" s="137"/>
      <c r="B89" s="640" t="s">
        <v>468</v>
      </c>
      <c r="C89" s="633"/>
      <c r="D89" s="633"/>
      <c r="E89" s="633"/>
      <c r="F89" s="633"/>
      <c r="G89" s="287" t="s">
        <v>100</v>
      </c>
      <c r="H89" s="288" t="s">
        <v>65</v>
      </c>
      <c r="I89" s="42"/>
    </row>
    <row r="90" spans="1:9" ht="17" customHeight="1">
      <c r="A90" s="119"/>
      <c r="B90" s="629"/>
      <c r="C90" s="630"/>
      <c r="D90" s="630" t="s">
        <v>469</v>
      </c>
      <c r="E90" s="629"/>
      <c r="F90" s="629"/>
      <c r="G90" s="290" t="s">
        <v>226</v>
      </c>
      <c r="H90" s="229"/>
      <c r="I90" s="42"/>
    </row>
    <row r="91" spans="1:9" ht="17" customHeight="1">
      <c r="A91" s="119"/>
      <c r="B91" s="632" t="s">
        <v>309</v>
      </c>
      <c r="C91" s="632" t="s">
        <v>311</v>
      </c>
      <c r="D91" s="632" t="s">
        <v>312</v>
      </c>
      <c r="E91" s="632" t="s">
        <v>394</v>
      </c>
      <c r="F91" s="632" t="s">
        <v>395</v>
      </c>
      <c r="G91" s="291" t="s">
        <v>101</v>
      </c>
      <c r="H91" s="229"/>
      <c r="I91" s="42"/>
    </row>
    <row r="92" spans="1:9" ht="17" customHeight="1" thickBot="1">
      <c r="A92" s="122">
        <v>2300</v>
      </c>
      <c r="B92" s="610"/>
      <c r="C92" s="610"/>
      <c r="D92" s="628"/>
      <c r="E92" s="628"/>
      <c r="F92" s="628">
        <v>2305</v>
      </c>
      <c r="G92" s="293"/>
      <c r="H92" s="229" t="s">
        <v>227</v>
      </c>
      <c r="I92" s="143">
        <v>2300</v>
      </c>
    </row>
    <row r="93" spans="1:9" s="21" customFormat="1" ht="17" customHeight="1">
      <c r="A93" s="172"/>
      <c r="B93" s="673" t="s">
        <v>495</v>
      </c>
      <c r="C93" s="674"/>
      <c r="D93" s="665"/>
      <c r="E93" s="294"/>
      <c r="F93" s="675">
        <v>800632426</v>
      </c>
      <c r="G93" s="296" t="s">
        <v>70</v>
      </c>
      <c r="H93" s="229" t="s">
        <v>66</v>
      </c>
      <c r="I93" s="129"/>
    </row>
    <row r="94" spans="1:9" s="21" customFormat="1" ht="17" customHeight="1">
      <c r="A94" s="172"/>
      <c r="B94" s="668"/>
      <c r="C94" s="672" t="s">
        <v>190</v>
      </c>
      <c r="D94" s="671"/>
      <c r="E94" s="298" t="s">
        <v>165</v>
      </c>
      <c r="F94" s="672" t="s">
        <v>190</v>
      </c>
      <c r="G94" s="245" t="s">
        <v>228</v>
      </c>
      <c r="H94" s="257"/>
      <c r="I94" s="126"/>
    </row>
    <row r="95" spans="1:9" s="21" customFormat="1" ht="17" customHeight="1" thickBot="1">
      <c r="A95" s="173">
        <v>2315</v>
      </c>
      <c r="B95" s="668" t="s">
        <v>492</v>
      </c>
      <c r="C95" s="665" t="s">
        <v>493</v>
      </c>
      <c r="D95" s="665" t="s">
        <v>494</v>
      </c>
      <c r="E95" s="299"/>
      <c r="F95" s="676" t="s">
        <v>496</v>
      </c>
      <c r="G95" s="246" t="s">
        <v>69</v>
      </c>
      <c r="H95" s="240"/>
      <c r="I95" s="174">
        <v>2315</v>
      </c>
    </row>
    <row r="96" spans="1:9" ht="17" customHeight="1" thickBot="1">
      <c r="A96" s="31">
        <v>30</v>
      </c>
      <c r="B96" s="301"/>
      <c r="C96" s="302"/>
      <c r="D96" s="302"/>
      <c r="E96" s="303" t="s">
        <v>166</v>
      </c>
      <c r="F96" s="302"/>
      <c r="G96" s="749" t="s">
        <v>34</v>
      </c>
      <c r="H96" s="750"/>
      <c r="I96" s="175">
        <v>30</v>
      </c>
    </row>
    <row r="97" spans="1:9" ht="17" customHeight="1">
      <c r="A97" s="38"/>
      <c r="B97" s="238"/>
      <c r="C97" s="219"/>
      <c r="D97" s="219" t="s">
        <v>34</v>
      </c>
      <c r="E97" s="112" t="s">
        <v>17</v>
      </c>
      <c r="F97" s="219"/>
      <c r="G97" s="244" t="s">
        <v>102</v>
      </c>
      <c r="H97" s="176" t="s">
        <v>20</v>
      </c>
      <c r="I97" s="42"/>
    </row>
    <row r="98" spans="1:9" ht="17" customHeight="1">
      <c r="A98" s="46"/>
      <c r="B98" s="238"/>
      <c r="C98" s="230"/>
      <c r="D98" s="230"/>
      <c r="E98" s="105" t="str">
        <f>E71</f>
        <v>港女野人奇異記 # 4</v>
      </c>
      <c r="F98" s="230"/>
      <c r="G98" s="306" t="s">
        <v>229</v>
      </c>
      <c r="H98" s="208" t="s">
        <v>230</v>
      </c>
      <c r="I98" s="42"/>
    </row>
    <row r="99" spans="1:9" ht="17" customHeight="1" thickBot="1">
      <c r="A99" s="46"/>
      <c r="B99" s="238"/>
      <c r="C99" s="230"/>
      <c r="D99" s="230"/>
      <c r="E99" s="95"/>
      <c r="F99" s="218">
        <v>2350</v>
      </c>
      <c r="G99" s="307" t="s">
        <v>103</v>
      </c>
      <c r="H99" s="211"/>
      <c r="I99" s="42"/>
    </row>
    <row r="100" spans="1:9" s="21" customFormat="1" ht="17" customHeight="1" thickBot="1">
      <c r="A100" s="11" t="s">
        <v>9</v>
      </c>
      <c r="B100" s="304"/>
      <c r="C100" s="305"/>
      <c r="D100" s="305" t="s">
        <v>58</v>
      </c>
      <c r="E100" s="177"/>
      <c r="F100" s="305"/>
      <c r="G100" s="246"/>
      <c r="H100" s="98"/>
      <c r="I100" s="45" t="s">
        <v>9</v>
      </c>
    </row>
    <row r="101" spans="1:9" ht="17" customHeight="1">
      <c r="A101" s="22"/>
      <c r="B101" s="178" t="s">
        <v>17</v>
      </c>
      <c r="C101" s="160" t="s">
        <v>17</v>
      </c>
      <c r="D101" s="160" t="s">
        <v>17</v>
      </c>
      <c r="E101" s="24" t="s">
        <v>17</v>
      </c>
      <c r="F101" s="50" t="s">
        <v>17</v>
      </c>
      <c r="G101" s="161" t="s">
        <v>35</v>
      </c>
      <c r="H101" s="345" t="s">
        <v>248</v>
      </c>
      <c r="I101" s="30"/>
    </row>
    <row r="102" spans="1:9" ht="17" customHeight="1">
      <c r="A102" s="46"/>
      <c r="B102" s="43" t="str">
        <f>$B$27</f>
        <v>新聞掏寶  # 223</v>
      </c>
      <c r="C102" s="95" t="str">
        <f>C61</f>
        <v>約埋班Friend去旅行 # 8</v>
      </c>
      <c r="D102" s="24" t="str">
        <f>D61</f>
        <v>黃金盛宴 Golden Banquet (9 EPI)</v>
      </c>
      <c r="E102" s="746" t="str">
        <f>E61</f>
        <v xml:space="preserve">關注關注組 Eyes On Concern Groups </v>
      </c>
      <c r="F102" s="747"/>
      <c r="G102" s="105" t="str">
        <f>G42</f>
        <v>周六聊Teen谷 # 45</v>
      </c>
      <c r="H102" s="346" t="s">
        <v>256</v>
      </c>
      <c r="I102" s="42"/>
    </row>
    <row r="103" spans="1:9" ht="17" customHeight="1">
      <c r="A103" s="31">
        <v>30</v>
      </c>
      <c r="B103" s="179"/>
      <c r="C103" s="101"/>
      <c r="D103" s="95" t="str">
        <f>D62</f>
        <v># 1</v>
      </c>
      <c r="E103" s="95" t="str">
        <f>E62</f>
        <v># 41</v>
      </c>
      <c r="F103" s="211" t="str">
        <f>F62</f>
        <v># 42</v>
      </c>
      <c r="G103" s="101"/>
      <c r="H103" s="346"/>
      <c r="I103" s="37">
        <v>30</v>
      </c>
    </row>
    <row r="104" spans="1:9" ht="17" customHeight="1">
      <c r="A104" s="46"/>
      <c r="B104" s="39" t="s">
        <v>17</v>
      </c>
      <c r="C104" s="40"/>
      <c r="D104" s="81"/>
      <c r="E104" s="81"/>
      <c r="F104" s="81"/>
      <c r="G104" s="751" t="s">
        <v>231</v>
      </c>
      <c r="H104" s="752"/>
      <c r="I104" s="180"/>
    </row>
    <row r="105" spans="1:9" s="21" customFormat="1" ht="17" customHeight="1" thickBot="1">
      <c r="A105" s="11" t="s">
        <v>10</v>
      </c>
      <c r="B105" s="211"/>
      <c r="C105" s="207"/>
      <c r="D105" s="169" t="s">
        <v>107</v>
      </c>
      <c r="E105" s="211"/>
      <c r="F105" s="211"/>
      <c r="G105" s="33" t="str">
        <f>G67</f>
        <v># 37</v>
      </c>
      <c r="H105" s="163" t="str">
        <f>H67</f>
        <v># 38</v>
      </c>
      <c r="I105" s="99" t="s">
        <v>10</v>
      </c>
    </row>
    <row r="106" spans="1:9" ht="17" customHeight="1">
      <c r="A106" s="100"/>
      <c r="B106" s="211" t="str">
        <f>B86</f>
        <v># 11</v>
      </c>
      <c r="C106" s="211" t="str">
        <f>C86</f>
        <v># 12</v>
      </c>
      <c r="D106" s="211" t="str">
        <f>D86</f>
        <v># 13</v>
      </c>
      <c r="E106" s="211" t="str">
        <f>E86</f>
        <v># 14</v>
      </c>
      <c r="F106" s="211" t="str">
        <f>F86</f>
        <v># 15</v>
      </c>
      <c r="G106" s="161" t="s">
        <v>35</v>
      </c>
      <c r="H106" s="182" t="s">
        <v>35</v>
      </c>
      <c r="I106" s="53"/>
    </row>
    <row r="107" spans="1:9" ht="17" customHeight="1">
      <c r="A107" s="181">
        <v>30</v>
      </c>
      <c r="B107" s="32"/>
      <c r="C107" s="44"/>
      <c r="D107" s="44"/>
      <c r="E107" s="44"/>
      <c r="F107" s="44"/>
      <c r="G107" s="105" t="str">
        <f>G39</f>
        <v>思家大戰 # 50</v>
      </c>
      <c r="H107" s="36" t="str">
        <f>H64</f>
        <v>財經透視 # 46</v>
      </c>
      <c r="I107" s="59">
        <v>30</v>
      </c>
    </row>
    <row r="108" spans="1:9" ht="17" customHeight="1">
      <c r="A108" s="110"/>
      <c r="B108" s="39" t="s">
        <v>17</v>
      </c>
      <c r="C108" s="6"/>
      <c r="D108" s="211"/>
      <c r="E108" s="211"/>
      <c r="F108" s="211"/>
      <c r="G108" s="161" t="s">
        <v>35</v>
      </c>
      <c r="H108" s="309" t="s">
        <v>35</v>
      </c>
      <c r="I108" s="63"/>
    </row>
    <row r="109" spans="1:9" s="21" customFormat="1" ht="17" customHeight="1" thickBot="1">
      <c r="A109" s="11" t="s">
        <v>11</v>
      </c>
      <c r="B109" s="43"/>
      <c r="C109" s="207"/>
      <c r="D109" s="211" t="str">
        <f>$D$79</f>
        <v>巾幗梟雄之懸崖 No Return (25 EPI)</v>
      </c>
      <c r="E109" s="211"/>
      <c r="F109" s="211"/>
      <c r="G109" s="167"/>
      <c r="H109" s="185"/>
      <c r="I109" s="45" t="s">
        <v>11</v>
      </c>
    </row>
    <row r="110" spans="1:9" ht="17" customHeight="1">
      <c r="A110" s="100"/>
      <c r="B110" s="43" t="str">
        <f>$B$80</f>
        <v># 16</v>
      </c>
      <c r="C110" s="211" t="str">
        <f>"# " &amp; VALUE(RIGHT(B110,2)+1)</f>
        <v># 17</v>
      </c>
      <c r="D110" s="211" t="str">
        <f>"# " &amp; VALUE(RIGHT(C110,2)+1)</f>
        <v># 18</v>
      </c>
      <c r="E110" s="211" t="str">
        <f>"# " &amp; VALUE(RIGHT(D110,2)+1)</f>
        <v># 19</v>
      </c>
      <c r="F110" s="211" t="str">
        <f>"# " &amp; VALUE(RIGHT(E110,2)+1)</f>
        <v># 20</v>
      </c>
      <c r="G110" s="310"/>
      <c r="H110" s="748" t="str">
        <f>H80</f>
        <v>中年好聲音3 #4</v>
      </c>
      <c r="I110" s="53"/>
    </row>
    <row r="111" spans="1:9" ht="17" customHeight="1">
      <c r="A111" s="104">
        <v>30</v>
      </c>
      <c r="B111" s="64"/>
      <c r="C111" s="44"/>
      <c r="D111" s="44"/>
      <c r="E111" s="44"/>
      <c r="F111" s="44"/>
      <c r="G111" s="308" t="s">
        <v>222</v>
      </c>
      <c r="H111" s="748"/>
      <c r="I111" s="59">
        <v>30</v>
      </c>
    </row>
    <row r="112" spans="1:9" ht="17" customHeight="1">
      <c r="A112" s="110"/>
      <c r="B112" s="154" t="s">
        <v>17</v>
      </c>
      <c r="C112" s="40"/>
      <c r="D112" s="40" t="str">
        <f>$E$75</f>
        <v xml:space="preserve">愛．回家之開心速遞  Lo And Behold </v>
      </c>
      <c r="E112" s="40"/>
      <c r="F112" s="40"/>
      <c r="G112" s="184"/>
      <c r="H112" s="185"/>
      <c r="I112" s="63"/>
    </row>
    <row r="113" spans="1:9" s="21" customFormat="1" ht="17" customHeight="1" thickBot="1">
      <c r="A113" s="11" t="s">
        <v>12</v>
      </c>
      <c r="B113" s="211" t="str">
        <f>B76</f>
        <v># 2389</v>
      </c>
      <c r="C113" s="211" t="str">
        <f t="shared" ref="C113:F113" si="8">C76</f>
        <v># 2405</v>
      </c>
      <c r="D113" s="44" t="str">
        <f t="shared" si="8"/>
        <v># 2422</v>
      </c>
      <c r="E113" s="211" t="str">
        <f t="shared" si="8"/>
        <v># 2423</v>
      </c>
      <c r="F113" s="211" t="str">
        <f t="shared" si="8"/>
        <v># 2424</v>
      </c>
      <c r="G113" s="311"/>
      <c r="H113" s="186"/>
      <c r="I113" s="45" t="s">
        <v>12</v>
      </c>
    </row>
    <row r="114" spans="1:9" ht="17" customHeight="1">
      <c r="A114" s="100"/>
      <c r="B114" s="154" t="s">
        <v>17</v>
      </c>
      <c r="C114" s="81"/>
      <c r="D114" s="205" t="s">
        <v>215</v>
      </c>
      <c r="E114" s="40"/>
      <c r="F114" s="40"/>
      <c r="G114" s="357"/>
      <c r="H114" s="187" t="s">
        <v>232</v>
      </c>
      <c r="I114" s="53"/>
    </row>
    <row r="115" spans="1:9" ht="17" customHeight="1">
      <c r="A115" s="181">
        <v>30</v>
      </c>
      <c r="B115" s="44" t="str">
        <f>B74</f>
        <v># 307</v>
      </c>
      <c r="C115" s="44" t="str">
        <f t="shared" ref="C115:F115" si="9">C74</f>
        <v># 308</v>
      </c>
      <c r="D115" s="44" t="str">
        <f t="shared" si="9"/>
        <v># 309</v>
      </c>
      <c r="E115" s="44" t="str">
        <f t="shared" si="9"/>
        <v># 310</v>
      </c>
      <c r="F115" s="44" t="str">
        <f t="shared" si="9"/>
        <v># 311</v>
      </c>
      <c r="G115" s="358" t="s">
        <v>266</v>
      </c>
      <c r="H115" s="163" t="s">
        <v>233</v>
      </c>
      <c r="I115" s="59">
        <v>30</v>
      </c>
    </row>
    <row r="116" spans="1:9" ht="17" customHeight="1">
      <c r="A116" s="104"/>
      <c r="B116" s="188" t="s">
        <v>17</v>
      </c>
      <c r="C116" s="81" t="s">
        <v>17</v>
      </c>
      <c r="D116" s="112" t="s">
        <v>17</v>
      </c>
      <c r="E116" s="68" t="s">
        <v>17</v>
      </c>
      <c r="F116" s="68" t="s">
        <v>17</v>
      </c>
      <c r="G116" s="359" t="s">
        <v>250</v>
      </c>
      <c r="H116" s="166" t="s">
        <v>218</v>
      </c>
      <c r="I116" s="78"/>
    </row>
    <row r="117" spans="1:9" s="21" customFormat="1" ht="17" customHeight="1" thickBot="1">
      <c r="A117" s="11" t="s">
        <v>15</v>
      </c>
      <c r="B117" s="88" t="str">
        <f>B71</f>
        <v>玲玲友情報 # 35</v>
      </c>
      <c r="C117" s="211" t="str">
        <f>$C$71</f>
        <v>港女野人奇異記 # 3</v>
      </c>
      <c r="D117" s="33" t="str">
        <f>D71</f>
        <v>玲玲友情報 # 36</v>
      </c>
      <c r="E117" s="33" t="str">
        <f>$E$71</f>
        <v>港女野人奇異記 # 4</v>
      </c>
      <c r="F117" s="34" t="str">
        <f>F71</f>
        <v>最強生命線 # 371</v>
      </c>
      <c r="G117" s="361" t="s">
        <v>267</v>
      </c>
      <c r="H117" s="190" t="str">
        <f>H76</f>
        <v># 2425</v>
      </c>
      <c r="I117" s="45" t="s">
        <v>15</v>
      </c>
    </row>
    <row r="118" spans="1:9" ht="17" customHeight="1">
      <c r="A118" s="100"/>
      <c r="B118" s="39" t="s">
        <v>17</v>
      </c>
      <c r="C118" s="40"/>
      <c r="D118" s="211"/>
      <c r="E118" s="211"/>
      <c r="F118" s="41"/>
      <c r="G118" s="161" t="s">
        <v>35</v>
      </c>
      <c r="H118" s="212" t="s">
        <v>20</v>
      </c>
      <c r="I118" s="53"/>
    </row>
    <row r="119" spans="1:9" ht="17" customHeight="1">
      <c r="A119" s="181">
        <v>30</v>
      </c>
      <c r="B119" s="192"/>
      <c r="C119" s="211"/>
      <c r="D119" s="211" t="str">
        <f>D64</f>
        <v>燕雲台 The Legend of Xiao Chuo (48 EPI)</v>
      </c>
      <c r="E119" s="211"/>
      <c r="F119" s="211"/>
      <c r="G119" s="171" t="str">
        <f>G90</f>
        <v>尋醉蘇格蘭 #6</v>
      </c>
      <c r="H119" s="193" t="str">
        <f>H87</f>
        <v>無窮之路IV - 一帶一路 #7</v>
      </c>
      <c r="I119" s="59">
        <v>30</v>
      </c>
    </row>
    <row r="120" spans="1:9" ht="17" customHeight="1">
      <c r="A120" s="104"/>
      <c r="B120" s="43" t="str">
        <f>B65</f>
        <v># 16</v>
      </c>
      <c r="C120" s="211" t="str">
        <f>C65</f>
        <v># 17</v>
      </c>
      <c r="D120" s="211" t="str">
        <f>D65</f>
        <v># 18</v>
      </c>
      <c r="E120" s="211" t="str">
        <f>E65</f>
        <v># 19</v>
      </c>
      <c r="F120" s="211" t="str">
        <f>F65</f>
        <v># 20</v>
      </c>
      <c r="G120" s="161" t="s">
        <v>35</v>
      </c>
      <c r="H120" s="212" t="s">
        <v>20</v>
      </c>
      <c r="I120" s="63"/>
    </row>
    <row r="121" spans="1:9" s="21" customFormat="1" ht="17" customHeight="1" thickBot="1">
      <c r="A121" s="11" t="s">
        <v>13</v>
      </c>
      <c r="B121" s="64"/>
      <c r="C121" s="44"/>
      <c r="D121" s="44"/>
      <c r="E121" s="44"/>
      <c r="F121" s="44"/>
      <c r="G121" s="135" t="str">
        <f>G87</f>
        <v>澳門25個第一 # 3</v>
      </c>
      <c r="H121" s="210" t="str">
        <f>H92</f>
        <v>J Music #62</v>
      </c>
      <c r="I121" s="45" t="s">
        <v>13</v>
      </c>
    </row>
    <row r="122" spans="1:9" ht="17" customHeight="1">
      <c r="A122" s="46"/>
      <c r="B122" s="111" t="s">
        <v>17</v>
      </c>
      <c r="C122" s="52"/>
      <c r="D122" s="6"/>
      <c r="E122" s="6"/>
      <c r="F122" s="6"/>
      <c r="G122" s="161" t="s">
        <v>35</v>
      </c>
      <c r="H122" s="212" t="s">
        <v>20</v>
      </c>
      <c r="I122" s="42"/>
    </row>
    <row r="123" spans="1:9" ht="17" customHeight="1">
      <c r="A123" s="181" t="s">
        <v>2</v>
      </c>
      <c r="B123" s="194"/>
      <c r="C123" s="207"/>
      <c r="D123" s="211" t="str">
        <f>D39</f>
        <v>流行都市  Big City Shop 2024</v>
      </c>
      <c r="E123" s="6"/>
      <c r="F123" s="211"/>
      <c r="G123" s="105" t="str">
        <f>G71</f>
        <v>新聞透視 # 45</v>
      </c>
      <c r="H123" s="210" t="str">
        <f>H40</f>
        <v>開心無敵獎門人 # 17</v>
      </c>
      <c r="I123" s="59" t="s">
        <v>2</v>
      </c>
    </row>
    <row r="124" spans="1:9" ht="17" customHeight="1">
      <c r="A124" s="104"/>
      <c r="B124" s="211" t="str">
        <f>B40</f>
        <v># 225</v>
      </c>
      <c r="C124" s="211" t="str">
        <f>C40</f>
        <v># 226</v>
      </c>
      <c r="D124" s="211" t="str">
        <f>D40</f>
        <v># 227</v>
      </c>
      <c r="E124" s="211" t="str">
        <f>E40</f>
        <v># 228</v>
      </c>
      <c r="F124" s="211" t="str">
        <f>F40</f>
        <v># 229</v>
      </c>
      <c r="G124" s="161" t="s">
        <v>35</v>
      </c>
      <c r="H124" s="211"/>
      <c r="I124" s="78"/>
    </row>
    <row r="125" spans="1:9" ht="17" customHeight="1" thickBot="1">
      <c r="A125" s="195" t="s">
        <v>14</v>
      </c>
      <c r="B125" s="196"/>
      <c r="C125" s="197"/>
      <c r="D125" s="197"/>
      <c r="E125" s="197"/>
      <c r="F125" s="198"/>
      <c r="G125" s="199" t="str">
        <f>G42</f>
        <v>周六聊Teen谷 # 45</v>
      </c>
      <c r="H125" s="200"/>
      <c r="I125" s="45" t="s">
        <v>14</v>
      </c>
    </row>
    <row r="126" spans="1:9" ht="17" customHeight="1" thickTop="1">
      <c r="A126" s="201"/>
      <c r="B126" s="207"/>
      <c r="C126" s="6"/>
      <c r="D126" s="6"/>
      <c r="E126" s="6"/>
      <c r="F126" s="6"/>
      <c r="G126" s="6"/>
      <c r="H126" s="742">
        <f ca="1">TODAY()</f>
        <v>45624</v>
      </c>
      <c r="I126" s="743"/>
    </row>
    <row r="127" spans="1:9" ht="17" customHeight="1"/>
    <row r="128" spans="1:9" ht="17" customHeight="1"/>
    <row r="129" ht="17" customHeight="1"/>
  </sheetData>
  <mergeCells count="18">
    <mergeCell ref="G80:G81"/>
    <mergeCell ref="C1:G1"/>
    <mergeCell ref="H2:I2"/>
    <mergeCell ref="D6:E6"/>
    <mergeCell ref="B11:F11"/>
    <mergeCell ref="G11:H11"/>
    <mergeCell ref="G26:H26"/>
    <mergeCell ref="G27:H27"/>
    <mergeCell ref="C56:D56"/>
    <mergeCell ref="E61:F61"/>
    <mergeCell ref="B68:F68"/>
    <mergeCell ref="G68:H68"/>
    <mergeCell ref="E58:F58"/>
    <mergeCell ref="G96:H96"/>
    <mergeCell ref="E102:F102"/>
    <mergeCell ref="G104:H104"/>
    <mergeCell ref="H110:H111"/>
    <mergeCell ref="H126:I1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E026A-3FDD-4A0D-BC8B-52A042051AEF}">
  <dimension ref="A1:I129"/>
  <sheetViews>
    <sheetView zoomScale="70" zoomScaleNormal="70" workbookViewId="0">
      <pane ySplit="4" topLeftCell="A112" activePane="bottomLeft" state="frozen"/>
      <selection pane="bottomLeft" activeCell="F119" sqref="F119"/>
    </sheetView>
  </sheetViews>
  <sheetFormatPr defaultColWidth="9.453125" defaultRowHeight="15.5"/>
  <cols>
    <col min="1" max="1" width="7.6328125" style="582" customWidth="1"/>
    <col min="2" max="8" width="32.6328125" style="394" customWidth="1"/>
    <col min="9" max="9" width="7.6328125" style="583" customWidth="1"/>
    <col min="10" max="16384" width="9.453125" style="394"/>
  </cols>
  <sheetData>
    <row r="1" spans="1:9" ht="36" customHeight="1">
      <c r="A1" s="392"/>
      <c r="B1" s="393"/>
      <c r="C1" s="730" t="s">
        <v>268</v>
      </c>
      <c r="D1" s="730"/>
      <c r="E1" s="730"/>
      <c r="F1" s="730"/>
      <c r="G1" s="730"/>
      <c r="H1" s="393"/>
      <c r="I1" s="393"/>
    </row>
    <row r="2" spans="1:9" ht="17" customHeight="1" thickBot="1">
      <c r="A2" s="395" t="s">
        <v>269</v>
      </c>
      <c r="B2" s="396"/>
      <c r="C2" s="396"/>
      <c r="D2" s="391" t="s">
        <v>18</v>
      </c>
      <c r="E2" s="391"/>
      <c r="F2" s="397"/>
      <c r="G2" s="397"/>
      <c r="H2" s="731" t="s">
        <v>270</v>
      </c>
      <c r="I2" s="731"/>
    </row>
    <row r="3" spans="1:9" ht="17" customHeight="1" thickTop="1">
      <c r="A3" s="398" t="s">
        <v>19</v>
      </c>
      <c r="B3" s="399" t="s">
        <v>24</v>
      </c>
      <c r="C3" s="399" t="s">
        <v>25</v>
      </c>
      <c r="D3" s="399" t="s">
        <v>26</v>
      </c>
      <c r="E3" s="399" t="s">
        <v>171</v>
      </c>
      <c r="F3" s="399" t="s">
        <v>28</v>
      </c>
      <c r="G3" s="399" t="s">
        <v>29</v>
      </c>
      <c r="H3" s="399" t="s">
        <v>30</v>
      </c>
      <c r="I3" s="400" t="s">
        <v>19</v>
      </c>
    </row>
    <row r="4" spans="1:9" ht="17" customHeight="1" thickBot="1">
      <c r="A4" s="401"/>
      <c r="B4" s="402">
        <v>45614</v>
      </c>
      <c r="C4" s="402">
        <v>45615</v>
      </c>
      <c r="D4" s="403">
        <v>45616</v>
      </c>
      <c r="E4" s="403">
        <v>45617</v>
      </c>
      <c r="F4" s="403">
        <v>45618</v>
      </c>
      <c r="G4" s="403">
        <v>45619</v>
      </c>
      <c r="H4" s="403">
        <v>45620</v>
      </c>
      <c r="I4" s="404"/>
    </row>
    <row r="5" spans="1:9" s="411" customFormat="1" ht="17" customHeight="1" thickBot="1">
      <c r="A5" s="405" t="s">
        <v>14</v>
      </c>
      <c r="B5" s="406"/>
      <c r="C5" s="407"/>
      <c r="D5" s="408"/>
      <c r="E5" s="408"/>
      <c r="F5" s="408"/>
      <c r="G5" s="408"/>
      <c r="H5" s="409"/>
      <c r="I5" s="410" t="s">
        <v>14</v>
      </c>
    </row>
    <row r="6" spans="1:9" ht="17" customHeight="1">
      <c r="A6" s="412"/>
      <c r="B6" s="413" t="s">
        <v>17</v>
      </c>
      <c r="C6" s="414" t="s">
        <v>17</v>
      </c>
      <c r="D6" s="726" t="s">
        <v>172</v>
      </c>
      <c r="E6" s="727"/>
      <c r="F6" s="416" t="s">
        <v>271</v>
      </c>
      <c r="G6" s="417" t="s">
        <v>83</v>
      </c>
      <c r="H6" s="418" t="s">
        <v>17</v>
      </c>
      <c r="I6" s="419"/>
    </row>
    <row r="7" spans="1:9" ht="17" customHeight="1">
      <c r="A7" s="420">
        <v>30</v>
      </c>
      <c r="B7" s="421" t="s">
        <v>272</v>
      </c>
      <c r="C7" s="422" t="s">
        <v>273</v>
      </c>
      <c r="D7" s="423" t="s">
        <v>274</v>
      </c>
      <c r="E7" s="424" t="s">
        <v>275</v>
      </c>
      <c r="F7" s="423" t="s">
        <v>91</v>
      </c>
      <c r="G7" s="422" t="s">
        <v>275</v>
      </c>
      <c r="H7" s="425" t="s">
        <v>276</v>
      </c>
      <c r="I7" s="426">
        <v>30</v>
      </c>
    </row>
    <row r="8" spans="1:9" ht="17" customHeight="1">
      <c r="A8" s="427"/>
      <c r="B8" s="428" t="s">
        <v>17</v>
      </c>
      <c r="C8" s="429"/>
      <c r="D8" s="645" t="s">
        <v>248</v>
      </c>
      <c r="E8" s="646" t="s">
        <v>277</v>
      </c>
      <c r="F8" s="429"/>
      <c r="G8" s="429"/>
      <c r="H8" s="429"/>
      <c r="I8" s="431"/>
    </row>
    <row r="9" spans="1:9" s="411" customFormat="1" ht="17" customHeight="1" thickBot="1">
      <c r="A9" s="401" t="s">
        <v>0</v>
      </c>
      <c r="B9" s="432" t="s">
        <v>233</v>
      </c>
      <c r="C9" s="433" t="s">
        <v>278</v>
      </c>
      <c r="D9" s="612" t="s">
        <v>327</v>
      </c>
      <c r="E9" s="610" t="s">
        <v>279</v>
      </c>
      <c r="F9" s="433" t="s">
        <v>281</v>
      </c>
      <c r="G9" s="433" t="s">
        <v>282</v>
      </c>
      <c r="H9" s="433" t="s">
        <v>283</v>
      </c>
      <c r="I9" s="434" t="s">
        <v>0</v>
      </c>
    </row>
    <row r="10" spans="1:9" ht="17" customHeight="1">
      <c r="A10" s="435"/>
      <c r="B10" s="213"/>
      <c r="C10" s="214"/>
      <c r="D10" s="214"/>
      <c r="E10" s="214"/>
      <c r="F10" s="215"/>
      <c r="G10" s="213"/>
      <c r="H10" s="216"/>
      <c r="I10" s="419"/>
    </row>
    <row r="11" spans="1:9" ht="17" customHeight="1">
      <c r="A11" s="420">
        <v>30</v>
      </c>
      <c r="B11" s="732" t="s">
        <v>173</v>
      </c>
      <c r="C11" s="733"/>
      <c r="D11" s="733"/>
      <c r="E11" s="733"/>
      <c r="F11" s="734"/>
      <c r="G11" s="732" t="s">
        <v>31</v>
      </c>
      <c r="H11" s="735"/>
      <c r="I11" s="426">
        <v>30</v>
      </c>
    </row>
    <row r="12" spans="1:9" ht="17" customHeight="1">
      <c r="A12" s="436"/>
      <c r="B12" s="217"/>
      <c r="C12" s="348"/>
      <c r="D12" s="219"/>
      <c r="E12" s="348"/>
      <c r="F12" s="349"/>
      <c r="G12" s="217"/>
      <c r="H12" s="221"/>
      <c r="I12" s="431"/>
    </row>
    <row r="13" spans="1:9" s="411" customFormat="1" ht="17" customHeight="1" thickBot="1">
      <c r="A13" s="437" t="s">
        <v>1</v>
      </c>
      <c r="B13" s="222"/>
      <c r="C13" s="223"/>
      <c r="D13" s="224"/>
      <c r="E13" s="224"/>
      <c r="F13" s="225"/>
      <c r="G13" s="226"/>
      <c r="H13" s="227"/>
      <c r="I13" s="434" t="s">
        <v>1</v>
      </c>
    </row>
    <row r="14" spans="1:9" ht="17" customHeight="1">
      <c r="A14" s="438"/>
      <c r="B14" s="439">
        <v>800167251</v>
      </c>
      <c r="C14" s="440"/>
      <c r="D14" s="440"/>
      <c r="E14" s="440"/>
      <c r="F14" s="440"/>
      <c r="G14" s="440"/>
      <c r="H14" s="440"/>
      <c r="I14" s="441"/>
    </row>
    <row r="15" spans="1:9" ht="17" customHeight="1">
      <c r="A15" s="442" t="s">
        <v>2</v>
      </c>
      <c r="B15" s="443"/>
      <c r="C15" s="444"/>
      <c r="D15" s="445"/>
      <c r="E15" s="444" t="s">
        <v>174</v>
      </c>
      <c r="F15" s="445"/>
      <c r="G15" s="445"/>
      <c r="H15" s="445"/>
      <c r="I15" s="446" t="s">
        <v>2</v>
      </c>
    </row>
    <row r="16" spans="1:9" ht="17" customHeight="1">
      <c r="A16" s="447"/>
      <c r="B16" s="432" t="s">
        <v>284</v>
      </c>
      <c r="C16" s="448" t="s">
        <v>285</v>
      </c>
      <c r="D16" s="448" t="s">
        <v>286</v>
      </c>
      <c r="E16" s="448" t="s">
        <v>287</v>
      </c>
      <c r="F16" s="448" t="s">
        <v>288</v>
      </c>
      <c r="G16" s="448" t="s">
        <v>289</v>
      </c>
      <c r="H16" s="448" t="s">
        <v>290</v>
      </c>
      <c r="I16" s="449"/>
    </row>
    <row r="17" spans="1:9" s="411" customFormat="1" ht="17" customHeight="1" thickBot="1">
      <c r="A17" s="437" t="s">
        <v>3</v>
      </c>
      <c r="B17" s="450" t="s">
        <v>40</v>
      </c>
      <c r="C17" s="451"/>
      <c r="D17" s="451"/>
      <c r="E17" s="451"/>
      <c r="F17" s="451"/>
      <c r="G17" s="451"/>
      <c r="H17" s="451"/>
      <c r="I17" s="434" t="s">
        <v>16</v>
      </c>
    </row>
    <row r="18" spans="1:9" s="411" customFormat="1" ht="17" customHeight="1">
      <c r="A18" s="452"/>
      <c r="B18" s="295" t="s">
        <v>59</v>
      </c>
      <c r="C18" s="236"/>
      <c r="D18" s="370" t="s">
        <v>60</v>
      </c>
      <c r="E18" s="236"/>
      <c r="F18" s="230"/>
      <c r="G18" s="230"/>
      <c r="H18" s="371"/>
      <c r="I18" s="456"/>
    </row>
    <row r="19" spans="1:9" s="411" customFormat="1" ht="17" customHeight="1">
      <c r="A19" s="457"/>
      <c r="B19" s="232" t="s">
        <v>291</v>
      </c>
      <c r="C19" s="232" t="s">
        <v>292</v>
      </c>
      <c r="D19" s="229" t="s">
        <v>293</v>
      </c>
      <c r="E19" s="232" t="s">
        <v>294</v>
      </c>
      <c r="F19" s="232" t="s">
        <v>295</v>
      </c>
      <c r="G19" s="232" t="s">
        <v>296</v>
      </c>
      <c r="H19" s="232" t="s">
        <v>297</v>
      </c>
      <c r="I19" s="456" t="s">
        <v>67</v>
      </c>
    </row>
    <row r="20" spans="1:9" s="411" customFormat="1" ht="17" customHeight="1">
      <c r="A20" s="457"/>
      <c r="B20" s="682" t="s">
        <v>509</v>
      </c>
      <c r="C20" s="458"/>
      <c r="D20" s="500" t="s">
        <v>17</v>
      </c>
      <c r="E20" s="458" t="s">
        <v>88</v>
      </c>
      <c r="F20" s="458"/>
      <c r="G20" s="458"/>
      <c r="H20" s="453" t="s">
        <v>17</v>
      </c>
      <c r="I20" s="456"/>
    </row>
    <row r="21" spans="1:9" ht="17" customHeight="1">
      <c r="A21" s="459" t="s">
        <v>2</v>
      </c>
      <c r="B21" s="683" t="s">
        <v>497</v>
      </c>
      <c r="C21" s="433" t="s">
        <v>298</v>
      </c>
      <c r="D21" s="483"/>
      <c r="E21" s="433" t="s">
        <v>299</v>
      </c>
      <c r="F21" s="433" t="s">
        <v>300</v>
      </c>
      <c r="G21" s="433" t="s">
        <v>301</v>
      </c>
      <c r="H21" s="460" t="s">
        <v>302</v>
      </c>
      <c r="I21" s="446" t="s">
        <v>2</v>
      </c>
    </row>
    <row r="22" spans="1:9" ht="17" customHeight="1">
      <c r="A22" s="461"/>
      <c r="B22" s="631" t="s">
        <v>470</v>
      </c>
      <c r="C22" s="632"/>
      <c r="D22" s="483"/>
      <c r="E22" s="632" t="s">
        <v>350</v>
      </c>
      <c r="F22" s="632"/>
      <c r="G22" s="633"/>
      <c r="H22" s="633"/>
      <c r="I22" s="463"/>
    </row>
    <row r="23" spans="1:9" s="411" customFormat="1" ht="17" customHeight="1" thickBot="1">
      <c r="A23" s="464" t="s">
        <v>4</v>
      </c>
      <c r="B23" s="607" t="s">
        <v>471</v>
      </c>
      <c r="C23" s="632" t="s">
        <v>351</v>
      </c>
      <c r="D23" s="483"/>
      <c r="E23" s="610" t="s">
        <v>352</v>
      </c>
      <c r="F23" s="632" t="s">
        <v>304</v>
      </c>
      <c r="G23" s="632" t="s">
        <v>305</v>
      </c>
      <c r="H23" s="632" t="s">
        <v>306</v>
      </c>
      <c r="I23" s="434" t="s">
        <v>4</v>
      </c>
    </row>
    <row r="24" spans="1:9" ht="17" customHeight="1">
      <c r="A24" s="465"/>
      <c r="B24" s="647" t="s">
        <v>472</v>
      </c>
      <c r="C24" s="638"/>
      <c r="D24" s="489"/>
      <c r="E24" s="364" t="s">
        <v>308</v>
      </c>
      <c r="F24" s="467"/>
      <c r="G24" s="453">
        <v>800402770</v>
      </c>
      <c r="H24" s="466"/>
      <c r="I24" s="419"/>
    </row>
    <row r="25" spans="1:9" ht="17" customHeight="1">
      <c r="A25" s="468" t="s">
        <v>2</v>
      </c>
      <c r="B25" s="609" t="s">
        <v>395</v>
      </c>
      <c r="C25" s="607" t="s">
        <v>309</v>
      </c>
      <c r="D25" s="484" t="s">
        <v>310</v>
      </c>
      <c r="E25" s="433" t="s">
        <v>311</v>
      </c>
      <c r="F25" s="433" t="s">
        <v>312</v>
      </c>
      <c r="G25" s="469"/>
      <c r="H25" s="470"/>
      <c r="I25" s="446" t="s">
        <v>2</v>
      </c>
    </row>
    <row r="26" spans="1:9" ht="17" customHeight="1">
      <c r="A26" s="471"/>
      <c r="B26" s="472" t="s">
        <v>17</v>
      </c>
      <c r="C26" s="440" t="s">
        <v>17</v>
      </c>
      <c r="D26" s="414"/>
      <c r="E26" s="440" t="s">
        <v>17</v>
      </c>
      <c r="F26" s="462" t="s">
        <v>17</v>
      </c>
      <c r="G26" s="736" t="s">
        <v>108</v>
      </c>
      <c r="H26" s="737"/>
      <c r="I26" s="463"/>
    </row>
    <row r="27" spans="1:9" ht="17" customHeight="1" thickBot="1">
      <c r="A27" s="473"/>
      <c r="B27" s="474" t="s">
        <v>273</v>
      </c>
      <c r="C27" s="444" t="s">
        <v>313</v>
      </c>
      <c r="D27" s="483"/>
      <c r="E27" s="448" t="s">
        <v>276</v>
      </c>
      <c r="F27" s="469" t="s">
        <v>314</v>
      </c>
      <c r="G27" s="738" t="s">
        <v>109</v>
      </c>
      <c r="H27" s="739"/>
      <c r="I27" s="463"/>
    </row>
    <row r="28" spans="1:9" s="411" customFormat="1" ht="17" customHeight="1" thickBot="1">
      <c r="A28" s="464" t="s">
        <v>5</v>
      </c>
      <c r="B28" s="475"/>
      <c r="C28" s="448"/>
      <c r="D28" s="483"/>
      <c r="E28" s="433"/>
      <c r="F28" s="423"/>
      <c r="G28" s="469" t="s">
        <v>315</v>
      </c>
      <c r="H28" s="448" t="s">
        <v>316</v>
      </c>
      <c r="I28" s="456" t="s">
        <v>5</v>
      </c>
    </row>
    <row r="29" spans="1:9" ht="17" customHeight="1">
      <c r="A29" s="476"/>
      <c r="B29" s="440" t="s">
        <v>17</v>
      </c>
      <c r="C29" s="430"/>
      <c r="D29" s="483"/>
      <c r="E29" s="430"/>
      <c r="F29" s="430"/>
      <c r="G29" s="477"/>
      <c r="H29" s="440"/>
      <c r="I29" s="441"/>
    </row>
    <row r="30" spans="1:9" ht="17" customHeight="1">
      <c r="A30" s="468" t="s">
        <v>2</v>
      </c>
      <c r="B30" s="469"/>
      <c r="C30" s="448" t="s">
        <v>317</v>
      </c>
      <c r="D30" s="483"/>
      <c r="E30" s="448" t="s">
        <v>317</v>
      </c>
      <c r="F30" s="448"/>
      <c r="G30" s="469"/>
      <c r="H30" s="448"/>
      <c r="I30" s="446" t="s">
        <v>2</v>
      </c>
    </row>
    <row r="31" spans="1:9" ht="17" customHeight="1">
      <c r="A31" s="461"/>
      <c r="B31" s="469" t="s">
        <v>318</v>
      </c>
      <c r="C31" s="448" t="s">
        <v>319</v>
      </c>
      <c r="D31" s="483"/>
      <c r="E31" s="448" t="s">
        <v>320</v>
      </c>
      <c r="F31" s="448" t="s">
        <v>321</v>
      </c>
      <c r="G31" s="469"/>
      <c r="H31" s="448"/>
      <c r="I31" s="463"/>
    </row>
    <row r="32" spans="1:9" s="411" customFormat="1" ht="17" customHeight="1" thickBot="1">
      <c r="A32" s="464" t="s">
        <v>6</v>
      </c>
      <c r="B32" s="423"/>
      <c r="C32" s="433"/>
      <c r="D32" s="422"/>
      <c r="E32" s="433"/>
      <c r="F32" s="433"/>
      <c r="G32" s="478" t="s">
        <v>40</v>
      </c>
      <c r="H32" s="451"/>
      <c r="I32" s="434" t="s">
        <v>6</v>
      </c>
    </row>
    <row r="33" spans="1:9" ht="17" customHeight="1">
      <c r="A33" s="476"/>
      <c r="B33" s="440" t="s">
        <v>17</v>
      </c>
      <c r="C33" s="396"/>
      <c r="D33" s="686">
        <v>1215</v>
      </c>
      <c r="E33" s="632" t="s">
        <v>277</v>
      </c>
      <c r="F33" s="396"/>
      <c r="G33" s="396"/>
      <c r="H33" s="396"/>
      <c r="I33" s="463"/>
    </row>
    <row r="34" spans="1:9" ht="17" customHeight="1">
      <c r="A34" s="468" t="s">
        <v>2</v>
      </c>
      <c r="B34" s="433" t="s">
        <v>322</v>
      </c>
      <c r="C34" s="433" t="s">
        <v>278</v>
      </c>
      <c r="D34" s="684" t="s">
        <v>511</v>
      </c>
      <c r="E34" s="610" t="s">
        <v>279</v>
      </c>
      <c r="F34" s="433" t="s">
        <v>281</v>
      </c>
      <c r="G34" s="448" t="s">
        <v>282</v>
      </c>
      <c r="H34" s="433" t="s">
        <v>283</v>
      </c>
      <c r="I34" s="446" t="s">
        <v>2</v>
      </c>
    </row>
    <row r="35" spans="1:9" ht="17" customHeight="1">
      <c r="A35" s="461"/>
      <c r="B35" s="472" t="s">
        <v>17</v>
      </c>
      <c r="C35" s="440" t="s">
        <v>17</v>
      </c>
      <c r="D35" s="414" t="s">
        <v>17</v>
      </c>
      <c r="E35" s="462" t="s">
        <v>17</v>
      </c>
      <c r="F35" s="462" t="s">
        <v>17</v>
      </c>
      <c r="G35" s="479" t="s">
        <v>20</v>
      </c>
      <c r="H35" s="480" t="s">
        <v>45</v>
      </c>
      <c r="I35" s="481"/>
    </row>
    <row r="36" spans="1:9" ht="17" customHeight="1">
      <c r="A36" s="461"/>
      <c r="B36" s="482" t="s">
        <v>323</v>
      </c>
      <c r="C36" s="448" t="s">
        <v>324</v>
      </c>
      <c r="D36" s="483" t="s">
        <v>325</v>
      </c>
      <c r="E36" s="477" t="s">
        <v>326</v>
      </c>
      <c r="F36" s="477" t="s">
        <v>323</v>
      </c>
      <c r="G36" s="484" t="s">
        <v>327</v>
      </c>
      <c r="H36" s="485" t="s">
        <v>328</v>
      </c>
      <c r="I36" s="481"/>
    </row>
    <row r="37" spans="1:9" s="411" customFormat="1" ht="17" customHeight="1" thickBot="1">
      <c r="A37" s="464" t="s">
        <v>7</v>
      </c>
      <c r="B37" s="424" t="s">
        <v>329</v>
      </c>
      <c r="C37" s="433" t="s">
        <v>311</v>
      </c>
      <c r="D37" s="422"/>
      <c r="E37" s="423" t="s">
        <v>311</v>
      </c>
      <c r="F37" s="423" t="s">
        <v>330</v>
      </c>
      <c r="G37" s="422"/>
      <c r="H37" s="486" t="s">
        <v>46</v>
      </c>
      <c r="I37" s="487" t="s">
        <v>7</v>
      </c>
    </row>
    <row r="38" spans="1:9" ht="17" customHeight="1">
      <c r="A38" s="488"/>
      <c r="B38" s="233" t="s">
        <v>43</v>
      </c>
      <c r="C38" s="234"/>
      <c r="D38" s="235"/>
      <c r="E38" s="236"/>
      <c r="F38" s="237"/>
      <c r="G38" s="489" t="s">
        <v>77</v>
      </c>
      <c r="H38" s="490" t="s">
        <v>55</v>
      </c>
      <c r="I38" s="491"/>
    </row>
    <row r="39" spans="1:9" ht="17" customHeight="1">
      <c r="A39" s="492"/>
      <c r="B39" s="238"/>
      <c r="C39" s="229"/>
      <c r="D39" s="347" t="s">
        <v>183</v>
      </c>
      <c r="E39" s="229"/>
      <c r="F39" s="240"/>
      <c r="G39" s="493" t="s">
        <v>331</v>
      </c>
      <c r="H39" s="494"/>
      <c r="I39" s="495"/>
    </row>
    <row r="40" spans="1:9" ht="17" customHeight="1">
      <c r="A40" s="442" t="s">
        <v>2</v>
      </c>
      <c r="B40" s="238" t="s">
        <v>332</v>
      </c>
      <c r="C40" s="229" t="s">
        <v>333</v>
      </c>
      <c r="D40" s="229" t="s">
        <v>334</v>
      </c>
      <c r="E40" s="229" t="s">
        <v>335</v>
      </c>
      <c r="F40" s="229" t="s">
        <v>336</v>
      </c>
      <c r="G40" s="422" t="s">
        <v>76</v>
      </c>
      <c r="H40" s="496" t="s">
        <v>337</v>
      </c>
      <c r="I40" s="497" t="s">
        <v>2</v>
      </c>
    </row>
    <row r="41" spans="1:9" ht="17" customHeight="1">
      <c r="A41" s="498"/>
      <c r="B41" s="241"/>
      <c r="C41" s="230"/>
      <c r="D41" s="230"/>
      <c r="E41" s="230"/>
      <c r="F41" s="230"/>
      <c r="G41" s="244" t="s">
        <v>44</v>
      </c>
      <c r="H41" s="494" t="s">
        <v>54</v>
      </c>
      <c r="I41" s="495"/>
    </row>
    <row r="42" spans="1:9" ht="17" customHeight="1" thickBot="1">
      <c r="A42" s="492"/>
      <c r="B42" s="241"/>
      <c r="C42" s="230"/>
      <c r="D42" s="230"/>
      <c r="E42" s="230"/>
      <c r="F42" s="230"/>
      <c r="G42" s="245" t="s">
        <v>338</v>
      </c>
      <c r="H42" s="494"/>
      <c r="I42" s="495"/>
    </row>
    <row r="43" spans="1:9" s="411" customFormat="1" ht="17" customHeight="1" thickBot="1">
      <c r="A43" s="501" t="s">
        <v>8</v>
      </c>
      <c r="B43" s="242"/>
      <c r="C43" s="229"/>
      <c r="D43" s="229"/>
      <c r="E43" s="232"/>
      <c r="F43" s="243">
        <v>1405</v>
      </c>
      <c r="G43" s="246" t="s">
        <v>22</v>
      </c>
      <c r="H43" s="502"/>
      <c r="I43" s="404" t="s">
        <v>8</v>
      </c>
    </row>
    <row r="44" spans="1:9" ht="17" customHeight="1">
      <c r="A44" s="476"/>
      <c r="B44" s="428" t="s">
        <v>17</v>
      </c>
      <c r="C44" s="430"/>
      <c r="D44" s="500" t="s">
        <v>17</v>
      </c>
      <c r="E44" s="466"/>
      <c r="F44" s="466"/>
      <c r="G44" s="500" t="s">
        <v>17</v>
      </c>
      <c r="H44" s="503" t="s">
        <v>17</v>
      </c>
      <c r="I44" s="441"/>
    </row>
    <row r="45" spans="1:9" ht="17" customHeight="1">
      <c r="A45" s="504" t="s">
        <v>2</v>
      </c>
      <c r="B45" s="443"/>
      <c r="C45" s="365" t="s">
        <v>339</v>
      </c>
      <c r="D45" s="483"/>
      <c r="E45" s="366" t="s">
        <v>339</v>
      </c>
      <c r="F45" s="505"/>
      <c r="G45" s="422" t="s">
        <v>340</v>
      </c>
      <c r="H45" s="703" t="s">
        <v>314</v>
      </c>
      <c r="I45" s="446" t="s">
        <v>2</v>
      </c>
    </row>
    <row r="46" spans="1:9" ht="17" customHeight="1">
      <c r="A46" s="507"/>
      <c r="B46" s="432" t="s">
        <v>341</v>
      </c>
      <c r="C46" s="448" t="s">
        <v>287</v>
      </c>
      <c r="D46" s="483"/>
      <c r="E46" s="448" t="s">
        <v>288</v>
      </c>
      <c r="F46" s="448" t="s">
        <v>289</v>
      </c>
      <c r="G46" s="500" t="s">
        <v>17</v>
      </c>
      <c r="H46" s="702" t="s">
        <v>17</v>
      </c>
      <c r="I46" s="431"/>
    </row>
    <row r="47" spans="1:9" ht="17" customHeight="1">
      <c r="A47" s="507"/>
      <c r="B47" s="432"/>
      <c r="D47" s="552" t="s">
        <v>222</v>
      </c>
      <c r="G47" s="508"/>
      <c r="H47" s="704" t="s">
        <v>512</v>
      </c>
      <c r="I47" s="431"/>
    </row>
    <row r="48" spans="1:9" s="411" customFormat="1" ht="17" customHeight="1" thickBot="1">
      <c r="A48" s="509">
        <v>1500</v>
      </c>
      <c r="B48" s="510"/>
      <c r="C48" s="448"/>
      <c r="D48" s="489"/>
      <c r="E48" s="433"/>
      <c r="F48" s="511">
        <v>1505</v>
      </c>
      <c r="G48" s="493"/>
      <c r="H48" s="685"/>
      <c r="I48" s="512">
        <v>1500</v>
      </c>
    </row>
    <row r="49" spans="1:9" ht="17" customHeight="1">
      <c r="A49" s="513"/>
      <c r="B49" s="647" t="s">
        <v>472</v>
      </c>
      <c r="C49" s="367" t="s">
        <v>342</v>
      </c>
      <c r="D49" s="484"/>
      <c r="E49" s="368" t="s">
        <v>308</v>
      </c>
      <c r="F49" s="530"/>
      <c r="G49" s="514"/>
      <c r="H49" s="503" t="s">
        <v>17</v>
      </c>
      <c r="I49" s="515"/>
    </row>
    <row r="50" spans="1:9" ht="17" customHeight="1">
      <c r="A50" s="516">
        <v>30</v>
      </c>
      <c r="B50" s="609" t="s">
        <v>395</v>
      </c>
      <c r="C50" s="422" t="s">
        <v>309</v>
      </c>
      <c r="D50" s="422"/>
      <c r="E50" s="433" t="s">
        <v>311</v>
      </c>
      <c r="F50" s="433" t="s">
        <v>312</v>
      </c>
      <c r="G50" s="483" t="s">
        <v>343</v>
      </c>
      <c r="H50" s="517" t="s">
        <v>344</v>
      </c>
      <c r="I50" s="446" t="s">
        <v>2</v>
      </c>
    </row>
    <row r="51" spans="1:9" ht="17" customHeight="1">
      <c r="A51" s="507"/>
      <c r="B51" s="670" t="s">
        <v>17</v>
      </c>
      <c r="C51" s="664"/>
      <c r="D51" s="666" t="s">
        <v>190</v>
      </c>
      <c r="E51" s="663"/>
      <c r="F51" s="462" t="s">
        <v>17</v>
      </c>
      <c r="G51" s="514"/>
      <c r="H51" s="648" t="s">
        <v>17</v>
      </c>
      <c r="I51" s="463"/>
    </row>
    <row r="52" spans="1:9" ht="17" customHeight="1">
      <c r="A52" s="507"/>
      <c r="B52" s="662" t="s">
        <v>497</v>
      </c>
      <c r="C52" s="665" t="s">
        <v>345</v>
      </c>
      <c r="D52" s="665" t="s">
        <v>346</v>
      </c>
      <c r="E52" s="665" t="s">
        <v>347</v>
      </c>
      <c r="F52" s="518" t="s">
        <v>349</v>
      </c>
      <c r="G52" s="519"/>
      <c r="H52" s="649"/>
      <c r="I52" s="463"/>
    </row>
    <row r="53" spans="1:9" ht="17" customHeight="1">
      <c r="A53" s="520"/>
      <c r="B53" s="651" t="s">
        <v>17</v>
      </c>
      <c r="C53" s="646"/>
      <c r="D53" s="646" t="s">
        <v>350</v>
      </c>
      <c r="E53" s="646"/>
      <c r="F53" s="608"/>
      <c r="G53" s="521"/>
      <c r="H53" s="615" t="s">
        <v>473</v>
      </c>
      <c r="I53" s="522"/>
    </row>
    <row r="54" spans="1:9" s="411" customFormat="1" ht="17" customHeight="1" thickBot="1">
      <c r="A54" s="509">
        <v>1600</v>
      </c>
      <c r="B54" s="607" t="s">
        <v>471</v>
      </c>
      <c r="C54" s="610" t="s">
        <v>351</v>
      </c>
      <c r="D54" s="610" t="s">
        <v>303</v>
      </c>
      <c r="E54" s="610" t="s">
        <v>352</v>
      </c>
      <c r="F54" s="611" t="s">
        <v>304</v>
      </c>
      <c r="G54" s="523"/>
      <c r="H54" s="616"/>
      <c r="I54" s="524">
        <v>1600</v>
      </c>
    </row>
    <row r="55" spans="1:9" ht="17" customHeight="1">
      <c r="A55" s="465"/>
      <c r="B55" s="525" t="s">
        <v>93</v>
      </c>
      <c r="C55" s="462" t="s">
        <v>98</v>
      </c>
      <c r="D55" s="466"/>
      <c r="E55" s="453" t="s">
        <v>353</v>
      </c>
      <c r="F55" s="453" t="s">
        <v>82</v>
      </c>
      <c r="G55" s="479" t="s">
        <v>20</v>
      </c>
      <c r="H55" s="613"/>
      <c r="I55" s="419"/>
    </row>
    <row r="56" spans="1:9" ht="17" customHeight="1">
      <c r="A56" s="507"/>
      <c r="B56" s="526" t="s">
        <v>92</v>
      </c>
      <c r="C56" s="726" t="s">
        <v>172</v>
      </c>
      <c r="D56" s="727"/>
      <c r="E56" s="416" t="s">
        <v>271</v>
      </c>
      <c r="F56" s="416" t="s">
        <v>83</v>
      </c>
      <c r="G56" s="527" t="s">
        <v>225</v>
      </c>
      <c r="H56" s="616"/>
      <c r="I56" s="431"/>
    </row>
    <row r="57" spans="1:9" ht="17" customHeight="1">
      <c r="A57" s="516">
        <v>30</v>
      </c>
      <c r="B57" s="421" t="s">
        <v>105</v>
      </c>
      <c r="C57" s="423" t="s">
        <v>354</v>
      </c>
      <c r="D57" s="424" t="s">
        <v>275</v>
      </c>
      <c r="E57" s="423" t="s">
        <v>91</v>
      </c>
      <c r="F57" s="423" t="s">
        <v>275</v>
      </c>
      <c r="G57" s="422"/>
      <c r="H57" s="617"/>
      <c r="I57" s="426">
        <v>30</v>
      </c>
    </row>
    <row r="58" spans="1:9" ht="17" customHeight="1">
      <c r="A58" s="507"/>
      <c r="B58" s="528" t="s">
        <v>20</v>
      </c>
      <c r="C58" s="230" t="s">
        <v>194</v>
      </c>
      <c r="D58" s="289"/>
      <c r="E58" s="751" t="s">
        <v>237</v>
      </c>
      <c r="F58" s="754"/>
      <c r="G58" s="530" t="s">
        <v>20</v>
      </c>
      <c r="H58" s="418" t="s">
        <v>17</v>
      </c>
      <c r="I58" s="431"/>
    </row>
    <row r="59" spans="1:9" s="411" customFormat="1" ht="17" customHeight="1" thickBot="1">
      <c r="A59" s="509">
        <v>1700</v>
      </c>
      <c r="B59" s="531" t="s">
        <v>327</v>
      </c>
      <c r="C59" s="382" t="s">
        <v>354</v>
      </c>
      <c r="D59" s="232" t="s">
        <v>275</v>
      </c>
      <c r="E59" s="423" t="s">
        <v>206</v>
      </c>
      <c r="F59" s="424" t="s">
        <v>355</v>
      </c>
      <c r="G59" s="424" t="s">
        <v>227</v>
      </c>
      <c r="H59" s="532" t="s">
        <v>356</v>
      </c>
      <c r="I59" s="524">
        <v>1700</v>
      </c>
    </row>
    <row r="60" spans="1:9" ht="17" customHeight="1">
      <c r="A60" s="412"/>
      <c r="B60" s="533" t="s">
        <v>195</v>
      </c>
      <c r="C60" s="489" t="s">
        <v>85</v>
      </c>
      <c r="D60" s="414" t="s">
        <v>196</v>
      </c>
      <c r="E60" s="414" t="s">
        <v>49</v>
      </c>
      <c r="F60" s="440"/>
      <c r="G60" s="479" t="s">
        <v>20</v>
      </c>
      <c r="H60" s="530" t="s">
        <v>20</v>
      </c>
      <c r="I60" s="419"/>
    </row>
    <row r="61" spans="1:9" ht="17" customHeight="1">
      <c r="A61" s="435"/>
      <c r="B61" s="534" t="s">
        <v>197</v>
      </c>
      <c r="C61" s="493" t="s">
        <v>357</v>
      </c>
      <c r="D61" s="535" t="s">
        <v>199</v>
      </c>
      <c r="E61" s="726" t="s">
        <v>200</v>
      </c>
      <c r="F61" s="755"/>
      <c r="G61" s="493" t="s">
        <v>358</v>
      </c>
      <c r="H61" s="485" t="s">
        <v>359</v>
      </c>
      <c r="I61" s="431"/>
    </row>
    <row r="62" spans="1:9" ht="17" customHeight="1">
      <c r="A62" s="420">
        <v>30</v>
      </c>
      <c r="B62" s="421" t="s">
        <v>360</v>
      </c>
      <c r="C62" s="422" t="s">
        <v>84</v>
      </c>
      <c r="D62" s="422" t="s">
        <v>360</v>
      </c>
      <c r="E62" s="423" t="s">
        <v>361</v>
      </c>
      <c r="F62" s="433" t="s">
        <v>362</v>
      </c>
      <c r="G62" s="536"/>
      <c r="H62" s="486"/>
      <c r="I62" s="426">
        <v>30</v>
      </c>
    </row>
    <row r="63" spans="1:9" ht="17" customHeight="1">
      <c r="A63" s="427"/>
      <c r="B63" s="453" t="s">
        <v>96</v>
      </c>
      <c r="C63" s="453"/>
      <c r="D63" s="466"/>
      <c r="E63" s="466"/>
      <c r="F63" s="466"/>
      <c r="G63" s="479" t="s">
        <v>20</v>
      </c>
      <c r="H63" s="503" t="s">
        <v>50</v>
      </c>
      <c r="I63" s="431"/>
    </row>
    <row r="64" spans="1:9" ht="17" customHeight="1">
      <c r="A64" s="435"/>
      <c r="B64" s="440"/>
      <c r="C64" s="440"/>
      <c r="D64" s="444" t="s">
        <v>202</v>
      </c>
      <c r="E64" s="445"/>
      <c r="F64" s="440"/>
      <c r="G64" s="514" t="s">
        <v>363</v>
      </c>
      <c r="H64" s="485" t="s">
        <v>364</v>
      </c>
      <c r="I64" s="431"/>
    </row>
    <row r="65" spans="1:9" s="411" customFormat="1" ht="17" customHeight="1" thickBot="1">
      <c r="A65" s="537">
        <v>1800</v>
      </c>
      <c r="B65" s="448" t="s">
        <v>365</v>
      </c>
      <c r="C65" s="448" t="s">
        <v>320</v>
      </c>
      <c r="D65" s="448" t="s">
        <v>321</v>
      </c>
      <c r="E65" s="448" t="s">
        <v>366</v>
      </c>
      <c r="F65" s="448" t="s">
        <v>367</v>
      </c>
      <c r="G65" s="422"/>
      <c r="H65" s="506" t="s">
        <v>39</v>
      </c>
      <c r="I65" s="524">
        <v>1800</v>
      </c>
    </row>
    <row r="66" spans="1:9" ht="17" customHeight="1">
      <c r="A66" s="435"/>
      <c r="B66" s="432"/>
      <c r="C66" s="448"/>
      <c r="D66" s="448"/>
      <c r="E66" s="448"/>
      <c r="F66" s="448"/>
      <c r="G66" s="295" t="s">
        <v>205</v>
      </c>
      <c r="H66" s="317"/>
      <c r="I66" s="431"/>
    </row>
    <row r="67" spans="1:9" ht="17" customHeight="1" thickBot="1">
      <c r="A67" s="420">
        <v>30</v>
      </c>
      <c r="B67" s="538"/>
      <c r="C67" s="539"/>
      <c r="D67" s="539"/>
      <c r="E67" s="539"/>
      <c r="F67" s="539"/>
      <c r="G67" s="318" t="s">
        <v>126</v>
      </c>
      <c r="H67" s="319" t="s">
        <v>368</v>
      </c>
      <c r="I67" s="426">
        <v>30</v>
      </c>
    </row>
    <row r="68" spans="1:9" ht="17" customHeight="1">
      <c r="A68" s="435"/>
      <c r="B68" s="744" t="s">
        <v>207</v>
      </c>
      <c r="C68" s="733"/>
      <c r="D68" s="733"/>
      <c r="E68" s="733"/>
      <c r="F68" s="734"/>
      <c r="G68" s="744" t="s">
        <v>208</v>
      </c>
      <c r="H68" s="745"/>
      <c r="I68" s="431"/>
    </row>
    <row r="69" spans="1:9" s="411" customFormat="1" ht="12.65" customHeight="1" thickBot="1">
      <c r="A69" s="537">
        <v>1900</v>
      </c>
      <c r="B69" s="252"/>
      <c r="C69" s="253"/>
      <c r="D69" s="253"/>
      <c r="E69" s="253"/>
      <c r="F69" s="225">
        <v>1905</v>
      </c>
      <c r="G69" s="252"/>
      <c r="H69" s="253"/>
      <c r="I69" s="524">
        <v>1900</v>
      </c>
    </row>
    <row r="70" spans="1:9" s="411" customFormat="1" ht="17" customHeight="1">
      <c r="A70" s="540"/>
      <c r="B70" s="254" t="s">
        <v>53</v>
      </c>
      <c r="C70" s="255" t="s">
        <v>133</v>
      </c>
      <c r="D70" s="254" t="s">
        <v>53</v>
      </c>
      <c r="E70" s="255" t="s">
        <v>133</v>
      </c>
      <c r="F70" s="256" t="s">
        <v>41</v>
      </c>
      <c r="G70" s="254" t="s">
        <v>51</v>
      </c>
      <c r="H70" s="372" t="s">
        <v>89</v>
      </c>
      <c r="I70" s="515"/>
    </row>
    <row r="71" spans="1:9" s="411" customFormat="1" ht="17" customHeight="1">
      <c r="A71" s="544"/>
      <c r="B71" s="245" t="s">
        <v>369</v>
      </c>
      <c r="C71" s="257" t="s">
        <v>370</v>
      </c>
      <c r="D71" s="245" t="s">
        <v>371</v>
      </c>
      <c r="E71" s="257" t="s">
        <v>372</v>
      </c>
      <c r="F71" s="258" t="s">
        <v>373</v>
      </c>
      <c r="G71" s="245" t="s">
        <v>374</v>
      </c>
      <c r="H71" s="259" t="s">
        <v>375</v>
      </c>
      <c r="I71" s="512"/>
    </row>
    <row r="72" spans="1:9" s="411" customFormat="1" ht="17" customHeight="1">
      <c r="A72" s="435">
        <v>30</v>
      </c>
      <c r="B72" s="246" t="s">
        <v>52</v>
      </c>
      <c r="C72" s="260" t="s">
        <v>132</v>
      </c>
      <c r="D72" s="246" t="s">
        <v>52</v>
      </c>
      <c r="E72" s="260" t="s">
        <v>132</v>
      </c>
      <c r="F72" s="246" t="s">
        <v>21</v>
      </c>
      <c r="G72" s="261" t="s">
        <v>38</v>
      </c>
      <c r="H72" s="373" t="s">
        <v>376</v>
      </c>
      <c r="I72" s="431">
        <v>30</v>
      </c>
    </row>
    <row r="73" spans="1:9" ht="17" customHeight="1">
      <c r="A73" s="546"/>
      <c r="B73" s="262" t="s">
        <v>42</v>
      </c>
      <c r="C73" s="230"/>
      <c r="D73" s="230"/>
      <c r="E73" s="347" t="s">
        <v>215</v>
      </c>
      <c r="F73" s="230"/>
      <c r="G73" s="230"/>
      <c r="H73" s="230"/>
      <c r="I73" s="547"/>
    </row>
    <row r="74" spans="1:9" s="411" customFormat="1" ht="17" customHeight="1" thickBot="1">
      <c r="A74" s="544">
        <v>2000</v>
      </c>
      <c r="B74" s="229" t="s">
        <v>377</v>
      </c>
      <c r="C74" s="632" t="s">
        <v>280</v>
      </c>
      <c r="D74" s="610" t="s">
        <v>279</v>
      </c>
      <c r="E74" s="232" t="s">
        <v>281</v>
      </c>
      <c r="F74" s="232" t="s">
        <v>282</v>
      </c>
      <c r="G74" s="232" t="s">
        <v>283</v>
      </c>
      <c r="H74" s="232" t="s">
        <v>378</v>
      </c>
      <c r="I74" s="524">
        <v>2000</v>
      </c>
    </row>
    <row r="75" spans="1:9" s="411" customFormat="1" ht="17" customHeight="1">
      <c r="A75" s="513"/>
      <c r="B75" s="262" t="s">
        <v>63</v>
      </c>
      <c r="C75" s="374">
        <v>2015</v>
      </c>
      <c r="D75" s="295"/>
      <c r="E75" s="266" t="s">
        <v>218</v>
      </c>
      <c r="F75" s="236"/>
      <c r="G75" s="267" t="s">
        <v>379</v>
      </c>
      <c r="H75" s="266" t="s">
        <v>218</v>
      </c>
      <c r="I75" s="515"/>
    </row>
    <row r="76" spans="1:9" ht="17" customHeight="1">
      <c r="A76" s="507">
        <v>30</v>
      </c>
      <c r="B76" s="229" t="s">
        <v>380</v>
      </c>
      <c r="C76" s="375"/>
      <c r="D76" s="232" t="s">
        <v>381</v>
      </c>
      <c r="E76" s="232" t="s">
        <v>382</v>
      </c>
      <c r="F76" s="232" t="s">
        <v>301</v>
      </c>
      <c r="G76" s="376" t="s">
        <v>383</v>
      </c>
      <c r="H76" s="232" t="s">
        <v>384</v>
      </c>
      <c r="I76" s="426">
        <v>30</v>
      </c>
    </row>
    <row r="77" spans="1:9" ht="17" customHeight="1">
      <c r="A77" s="520"/>
      <c r="B77" s="262" t="s">
        <v>113</v>
      </c>
      <c r="C77" s="249"/>
      <c r="D77" s="236" t="s">
        <v>23</v>
      </c>
      <c r="E77" s="235"/>
      <c r="F77" s="235"/>
      <c r="G77" s="267" t="s">
        <v>261</v>
      </c>
      <c r="H77" s="270" t="s">
        <v>149</v>
      </c>
      <c r="I77" s="522"/>
    </row>
    <row r="78" spans="1:9" ht="17" customHeight="1" thickBot="1">
      <c r="A78" s="507"/>
      <c r="B78" s="234"/>
      <c r="C78" s="249"/>
      <c r="D78" s="229"/>
      <c r="E78" s="229"/>
      <c r="F78" s="229"/>
      <c r="G78" s="351" t="s">
        <v>385</v>
      </c>
      <c r="H78" s="272"/>
      <c r="I78" s="431"/>
    </row>
    <row r="79" spans="1:9" s="411" customFormat="1" ht="17" customHeight="1" thickBot="1">
      <c r="A79" s="549">
        <v>2100</v>
      </c>
      <c r="B79" s="229"/>
      <c r="C79" s="377"/>
      <c r="D79" s="273" t="s">
        <v>114</v>
      </c>
      <c r="E79" s="229"/>
      <c r="F79" s="229"/>
      <c r="G79" s="378" t="s">
        <v>386</v>
      </c>
      <c r="H79" s="274"/>
      <c r="I79" s="524">
        <v>2100</v>
      </c>
    </row>
    <row r="80" spans="1:9" s="411" customFormat="1" ht="17" customHeight="1">
      <c r="A80" s="513"/>
      <c r="B80" s="229" t="s">
        <v>365</v>
      </c>
      <c r="C80" s="307"/>
      <c r="D80" s="229" t="s">
        <v>387</v>
      </c>
      <c r="E80" s="229" t="s">
        <v>388</v>
      </c>
      <c r="F80" s="229" t="s">
        <v>389</v>
      </c>
      <c r="G80" s="626"/>
      <c r="H80" s="275" t="s">
        <v>390</v>
      </c>
      <c r="I80" s="515"/>
    </row>
    <row r="81" spans="1:9" s="411" customFormat="1" ht="17" customHeight="1">
      <c r="A81" s="551"/>
      <c r="B81" s="238"/>
      <c r="C81" s="379" t="s">
        <v>505</v>
      </c>
      <c r="D81" s="276"/>
      <c r="E81" s="229"/>
      <c r="F81" s="229"/>
      <c r="G81" s="626"/>
      <c r="H81" s="277" t="s">
        <v>104</v>
      </c>
      <c r="I81" s="512"/>
    </row>
    <row r="82" spans="1:9" ht="17" customHeight="1">
      <c r="A82" s="516">
        <v>30</v>
      </c>
      <c r="B82" s="242"/>
      <c r="C82" s="307" t="s">
        <v>503</v>
      </c>
      <c r="D82" s="232"/>
      <c r="E82" s="232"/>
      <c r="F82" s="229"/>
      <c r="G82" s="615" t="s">
        <v>473</v>
      </c>
      <c r="H82" s="278"/>
      <c r="I82" s="426">
        <v>30</v>
      </c>
    </row>
    <row r="83" spans="1:9" ht="17" customHeight="1">
      <c r="A83" s="507"/>
      <c r="B83" s="262" t="s">
        <v>106</v>
      </c>
      <c r="C83" s="249"/>
      <c r="D83" s="236" t="s">
        <v>23</v>
      </c>
      <c r="E83" s="235"/>
      <c r="F83" s="307"/>
      <c r="G83" s="650" t="s">
        <v>474</v>
      </c>
      <c r="H83" s="279"/>
      <c r="I83" s="431"/>
    </row>
    <row r="84" spans="1:9" ht="17" customHeight="1">
      <c r="A84" s="507"/>
      <c r="B84" s="234"/>
      <c r="C84" s="249"/>
      <c r="D84" s="229"/>
      <c r="E84" s="229"/>
      <c r="F84" s="307"/>
      <c r="G84" s="627"/>
      <c r="H84" s="280"/>
      <c r="I84" s="431"/>
    </row>
    <row r="85" spans="1:9" s="411" customFormat="1" ht="17" customHeight="1" thickBot="1">
      <c r="A85" s="509">
        <v>2200</v>
      </c>
      <c r="B85" s="229"/>
      <c r="C85" s="377"/>
      <c r="D85" s="273" t="s">
        <v>107</v>
      </c>
      <c r="E85" s="229"/>
      <c r="F85" s="307"/>
      <c r="G85" s="625"/>
      <c r="H85" s="282"/>
      <c r="I85" s="524">
        <v>2200</v>
      </c>
    </row>
    <row r="86" spans="1:9" s="411" customFormat="1" ht="17" customHeight="1">
      <c r="A86" s="551"/>
      <c r="B86" s="229" t="s">
        <v>204</v>
      </c>
      <c r="C86" s="307"/>
      <c r="D86" s="229" t="s">
        <v>391</v>
      </c>
      <c r="E86" s="229" t="s">
        <v>392</v>
      </c>
      <c r="F86" s="307"/>
      <c r="G86" s="701" t="s">
        <v>513</v>
      </c>
      <c r="H86" s="283" t="s">
        <v>90</v>
      </c>
      <c r="I86" s="515"/>
    </row>
    <row r="87" spans="1:9" s="411" customFormat="1" ht="17" customHeight="1">
      <c r="A87" s="551"/>
      <c r="B87" s="238"/>
      <c r="C87" s="307"/>
      <c r="D87" s="276"/>
      <c r="E87" s="229"/>
      <c r="F87" s="307"/>
      <c r="G87" s="704" t="s">
        <v>512</v>
      </c>
      <c r="H87" s="284" t="s">
        <v>393</v>
      </c>
      <c r="I87" s="512"/>
    </row>
    <row r="88" spans="1:9" ht="17" customHeight="1">
      <c r="A88" s="516">
        <v>30</v>
      </c>
      <c r="B88" s="242"/>
      <c r="C88" s="307"/>
      <c r="D88" s="232"/>
      <c r="E88" s="232"/>
      <c r="F88" s="380">
        <v>2230</v>
      </c>
      <c r="G88" s="705" t="s">
        <v>514</v>
      </c>
      <c r="H88" s="286" t="s">
        <v>87</v>
      </c>
      <c r="I88" s="426">
        <v>30</v>
      </c>
    </row>
    <row r="89" spans="1:9" ht="17" customHeight="1">
      <c r="A89" s="520"/>
      <c r="B89" s="640" t="s">
        <v>475</v>
      </c>
      <c r="C89" s="248"/>
      <c r="D89" s="230"/>
      <c r="E89" s="230"/>
      <c r="F89" s="230"/>
      <c r="G89" s="680" t="s">
        <v>506</v>
      </c>
      <c r="H89" s="288" t="s">
        <v>65</v>
      </c>
      <c r="I89" s="431"/>
    </row>
    <row r="90" spans="1:9" ht="17" customHeight="1">
      <c r="A90" s="507"/>
      <c r="B90" s="289"/>
      <c r="C90" s="245"/>
      <c r="D90" s="381" t="s">
        <v>308</v>
      </c>
      <c r="E90" s="289"/>
      <c r="F90" s="289"/>
      <c r="G90" s="681" t="s">
        <v>507</v>
      </c>
      <c r="H90" s="229"/>
      <c r="I90" s="431"/>
    </row>
    <row r="91" spans="1:9" ht="17" customHeight="1">
      <c r="A91" s="507"/>
      <c r="B91" s="229" t="s">
        <v>91</v>
      </c>
      <c r="C91" s="307"/>
      <c r="D91" s="632" t="s">
        <v>311</v>
      </c>
      <c r="E91" s="632" t="s">
        <v>312</v>
      </c>
      <c r="F91" s="632" t="s">
        <v>394</v>
      </c>
      <c r="G91" s="679" t="s">
        <v>508</v>
      </c>
      <c r="H91" s="229"/>
      <c r="I91" s="431"/>
    </row>
    <row r="92" spans="1:9" ht="17" customHeight="1" thickBot="1">
      <c r="A92" s="509">
        <v>2300</v>
      </c>
      <c r="B92" s="232"/>
      <c r="C92" s="246"/>
      <c r="D92" s="292"/>
      <c r="E92" s="292"/>
      <c r="F92" s="292">
        <v>2305</v>
      </c>
      <c r="G92" s="678"/>
      <c r="H92" s="229" t="s">
        <v>396</v>
      </c>
      <c r="I92" s="524">
        <v>2300</v>
      </c>
    </row>
    <row r="93" spans="1:9" s="411" customFormat="1" ht="17" customHeight="1">
      <c r="A93" s="555"/>
      <c r="B93" s="673" t="s">
        <v>495</v>
      </c>
      <c r="C93" s="674"/>
      <c r="D93" s="665"/>
      <c r="E93" s="294"/>
      <c r="F93" s="675">
        <v>800632426</v>
      </c>
      <c r="G93" s="296" t="s">
        <v>70</v>
      </c>
      <c r="H93" s="229" t="s">
        <v>66</v>
      </c>
      <c r="I93" s="515"/>
    </row>
    <row r="94" spans="1:9" s="411" customFormat="1" ht="17" customHeight="1">
      <c r="A94" s="555"/>
      <c r="B94" s="668"/>
      <c r="C94" s="672" t="s">
        <v>190</v>
      </c>
      <c r="D94" s="671"/>
      <c r="E94" s="298" t="s">
        <v>165</v>
      </c>
      <c r="F94" s="672" t="s">
        <v>190</v>
      </c>
      <c r="G94" s="245" t="s">
        <v>397</v>
      </c>
      <c r="H94" s="257"/>
      <c r="I94" s="512"/>
    </row>
    <row r="95" spans="1:9" s="411" customFormat="1" ht="17" customHeight="1" thickBot="1">
      <c r="A95" s="556">
        <v>2315</v>
      </c>
      <c r="B95" s="668" t="s">
        <v>345</v>
      </c>
      <c r="C95" s="665" t="s">
        <v>346</v>
      </c>
      <c r="D95" s="665" t="s">
        <v>347</v>
      </c>
      <c r="E95" s="299"/>
      <c r="F95" s="676" t="s">
        <v>498</v>
      </c>
      <c r="G95" s="246" t="s">
        <v>69</v>
      </c>
      <c r="H95" s="240"/>
      <c r="I95" s="557">
        <v>2315</v>
      </c>
    </row>
    <row r="96" spans="1:9" ht="17" customHeight="1" thickBot="1">
      <c r="A96" s="420">
        <v>30</v>
      </c>
      <c r="B96" s="301"/>
      <c r="C96" s="302"/>
      <c r="D96" s="302"/>
      <c r="E96" s="303" t="s">
        <v>166</v>
      </c>
      <c r="F96" s="302"/>
      <c r="G96" s="749" t="s">
        <v>34</v>
      </c>
      <c r="H96" s="750"/>
      <c r="I96" s="558">
        <v>30</v>
      </c>
    </row>
    <row r="97" spans="1:9" ht="17" customHeight="1">
      <c r="A97" s="427"/>
      <c r="B97" s="238"/>
      <c r="C97" s="219"/>
      <c r="D97" s="219" t="s">
        <v>34</v>
      </c>
      <c r="E97" s="500" t="s">
        <v>17</v>
      </c>
      <c r="F97" s="219"/>
      <c r="G97" s="244" t="s">
        <v>102</v>
      </c>
      <c r="H97" s="559" t="s">
        <v>20</v>
      </c>
      <c r="I97" s="431"/>
    </row>
    <row r="98" spans="1:9" ht="17" customHeight="1">
      <c r="A98" s="435"/>
      <c r="B98" s="238"/>
      <c r="C98" s="230"/>
      <c r="D98" s="230"/>
      <c r="E98" s="493" t="str">
        <f>E71</f>
        <v>港女野人奇異記 # 6</v>
      </c>
      <c r="F98" s="230"/>
      <c r="G98" s="306" t="s">
        <v>398</v>
      </c>
      <c r="H98" s="485" t="s">
        <v>328</v>
      </c>
      <c r="I98" s="431"/>
    </row>
    <row r="99" spans="1:9" ht="17" customHeight="1" thickBot="1">
      <c r="A99" s="435"/>
      <c r="B99" s="238"/>
      <c r="C99" s="230"/>
      <c r="D99" s="230"/>
      <c r="E99" s="483"/>
      <c r="F99" s="348">
        <v>2350</v>
      </c>
      <c r="G99" s="307" t="s">
        <v>103</v>
      </c>
      <c r="H99" s="448"/>
      <c r="I99" s="431"/>
    </row>
    <row r="100" spans="1:9" s="411" customFormat="1" ht="17" customHeight="1" thickBot="1">
      <c r="A100" s="401" t="s">
        <v>9</v>
      </c>
      <c r="B100" s="350"/>
      <c r="C100" s="305"/>
      <c r="D100" s="305" t="s">
        <v>58</v>
      </c>
      <c r="E100" s="422"/>
      <c r="F100" s="305"/>
      <c r="G100" s="246"/>
      <c r="H100" s="486"/>
      <c r="I100" s="434" t="s">
        <v>9</v>
      </c>
    </row>
    <row r="101" spans="1:9" ht="17" customHeight="1">
      <c r="A101" s="412"/>
      <c r="B101" s="561" t="s">
        <v>17</v>
      </c>
      <c r="C101" s="541" t="s">
        <v>17</v>
      </c>
      <c r="D101" s="541" t="s">
        <v>17</v>
      </c>
      <c r="E101" s="414" t="s">
        <v>17</v>
      </c>
      <c r="F101" s="439" t="s">
        <v>17</v>
      </c>
      <c r="G101" s="543" t="s">
        <v>35</v>
      </c>
      <c r="H101" s="559" t="s">
        <v>20</v>
      </c>
      <c r="I101" s="419"/>
    </row>
    <row r="102" spans="1:9" ht="17" customHeight="1">
      <c r="A102" s="435"/>
      <c r="B102" s="432" t="s">
        <v>273</v>
      </c>
      <c r="C102" s="483" t="s">
        <v>325</v>
      </c>
      <c r="D102" s="414" t="s">
        <v>326</v>
      </c>
      <c r="E102" s="746" t="s">
        <v>323</v>
      </c>
      <c r="F102" s="747"/>
      <c r="G102" s="493" t="s">
        <v>363</v>
      </c>
      <c r="H102" s="562" t="s">
        <v>399</v>
      </c>
      <c r="I102" s="431"/>
    </row>
    <row r="103" spans="1:9" ht="17" customHeight="1">
      <c r="A103" s="420">
        <v>30</v>
      </c>
      <c r="B103" s="563"/>
      <c r="C103" s="489"/>
      <c r="D103" s="483" t="s">
        <v>311</v>
      </c>
      <c r="E103" s="483" t="s">
        <v>330</v>
      </c>
      <c r="F103" s="448" t="s">
        <v>362</v>
      </c>
      <c r="G103" s="489"/>
      <c r="H103" s="562"/>
      <c r="I103" s="426">
        <v>30</v>
      </c>
    </row>
    <row r="104" spans="1:9" ht="17" customHeight="1">
      <c r="A104" s="435"/>
      <c r="B104" s="428" t="s">
        <v>17</v>
      </c>
      <c r="C104" s="500" t="s">
        <v>17</v>
      </c>
      <c r="D104" s="466"/>
      <c r="E104" s="466"/>
      <c r="F104" s="369" t="s">
        <v>400</v>
      </c>
      <c r="G104" s="751" t="s">
        <v>231</v>
      </c>
      <c r="H104" s="752"/>
      <c r="I104" s="564"/>
    </row>
    <row r="105" spans="1:9" s="411" customFormat="1" ht="17" customHeight="1" thickBot="1">
      <c r="A105" s="401" t="s">
        <v>10</v>
      </c>
      <c r="B105" s="448"/>
      <c r="C105" s="493" t="s">
        <v>370</v>
      </c>
      <c r="D105" s="362" t="s">
        <v>107</v>
      </c>
      <c r="E105" s="448"/>
      <c r="F105" s="422" t="s">
        <v>401</v>
      </c>
      <c r="G105" s="422" t="str">
        <f>G67</f>
        <v># 39</v>
      </c>
      <c r="H105" s="545" t="str">
        <f>H67</f>
        <v># 40</v>
      </c>
      <c r="I105" s="487" t="s">
        <v>10</v>
      </c>
    </row>
    <row r="106" spans="1:9" ht="17" customHeight="1">
      <c r="A106" s="488"/>
      <c r="B106" s="448" t="str">
        <f>B86</f>
        <v># 16</v>
      </c>
      <c r="C106" s="500" t="s">
        <v>17</v>
      </c>
      <c r="D106" s="448" t="str">
        <f>D86</f>
        <v># 17</v>
      </c>
      <c r="E106" s="448" t="str">
        <f>E86</f>
        <v># 18</v>
      </c>
      <c r="F106" s="493" t="s">
        <v>215</v>
      </c>
      <c r="G106" s="543" t="s">
        <v>35</v>
      </c>
      <c r="H106" s="565" t="s">
        <v>35</v>
      </c>
      <c r="I106" s="441"/>
    </row>
    <row r="107" spans="1:9" ht="17" customHeight="1">
      <c r="A107" s="566">
        <v>30</v>
      </c>
      <c r="B107" s="421"/>
      <c r="C107" s="677" t="s">
        <v>510</v>
      </c>
      <c r="D107" s="433"/>
      <c r="E107" s="433"/>
      <c r="F107" s="422" t="s">
        <v>402</v>
      </c>
      <c r="G107" s="493" t="str">
        <f>G39</f>
        <v>思家大戰 # 51</v>
      </c>
      <c r="H107" s="425" t="str">
        <f>H64</f>
        <v>財經透視 # 47</v>
      </c>
      <c r="I107" s="446">
        <v>30</v>
      </c>
    </row>
    <row r="108" spans="1:9" ht="17" customHeight="1">
      <c r="A108" s="498"/>
      <c r="B108" s="428" t="s">
        <v>17</v>
      </c>
      <c r="C108" s="655" t="s">
        <v>17</v>
      </c>
      <c r="D108" s="448"/>
      <c r="E108" s="448"/>
      <c r="F108" s="430"/>
      <c r="G108" s="623" t="s">
        <v>250</v>
      </c>
      <c r="H108" s="567" t="s">
        <v>35</v>
      </c>
      <c r="I108" s="449"/>
    </row>
    <row r="109" spans="1:9" s="411" customFormat="1" ht="17" customHeight="1" thickBot="1">
      <c r="A109" s="401" t="s">
        <v>11</v>
      </c>
      <c r="B109" s="432"/>
      <c r="C109" s="656"/>
      <c r="D109" s="448" t="s">
        <v>317</v>
      </c>
      <c r="E109" s="448"/>
      <c r="F109" s="448"/>
      <c r="G109" s="615" t="s">
        <v>473</v>
      </c>
      <c r="H109" s="568"/>
      <c r="I109" s="434" t="s">
        <v>11</v>
      </c>
    </row>
    <row r="110" spans="1:9" ht="17" customHeight="1">
      <c r="A110" s="488"/>
      <c r="B110" s="432" t="s">
        <v>319</v>
      </c>
      <c r="C110" s="656" t="s">
        <v>343</v>
      </c>
      <c r="D110" s="448" t="s">
        <v>320</v>
      </c>
      <c r="E110" s="448" t="s">
        <v>321</v>
      </c>
      <c r="F110" s="448"/>
      <c r="G110" s="624"/>
      <c r="H110" s="748" t="s">
        <v>403</v>
      </c>
      <c r="I110" s="441"/>
    </row>
    <row r="111" spans="1:9" ht="17" customHeight="1">
      <c r="A111" s="492">
        <v>30</v>
      </c>
      <c r="B111" s="450"/>
      <c r="C111" s="656"/>
      <c r="D111" s="433"/>
      <c r="E111" s="433"/>
      <c r="F111" s="448" t="s">
        <v>389</v>
      </c>
      <c r="G111" s="641"/>
      <c r="H111" s="748"/>
      <c r="I111" s="446">
        <v>30</v>
      </c>
    </row>
    <row r="112" spans="1:9" ht="17" customHeight="1">
      <c r="A112" s="498"/>
      <c r="B112" s="533" t="s">
        <v>17</v>
      </c>
      <c r="C112" s="656"/>
      <c r="D112" s="429" t="s">
        <v>400</v>
      </c>
      <c r="E112" s="429"/>
      <c r="F112" s="483"/>
      <c r="G112" s="543" t="s">
        <v>35</v>
      </c>
      <c r="H112" s="568"/>
      <c r="I112" s="449"/>
    </row>
    <row r="113" spans="1:9" s="411" customFormat="1" ht="17" customHeight="1" thickBot="1">
      <c r="A113" s="401" t="s">
        <v>12</v>
      </c>
      <c r="B113" s="448" t="s">
        <v>298</v>
      </c>
      <c r="C113" s="657"/>
      <c r="D113" s="433" t="s">
        <v>381</v>
      </c>
      <c r="E113" s="433" t="s">
        <v>382</v>
      </c>
      <c r="F113" s="483"/>
      <c r="G113" s="704" t="s">
        <v>512</v>
      </c>
      <c r="H113" s="569"/>
      <c r="I113" s="434" t="s">
        <v>12</v>
      </c>
    </row>
    <row r="114" spans="1:9" ht="17" customHeight="1">
      <c r="A114" s="488"/>
      <c r="B114" s="653" t="s">
        <v>17</v>
      </c>
      <c r="C114" s="655" t="s">
        <v>17</v>
      </c>
      <c r="D114" s="630" t="s">
        <v>215</v>
      </c>
      <c r="E114" s="608"/>
      <c r="F114" s="483"/>
      <c r="G114" s="189" t="s">
        <v>215</v>
      </c>
      <c r="H114" s="567" t="s">
        <v>35</v>
      </c>
      <c r="I114" s="441"/>
    </row>
    <row r="115" spans="1:9" ht="17" customHeight="1">
      <c r="A115" s="566">
        <v>30</v>
      </c>
      <c r="B115" s="610" t="s">
        <v>278</v>
      </c>
      <c r="C115" s="618" t="s">
        <v>225</v>
      </c>
      <c r="D115" s="610" t="s">
        <v>279</v>
      </c>
      <c r="E115" s="610" t="s">
        <v>281</v>
      </c>
      <c r="F115" s="422"/>
      <c r="G115" s="422" t="s">
        <v>283</v>
      </c>
      <c r="H115" s="545" t="s">
        <v>404</v>
      </c>
      <c r="I115" s="446">
        <v>30</v>
      </c>
    </row>
    <row r="116" spans="1:9" ht="17" customHeight="1">
      <c r="A116" s="492"/>
      <c r="B116" s="652" t="s">
        <v>17</v>
      </c>
      <c r="C116" s="644" t="s">
        <v>17</v>
      </c>
      <c r="D116" s="655" t="s">
        <v>17</v>
      </c>
      <c r="E116" s="638" t="s">
        <v>17</v>
      </c>
      <c r="F116" s="453" t="s">
        <v>17</v>
      </c>
      <c r="G116" s="543" t="s">
        <v>35</v>
      </c>
      <c r="H116" s="548" t="s">
        <v>218</v>
      </c>
      <c r="I116" s="463"/>
    </row>
    <row r="117" spans="1:9" s="411" customFormat="1" ht="17" customHeight="1" thickBot="1">
      <c r="A117" s="401" t="s">
        <v>15</v>
      </c>
      <c r="B117" s="643" t="s">
        <v>313</v>
      </c>
      <c r="C117" s="632" t="s">
        <v>340</v>
      </c>
      <c r="D117" s="654" t="s">
        <v>276</v>
      </c>
      <c r="E117" s="654" t="s">
        <v>314</v>
      </c>
      <c r="F117" s="423" t="s">
        <v>405</v>
      </c>
      <c r="G117" s="363" t="str">
        <f>G76</f>
        <v>Grand住去大阪 #2 Le Grand Tour de Osaka (3 EPI)</v>
      </c>
      <c r="H117" s="571" t="s">
        <v>384</v>
      </c>
      <c r="I117" s="434" t="s">
        <v>15</v>
      </c>
    </row>
    <row r="118" spans="1:9" ht="17" customHeight="1">
      <c r="A118" s="488"/>
      <c r="B118" s="428" t="s">
        <v>17</v>
      </c>
      <c r="C118" s="429"/>
      <c r="D118" s="448"/>
      <c r="E118" s="448"/>
      <c r="F118" s="430"/>
      <c r="G118" s="543" t="s">
        <v>35</v>
      </c>
      <c r="H118" s="529" t="s">
        <v>20</v>
      </c>
      <c r="I118" s="441"/>
    </row>
    <row r="119" spans="1:9" ht="17" customHeight="1">
      <c r="A119" s="566">
        <v>30</v>
      </c>
      <c r="B119" s="572"/>
      <c r="C119" s="448"/>
      <c r="D119" s="448" t="s">
        <v>406</v>
      </c>
      <c r="E119" s="448"/>
      <c r="F119" s="448"/>
      <c r="G119" s="554" t="s">
        <v>359</v>
      </c>
      <c r="H119" s="573" t="s">
        <v>407</v>
      </c>
      <c r="I119" s="446">
        <v>30</v>
      </c>
    </row>
    <row r="120" spans="1:9" ht="17" customHeight="1">
      <c r="A120" s="492"/>
      <c r="B120" s="432" t="s">
        <v>319</v>
      </c>
      <c r="C120" s="448" t="s">
        <v>320</v>
      </c>
      <c r="D120" s="448" t="s">
        <v>321</v>
      </c>
      <c r="E120" s="448" t="s">
        <v>366</v>
      </c>
      <c r="F120" s="448" t="s">
        <v>367</v>
      </c>
      <c r="G120" s="543" t="s">
        <v>35</v>
      </c>
      <c r="H120" s="529" t="s">
        <v>20</v>
      </c>
      <c r="I120" s="449"/>
    </row>
    <row r="121" spans="1:9" s="411" customFormat="1" ht="17" customHeight="1" thickBot="1">
      <c r="A121" s="401" t="s">
        <v>13</v>
      </c>
      <c r="B121" s="450"/>
      <c r="C121" s="433"/>
      <c r="D121" s="433"/>
      <c r="E121" s="433"/>
      <c r="F121" s="433"/>
      <c r="G121" s="553" t="s">
        <v>385</v>
      </c>
      <c r="H121" s="469" t="s">
        <v>408</v>
      </c>
      <c r="I121" s="434" t="s">
        <v>13</v>
      </c>
    </row>
    <row r="122" spans="1:9" ht="17" customHeight="1">
      <c r="A122" s="435"/>
      <c r="B122" s="499" t="s">
        <v>17</v>
      </c>
      <c r="C122" s="440"/>
      <c r="D122" s="396"/>
      <c r="E122" s="396"/>
      <c r="F122" s="396"/>
      <c r="G122" s="543" t="s">
        <v>35</v>
      </c>
      <c r="H122" s="529" t="s">
        <v>20</v>
      </c>
      <c r="I122" s="431"/>
    </row>
    <row r="123" spans="1:9" ht="17" customHeight="1">
      <c r="A123" s="566" t="s">
        <v>2</v>
      </c>
      <c r="B123" s="574"/>
      <c r="C123" s="395"/>
      <c r="D123" s="448" t="s">
        <v>409</v>
      </c>
      <c r="E123" s="396"/>
      <c r="F123" s="448"/>
      <c r="G123" s="493" t="s">
        <v>410</v>
      </c>
      <c r="H123" s="469" t="s">
        <v>411</v>
      </c>
      <c r="I123" s="446" t="s">
        <v>2</v>
      </c>
    </row>
    <row r="124" spans="1:9" ht="17" customHeight="1">
      <c r="A124" s="492"/>
      <c r="B124" s="448" t="s">
        <v>412</v>
      </c>
      <c r="C124" s="448" t="s">
        <v>333</v>
      </c>
      <c r="D124" s="448" t="s">
        <v>334</v>
      </c>
      <c r="E124" s="448" t="s">
        <v>335</v>
      </c>
      <c r="F124" s="448" t="s">
        <v>336</v>
      </c>
      <c r="G124" s="543" t="s">
        <v>35</v>
      </c>
      <c r="H124" s="448"/>
      <c r="I124" s="463"/>
    </row>
    <row r="125" spans="1:9" ht="17" customHeight="1" thickBot="1">
      <c r="A125" s="575" t="s">
        <v>14</v>
      </c>
      <c r="B125" s="576"/>
      <c r="C125" s="577"/>
      <c r="D125" s="577"/>
      <c r="E125" s="577"/>
      <c r="F125" s="578"/>
      <c r="G125" s="579" t="s">
        <v>363</v>
      </c>
      <c r="H125" s="580"/>
      <c r="I125" s="434" t="s">
        <v>14</v>
      </c>
    </row>
    <row r="126" spans="1:9" ht="17" customHeight="1" thickTop="1">
      <c r="A126" s="581"/>
      <c r="B126" s="395"/>
      <c r="C126" s="396"/>
      <c r="D126" s="396"/>
      <c r="E126" s="396"/>
      <c r="F126" s="396"/>
      <c r="G126" s="396"/>
      <c r="H126" s="742">
        <v>45600</v>
      </c>
      <c r="I126" s="743"/>
    </row>
    <row r="127" spans="1:9" ht="17" customHeight="1"/>
    <row r="128" spans="1:9" ht="17" customHeight="1"/>
    <row r="129" ht="17" customHeight="1"/>
  </sheetData>
  <mergeCells count="17">
    <mergeCell ref="G26:H26"/>
    <mergeCell ref="C1:G1"/>
    <mergeCell ref="H2:I2"/>
    <mergeCell ref="D6:E6"/>
    <mergeCell ref="B11:F11"/>
    <mergeCell ref="G11:H11"/>
    <mergeCell ref="G27:H27"/>
    <mergeCell ref="C56:D56"/>
    <mergeCell ref="E58:F58"/>
    <mergeCell ref="E61:F61"/>
    <mergeCell ref="B68:F68"/>
    <mergeCell ref="G68:H68"/>
    <mergeCell ref="G96:H96"/>
    <mergeCell ref="E102:F102"/>
    <mergeCell ref="G104:H104"/>
    <mergeCell ref="H110:H111"/>
    <mergeCell ref="H126:I1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35033-E5B3-4258-AE1B-9BB2D44B861B}">
  <dimension ref="A1:I129"/>
  <sheetViews>
    <sheetView tabSelected="1" topLeftCell="B1" zoomScale="70" zoomScaleNormal="70" workbookViewId="0">
      <pane ySplit="4" topLeftCell="A75" activePane="bottomLeft" state="frozen"/>
      <selection pane="bottomLeft" activeCell="F121" sqref="F121"/>
    </sheetView>
  </sheetViews>
  <sheetFormatPr defaultColWidth="9.453125" defaultRowHeight="15.5"/>
  <cols>
    <col min="1" max="1" width="7.6328125" style="582" customWidth="1"/>
    <col min="2" max="8" width="32.6328125" style="394" customWidth="1"/>
    <col min="9" max="9" width="7.6328125" style="583" customWidth="1"/>
    <col min="10" max="16384" width="9.453125" style="394"/>
  </cols>
  <sheetData>
    <row r="1" spans="1:9" ht="36" customHeight="1">
      <c r="A1" s="392"/>
      <c r="B1" s="393"/>
      <c r="C1" s="730" t="s">
        <v>413</v>
      </c>
      <c r="D1" s="730"/>
      <c r="E1" s="730"/>
      <c r="F1" s="730"/>
      <c r="G1" s="730"/>
      <c r="H1" s="393"/>
      <c r="I1" s="393"/>
    </row>
    <row r="2" spans="1:9" ht="17" customHeight="1" thickBot="1">
      <c r="A2" s="395" t="s">
        <v>414</v>
      </c>
      <c r="B2" s="396"/>
      <c r="C2" s="396"/>
      <c r="D2" s="391" t="s">
        <v>18</v>
      </c>
      <c r="E2" s="391"/>
      <c r="F2" s="397"/>
      <c r="G2" s="397"/>
      <c r="H2" s="731" t="s">
        <v>415</v>
      </c>
      <c r="I2" s="731"/>
    </row>
    <row r="3" spans="1:9" ht="17" customHeight="1" thickTop="1">
      <c r="A3" s="398" t="s">
        <v>19</v>
      </c>
      <c r="B3" s="399" t="s">
        <v>24</v>
      </c>
      <c r="C3" s="399" t="s">
        <v>25</v>
      </c>
      <c r="D3" s="399" t="s">
        <v>26</v>
      </c>
      <c r="E3" s="399" t="s">
        <v>171</v>
      </c>
      <c r="F3" s="399" t="s">
        <v>28</v>
      </c>
      <c r="G3" s="399" t="s">
        <v>29</v>
      </c>
      <c r="H3" s="399" t="s">
        <v>30</v>
      </c>
      <c r="I3" s="400" t="s">
        <v>19</v>
      </c>
    </row>
    <row r="4" spans="1:9" ht="17" customHeight="1" thickBot="1">
      <c r="A4" s="401"/>
      <c r="B4" s="402">
        <v>45621</v>
      </c>
      <c r="C4" s="402">
        <f t="shared" ref="C4:H4" si="0">SUM(B4+1)</f>
        <v>45622</v>
      </c>
      <c r="D4" s="403">
        <f t="shared" si="0"/>
        <v>45623</v>
      </c>
      <c r="E4" s="403">
        <f t="shared" si="0"/>
        <v>45624</v>
      </c>
      <c r="F4" s="403">
        <f t="shared" si="0"/>
        <v>45625</v>
      </c>
      <c r="G4" s="403">
        <f t="shared" si="0"/>
        <v>45626</v>
      </c>
      <c r="H4" s="403">
        <f t="shared" si="0"/>
        <v>45627</v>
      </c>
      <c r="I4" s="404"/>
    </row>
    <row r="5" spans="1:9" s="411" customFormat="1" ht="17" customHeight="1" thickBot="1">
      <c r="A5" s="405" t="s">
        <v>14</v>
      </c>
      <c r="B5" s="406"/>
      <c r="C5" s="407"/>
      <c r="D5" s="408"/>
      <c r="E5" s="408"/>
      <c r="F5" s="408"/>
      <c r="G5" s="408"/>
      <c r="H5" s="409"/>
      <c r="I5" s="410" t="s">
        <v>14</v>
      </c>
    </row>
    <row r="6" spans="1:9" ht="17" customHeight="1">
      <c r="A6" s="412"/>
      <c r="B6" s="413" t="s">
        <v>17</v>
      </c>
      <c r="C6" s="414" t="s">
        <v>17</v>
      </c>
      <c r="D6" s="726" t="s">
        <v>172</v>
      </c>
      <c r="E6" s="727"/>
      <c r="F6" s="699" t="s">
        <v>515</v>
      </c>
      <c r="G6" s="700" t="s">
        <v>516</v>
      </c>
      <c r="H6" s="418" t="s">
        <v>17</v>
      </c>
      <c r="I6" s="419"/>
    </row>
    <row r="7" spans="1:9" ht="17" customHeight="1">
      <c r="A7" s="420">
        <v>30</v>
      </c>
      <c r="B7" s="421" t="str">
        <f>LEFT($H$64,5) &amp; " # " &amp; VALUE(RIGHT($H$64,2)-1)</f>
        <v>財經透視  # 47</v>
      </c>
      <c r="C7" s="422" t="str">
        <f>B27</f>
        <v>新聞掏寶  # 225</v>
      </c>
      <c r="D7" s="423" t="str">
        <f>C57</f>
        <v># 11</v>
      </c>
      <c r="E7" s="424" t="str">
        <f>"# " &amp; VALUE(RIGHT(D7,2)+1)</f>
        <v># 12</v>
      </c>
      <c r="F7" s="698" t="s">
        <v>311</v>
      </c>
      <c r="G7" s="697" t="s">
        <v>309</v>
      </c>
      <c r="H7" s="425" t="str">
        <f>D71</f>
        <v>玲玲友情報 # 40</v>
      </c>
      <c r="I7" s="426">
        <v>30</v>
      </c>
    </row>
    <row r="8" spans="1:9" ht="17" customHeight="1">
      <c r="A8" s="427"/>
      <c r="B8" s="428" t="s">
        <v>17</v>
      </c>
      <c r="C8" s="429"/>
      <c r="D8" s="429"/>
      <c r="E8" s="430" t="str">
        <f>$E$73</f>
        <v>東張西望  Scoop 2024</v>
      </c>
      <c r="F8" s="429"/>
      <c r="G8" s="429"/>
      <c r="H8" s="429"/>
      <c r="I8" s="431"/>
    </row>
    <row r="9" spans="1:9" s="411" customFormat="1" ht="17" customHeight="1" thickBot="1">
      <c r="A9" s="401" t="s">
        <v>0</v>
      </c>
      <c r="B9" s="432" t="s">
        <v>404</v>
      </c>
      <c r="C9" s="433" t="str">
        <f t="shared" ref="C9:H9" si="1">"# " &amp; VALUE(RIGHT(B9,4)+1)</f>
        <v># 321</v>
      </c>
      <c r="D9" s="433" t="str">
        <f t="shared" si="1"/>
        <v># 322</v>
      </c>
      <c r="E9" s="433" t="str">
        <f t="shared" si="1"/>
        <v># 323</v>
      </c>
      <c r="F9" s="433" t="str">
        <f t="shared" si="1"/>
        <v># 324</v>
      </c>
      <c r="G9" s="433" t="str">
        <f t="shared" si="1"/>
        <v># 325</v>
      </c>
      <c r="H9" s="433" t="str">
        <f t="shared" si="1"/>
        <v># 326</v>
      </c>
      <c r="I9" s="434" t="s">
        <v>0</v>
      </c>
    </row>
    <row r="10" spans="1:9" ht="17" customHeight="1">
      <c r="A10" s="435"/>
      <c r="B10" s="213"/>
      <c r="C10" s="214"/>
      <c r="D10" s="214"/>
      <c r="E10" s="214"/>
      <c r="F10" s="215"/>
      <c r="G10" s="213"/>
      <c r="H10" s="216"/>
      <c r="I10" s="419"/>
    </row>
    <row r="11" spans="1:9" ht="17" customHeight="1">
      <c r="A11" s="420">
        <v>30</v>
      </c>
      <c r="B11" s="732" t="s">
        <v>173</v>
      </c>
      <c r="C11" s="733"/>
      <c r="D11" s="733"/>
      <c r="E11" s="733"/>
      <c r="F11" s="734"/>
      <c r="G11" s="732" t="s">
        <v>31</v>
      </c>
      <c r="H11" s="735"/>
      <c r="I11" s="426">
        <v>30</v>
      </c>
    </row>
    <row r="12" spans="1:9" ht="17" customHeight="1">
      <c r="A12" s="436"/>
      <c r="B12" s="217"/>
      <c r="C12" s="348"/>
      <c r="D12" s="219"/>
      <c r="E12" s="348"/>
      <c r="F12" s="349"/>
      <c r="G12" s="217"/>
      <c r="H12" s="221"/>
      <c r="I12" s="431"/>
    </row>
    <row r="13" spans="1:9" s="411" customFormat="1" ht="17" customHeight="1" thickBot="1">
      <c r="A13" s="437" t="s">
        <v>1</v>
      </c>
      <c r="B13" s="222"/>
      <c r="C13" s="223"/>
      <c r="D13" s="224"/>
      <c r="E13" s="224"/>
      <c r="F13" s="225"/>
      <c r="G13" s="226"/>
      <c r="H13" s="227"/>
      <c r="I13" s="434" t="s">
        <v>1</v>
      </c>
    </row>
    <row r="14" spans="1:9" ht="17" customHeight="1">
      <c r="A14" s="438"/>
      <c r="B14" s="542">
        <v>800167251</v>
      </c>
      <c r="C14" s="440">
        <v>800289232</v>
      </c>
      <c r="D14" s="440"/>
      <c r="E14" s="440"/>
      <c r="F14" s="440"/>
      <c r="G14" s="440"/>
      <c r="H14" s="440"/>
      <c r="I14" s="441"/>
    </row>
    <row r="15" spans="1:9" ht="17" customHeight="1">
      <c r="A15" s="442" t="s">
        <v>2</v>
      </c>
      <c r="B15" s="383" t="s">
        <v>416</v>
      </c>
      <c r="C15" s="444"/>
      <c r="D15" s="445"/>
      <c r="E15" s="384" t="s">
        <v>417</v>
      </c>
      <c r="F15" s="445"/>
      <c r="G15" s="445"/>
      <c r="H15" s="445"/>
      <c r="I15" s="446" t="s">
        <v>2</v>
      </c>
    </row>
    <row r="16" spans="1:9" ht="17" customHeight="1">
      <c r="A16" s="447"/>
      <c r="B16" s="385" t="s">
        <v>125</v>
      </c>
      <c r="C16" s="448" t="s">
        <v>91</v>
      </c>
      <c r="D16" s="448" t="str">
        <f t="shared" ref="D16:H16" si="2">"# " &amp; VALUE(RIGHT(C16,2)+1)</f>
        <v># 2</v>
      </c>
      <c r="E16" s="448" t="str">
        <f t="shared" si="2"/>
        <v># 3</v>
      </c>
      <c r="F16" s="448" t="str">
        <f t="shared" si="2"/>
        <v># 4</v>
      </c>
      <c r="G16" s="448" t="str">
        <f t="shared" si="2"/>
        <v># 5</v>
      </c>
      <c r="H16" s="448" t="str">
        <f t="shared" si="2"/>
        <v># 6</v>
      </c>
      <c r="I16" s="449"/>
    </row>
    <row r="17" spans="1:9" s="411" customFormat="1" ht="17" customHeight="1" thickBot="1">
      <c r="A17" s="437" t="s">
        <v>3</v>
      </c>
      <c r="B17" s="386" t="s">
        <v>40</v>
      </c>
      <c r="C17" s="451"/>
      <c r="D17" s="451"/>
      <c r="E17" s="451"/>
      <c r="F17" s="451"/>
      <c r="G17" s="451"/>
      <c r="H17" s="451"/>
      <c r="I17" s="434" t="s">
        <v>16</v>
      </c>
    </row>
    <row r="18" spans="1:9" s="411" customFormat="1" ht="17" customHeight="1">
      <c r="A18" s="452"/>
      <c r="B18" s="453" t="s">
        <v>59</v>
      </c>
      <c r="C18" s="429"/>
      <c r="D18" s="454" t="s">
        <v>60</v>
      </c>
      <c r="E18" s="429"/>
      <c r="F18" s="396"/>
      <c r="G18" s="396"/>
      <c r="H18" s="455"/>
      <c r="I18" s="456"/>
    </row>
    <row r="19" spans="1:9" s="411" customFormat="1" ht="17" customHeight="1">
      <c r="A19" s="457"/>
      <c r="B19" s="433" t="s">
        <v>418</v>
      </c>
      <c r="C19" s="433" t="str">
        <f t="shared" ref="C19:H19" si="3">"# " &amp; VALUE(RIGHT(B19,3)+1)</f>
        <v># 251</v>
      </c>
      <c r="D19" s="433" t="str">
        <f t="shared" si="3"/>
        <v># 252</v>
      </c>
      <c r="E19" s="433" t="str">
        <f t="shared" si="3"/>
        <v># 253</v>
      </c>
      <c r="F19" s="433" t="str">
        <f t="shared" si="3"/>
        <v># 254</v>
      </c>
      <c r="G19" s="433" t="str">
        <f t="shared" si="3"/>
        <v># 255</v>
      </c>
      <c r="H19" s="433" t="str">
        <f t="shared" si="3"/>
        <v># 256</v>
      </c>
      <c r="I19" s="456" t="s">
        <v>67</v>
      </c>
    </row>
    <row r="20" spans="1:9" s="411" customFormat="1" ht="17" customHeight="1">
      <c r="A20" s="457"/>
      <c r="B20" s="428" t="s">
        <v>17</v>
      </c>
      <c r="C20" s="619"/>
      <c r="D20" s="619"/>
      <c r="E20" s="458" t="s">
        <v>88</v>
      </c>
      <c r="F20" s="458"/>
      <c r="G20" s="458"/>
      <c r="H20" s="453" t="s">
        <v>17</v>
      </c>
      <c r="I20" s="456"/>
    </row>
    <row r="21" spans="1:9" ht="17" customHeight="1">
      <c r="A21" s="459" t="s">
        <v>2</v>
      </c>
      <c r="B21" s="421" t="s">
        <v>384</v>
      </c>
      <c r="C21" s="610" t="s">
        <v>476</v>
      </c>
      <c r="D21" s="610" t="s">
        <v>477</v>
      </c>
      <c r="E21" s="433" t="str">
        <f t="shared" ref="E21:G21" si="4">D76</f>
        <v># 2432</v>
      </c>
      <c r="F21" s="433" t="str">
        <f t="shared" si="4"/>
        <v># 2433</v>
      </c>
      <c r="G21" s="433" t="str">
        <f t="shared" si="4"/>
        <v># 2434</v>
      </c>
      <c r="H21" s="460" t="s">
        <v>419</v>
      </c>
      <c r="I21" s="446" t="s">
        <v>2</v>
      </c>
    </row>
    <row r="22" spans="1:9" ht="17" customHeight="1">
      <c r="A22" s="461"/>
      <c r="B22" s="631" t="s">
        <v>470</v>
      </c>
      <c r="C22" s="632"/>
      <c r="D22" s="632"/>
      <c r="E22" s="632" t="s">
        <v>350</v>
      </c>
      <c r="F22" s="632"/>
      <c r="G22" s="633"/>
      <c r="H22" s="633"/>
      <c r="I22" s="463"/>
    </row>
    <row r="23" spans="1:9" s="411" customFormat="1" ht="17" customHeight="1" thickBot="1">
      <c r="A23" s="464" t="s">
        <v>4</v>
      </c>
      <c r="B23" s="607" t="s">
        <v>307</v>
      </c>
      <c r="C23" s="632" t="s">
        <v>478</v>
      </c>
      <c r="D23" s="610" t="s">
        <v>479</v>
      </c>
      <c r="E23" s="610" t="s">
        <v>480</v>
      </c>
      <c r="F23" s="632" t="s">
        <v>481</v>
      </c>
      <c r="G23" s="632" t="s">
        <v>482</v>
      </c>
      <c r="H23" s="632" t="s">
        <v>483</v>
      </c>
      <c r="I23" s="434" t="s">
        <v>4</v>
      </c>
    </row>
    <row r="24" spans="1:9" ht="17" customHeight="1">
      <c r="A24" s="465"/>
      <c r="B24" s="706"/>
      <c r="C24" s="708"/>
      <c r="D24" s="688" t="s">
        <v>517</v>
      </c>
      <c r="E24" s="688"/>
      <c r="F24" s="689"/>
      <c r="G24" s="453">
        <v>800402770</v>
      </c>
      <c r="H24" s="466"/>
      <c r="I24" s="419"/>
    </row>
    <row r="25" spans="1:9" ht="17" customHeight="1">
      <c r="A25" s="468" t="s">
        <v>2</v>
      </c>
      <c r="B25" s="707" t="s">
        <v>394</v>
      </c>
      <c r="C25" s="687" t="s">
        <v>395</v>
      </c>
      <c r="D25" s="687" t="s">
        <v>518</v>
      </c>
      <c r="E25" s="687" t="s">
        <v>519</v>
      </c>
      <c r="F25" s="690" t="s">
        <v>520</v>
      </c>
      <c r="G25" s="469"/>
      <c r="H25" s="470"/>
      <c r="I25" s="446" t="s">
        <v>2</v>
      </c>
    </row>
    <row r="26" spans="1:9" ht="17" customHeight="1">
      <c r="A26" s="471"/>
      <c r="B26" s="472" t="s">
        <v>17</v>
      </c>
      <c r="C26" s="440" t="s">
        <v>17</v>
      </c>
      <c r="D26" s="462" t="s">
        <v>17</v>
      </c>
      <c r="E26" s="462" t="s">
        <v>17</v>
      </c>
      <c r="F26" s="462" t="s">
        <v>17</v>
      </c>
      <c r="G26" s="736" t="s">
        <v>108</v>
      </c>
      <c r="H26" s="737"/>
      <c r="I26" s="463"/>
    </row>
    <row r="27" spans="1:9" ht="17" customHeight="1" thickBot="1">
      <c r="A27" s="473"/>
      <c r="B27" s="474" t="str">
        <f>LEFT($H$36,5) &amp; " # " &amp; VALUE(RIGHT($H$36,3)-1)</f>
        <v>新聞掏寶  # 225</v>
      </c>
      <c r="C27" s="415" t="str">
        <f>B71</f>
        <v>玲玲友情報 # 39</v>
      </c>
      <c r="D27" s="469" t="str">
        <f>C71</f>
        <v>港女野人奇異記 # 7</v>
      </c>
      <c r="E27" s="469" t="str">
        <f>D71</f>
        <v>玲玲友情報 # 40</v>
      </c>
      <c r="F27" s="469" t="str">
        <f>E71</f>
        <v>港女野人奇異記 # 8</v>
      </c>
      <c r="G27" s="738" t="s">
        <v>109</v>
      </c>
      <c r="H27" s="739"/>
      <c r="I27" s="463"/>
    </row>
    <row r="28" spans="1:9" s="411" customFormat="1" ht="17" customHeight="1" thickBot="1">
      <c r="A28" s="464" t="s">
        <v>5</v>
      </c>
      <c r="B28" s="475"/>
      <c r="C28" s="474"/>
      <c r="D28" s="423"/>
      <c r="E28" s="423"/>
      <c r="F28" s="423"/>
      <c r="G28" s="469" t="s">
        <v>420</v>
      </c>
      <c r="H28" s="448" t="s">
        <v>421</v>
      </c>
      <c r="I28" s="456" t="s">
        <v>5</v>
      </c>
    </row>
    <row r="29" spans="1:9" ht="17" customHeight="1">
      <c r="A29" s="476"/>
      <c r="B29" s="472" t="s">
        <v>17</v>
      </c>
      <c r="C29" s="646"/>
      <c r="D29" s="646"/>
      <c r="E29" s="646"/>
      <c r="F29" s="620"/>
      <c r="G29" s="477"/>
      <c r="H29" s="440"/>
      <c r="I29" s="441"/>
    </row>
    <row r="30" spans="1:9" ht="17" customHeight="1">
      <c r="A30" s="468" t="s">
        <v>2</v>
      </c>
      <c r="B30" s="474"/>
      <c r="C30" s="632"/>
      <c r="D30" s="632" t="s">
        <v>484</v>
      </c>
      <c r="E30" s="632"/>
      <c r="F30" s="604"/>
      <c r="G30" s="469"/>
      <c r="H30" s="448"/>
      <c r="I30" s="446" t="s">
        <v>2</v>
      </c>
    </row>
    <row r="31" spans="1:9" ht="17" customHeight="1">
      <c r="A31" s="461"/>
      <c r="B31" s="387" t="s">
        <v>114</v>
      </c>
      <c r="C31" s="632" t="s">
        <v>309</v>
      </c>
      <c r="D31" s="632" t="s">
        <v>311</v>
      </c>
      <c r="E31" s="632" t="s">
        <v>312</v>
      </c>
      <c r="F31" s="604" t="s">
        <v>394</v>
      </c>
      <c r="G31" s="469"/>
      <c r="H31" s="448"/>
      <c r="I31" s="463"/>
    </row>
    <row r="32" spans="1:9" s="411" customFormat="1" ht="17" customHeight="1" thickBot="1">
      <c r="A32" s="464" t="s">
        <v>6</v>
      </c>
      <c r="B32" s="474" t="s">
        <v>422</v>
      </c>
      <c r="C32" s="610"/>
      <c r="D32" s="610"/>
      <c r="E32" s="610"/>
      <c r="F32" s="611"/>
      <c r="G32" s="478" t="s">
        <v>40</v>
      </c>
      <c r="H32" s="451"/>
      <c r="I32" s="434" t="s">
        <v>6</v>
      </c>
    </row>
    <row r="33" spans="1:9" ht="17" customHeight="1">
      <c r="A33" s="476"/>
      <c r="B33" s="388"/>
      <c r="C33" s="396"/>
      <c r="D33" s="396"/>
      <c r="E33" s="448" t="str">
        <f>$E$73</f>
        <v>東張西望  Scoop 2024</v>
      </c>
      <c r="F33" s="396"/>
      <c r="G33" s="396"/>
      <c r="H33" s="396"/>
      <c r="I33" s="463"/>
    </row>
    <row r="34" spans="1:9" ht="17" customHeight="1">
      <c r="A34" s="468" t="s">
        <v>2</v>
      </c>
      <c r="B34" s="388"/>
      <c r="C34" s="433" t="str">
        <f t="shared" ref="C34:H34" si="5">C9</f>
        <v># 321</v>
      </c>
      <c r="D34" s="433" t="str">
        <f t="shared" si="5"/>
        <v># 322</v>
      </c>
      <c r="E34" s="433" t="str">
        <f t="shared" si="5"/>
        <v># 323</v>
      </c>
      <c r="F34" s="433" t="str">
        <f t="shared" si="5"/>
        <v># 324</v>
      </c>
      <c r="G34" s="448" t="str">
        <f t="shared" si="5"/>
        <v># 325</v>
      </c>
      <c r="H34" s="433" t="str">
        <f t="shared" si="5"/>
        <v># 326</v>
      </c>
      <c r="I34" s="446" t="s">
        <v>2</v>
      </c>
    </row>
    <row r="35" spans="1:9" ht="17" customHeight="1">
      <c r="A35" s="461"/>
      <c r="B35" s="388"/>
      <c r="C35" s="440" t="s">
        <v>17</v>
      </c>
      <c r="D35" s="414" t="s">
        <v>17</v>
      </c>
      <c r="E35" s="462" t="s">
        <v>17</v>
      </c>
      <c r="F35" s="462" t="s">
        <v>17</v>
      </c>
      <c r="G35" s="479" t="s">
        <v>20</v>
      </c>
      <c r="H35" s="480" t="s">
        <v>45</v>
      </c>
      <c r="I35" s="481"/>
    </row>
    <row r="36" spans="1:9" ht="17" customHeight="1">
      <c r="A36" s="461"/>
      <c r="B36" s="388"/>
      <c r="C36" s="448" t="str">
        <f>B61</f>
        <v>粵講粵㜺鬼 Cantoxicating! (Sr. 3) (24 EPI)</v>
      </c>
      <c r="D36" s="483" t="str">
        <f>C61</f>
        <v>溜走的真味 # 1</v>
      </c>
      <c r="E36" s="477" t="str">
        <f>D61</f>
        <v>黃金盛宴 Golden Banquet (9 EPI)</v>
      </c>
      <c r="F36" s="477" t="str">
        <f>E61</f>
        <v xml:space="preserve">關注關注組 Eyes On Concern Groups </v>
      </c>
      <c r="G36" s="560" t="s">
        <v>398</v>
      </c>
      <c r="H36" s="485" t="s">
        <v>423</v>
      </c>
      <c r="I36" s="481"/>
    </row>
    <row r="37" spans="1:9" s="411" customFormat="1" ht="17" customHeight="1" thickBot="1">
      <c r="A37" s="464" t="s">
        <v>7</v>
      </c>
      <c r="B37" s="424"/>
      <c r="C37" s="433" t="str">
        <f>B62</f>
        <v># 3</v>
      </c>
      <c r="D37" s="422"/>
      <c r="E37" s="423" t="str">
        <f>D62</f>
        <v># 3</v>
      </c>
      <c r="F37" s="423" t="str">
        <f>E62</f>
        <v># 45</v>
      </c>
      <c r="G37" s="422"/>
      <c r="H37" s="486" t="s">
        <v>46</v>
      </c>
      <c r="I37" s="487" t="s">
        <v>7</v>
      </c>
    </row>
    <row r="38" spans="1:9" ht="17" customHeight="1">
      <c r="A38" s="488"/>
      <c r="B38" s="233" t="s">
        <v>43</v>
      </c>
      <c r="C38" s="234"/>
      <c r="D38" s="235"/>
      <c r="E38" s="236"/>
      <c r="F38" s="237"/>
      <c r="G38" s="489" t="s">
        <v>77</v>
      </c>
      <c r="H38" s="490" t="s">
        <v>55</v>
      </c>
      <c r="I38" s="491"/>
    </row>
    <row r="39" spans="1:9" ht="17" customHeight="1">
      <c r="A39" s="492"/>
      <c r="B39" s="238"/>
      <c r="C39" s="229"/>
      <c r="D39" s="347" t="s">
        <v>183</v>
      </c>
      <c r="E39" s="229"/>
      <c r="F39" s="240"/>
      <c r="G39" s="493" t="s">
        <v>424</v>
      </c>
      <c r="H39" s="494"/>
      <c r="I39" s="495"/>
    </row>
    <row r="40" spans="1:9" ht="17" customHeight="1">
      <c r="A40" s="442" t="s">
        <v>2</v>
      </c>
      <c r="B40" s="238" t="s">
        <v>425</v>
      </c>
      <c r="C40" s="229" t="str">
        <f>"# " &amp; VALUE(RIGHT(B40,3)+1)</f>
        <v># 236</v>
      </c>
      <c r="D40" s="229" t="str">
        <f>"# " &amp; VALUE(RIGHT(C40,3)+1)</f>
        <v># 237</v>
      </c>
      <c r="E40" s="229" t="str">
        <f>"# " &amp; VALUE(RIGHT(D40,3)+1)</f>
        <v># 238</v>
      </c>
      <c r="F40" s="229" t="str">
        <f>"# " &amp; VALUE(RIGHT(E40,3)+1)</f>
        <v># 239</v>
      </c>
      <c r="G40" s="422" t="s">
        <v>76</v>
      </c>
      <c r="H40" s="496" t="s">
        <v>426</v>
      </c>
      <c r="I40" s="497" t="s">
        <v>2</v>
      </c>
    </row>
    <row r="41" spans="1:9" ht="17" customHeight="1">
      <c r="A41" s="498"/>
      <c r="B41" s="241"/>
      <c r="C41" s="230"/>
      <c r="D41" s="230"/>
      <c r="E41" s="230"/>
      <c r="F41" s="230"/>
      <c r="G41" s="244" t="s">
        <v>44</v>
      </c>
      <c r="H41" s="494" t="s">
        <v>54</v>
      </c>
      <c r="I41" s="495"/>
    </row>
    <row r="42" spans="1:9" ht="17" customHeight="1" thickBot="1">
      <c r="A42" s="492"/>
      <c r="B42" s="241"/>
      <c r="C42" s="230"/>
      <c r="D42" s="230"/>
      <c r="E42" s="230"/>
      <c r="F42" s="230"/>
      <c r="G42" s="245" t="s">
        <v>427</v>
      </c>
      <c r="H42" s="494"/>
      <c r="I42" s="495"/>
    </row>
    <row r="43" spans="1:9" s="411" customFormat="1" ht="17" customHeight="1" thickBot="1">
      <c r="A43" s="501" t="s">
        <v>8</v>
      </c>
      <c r="B43" s="242"/>
      <c r="C43" s="229"/>
      <c r="D43" s="229"/>
      <c r="E43" s="232"/>
      <c r="F43" s="243">
        <v>1405</v>
      </c>
      <c r="G43" s="246" t="s">
        <v>22</v>
      </c>
      <c r="H43" s="502"/>
      <c r="I43" s="404" t="s">
        <v>8</v>
      </c>
    </row>
    <row r="44" spans="1:9" ht="17" customHeight="1">
      <c r="A44" s="476"/>
      <c r="B44" s="711" t="s">
        <v>17</v>
      </c>
      <c r="C44" s="430"/>
      <c r="D44" s="466"/>
      <c r="E44" s="466"/>
      <c r="F44" s="466"/>
      <c r="G44" s="500" t="s">
        <v>17</v>
      </c>
      <c r="H44" s="765"/>
      <c r="I44" s="441"/>
    </row>
    <row r="45" spans="1:9" ht="17" customHeight="1">
      <c r="A45" s="504" t="s">
        <v>2</v>
      </c>
      <c r="B45" s="712" t="s">
        <v>393</v>
      </c>
      <c r="C45" s="448"/>
      <c r="D45" s="505" t="str">
        <f>D85</f>
        <v>黑色月光 Darkside Of The Moon (25 EPI)</v>
      </c>
      <c r="E45" s="505"/>
      <c r="F45" s="505"/>
      <c r="G45" s="422" t="str">
        <f>C71</f>
        <v>港女野人奇異記 # 7</v>
      </c>
      <c r="H45" s="767"/>
      <c r="I45" s="446" t="s">
        <v>2</v>
      </c>
    </row>
    <row r="46" spans="1:9" ht="17" customHeight="1">
      <c r="A46" s="507"/>
      <c r="B46" s="711" t="s">
        <v>17</v>
      </c>
      <c r="C46" s="448" t="str">
        <f>"# " &amp; VALUE(RIGHT(C86,2)-1)</f>
        <v># 19</v>
      </c>
      <c r="D46" s="448" t="str">
        <f>C86</f>
        <v># 20</v>
      </c>
      <c r="E46" s="448" t="str">
        <f>D86</f>
        <v># 21</v>
      </c>
      <c r="F46" s="448" t="str">
        <f>E86</f>
        <v># 22</v>
      </c>
      <c r="G46" s="500" t="s">
        <v>17</v>
      </c>
      <c r="H46" s="720" t="s">
        <v>17</v>
      </c>
      <c r="I46" s="431"/>
    </row>
    <row r="47" spans="1:9" ht="17" customHeight="1">
      <c r="A47" s="507"/>
      <c r="B47" s="710" t="s">
        <v>408</v>
      </c>
      <c r="G47" s="508"/>
      <c r="H47" s="764" t="s">
        <v>525</v>
      </c>
      <c r="I47" s="431"/>
    </row>
    <row r="48" spans="1:9" s="411" customFormat="1" ht="17" customHeight="1" thickBot="1">
      <c r="A48" s="509">
        <v>1500</v>
      </c>
      <c r="B48" s="709"/>
      <c r="C48" s="448"/>
      <c r="D48" s="433"/>
      <c r="E48" s="433"/>
      <c r="F48" s="511">
        <v>1505</v>
      </c>
      <c r="G48" s="493"/>
      <c r="H48" s="763"/>
      <c r="I48" s="512">
        <v>1500</v>
      </c>
    </row>
    <row r="49" spans="1:9" ht="17" customHeight="1">
      <c r="A49" s="513"/>
      <c r="B49" s="454"/>
      <c r="C49" s="466"/>
      <c r="D49" s="466" t="str">
        <f>D24</f>
        <v>與天地對話 Connecting Earth And Sky (14 EPI)</v>
      </c>
      <c r="E49" s="466"/>
      <c r="F49" s="559"/>
      <c r="G49" s="514"/>
      <c r="H49" s="766"/>
      <c r="I49" s="515"/>
    </row>
    <row r="50" spans="1:9" ht="17" customHeight="1">
      <c r="A50" s="516">
        <v>30</v>
      </c>
      <c r="B50" s="421" t="str">
        <f>B25</f>
        <v># 4</v>
      </c>
      <c r="C50" s="433" t="str">
        <f>C25</f>
        <v># 5</v>
      </c>
      <c r="D50" s="433" t="str">
        <f>"# " &amp; VALUE(RIGHT(C50,2)+1)</f>
        <v># 6</v>
      </c>
      <c r="E50" s="433" t="str">
        <f>"# " &amp; VALUE(RIGHT(D50,2)+1)</f>
        <v># 7</v>
      </c>
      <c r="F50" s="433" t="str">
        <f>F25</f>
        <v># 8</v>
      </c>
      <c r="G50" s="493" t="s">
        <v>390</v>
      </c>
      <c r="H50" s="762"/>
      <c r="I50" s="446" t="s">
        <v>2</v>
      </c>
    </row>
    <row r="51" spans="1:9" ht="17" customHeight="1">
      <c r="A51" s="507"/>
      <c r="B51" s="670" t="s">
        <v>17</v>
      </c>
      <c r="C51" s="664"/>
      <c r="D51" s="666" t="s">
        <v>190</v>
      </c>
      <c r="E51" s="663"/>
      <c r="F51" s="462" t="s">
        <v>17</v>
      </c>
      <c r="G51" s="514"/>
      <c r="H51" s="720" t="s">
        <v>17</v>
      </c>
      <c r="I51" s="463"/>
    </row>
    <row r="52" spans="1:9" ht="17" customHeight="1">
      <c r="A52" s="507"/>
      <c r="B52" s="662" t="s">
        <v>348</v>
      </c>
      <c r="C52" s="665" t="s">
        <v>499</v>
      </c>
      <c r="D52" s="661" t="s">
        <v>500</v>
      </c>
      <c r="E52" s="661" t="s">
        <v>501</v>
      </c>
      <c r="F52" s="518" t="s">
        <v>428</v>
      </c>
      <c r="G52" s="519"/>
      <c r="H52" s="722"/>
      <c r="I52" s="463"/>
    </row>
    <row r="53" spans="1:9" ht="17" customHeight="1">
      <c r="A53" s="520"/>
      <c r="B53" s="651" t="s">
        <v>17</v>
      </c>
      <c r="C53" s="646"/>
      <c r="D53" s="646" t="s">
        <v>350</v>
      </c>
      <c r="E53" s="646"/>
      <c r="F53" s="608"/>
      <c r="G53" s="521"/>
      <c r="H53" s="718"/>
      <c r="I53" s="522"/>
    </row>
    <row r="54" spans="1:9" s="411" customFormat="1" ht="17" customHeight="1" thickBot="1">
      <c r="A54" s="509">
        <v>1600</v>
      </c>
      <c r="B54" s="607" t="s">
        <v>307</v>
      </c>
      <c r="C54" s="610" t="s">
        <v>478</v>
      </c>
      <c r="D54" s="610" t="s">
        <v>479</v>
      </c>
      <c r="E54" s="632" t="s">
        <v>480</v>
      </c>
      <c r="F54" s="610" t="s">
        <v>481</v>
      </c>
      <c r="G54" s="523"/>
      <c r="H54" s="719" t="s">
        <v>522</v>
      </c>
      <c r="I54" s="524">
        <v>1600</v>
      </c>
    </row>
    <row r="55" spans="1:9" ht="17" customHeight="1">
      <c r="A55" s="465"/>
      <c r="B55" s="525" t="s">
        <v>429</v>
      </c>
      <c r="C55" s="462" t="s">
        <v>98</v>
      </c>
      <c r="D55" s="466"/>
      <c r="E55" s="453" t="s">
        <v>353</v>
      </c>
      <c r="F55" s="453" t="s">
        <v>430</v>
      </c>
      <c r="G55" s="479" t="s">
        <v>20</v>
      </c>
      <c r="H55" s="721"/>
      <c r="I55" s="419"/>
    </row>
    <row r="56" spans="1:9" ht="17" customHeight="1">
      <c r="A56" s="507"/>
      <c r="B56" s="526" t="s">
        <v>431</v>
      </c>
      <c r="C56" s="726" t="s">
        <v>172</v>
      </c>
      <c r="D56" s="727"/>
      <c r="E56" s="416" t="s">
        <v>271</v>
      </c>
      <c r="F56" s="416" t="s">
        <v>432</v>
      </c>
      <c r="G56" s="389" t="s">
        <v>393</v>
      </c>
      <c r="H56" s="719"/>
      <c r="I56" s="431"/>
    </row>
    <row r="57" spans="1:9" ht="17" customHeight="1">
      <c r="A57" s="516">
        <v>30</v>
      </c>
      <c r="B57" s="421" t="s">
        <v>91</v>
      </c>
      <c r="C57" s="423" t="s">
        <v>127</v>
      </c>
      <c r="D57" s="424" t="str">
        <f>"# " &amp; VALUE(RIGHT(C57,2)+1)</f>
        <v># 12</v>
      </c>
      <c r="E57" s="469" t="s">
        <v>360</v>
      </c>
      <c r="F57" s="469" t="s">
        <v>91</v>
      </c>
      <c r="G57" s="422"/>
      <c r="H57" s="721"/>
      <c r="I57" s="426">
        <v>30</v>
      </c>
    </row>
    <row r="58" spans="1:9" ht="17" customHeight="1">
      <c r="A58" s="507"/>
      <c r="B58" s="528" t="s">
        <v>20</v>
      </c>
      <c r="C58" s="230" t="s">
        <v>433</v>
      </c>
      <c r="D58" s="289"/>
      <c r="E58" s="751" t="s">
        <v>237</v>
      </c>
      <c r="F58" s="756"/>
      <c r="G58" s="479" t="s">
        <v>20</v>
      </c>
      <c r="H58" s="719"/>
      <c r="I58" s="431"/>
    </row>
    <row r="59" spans="1:9" s="411" customFormat="1" ht="17" customHeight="1" thickBot="1">
      <c r="A59" s="509">
        <v>1700</v>
      </c>
      <c r="B59" s="560" t="s">
        <v>398</v>
      </c>
      <c r="C59" s="382" t="s">
        <v>91</v>
      </c>
      <c r="D59" s="232" t="str">
        <f>"# " &amp; VALUE(RIGHT(C59,2)+1)</f>
        <v># 2</v>
      </c>
      <c r="E59" s="423" t="s">
        <v>126</v>
      </c>
      <c r="F59" s="433" t="s">
        <v>368</v>
      </c>
      <c r="G59" s="483" t="s">
        <v>396</v>
      </c>
      <c r="H59" s="717"/>
      <c r="I59" s="524">
        <v>1700</v>
      </c>
    </row>
    <row r="60" spans="1:9" ht="17" customHeight="1">
      <c r="A60" s="412"/>
      <c r="B60" s="533" t="s">
        <v>195</v>
      </c>
      <c r="C60" s="489" t="s">
        <v>434</v>
      </c>
      <c r="D60" s="414" t="s">
        <v>196</v>
      </c>
      <c r="E60" s="414" t="s">
        <v>49</v>
      </c>
      <c r="F60" s="440"/>
      <c r="G60" s="479" t="s">
        <v>20</v>
      </c>
      <c r="H60" s="769" t="s">
        <v>248</v>
      </c>
      <c r="I60" s="419"/>
    </row>
    <row r="61" spans="1:9" ht="17" customHeight="1">
      <c r="A61" s="435"/>
      <c r="B61" s="534" t="s">
        <v>197</v>
      </c>
      <c r="C61" s="493" t="s">
        <v>435</v>
      </c>
      <c r="D61" s="535" t="s">
        <v>199</v>
      </c>
      <c r="E61" s="726" t="s">
        <v>200</v>
      </c>
      <c r="F61" s="755"/>
      <c r="G61" s="493" t="str">
        <f>G39</f>
        <v>思家大戰 # 52</v>
      </c>
      <c r="H61" s="770" t="s">
        <v>456</v>
      </c>
      <c r="I61" s="431"/>
    </row>
    <row r="62" spans="1:9" ht="17" customHeight="1">
      <c r="A62" s="420">
        <v>30</v>
      </c>
      <c r="B62" s="421" t="s">
        <v>436</v>
      </c>
      <c r="C62" s="422" t="s">
        <v>437</v>
      </c>
      <c r="D62" s="422" t="s">
        <v>436</v>
      </c>
      <c r="E62" s="423" t="s">
        <v>438</v>
      </c>
      <c r="F62" s="433" t="str">
        <f>"# " &amp; VALUE(RIGHT(E62,2)+1)</f>
        <v># 46</v>
      </c>
      <c r="G62" s="536"/>
      <c r="H62" s="768"/>
      <c r="I62" s="426">
        <v>30</v>
      </c>
    </row>
    <row r="63" spans="1:9" ht="17" customHeight="1">
      <c r="A63" s="427"/>
      <c r="B63" s="453" t="s">
        <v>96</v>
      </c>
      <c r="C63" s="453"/>
      <c r="D63" s="466"/>
      <c r="E63" s="466"/>
      <c r="F63" s="466"/>
      <c r="G63" s="761" t="s">
        <v>526</v>
      </c>
      <c r="H63" s="313" t="s">
        <v>50</v>
      </c>
      <c r="I63" s="431"/>
    </row>
    <row r="64" spans="1:9" ht="17" customHeight="1">
      <c r="A64" s="435"/>
      <c r="B64" s="440"/>
      <c r="C64" s="440"/>
      <c r="D64" s="444" t="s">
        <v>202</v>
      </c>
      <c r="E64" s="445"/>
      <c r="F64" s="440"/>
      <c r="G64" s="772" t="s">
        <v>527</v>
      </c>
      <c r="H64" s="259" t="s">
        <v>439</v>
      </c>
      <c r="I64" s="431"/>
    </row>
    <row r="65" spans="1:9" s="411" customFormat="1" ht="17" customHeight="1" thickBot="1">
      <c r="A65" s="537">
        <v>1800</v>
      </c>
      <c r="B65" s="448" t="s">
        <v>440</v>
      </c>
      <c r="C65" s="448" t="str">
        <f>"# " &amp; VALUE(RIGHT(B65,2)+1)</f>
        <v># 27</v>
      </c>
      <c r="D65" s="448" t="str">
        <f>"# " &amp; VALUE(RIGHT(C65,2)+1)</f>
        <v># 28</v>
      </c>
      <c r="E65" s="448" t="str">
        <f>"# " &amp; VALUE(RIGHT(D65,2)+1)</f>
        <v># 29</v>
      </c>
      <c r="F65" s="448" t="str">
        <f>"# " &amp; VALUE(RIGHT(E65,2)+1)</f>
        <v># 30</v>
      </c>
      <c r="G65" s="760" t="s">
        <v>528</v>
      </c>
      <c r="H65" s="314" t="s">
        <v>39</v>
      </c>
      <c r="I65" s="524">
        <v>1800</v>
      </c>
    </row>
    <row r="66" spans="1:9" ht="17" customHeight="1">
      <c r="A66" s="435"/>
      <c r="B66" s="432"/>
      <c r="C66" s="448"/>
      <c r="D66" s="448"/>
      <c r="E66" s="448"/>
      <c r="F66" s="448"/>
      <c r="G66" s="295" t="s">
        <v>205</v>
      </c>
      <c r="H66" s="317"/>
      <c r="I66" s="431"/>
    </row>
    <row r="67" spans="1:9" ht="17" customHeight="1" thickBot="1">
      <c r="A67" s="420">
        <v>30</v>
      </c>
      <c r="B67" s="538"/>
      <c r="C67" s="539"/>
      <c r="D67" s="539"/>
      <c r="E67" s="539"/>
      <c r="F67" s="539"/>
      <c r="G67" s="318" t="s">
        <v>201</v>
      </c>
      <c r="H67" s="319" t="s">
        <v>441</v>
      </c>
      <c r="I67" s="426">
        <v>30</v>
      </c>
    </row>
    <row r="68" spans="1:9" ht="17" customHeight="1">
      <c r="A68" s="435"/>
      <c r="B68" s="744" t="s">
        <v>207</v>
      </c>
      <c r="C68" s="733"/>
      <c r="D68" s="733"/>
      <c r="E68" s="733"/>
      <c r="F68" s="734"/>
      <c r="G68" s="744" t="s">
        <v>208</v>
      </c>
      <c r="H68" s="745"/>
      <c r="I68" s="431"/>
    </row>
    <row r="69" spans="1:9" s="411" customFormat="1" ht="12.65" customHeight="1" thickBot="1">
      <c r="A69" s="537">
        <v>1900</v>
      </c>
      <c r="B69" s="252"/>
      <c r="C69" s="253"/>
      <c r="D69" s="253"/>
      <c r="E69" s="253"/>
      <c r="F69" s="225">
        <v>1905</v>
      </c>
      <c r="G69" s="252"/>
      <c r="H69" s="253"/>
      <c r="I69" s="524">
        <v>1900</v>
      </c>
    </row>
    <row r="70" spans="1:9" s="411" customFormat="1" ht="17" customHeight="1">
      <c r="A70" s="540"/>
      <c r="B70" s="254" t="s">
        <v>53</v>
      </c>
      <c r="C70" s="255" t="s">
        <v>133</v>
      </c>
      <c r="D70" s="254" t="s">
        <v>53</v>
      </c>
      <c r="E70" s="255" t="s">
        <v>133</v>
      </c>
      <c r="F70" s="256" t="s">
        <v>41</v>
      </c>
      <c r="G70" s="254" t="s">
        <v>51</v>
      </c>
      <c r="H70" s="372" t="s">
        <v>89</v>
      </c>
      <c r="I70" s="515"/>
    </row>
    <row r="71" spans="1:9" s="411" customFormat="1" ht="17" customHeight="1">
      <c r="A71" s="544"/>
      <c r="B71" s="245" t="s">
        <v>442</v>
      </c>
      <c r="C71" s="257" t="s">
        <v>443</v>
      </c>
      <c r="D71" s="245" t="s">
        <v>444</v>
      </c>
      <c r="E71" s="257" t="s">
        <v>445</v>
      </c>
      <c r="F71" s="258" t="s">
        <v>446</v>
      </c>
      <c r="G71" s="245" t="s">
        <v>447</v>
      </c>
      <c r="H71" s="259" t="s">
        <v>448</v>
      </c>
      <c r="I71" s="512"/>
    </row>
    <row r="72" spans="1:9" s="411" customFormat="1" ht="17" customHeight="1">
      <c r="A72" s="435">
        <v>30</v>
      </c>
      <c r="B72" s="246" t="s">
        <v>52</v>
      </c>
      <c r="C72" s="260" t="s">
        <v>132</v>
      </c>
      <c r="D72" s="246" t="s">
        <v>52</v>
      </c>
      <c r="E72" s="260" t="s">
        <v>132</v>
      </c>
      <c r="F72" s="246" t="s">
        <v>21</v>
      </c>
      <c r="G72" s="261" t="s">
        <v>38</v>
      </c>
      <c r="H72" s="373" t="s">
        <v>376</v>
      </c>
      <c r="I72" s="431">
        <v>30</v>
      </c>
    </row>
    <row r="73" spans="1:9" ht="17" customHeight="1">
      <c r="A73" s="546"/>
      <c r="B73" s="262" t="s">
        <v>42</v>
      </c>
      <c r="C73" s="230"/>
      <c r="D73" s="230"/>
      <c r="E73" s="347" t="s">
        <v>215</v>
      </c>
      <c r="F73" s="230"/>
      <c r="G73" s="230"/>
      <c r="H73" s="230"/>
      <c r="I73" s="547"/>
    </row>
    <row r="74" spans="1:9" s="411" customFormat="1" ht="17" customHeight="1" thickBot="1">
      <c r="A74" s="544">
        <v>2000</v>
      </c>
      <c r="B74" s="229" t="s">
        <v>449</v>
      </c>
      <c r="C74" s="229" t="str">
        <f t="shared" ref="C74:H76" si="6">"# " &amp; VALUE(RIGHT(B74,4)+1)</f>
        <v># 322</v>
      </c>
      <c r="D74" s="232" t="str">
        <f t="shared" si="6"/>
        <v># 323</v>
      </c>
      <c r="E74" s="232" t="str">
        <f t="shared" si="6"/>
        <v># 324</v>
      </c>
      <c r="F74" s="232" t="str">
        <f t="shared" si="6"/>
        <v># 325</v>
      </c>
      <c r="G74" s="232" t="str">
        <f t="shared" si="6"/>
        <v># 326</v>
      </c>
      <c r="H74" s="232" t="str">
        <f t="shared" si="6"/>
        <v># 327</v>
      </c>
      <c r="I74" s="524">
        <v>2000</v>
      </c>
    </row>
    <row r="75" spans="1:9" s="411" customFormat="1" ht="17" customHeight="1">
      <c r="A75" s="513"/>
      <c r="B75" s="644" t="s">
        <v>485</v>
      </c>
      <c r="C75" s="658" t="s">
        <v>486</v>
      </c>
      <c r="D75" s="262"/>
      <c r="E75" s="266" t="s">
        <v>218</v>
      </c>
      <c r="F75" s="236"/>
      <c r="G75" s="267" t="s">
        <v>379</v>
      </c>
      <c r="H75" s="266" t="s">
        <v>218</v>
      </c>
      <c r="I75" s="515"/>
    </row>
    <row r="76" spans="1:9" ht="17" customHeight="1">
      <c r="A76" s="507">
        <v>30</v>
      </c>
      <c r="B76" s="632" t="s">
        <v>476</v>
      </c>
      <c r="C76" s="610" t="s">
        <v>477</v>
      </c>
      <c r="D76" s="232" t="str">
        <f t="shared" si="6"/>
        <v># 2432</v>
      </c>
      <c r="E76" s="232" t="str">
        <f t="shared" si="6"/>
        <v># 2433</v>
      </c>
      <c r="F76" s="232" t="str">
        <f t="shared" si="6"/>
        <v># 2434</v>
      </c>
      <c r="G76" s="376" t="s">
        <v>450</v>
      </c>
      <c r="H76" s="232" t="str">
        <f>"# " &amp; VALUE(RIGHT(F76,4)+1)</f>
        <v># 2435</v>
      </c>
      <c r="I76" s="426">
        <v>30</v>
      </c>
    </row>
    <row r="77" spans="1:9" ht="17" customHeight="1">
      <c r="A77" s="520"/>
      <c r="B77" s="644" t="s">
        <v>487</v>
      </c>
      <c r="C77" s="644"/>
      <c r="D77" s="608" t="s">
        <v>486</v>
      </c>
      <c r="E77" s="646"/>
      <c r="F77" s="646"/>
      <c r="G77" s="725">
        <v>800649301</v>
      </c>
      <c r="H77" s="270" t="s">
        <v>149</v>
      </c>
      <c r="I77" s="522"/>
    </row>
    <row r="78" spans="1:9" ht="17" customHeight="1" thickBot="1">
      <c r="A78" s="507"/>
      <c r="B78" s="640"/>
      <c r="C78" s="640"/>
      <c r="D78" s="632"/>
      <c r="E78" s="632"/>
      <c r="F78" s="632"/>
      <c r="G78" s="722"/>
      <c r="H78" s="272"/>
      <c r="I78" s="431"/>
    </row>
    <row r="79" spans="1:9" s="411" customFormat="1" ht="17" customHeight="1" thickBot="1">
      <c r="A79" s="549">
        <v>2100</v>
      </c>
      <c r="B79" s="632"/>
      <c r="C79" s="621"/>
      <c r="D79" s="659" t="s">
        <v>484</v>
      </c>
      <c r="E79" s="632"/>
      <c r="F79" s="632"/>
      <c r="G79" s="718" t="s">
        <v>525</v>
      </c>
      <c r="H79" s="274"/>
      <c r="I79" s="524">
        <v>2100</v>
      </c>
    </row>
    <row r="80" spans="1:9" s="411" customFormat="1" ht="17" customHeight="1">
      <c r="A80" s="513"/>
      <c r="B80" s="632" t="s">
        <v>309</v>
      </c>
      <c r="C80" s="632" t="s">
        <v>311</v>
      </c>
      <c r="D80" s="632" t="s">
        <v>312</v>
      </c>
      <c r="E80" s="632" t="s">
        <v>394</v>
      </c>
      <c r="F80" s="632" t="s">
        <v>395</v>
      </c>
      <c r="G80" s="721" t="s">
        <v>523</v>
      </c>
      <c r="H80" s="275" t="s">
        <v>451</v>
      </c>
      <c r="I80" s="515"/>
    </row>
    <row r="81" spans="1:9" s="411" customFormat="1" ht="17" customHeight="1">
      <c r="A81" s="551"/>
      <c r="B81" s="614"/>
      <c r="C81" s="632"/>
      <c r="D81" s="622"/>
      <c r="E81" s="632"/>
      <c r="F81" s="632"/>
      <c r="G81" s="718"/>
      <c r="H81" s="277" t="s">
        <v>104</v>
      </c>
      <c r="I81" s="512"/>
    </row>
    <row r="82" spans="1:9" ht="17" customHeight="1">
      <c r="A82" s="516">
        <v>30</v>
      </c>
      <c r="B82" s="609"/>
      <c r="C82" s="610"/>
      <c r="D82" s="610"/>
      <c r="E82" s="610"/>
      <c r="F82" s="610"/>
      <c r="G82" s="724"/>
      <c r="H82" s="278"/>
      <c r="I82" s="426">
        <v>30</v>
      </c>
    </row>
    <row r="83" spans="1:9" ht="17" customHeight="1">
      <c r="A83" s="507"/>
      <c r="B83" s="262" t="s">
        <v>106</v>
      </c>
      <c r="C83" s="262"/>
      <c r="D83" s="236" t="s">
        <v>23</v>
      </c>
      <c r="E83" s="235"/>
      <c r="F83" s="235"/>
      <c r="G83" s="725"/>
      <c r="H83" s="279"/>
      <c r="I83" s="431"/>
    </row>
    <row r="84" spans="1:9" ht="17" customHeight="1">
      <c r="A84" s="507"/>
      <c r="B84" s="234"/>
      <c r="C84" s="234"/>
      <c r="D84" s="229"/>
      <c r="E84" s="229"/>
      <c r="F84" s="229"/>
      <c r="G84" s="722"/>
      <c r="H84" s="280"/>
      <c r="I84" s="431"/>
    </row>
    <row r="85" spans="1:9" s="411" customFormat="1" ht="17" customHeight="1" thickBot="1">
      <c r="A85" s="509">
        <v>2200</v>
      </c>
      <c r="B85" s="229"/>
      <c r="C85" s="348"/>
      <c r="D85" s="273" t="s">
        <v>107</v>
      </c>
      <c r="E85" s="229"/>
      <c r="F85" s="229"/>
      <c r="G85" s="718"/>
      <c r="H85" s="282"/>
      <c r="I85" s="524">
        <v>2200</v>
      </c>
    </row>
    <row r="86" spans="1:9" s="411" customFormat="1" ht="17" customHeight="1">
      <c r="A86" s="551"/>
      <c r="B86" s="229" t="s">
        <v>452</v>
      </c>
      <c r="C86" s="229" t="str">
        <f>"# " &amp; VALUE(RIGHT(B86,2)+1)</f>
        <v># 20</v>
      </c>
      <c r="D86" s="229" t="str">
        <f>"# " &amp; VALUE(RIGHT(C86,2)+1)</f>
        <v># 21</v>
      </c>
      <c r="E86" s="229" t="str">
        <f>"# " &amp; VALUE(RIGHT(D86,2)+1)</f>
        <v># 22</v>
      </c>
      <c r="F86" s="229" t="str">
        <f>"# " &amp; VALUE(RIGHT(E86,2)+1)</f>
        <v># 23</v>
      </c>
      <c r="G86" s="719" t="s">
        <v>522</v>
      </c>
      <c r="H86" s="283" t="s">
        <v>90</v>
      </c>
      <c r="I86" s="515"/>
    </row>
    <row r="87" spans="1:9" s="411" customFormat="1" ht="17" customHeight="1">
      <c r="A87" s="551"/>
      <c r="B87" s="238"/>
      <c r="C87" s="229"/>
      <c r="D87" s="276"/>
      <c r="E87" s="229"/>
      <c r="F87" s="229"/>
      <c r="G87" s="721" t="s">
        <v>524</v>
      </c>
      <c r="H87" s="284" t="s">
        <v>453</v>
      </c>
      <c r="I87" s="512"/>
    </row>
    <row r="88" spans="1:9" ht="17" customHeight="1">
      <c r="A88" s="516">
        <v>30</v>
      </c>
      <c r="B88" s="242"/>
      <c r="C88" s="232"/>
      <c r="D88" s="232"/>
      <c r="E88" s="232"/>
      <c r="F88" s="285">
        <v>2230</v>
      </c>
      <c r="G88" s="719"/>
      <c r="H88" s="286" t="s">
        <v>87</v>
      </c>
      <c r="I88" s="426">
        <v>30</v>
      </c>
    </row>
    <row r="89" spans="1:9" ht="17" customHeight="1">
      <c r="A89" s="520"/>
      <c r="B89" s="692" t="s">
        <v>475</v>
      </c>
      <c r="C89" s="713"/>
      <c r="D89" s="713"/>
      <c r="E89" s="713"/>
      <c r="F89" s="713"/>
      <c r="G89" s="723"/>
      <c r="H89" s="288" t="s">
        <v>65</v>
      </c>
      <c r="I89" s="431"/>
    </row>
    <row r="90" spans="1:9" ht="17" customHeight="1">
      <c r="A90" s="507"/>
      <c r="B90" s="693"/>
      <c r="C90" s="694"/>
      <c r="D90" s="691" t="s">
        <v>308</v>
      </c>
      <c r="E90" s="693"/>
      <c r="F90" s="693"/>
      <c r="G90" s="723"/>
      <c r="H90" s="229"/>
      <c r="I90" s="431"/>
    </row>
    <row r="91" spans="1:9" ht="17" customHeight="1">
      <c r="A91" s="507"/>
      <c r="B91" s="695" t="s">
        <v>395</v>
      </c>
      <c r="C91" s="695" t="s">
        <v>518</v>
      </c>
      <c r="D91" s="695" t="s">
        <v>519</v>
      </c>
      <c r="E91" s="695" t="s">
        <v>520</v>
      </c>
      <c r="F91" s="695" t="s">
        <v>274</v>
      </c>
      <c r="G91" s="723"/>
      <c r="H91" s="229"/>
      <c r="I91" s="431"/>
    </row>
    <row r="92" spans="1:9" ht="17" customHeight="1" thickBot="1">
      <c r="A92" s="509">
        <v>2300</v>
      </c>
      <c r="B92" s="687"/>
      <c r="C92" s="687"/>
      <c r="D92" s="696"/>
      <c r="E92" s="696"/>
      <c r="F92" s="696">
        <v>2305</v>
      </c>
      <c r="G92" s="715"/>
      <c r="H92" s="229" t="s">
        <v>454</v>
      </c>
      <c r="I92" s="524">
        <v>2300</v>
      </c>
    </row>
    <row r="93" spans="1:9" s="411" customFormat="1" ht="17" customHeight="1">
      <c r="A93" s="555"/>
      <c r="B93" s="673" t="s">
        <v>495</v>
      </c>
      <c r="C93" s="674"/>
      <c r="D93" s="665"/>
      <c r="E93" s="294"/>
      <c r="F93" s="675">
        <v>800632426</v>
      </c>
      <c r="G93" s="296" t="s">
        <v>70</v>
      </c>
      <c r="H93" s="229" t="s">
        <v>66</v>
      </c>
      <c r="I93" s="515"/>
    </row>
    <row r="94" spans="1:9" s="411" customFormat="1" ht="17" customHeight="1">
      <c r="A94" s="555"/>
      <c r="B94" s="668"/>
      <c r="C94" s="672" t="s">
        <v>190</v>
      </c>
      <c r="D94" s="671"/>
      <c r="E94" s="298" t="s">
        <v>165</v>
      </c>
      <c r="F94" s="672" t="s">
        <v>190</v>
      </c>
      <c r="G94" s="245" t="s">
        <v>455</v>
      </c>
      <c r="H94" s="257"/>
      <c r="I94" s="512"/>
    </row>
    <row r="95" spans="1:9" s="411" customFormat="1" ht="17" customHeight="1" thickBot="1">
      <c r="A95" s="556">
        <v>2315</v>
      </c>
      <c r="B95" s="668" t="s">
        <v>499</v>
      </c>
      <c r="C95" s="665" t="s">
        <v>500</v>
      </c>
      <c r="D95" s="665" t="s">
        <v>501</v>
      </c>
      <c r="E95" s="299"/>
      <c r="F95" s="676" t="s">
        <v>502</v>
      </c>
      <c r="G95" s="246" t="s">
        <v>69</v>
      </c>
      <c r="H95" s="240"/>
      <c r="I95" s="557">
        <v>2315</v>
      </c>
    </row>
    <row r="96" spans="1:9" ht="17" customHeight="1" thickBot="1">
      <c r="A96" s="420">
        <v>30</v>
      </c>
      <c r="B96" s="301"/>
      <c r="C96" s="302"/>
      <c r="D96" s="302"/>
      <c r="E96" s="303" t="s">
        <v>166</v>
      </c>
      <c r="F96" s="302"/>
      <c r="G96" s="749" t="s">
        <v>34</v>
      </c>
      <c r="H96" s="750"/>
      <c r="I96" s="558">
        <v>30</v>
      </c>
    </row>
    <row r="97" spans="1:9" ht="17" customHeight="1">
      <c r="A97" s="427"/>
      <c r="B97" s="238"/>
      <c r="C97" s="219"/>
      <c r="D97" s="219" t="s">
        <v>34</v>
      </c>
      <c r="E97" s="500" t="s">
        <v>17</v>
      </c>
      <c r="F97" s="219"/>
      <c r="G97" s="244" t="s">
        <v>102</v>
      </c>
      <c r="H97" s="759" t="s">
        <v>265</v>
      </c>
      <c r="I97" s="431"/>
    </row>
    <row r="98" spans="1:9" ht="17" customHeight="1">
      <c r="A98" s="435"/>
      <c r="B98" s="238"/>
      <c r="C98" s="230"/>
      <c r="D98" s="230"/>
      <c r="E98" s="493" t="str">
        <f>E71</f>
        <v>港女野人奇異記 # 8</v>
      </c>
      <c r="F98" s="230"/>
      <c r="G98" s="306" t="s">
        <v>456</v>
      </c>
      <c r="H98" s="771" t="s">
        <v>529</v>
      </c>
      <c r="I98" s="431"/>
    </row>
    <row r="99" spans="1:9" ht="17" customHeight="1" thickBot="1">
      <c r="A99" s="435"/>
      <c r="B99" s="238"/>
      <c r="C99" s="230"/>
      <c r="D99" s="230"/>
      <c r="E99" s="483"/>
      <c r="F99" s="348">
        <v>2350</v>
      </c>
      <c r="G99" s="307" t="s">
        <v>103</v>
      </c>
      <c r="H99" s="758" t="s">
        <v>243</v>
      </c>
      <c r="I99" s="431"/>
    </row>
    <row r="100" spans="1:9" s="411" customFormat="1" ht="17" customHeight="1" thickBot="1">
      <c r="A100" s="401" t="s">
        <v>9</v>
      </c>
      <c r="B100" s="350"/>
      <c r="C100" s="305"/>
      <c r="D100" s="305" t="s">
        <v>58</v>
      </c>
      <c r="E100" s="422"/>
      <c r="F100" s="305"/>
      <c r="G100" s="246"/>
      <c r="H100" s="768"/>
      <c r="I100" s="434" t="s">
        <v>9</v>
      </c>
    </row>
    <row r="101" spans="1:9" ht="17" customHeight="1">
      <c r="A101" s="412"/>
      <c r="B101" s="561" t="s">
        <v>17</v>
      </c>
      <c r="C101" s="541" t="s">
        <v>17</v>
      </c>
      <c r="D101" s="541" t="s">
        <v>17</v>
      </c>
      <c r="E101" s="414" t="s">
        <v>17</v>
      </c>
      <c r="F101" s="439" t="s">
        <v>17</v>
      </c>
      <c r="G101" s="543" t="s">
        <v>35</v>
      </c>
      <c r="H101" s="559" t="s">
        <v>20</v>
      </c>
      <c r="I101" s="419"/>
    </row>
    <row r="102" spans="1:9" ht="17" customHeight="1">
      <c r="A102" s="435"/>
      <c r="B102" s="432" t="str">
        <f>$B$27</f>
        <v>新聞掏寶  # 225</v>
      </c>
      <c r="C102" s="483" t="str">
        <f>C61</f>
        <v>溜走的真味 # 1</v>
      </c>
      <c r="D102" s="414" t="str">
        <f>D61</f>
        <v>黃金盛宴 Golden Banquet (9 EPI)</v>
      </c>
      <c r="E102" s="746" t="str">
        <f>E61</f>
        <v xml:space="preserve">關注關注組 Eyes On Concern Groups </v>
      </c>
      <c r="F102" s="747"/>
      <c r="G102" s="493" t="str">
        <f>G42</f>
        <v>周六聊Teen谷 # 47</v>
      </c>
      <c r="H102" s="562" t="str">
        <f>H71</f>
        <v>星期日檔案 # 37</v>
      </c>
      <c r="I102" s="431"/>
    </row>
    <row r="103" spans="1:9" ht="17" customHeight="1">
      <c r="A103" s="420">
        <v>30</v>
      </c>
      <c r="B103" s="563"/>
      <c r="C103" s="489"/>
      <c r="D103" s="483" t="str">
        <f>D62</f>
        <v># 3</v>
      </c>
      <c r="E103" s="483" t="str">
        <f>E62</f>
        <v># 45</v>
      </c>
      <c r="F103" s="448" t="str">
        <f>F62</f>
        <v># 46</v>
      </c>
      <c r="G103" s="489"/>
      <c r="H103" s="562"/>
      <c r="I103" s="426">
        <v>30</v>
      </c>
    </row>
    <row r="104" spans="1:9" ht="17" customHeight="1">
      <c r="A104" s="435"/>
      <c r="B104" s="428" t="s">
        <v>17</v>
      </c>
      <c r="C104" s="429"/>
      <c r="D104" s="466"/>
      <c r="E104" s="466"/>
      <c r="F104" s="466"/>
      <c r="G104" s="751" t="s">
        <v>231</v>
      </c>
      <c r="H104" s="752"/>
      <c r="I104" s="564"/>
    </row>
    <row r="105" spans="1:9" s="411" customFormat="1" ht="17" customHeight="1" thickBot="1">
      <c r="A105" s="401" t="s">
        <v>10</v>
      </c>
      <c r="B105" s="448"/>
      <c r="C105" s="395"/>
      <c r="D105" s="550" t="s">
        <v>107</v>
      </c>
      <c r="E105" s="448"/>
      <c r="F105" s="448"/>
      <c r="G105" s="422" t="str">
        <f>G67</f>
        <v># 41</v>
      </c>
      <c r="H105" s="545" t="str">
        <f>H67</f>
        <v># 42</v>
      </c>
      <c r="I105" s="487" t="s">
        <v>10</v>
      </c>
    </row>
    <row r="106" spans="1:9" ht="17" customHeight="1">
      <c r="A106" s="488"/>
      <c r="B106" s="448" t="str">
        <f>B86</f>
        <v># 19</v>
      </c>
      <c r="C106" s="448" t="str">
        <f>C86</f>
        <v># 20</v>
      </c>
      <c r="D106" s="448" t="str">
        <f>D86</f>
        <v># 21</v>
      </c>
      <c r="E106" s="448" t="str">
        <f>E86</f>
        <v># 22</v>
      </c>
      <c r="F106" s="448" t="str">
        <f>F86</f>
        <v># 23</v>
      </c>
      <c r="G106" s="543" t="s">
        <v>35</v>
      </c>
      <c r="H106" s="565" t="s">
        <v>35</v>
      </c>
      <c r="I106" s="441"/>
    </row>
    <row r="107" spans="1:9" ht="17" customHeight="1">
      <c r="A107" s="566">
        <v>30</v>
      </c>
      <c r="B107" s="421"/>
      <c r="C107" s="433"/>
      <c r="D107" s="433"/>
      <c r="E107" s="433"/>
      <c r="F107" s="433"/>
      <c r="G107" s="493" t="str">
        <f>G39</f>
        <v>思家大戰 # 52</v>
      </c>
      <c r="H107" s="425" t="str">
        <f>H64</f>
        <v>財經透視 # 48</v>
      </c>
      <c r="I107" s="446">
        <v>30</v>
      </c>
    </row>
    <row r="108" spans="1:9" ht="17" customHeight="1">
      <c r="A108" s="498"/>
      <c r="B108" s="651" t="s">
        <v>17</v>
      </c>
      <c r="C108" s="633"/>
      <c r="D108" s="632"/>
      <c r="E108" s="632"/>
      <c r="F108" s="632"/>
      <c r="G108" s="716" t="s">
        <v>250</v>
      </c>
      <c r="H108" s="567" t="s">
        <v>35</v>
      </c>
      <c r="I108" s="449"/>
    </row>
    <row r="109" spans="1:9" s="411" customFormat="1" ht="17" customHeight="1" thickBot="1">
      <c r="A109" s="401" t="s">
        <v>11</v>
      </c>
      <c r="B109" s="614"/>
      <c r="C109" s="621"/>
      <c r="D109" s="632" t="s">
        <v>484</v>
      </c>
      <c r="E109" s="632"/>
      <c r="F109" s="632"/>
      <c r="G109" s="773" t="s">
        <v>447</v>
      </c>
      <c r="H109" s="568"/>
      <c r="I109" s="434" t="s">
        <v>11</v>
      </c>
    </row>
    <row r="110" spans="1:9" ht="17" customHeight="1">
      <c r="A110" s="488"/>
      <c r="B110" s="614" t="s">
        <v>309</v>
      </c>
      <c r="C110" s="632" t="s">
        <v>311</v>
      </c>
      <c r="D110" s="632" t="s">
        <v>312</v>
      </c>
      <c r="E110" s="632" t="s">
        <v>394</v>
      </c>
      <c r="F110" s="632" t="s">
        <v>395</v>
      </c>
      <c r="G110" s="716" t="s">
        <v>250</v>
      </c>
      <c r="H110" s="748" t="str">
        <f>H80</f>
        <v>中年好聲音3 #6</v>
      </c>
      <c r="I110" s="441"/>
    </row>
    <row r="111" spans="1:9" ht="17" customHeight="1">
      <c r="A111" s="492">
        <v>30</v>
      </c>
      <c r="B111" s="660"/>
      <c r="C111" s="610"/>
      <c r="D111" s="610"/>
      <c r="E111" s="610"/>
      <c r="F111" s="610"/>
      <c r="G111" s="718" t="s">
        <v>525</v>
      </c>
      <c r="H111" s="748"/>
      <c r="I111" s="446">
        <v>30</v>
      </c>
    </row>
    <row r="112" spans="1:9" ht="17" customHeight="1">
      <c r="A112" s="498"/>
      <c r="B112" s="653" t="s">
        <v>17</v>
      </c>
      <c r="C112" s="608"/>
      <c r="D112" s="608" t="s">
        <v>400</v>
      </c>
      <c r="E112" s="608"/>
      <c r="F112" s="608"/>
      <c r="G112" s="774"/>
      <c r="H112" s="568"/>
      <c r="I112" s="449"/>
    </row>
    <row r="113" spans="1:9" s="411" customFormat="1" ht="17" customHeight="1" thickBot="1">
      <c r="A113" s="401" t="s">
        <v>12</v>
      </c>
      <c r="B113" s="632" t="s">
        <v>476</v>
      </c>
      <c r="C113" s="632" t="s">
        <v>477</v>
      </c>
      <c r="D113" s="610" t="s">
        <v>488</v>
      </c>
      <c r="E113" s="632" t="s">
        <v>489</v>
      </c>
      <c r="F113" s="632" t="s">
        <v>490</v>
      </c>
      <c r="G113" s="722"/>
      <c r="H113" s="569"/>
      <c r="I113" s="434" t="s">
        <v>12</v>
      </c>
    </row>
    <row r="114" spans="1:9" ht="17" customHeight="1">
      <c r="A114" s="488"/>
      <c r="B114" s="533" t="s">
        <v>17</v>
      </c>
      <c r="C114" s="466"/>
      <c r="D114" s="444" t="s">
        <v>215</v>
      </c>
      <c r="E114" s="429"/>
      <c r="F114" s="429"/>
      <c r="G114" s="429"/>
      <c r="H114" s="567"/>
      <c r="I114" s="441"/>
    </row>
    <row r="115" spans="1:9" ht="17" customHeight="1">
      <c r="A115" s="566">
        <v>30</v>
      </c>
      <c r="B115" s="433" t="str">
        <f>B74</f>
        <v># 321</v>
      </c>
      <c r="C115" s="433" t="str">
        <f t="shared" ref="C115:G115" si="7">C74</f>
        <v># 322</v>
      </c>
      <c r="D115" s="433" t="str">
        <f t="shared" si="7"/>
        <v># 323</v>
      </c>
      <c r="E115" s="433" t="str">
        <f t="shared" si="7"/>
        <v># 324</v>
      </c>
      <c r="F115" s="433" t="str">
        <f t="shared" si="7"/>
        <v># 325</v>
      </c>
      <c r="G115" s="433" t="str">
        <f t="shared" si="7"/>
        <v># 326</v>
      </c>
      <c r="H115" s="545" t="s">
        <v>457</v>
      </c>
      <c r="I115" s="446">
        <v>30</v>
      </c>
    </row>
    <row r="116" spans="1:9" ht="17" customHeight="1">
      <c r="A116" s="492"/>
      <c r="B116" s="570" t="s">
        <v>17</v>
      </c>
      <c r="C116" s="466" t="s">
        <v>17</v>
      </c>
      <c r="D116" s="500" t="s">
        <v>17</v>
      </c>
      <c r="E116" s="453" t="s">
        <v>17</v>
      </c>
      <c r="F116" s="453" t="s">
        <v>17</v>
      </c>
      <c r="G116" s="543" t="s">
        <v>35</v>
      </c>
      <c r="H116" s="548" t="s">
        <v>218</v>
      </c>
      <c r="I116" s="463"/>
    </row>
    <row r="117" spans="1:9" s="411" customFormat="1" ht="17" customHeight="1" thickBot="1">
      <c r="A117" s="401" t="s">
        <v>15</v>
      </c>
      <c r="B117" s="475" t="str">
        <f>B71</f>
        <v>玲玲友情報 # 39</v>
      </c>
      <c r="C117" s="448" t="str">
        <f>$C$71</f>
        <v>港女野人奇異記 # 7</v>
      </c>
      <c r="D117" s="422" t="str">
        <f>D71</f>
        <v>玲玲友情報 # 40</v>
      </c>
      <c r="E117" s="422" t="str">
        <f>$E$71</f>
        <v>港女野人奇異記 # 8</v>
      </c>
      <c r="F117" s="423" t="str">
        <f>F71</f>
        <v>最強生命線 # 373</v>
      </c>
      <c r="G117" s="363" t="str">
        <f>G76</f>
        <v>Grand住去大阪 #3 Le Grand Tour de Osaka (3 EPI)</v>
      </c>
      <c r="H117" s="571" t="str">
        <f>H76</f>
        <v># 2435</v>
      </c>
      <c r="I117" s="434" t="s">
        <v>15</v>
      </c>
    </row>
    <row r="118" spans="1:9" ht="17" customHeight="1">
      <c r="A118" s="488"/>
      <c r="B118" s="428" t="s">
        <v>17</v>
      </c>
      <c r="C118" s="429"/>
      <c r="D118" s="448"/>
      <c r="E118" s="448"/>
      <c r="F118" s="430"/>
      <c r="G118" s="714" t="s">
        <v>250</v>
      </c>
      <c r="H118" s="529" t="s">
        <v>20</v>
      </c>
      <c r="I118" s="441"/>
    </row>
    <row r="119" spans="1:9" ht="17" customHeight="1">
      <c r="A119" s="566">
        <v>30</v>
      </c>
      <c r="B119" s="572"/>
      <c r="C119" s="448"/>
      <c r="D119" s="448" t="str">
        <f>D64</f>
        <v>燕雲台 The Legend of Xiao Chuo (48 EPI)</v>
      </c>
      <c r="E119" s="448"/>
      <c r="F119" s="448"/>
      <c r="G119" s="704" t="s">
        <v>521</v>
      </c>
      <c r="H119" s="573" t="str">
        <f>H87</f>
        <v>無窮之路IV - 一帶一路 #9</v>
      </c>
      <c r="I119" s="446">
        <v>30</v>
      </c>
    </row>
    <row r="120" spans="1:9" ht="17" customHeight="1">
      <c r="A120" s="492"/>
      <c r="B120" s="432" t="str">
        <f>B65</f>
        <v># 26</v>
      </c>
      <c r="C120" s="448" t="str">
        <f>C65</f>
        <v># 27</v>
      </c>
      <c r="D120" s="448" t="str">
        <f>D65</f>
        <v># 28</v>
      </c>
      <c r="E120" s="448" t="str">
        <f>E65</f>
        <v># 29</v>
      </c>
      <c r="F120" s="448" t="str">
        <f>F65</f>
        <v># 30</v>
      </c>
      <c r="G120" s="716" t="s">
        <v>250</v>
      </c>
      <c r="H120" s="757" t="s">
        <v>248</v>
      </c>
      <c r="I120" s="449"/>
    </row>
    <row r="121" spans="1:9" s="411" customFormat="1" ht="17" customHeight="1" thickBot="1">
      <c r="A121" s="401" t="s">
        <v>13</v>
      </c>
      <c r="B121" s="450"/>
      <c r="C121" s="433"/>
      <c r="D121" s="433"/>
      <c r="E121" s="433"/>
      <c r="F121" s="433"/>
      <c r="G121" s="770" t="s">
        <v>456</v>
      </c>
      <c r="H121" s="775"/>
      <c r="I121" s="434" t="s">
        <v>13</v>
      </c>
    </row>
    <row r="122" spans="1:9" ht="17" customHeight="1">
      <c r="A122" s="435"/>
      <c r="B122" s="499" t="s">
        <v>17</v>
      </c>
      <c r="C122" s="440"/>
      <c r="D122" s="396"/>
      <c r="E122" s="396"/>
      <c r="F122" s="396"/>
      <c r="G122" s="543" t="s">
        <v>35</v>
      </c>
      <c r="H122" s="529" t="s">
        <v>20</v>
      </c>
      <c r="I122" s="431"/>
    </row>
    <row r="123" spans="1:9" ht="17" customHeight="1">
      <c r="A123" s="566" t="s">
        <v>2</v>
      </c>
      <c r="B123" s="574"/>
      <c r="C123" s="395"/>
      <c r="D123" s="448" t="str">
        <f>D39</f>
        <v>流行都市  Big City Shop 2024</v>
      </c>
      <c r="E123" s="396"/>
      <c r="F123" s="448"/>
      <c r="G123" s="493" t="str">
        <f>G71</f>
        <v>新聞透視 # 47</v>
      </c>
      <c r="H123" s="469" t="str">
        <f>H40</f>
        <v>開心無敵獎門人 # 19</v>
      </c>
      <c r="I123" s="446" t="s">
        <v>2</v>
      </c>
    </row>
    <row r="124" spans="1:9" ht="17" customHeight="1">
      <c r="A124" s="492"/>
      <c r="B124" s="448" t="str">
        <f>B40</f>
        <v># 235</v>
      </c>
      <c r="C124" s="448" t="str">
        <f>C40</f>
        <v># 236</v>
      </c>
      <c r="D124" s="448" t="str">
        <f>D40</f>
        <v># 237</v>
      </c>
      <c r="E124" s="448" t="str">
        <f>E40</f>
        <v># 238</v>
      </c>
      <c r="F124" s="448" t="str">
        <f>F40</f>
        <v># 239</v>
      </c>
      <c r="G124" s="543" t="s">
        <v>35</v>
      </c>
      <c r="H124" s="448"/>
      <c r="I124" s="463"/>
    </row>
    <row r="125" spans="1:9" ht="17" customHeight="1" thickBot="1">
      <c r="A125" s="575" t="s">
        <v>14</v>
      </c>
      <c r="B125" s="576"/>
      <c r="C125" s="577"/>
      <c r="D125" s="577"/>
      <c r="E125" s="577"/>
      <c r="F125" s="578"/>
      <c r="G125" s="579" t="str">
        <f>G42</f>
        <v>周六聊Teen谷 # 47</v>
      </c>
      <c r="H125" s="580"/>
      <c r="I125" s="434" t="s">
        <v>14</v>
      </c>
    </row>
    <row r="126" spans="1:9" ht="17" customHeight="1" thickTop="1">
      <c r="A126" s="581"/>
      <c r="B126" s="395"/>
      <c r="C126" s="396"/>
      <c r="D126" s="396"/>
      <c r="E126" s="396"/>
      <c r="F126" s="396"/>
      <c r="G126" s="396"/>
      <c r="H126" s="742">
        <f ca="1">TODAY()</f>
        <v>45624</v>
      </c>
      <c r="I126" s="743"/>
    </row>
    <row r="127" spans="1:9" ht="17" customHeight="1"/>
    <row r="128" spans="1:9" ht="17" customHeight="1"/>
    <row r="129" ht="17" customHeight="1"/>
  </sheetData>
  <mergeCells count="17">
    <mergeCell ref="G26:H26"/>
    <mergeCell ref="C1:G1"/>
    <mergeCell ref="H2:I2"/>
    <mergeCell ref="D6:E6"/>
    <mergeCell ref="B11:F11"/>
    <mergeCell ref="G11:H11"/>
    <mergeCell ref="H126:I126"/>
    <mergeCell ref="G27:H27"/>
    <mergeCell ref="C56:D56"/>
    <mergeCell ref="E58:F58"/>
    <mergeCell ref="E61:F61"/>
    <mergeCell ref="B68:F68"/>
    <mergeCell ref="G68:H68"/>
    <mergeCell ref="G96:H96"/>
    <mergeCell ref="E102:F102"/>
    <mergeCell ref="G104:H104"/>
    <mergeCell ref="H110:H1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wk1</vt:lpstr>
      <vt:lpstr>wk2</vt:lpstr>
      <vt:lpstr>wk3</vt:lpstr>
      <vt:lpstr>wk4</vt:lpstr>
      <vt:lpstr>'wk1'!Print_Area</vt:lpstr>
    </vt:vector>
  </TitlesOfParts>
  <Company>Measat Broadcast Network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PCKPUA</dc:creator>
  <cp:lastModifiedBy>TANG, Chin Yee</cp:lastModifiedBy>
  <cp:lastPrinted>2024-09-23T07:02:50Z</cp:lastPrinted>
  <dcterms:created xsi:type="dcterms:W3CDTF">2009-06-03T02:40:18Z</dcterms:created>
  <dcterms:modified xsi:type="dcterms:W3CDTF">2024-11-28T07:38:19Z</dcterms:modified>
</cp:coreProperties>
</file>