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ytang\Documents\"/>
    </mc:Choice>
  </mc:AlternateContent>
  <xr:revisionPtr revIDLastSave="0" documentId="8_{59E772EF-1BEB-4FD3-8E96-5EB2E028C5CA}" xr6:coauthVersionLast="47" xr6:coauthVersionMax="47" xr10:uidLastSave="{00000000-0000-0000-0000-000000000000}"/>
  <bookViews>
    <workbookView xWindow="-110" yWindow="-110" windowWidth="19420" windowHeight="10300" tabRatio="602" activeTab="3" xr2:uid="{00000000-000D-0000-FFFF-FFFF00000000}"/>
  </bookViews>
  <sheets>
    <sheet name="wk1" sheetId="3" r:id="rId1"/>
    <sheet name="wk2" sheetId="4" r:id="rId2"/>
    <sheet name="wk3" sheetId="5" r:id="rId3"/>
    <sheet name="wk4" sheetId="6" r:id="rId4"/>
  </sheets>
  <definedNames>
    <definedName name="_xlnm.Print_Area" localSheetId="0">'wk1'!$A$1:$I$130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6" l="1"/>
  <c r="D95" i="6" s="1"/>
  <c r="C74" i="6" l="1"/>
  <c r="D74" i="6" s="1"/>
  <c r="G74" i="6" s="1"/>
  <c r="H74" i="6" s="1"/>
  <c r="F33" i="6"/>
  <c r="G33" i="6" s="1"/>
  <c r="H33" i="6" s="1"/>
  <c r="E33" i="6"/>
  <c r="D33" i="6"/>
  <c r="C33" i="6"/>
  <c r="B33" i="6"/>
  <c r="D9" i="6"/>
  <c r="E9" i="6" s="1"/>
  <c r="F9" i="6" s="1"/>
  <c r="G9" i="6" s="1"/>
  <c r="H9" i="6" s="1"/>
  <c r="C9" i="6"/>
  <c r="H126" i="5" l="1"/>
  <c r="H123" i="5"/>
  <c r="H119" i="5"/>
  <c r="H117" i="5"/>
  <c r="H111" i="5"/>
  <c r="G33" i="5"/>
  <c r="H33" i="5" s="1"/>
  <c r="F33" i="5"/>
  <c r="G32" i="5"/>
  <c r="G9" i="5"/>
  <c r="H9" i="5" s="1"/>
  <c r="G8" i="5"/>
  <c r="F74" i="5"/>
  <c r="G74" i="5" s="1"/>
  <c r="H74" i="5" s="1"/>
  <c r="D115" i="6" l="1"/>
  <c r="C115" i="6"/>
  <c r="B115" i="6"/>
  <c r="D77" i="6"/>
  <c r="C77" i="6"/>
  <c r="D45" i="6" s="1"/>
  <c r="C45" i="6"/>
  <c r="D44" i="6"/>
  <c r="C19" i="6"/>
  <c r="D18" i="6"/>
  <c r="E19" i="6" l="1"/>
  <c r="D19" i="6"/>
  <c r="E45" i="6"/>
  <c r="G99" i="5" l="1"/>
  <c r="G63" i="5"/>
  <c r="H103" i="5" l="1"/>
  <c r="H95" i="5" l="1"/>
  <c r="F19" i="5" l="1"/>
  <c r="D19" i="5"/>
  <c r="C19" i="5"/>
  <c r="E115" i="5"/>
  <c r="C115" i="5"/>
  <c r="B115" i="5"/>
  <c r="C77" i="5"/>
  <c r="H57" i="5" l="1"/>
  <c r="G123" i="5"/>
  <c r="H129" i="6" l="1"/>
  <c r="G128" i="6"/>
  <c r="C128" i="6"/>
  <c r="D128" i="6" s="1"/>
  <c r="E128" i="6" s="1"/>
  <c r="F128" i="6" s="1"/>
  <c r="H126" i="6"/>
  <c r="G125" i="6"/>
  <c r="B125" i="6"/>
  <c r="D124" i="6"/>
  <c r="B122" i="6"/>
  <c r="H119" i="6"/>
  <c r="F119" i="6"/>
  <c r="E119" i="6"/>
  <c r="D119" i="6"/>
  <c r="C119" i="6"/>
  <c r="B119" i="6"/>
  <c r="H117" i="6"/>
  <c r="C117" i="6"/>
  <c r="B117" i="6"/>
  <c r="D114" i="6"/>
  <c r="B111" i="6"/>
  <c r="D110" i="6"/>
  <c r="H108" i="6"/>
  <c r="D107" i="6"/>
  <c r="E107" i="6" s="1"/>
  <c r="F107" i="6" s="1"/>
  <c r="C107" i="6"/>
  <c r="B107" i="6"/>
  <c r="H106" i="6"/>
  <c r="D106" i="6"/>
  <c r="C104" i="6"/>
  <c r="B104" i="6"/>
  <c r="H103" i="6"/>
  <c r="D103" i="6"/>
  <c r="C92" i="6"/>
  <c r="D92" i="6" s="1"/>
  <c r="C87" i="6"/>
  <c r="D87" i="6" s="1"/>
  <c r="C81" i="6"/>
  <c r="C111" i="6" s="1"/>
  <c r="D111" i="6" s="1"/>
  <c r="E111" i="6" s="1"/>
  <c r="F111" i="6" s="1"/>
  <c r="D64" i="6"/>
  <c r="D122" i="6" s="1"/>
  <c r="C64" i="6"/>
  <c r="C122" i="6" s="1"/>
  <c r="G63" i="6"/>
  <c r="C61" i="6"/>
  <c r="D61" i="6" s="1"/>
  <c r="H60" i="6"/>
  <c r="F58" i="6"/>
  <c r="E58" i="6"/>
  <c r="C52" i="6"/>
  <c r="D52" i="6" s="1"/>
  <c r="E52" i="6" s="1"/>
  <c r="H51" i="6"/>
  <c r="D51" i="6"/>
  <c r="C48" i="6"/>
  <c r="D47" i="6"/>
  <c r="C42" i="6"/>
  <c r="D42" i="6" s="1"/>
  <c r="F38" i="6"/>
  <c r="E38" i="6"/>
  <c r="C38" i="6"/>
  <c r="D38" i="6" s="1"/>
  <c r="B38" i="6"/>
  <c r="D35" i="6"/>
  <c r="C35" i="6"/>
  <c r="E32" i="6"/>
  <c r="E26" i="6"/>
  <c r="D26" i="6"/>
  <c r="C26" i="6"/>
  <c r="B26" i="6"/>
  <c r="C7" i="6" s="1"/>
  <c r="D23" i="6"/>
  <c r="E23" i="6" s="1"/>
  <c r="F23" i="6" s="1"/>
  <c r="C23" i="6"/>
  <c r="D22" i="6"/>
  <c r="G21" i="6"/>
  <c r="H21" i="6" s="1"/>
  <c r="D21" i="6"/>
  <c r="C16" i="6"/>
  <c r="D16" i="6" s="1"/>
  <c r="E16" i="6" s="1"/>
  <c r="F16" i="6" s="1"/>
  <c r="G16" i="6" s="1"/>
  <c r="H16" i="6" s="1"/>
  <c r="E8" i="6"/>
  <c r="H7" i="6"/>
  <c r="G7" i="6"/>
  <c r="B7" i="6"/>
  <c r="G6" i="6"/>
  <c r="C4" i="6"/>
  <c r="D4" i="6" s="1"/>
  <c r="E4" i="6" s="1"/>
  <c r="F4" i="6" s="1"/>
  <c r="G4" i="6" s="1"/>
  <c r="H4" i="6" s="1"/>
  <c r="D117" i="6" l="1"/>
  <c r="E48" i="6"/>
  <c r="E87" i="6"/>
  <c r="D125" i="6"/>
  <c r="E42" i="6"/>
  <c r="E35" i="6"/>
  <c r="E61" i="6"/>
  <c r="D104" i="6"/>
  <c r="E64" i="6"/>
  <c r="C125" i="6"/>
  <c r="D48" i="6"/>
  <c r="D81" i="6"/>
  <c r="E125" i="6" l="1"/>
  <c r="F42" i="6"/>
  <c r="F125" i="6" s="1"/>
  <c r="E81" i="6"/>
  <c r="E104" i="6"/>
  <c r="F61" i="6"/>
  <c r="F104" i="6" s="1"/>
  <c r="F64" i="6"/>
  <c r="F122" i="6" s="1"/>
  <c r="E122" i="6"/>
  <c r="F48" i="6"/>
  <c r="F87" i="6"/>
  <c r="F81" i="6" l="1"/>
  <c r="G119" i="6" l="1"/>
  <c r="H129" i="5" l="1"/>
  <c r="G128" i="5"/>
  <c r="C128" i="5"/>
  <c r="D128" i="5" s="1"/>
  <c r="E128" i="5" s="1"/>
  <c r="F128" i="5" s="1"/>
  <c r="G125" i="5"/>
  <c r="B125" i="5"/>
  <c r="D124" i="5"/>
  <c r="E122" i="5"/>
  <c r="C122" i="5"/>
  <c r="B122" i="5"/>
  <c r="G121" i="5"/>
  <c r="F119" i="5"/>
  <c r="E119" i="5"/>
  <c r="C119" i="5"/>
  <c r="B119" i="5"/>
  <c r="B117" i="5"/>
  <c r="G115" i="5"/>
  <c r="E111" i="5"/>
  <c r="B111" i="5"/>
  <c r="G110" i="5"/>
  <c r="H108" i="5"/>
  <c r="B107" i="5"/>
  <c r="C107" i="5" s="1"/>
  <c r="H106" i="5"/>
  <c r="C104" i="5"/>
  <c r="B104" i="5"/>
  <c r="G103" i="5"/>
  <c r="D103" i="5"/>
  <c r="C95" i="5"/>
  <c r="D95" i="5" s="1"/>
  <c r="E95" i="5" s="1"/>
  <c r="F95" i="5" s="1"/>
  <c r="C92" i="5"/>
  <c r="D92" i="5" s="1"/>
  <c r="E92" i="5" s="1"/>
  <c r="F92" i="5" s="1"/>
  <c r="C87" i="5"/>
  <c r="C81" i="5"/>
  <c r="C111" i="5" s="1"/>
  <c r="D45" i="5"/>
  <c r="C74" i="5"/>
  <c r="C117" i="5" s="1"/>
  <c r="F64" i="5"/>
  <c r="F122" i="5" s="1"/>
  <c r="D64" i="5"/>
  <c r="D122" i="5" s="1"/>
  <c r="C64" i="5"/>
  <c r="C61" i="5"/>
  <c r="D35" i="5" s="1"/>
  <c r="H60" i="5"/>
  <c r="G58" i="5"/>
  <c r="E58" i="5"/>
  <c r="F58" i="5" s="1"/>
  <c r="H54" i="5"/>
  <c r="C52" i="5"/>
  <c r="D52" i="5" s="1"/>
  <c r="E52" i="5" s="1"/>
  <c r="F52" i="5" s="1"/>
  <c r="B52" i="5"/>
  <c r="H51" i="5"/>
  <c r="F48" i="5"/>
  <c r="D48" i="5"/>
  <c r="C48" i="5"/>
  <c r="H45" i="5"/>
  <c r="F45" i="5"/>
  <c r="C42" i="5"/>
  <c r="C125" i="5" s="1"/>
  <c r="E38" i="5"/>
  <c r="D38" i="5"/>
  <c r="C38" i="5"/>
  <c r="B38" i="5"/>
  <c r="C35" i="5"/>
  <c r="D33" i="5"/>
  <c r="C33" i="5"/>
  <c r="B33" i="5"/>
  <c r="E26" i="5"/>
  <c r="D26" i="5"/>
  <c r="C26" i="5"/>
  <c r="B26" i="5"/>
  <c r="C7" i="5" s="1"/>
  <c r="D23" i="5"/>
  <c r="E23" i="5" s="1"/>
  <c r="F23" i="5" s="1"/>
  <c r="C23" i="5"/>
  <c r="D22" i="5"/>
  <c r="D51" i="5" s="1"/>
  <c r="C45" i="5"/>
  <c r="C16" i="5"/>
  <c r="D16" i="5" s="1"/>
  <c r="E16" i="5" s="1"/>
  <c r="F16" i="5" s="1"/>
  <c r="G16" i="5" s="1"/>
  <c r="H16" i="5" s="1"/>
  <c r="D9" i="5"/>
  <c r="C9" i="5"/>
  <c r="H7" i="5"/>
  <c r="G7" i="5"/>
  <c r="F7" i="5"/>
  <c r="E7" i="5"/>
  <c r="D7" i="5"/>
  <c r="B7" i="5"/>
  <c r="G6" i="5"/>
  <c r="F6" i="5"/>
  <c r="E6" i="5"/>
  <c r="D6" i="5"/>
  <c r="C4" i="5"/>
  <c r="D4" i="5" s="1"/>
  <c r="E4" i="5" s="1"/>
  <c r="F4" i="5" s="1"/>
  <c r="G4" i="5" s="1"/>
  <c r="H4" i="5" s="1"/>
  <c r="D61" i="5" l="1"/>
  <c r="D42" i="5"/>
  <c r="D125" i="5" l="1"/>
  <c r="E42" i="5"/>
  <c r="D104" i="5"/>
  <c r="E61" i="5"/>
  <c r="E35" i="5"/>
  <c r="E104" i="5" l="1"/>
  <c r="F35" i="5"/>
  <c r="F61" i="5"/>
  <c r="F104" i="5" s="1"/>
  <c r="E125" i="5"/>
  <c r="F42" i="5"/>
  <c r="F125" i="5" s="1"/>
  <c r="E117" i="5"/>
  <c r="F117" i="5" l="1"/>
  <c r="G119" i="5" l="1"/>
  <c r="H129" i="4" l="1"/>
  <c r="G128" i="4"/>
  <c r="C128" i="4"/>
  <c r="D128" i="4" s="1"/>
  <c r="E128" i="4" s="1"/>
  <c r="F128" i="4" s="1"/>
  <c r="G125" i="4"/>
  <c r="B125" i="4"/>
  <c r="D124" i="4"/>
  <c r="B122" i="4"/>
  <c r="G121" i="4"/>
  <c r="F119" i="4"/>
  <c r="D119" i="4"/>
  <c r="C119" i="4"/>
  <c r="B119" i="4"/>
  <c r="B117" i="4"/>
  <c r="B115" i="4"/>
  <c r="D114" i="4"/>
  <c r="B111" i="4"/>
  <c r="D110" i="4"/>
  <c r="H108" i="4"/>
  <c r="C107" i="4"/>
  <c r="D107" i="4" s="1"/>
  <c r="E107" i="4" s="1"/>
  <c r="F107" i="4" s="1"/>
  <c r="B107" i="4"/>
  <c r="H106" i="4"/>
  <c r="D106" i="4"/>
  <c r="B104" i="4"/>
  <c r="H103" i="4"/>
  <c r="G103" i="4"/>
  <c r="D103" i="4"/>
  <c r="G99" i="4"/>
  <c r="C95" i="4"/>
  <c r="D95" i="4" s="1"/>
  <c r="E95" i="4" s="1"/>
  <c r="F95" i="4" s="1"/>
  <c r="C92" i="4"/>
  <c r="D92" i="4" s="1"/>
  <c r="E92" i="4" s="1"/>
  <c r="F92" i="4" s="1"/>
  <c r="C87" i="4"/>
  <c r="D48" i="4" s="1"/>
  <c r="C111" i="4"/>
  <c r="D111" i="4" s="1"/>
  <c r="E111" i="4" s="1"/>
  <c r="F111" i="4" s="1"/>
  <c r="C77" i="4"/>
  <c r="C115" i="4" s="1"/>
  <c r="C74" i="4"/>
  <c r="C117" i="4" s="1"/>
  <c r="C64" i="4"/>
  <c r="C122" i="4" s="1"/>
  <c r="C61" i="4"/>
  <c r="D35" i="4" s="1"/>
  <c r="E58" i="4"/>
  <c r="F58" i="4" s="1"/>
  <c r="C52" i="4"/>
  <c r="D52" i="4" s="1"/>
  <c r="E52" i="4" s="1"/>
  <c r="F52" i="4" s="1"/>
  <c r="B52" i="4"/>
  <c r="C48" i="4"/>
  <c r="D47" i="4"/>
  <c r="D44" i="4"/>
  <c r="C42" i="4"/>
  <c r="C125" i="4" s="1"/>
  <c r="C35" i="4"/>
  <c r="C33" i="4"/>
  <c r="B33" i="4"/>
  <c r="E32" i="4"/>
  <c r="E26" i="4"/>
  <c r="D26" i="4"/>
  <c r="C26" i="4"/>
  <c r="B26" i="4"/>
  <c r="C7" i="4" s="1"/>
  <c r="C23" i="4"/>
  <c r="D23" i="4" s="1"/>
  <c r="E23" i="4" s="1"/>
  <c r="F23" i="4" s="1"/>
  <c r="D22" i="4"/>
  <c r="D51" i="4" s="1"/>
  <c r="C19" i="4"/>
  <c r="C45" i="4" s="1"/>
  <c r="D18" i="4"/>
  <c r="C16" i="4"/>
  <c r="D16" i="4" s="1"/>
  <c r="E16" i="4" s="1"/>
  <c r="F16" i="4" s="1"/>
  <c r="G16" i="4" s="1"/>
  <c r="C9" i="4"/>
  <c r="D9" i="4" s="1"/>
  <c r="E8" i="4"/>
  <c r="H7" i="4"/>
  <c r="G7" i="4"/>
  <c r="F7" i="4"/>
  <c r="E7" i="4"/>
  <c r="D7" i="4"/>
  <c r="B7" i="4"/>
  <c r="G6" i="4"/>
  <c r="F6" i="4"/>
  <c r="E6" i="4"/>
  <c r="D6" i="4"/>
  <c r="C4" i="4"/>
  <c r="D4" i="4" s="1"/>
  <c r="E4" i="4" s="1"/>
  <c r="F4" i="4" s="1"/>
  <c r="G4" i="4" s="1"/>
  <c r="H4" i="4" s="1"/>
  <c r="D42" i="4" l="1"/>
  <c r="D125" i="4" s="1"/>
  <c r="D74" i="4"/>
  <c r="D117" i="4" s="1"/>
  <c r="E9" i="4"/>
  <c r="D33" i="4"/>
  <c r="D77" i="4"/>
  <c r="D87" i="4"/>
  <c r="C104" i="4"/>
  <c r="E119" i="4"/>
  <c r="E42" i="4"/>
  <c r="D61" i="4"/>
  <c r="D19" i="4"/>
  <c r="E74" i="4"/>
  <c r="D45" i="4"/>
  <c r="D64" i="4"/>
  <c r="E61" i="4" l="1"/>
  <c r="D104" i="4"/>
  <c r="E35" i="4"/>
  <c r="D115" i="4"/>
  <c r="E45" i="4"/>
  <c r="E19" i="4"/>
  <c r="E77" i="4"/>
  <c r="D122" i="4"/>
  <c r="E64" i="4"/>
  <c r="E48" i="4"/>
  <c r="E87" i="4"/>
  <c r="E125" i="4"/>
  <c r="F42" i="4"/>
  <c r="F125" i="4" s="1"/>
  <c r="F74" i="4"/>
  <c r="E117" i="4"/>
  <c r="F9" i="4"/>
  <c r="E33" i="4"/>
  <c r="G74" i="4" l="1"/>
  <c r="F117" i="4"/>
  <c r="F48" i="4"/>
  <c r="F87" i="4"/>
  <c r="F33" i="4"/>
  <c r="G9" i="4"/>
  <c r="H9" i="4" s="1"/>
  <c r="E122" i="4"/>
  <c r="F64" i="4"/>
  <c r="F122" i="4" s="1"/>
  <c r="E115" i="4"/>
  <c r="F45" i="4"/>
  <c r="F19" i="4"/>
  <c r="F61" i="4"/>
  <c r="F104" i="4" s="1"/>
  <c r="E104" i="4"/>
  <c r="F35" i="4"/>
  <c r="H74" i="4" l="1"/>
  <c r="H121" i="4" s="1"/>
  <c r="H108" i="3" l="1"/>
  <c r="B107" i="3"/>
  <c r="C107" i="3" s="1"/>
  <c r="D107" i="3" s="1"/>
  <c r="E107" i="3" s="1"/>
  <c r="F107" i="3" s="1"/>
  <c r="H106" i="3"/>
  <c r="D106" i="3"/>
  <c r="C4" i="3" l="1"/>
  <c r="D4" i="3" s="1"/>
  <c r="E4" i="3" s="1"/>
  <c r="F4" i="3" s="1"/>
  <c r="G4" i="3" s="1"/>
  <c r="H4" i="3" s="1"/>
  <c r="B7" i="3"/>
  <c r="H7" i="3"/>
  <c r="C16" i="3"/>
  <c r="D16" i="3" s="1"/>
  <c r="E16" i="3" s="1"/>
  <c r="F16" i="3" s="1"/>
  <c r="G16" i="3" s="1"/>
  <c r="H16" i="3" s="1"/>
  <c r="D22" i="3"/>
  <c r="D51" i="3" s="1"/>
  <c r="C23" i="3"/>
  <c r="C52" i="3" s="1"/>
  <c r="D52" i="3" s="1"/>
  <c r="E52" i="3" s="1"/>
  <c r="F52" i="3" s="1"/>
  <c r="B26" i="3"/>
  <c r="C26" i="3"/>
  <c r="D26" i="3"/>
  <c r="E26" i="3"/>
  <c r="B33" i="3"/>
  <c r="C42" i="3"/>
  <c r="C125" i="3" s="1"/>
  <c r="B45" i="3"/>
  <c r="D47" i="3"/>
  <c r="C48" i="3"/>
  <c r="D48" i="3"/>
  <c r="H51" i="3"/>
  <c r="B52" i="3"/>
  <c r="H54" i="3"/>
  <c r="E58" i="3"/>
  <c r="F58" i="3"/>
  <c r="H60" i="3"/>
  <c r="C61" i="3"/>
  <c r="D61" i="3" s="1"/>
  <c r="G63" i="3"/>
  <c r="C64" i="3"/>
  <c r="C122" i="3" s="1"/>
  <c r="D64" i="3"/>
  <c r="D122" i="3" s="1"/>
  <c r="C74" i="3"/>
  <c r="C117" i="3" s="1"/>
  <c r="C87" i="3"/>
  <c r="D87" i="3"/>
  <c r="E48" i="3" s="1"/>
  <c r="E87" i="3"/>
  <c r="F48" i="3" s="1"/>
  <c r="F87" i="3"/>
  <c r="C92" i="3"/>
  <c r="D92" i="3"/>
  <c r="E92" i="3"/>
  <c r="F92" i="3" s="1"/>
  <c r="C95" i="3"/>
  <c r="D95" i="3" s="1"/>
  <c r="E95" i="3" s="1"/>
  <c r="F95" i="3" s="1"/>
  <c r="H95" i="3" s="1"/>
  <c r="G99" i="3"/>
  <c r="H99" i="3"/>
  <c r="D103" i="3"/>
  <c r="G103" i="3"/>
  <c r="H103" i="3"/>
  <c r="B104" i="3"/>
  <c r="D110" i="3"/>
  <c r="B111" i="3"/>
  <c r="B117" i="3"/>
  <c r="B119" i="3"/>
  <c r="C119" i="3"/>
  <c r="D119" i="3"/>
  <c r="E119" i="3"/>
  <c r="F119" i="3"/>
  <c r="H119" i="3"/>
  <c r="G121" i="3"/>
  <c r="B122" i="3"/>
  <c r="H123" i="3"/>
  <c r="D124" i="3"/>
  <c r="B125" i="3"/>
  <c r="G125" i="3"/>
  <c r="H126" i="3"/>
  <c r="C128" i="3"/>
  <c r="D128" i="3" s="1"/>
  <c r="E128" i="3" s="1"/>
  <c r="F128" i="3" s="1"/>
  <c r="G128" i="3"/>
  <c r="H129" i="3"/>
  <c r="C38" i="3" l="1"/>
  <c r="D38" i="3" s="1"/>
  <c r="E38" i="3" s="1"/>
  <c r="F38" i="3" s="1"/>
  <c r="C111" i="3"/>
  <c r="D111" i="3" s="1"/>
  <c r="E111" i="3" s="1"/>
  <c r="F111" i="3" s="1"/>
  <c r="E61" i="3"/>
  <c r="D104" i="3"/>
  <c r="D74" i="3"/>
  <c r="E64" i="3"/>
  <c r="D23" i="3"/>
  <c r="E23" i="3" s="1"/>
  <c r="F23" i="3" s="1"/>
  <c r="C104" i="3"/>
  <c r="D42" i="3"/>
  <c r="E122" i="3" l="1"/>
  <c r="F64" i="3"/>
  <c r="F122" i="3" s="1"/>
  <c r="E104" i="3"/>
  <c r="F61" i="3"/>
  <c r="F104" i="3" s="1"/>
  <c r="D125" i="3"/>
  <c r="E42" i="3"/>
  <c r="D117" i="3"/>
  <c r="E74" i="3"/>
  <c r="E125" i="3" l="1"/>
  <c r="F42" i="3"/>
  <c r="F125" i="3" s="1"/>
  <c r="F74" i="3"/>
  <c r="E117" i="3"/>
  <c r="G74" i="3" l="1"/>
  <c r="F117" i="3"/>
  <c r="H74" i="3" l="1"/>
  <c r="H121" i="3" s="1"/>
  <c r="G119" i="3"/>
</calcChain>
</file>

<file path=xl/sharedStrings.xml><?xml version="1.0" encoding="utf-8"?>
<sst xmlns="http://schemas.openxmlformats.org/spreadsheetml/2006/main" count="1316" uniqueCount="479">
  <si>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</si>
  <si>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</si>
  <si>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</si>
  <si>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</si>
  <si>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</si>
  <si>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</si>
  <si>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</si>
  <si>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</si>
  <si>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</si>
  <si>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</si>
  <si>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</si>
  <si>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</si>
  <si>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</si>
  <si>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</si>
  <si>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</si>
  <si>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</si>
  <si>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</si>
  <si>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</si>
  <si>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</si>
  <si>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</si>
  <si>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</si>
  <si>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</si>
  <si>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</si>
  <si>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</si>
  <si>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</si>
  <si>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</si>
  <si>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</si>
  <si>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</si>
  <si>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</si>
  <si>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</si>
  <si>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</si>
  <si>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</si>
  <si>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</si>
  <si>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</si>
  <si>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</si>
  <si>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</si>
  <si>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</si>
  <si>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</si>
  <si>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</si>
  <si>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</si>
  <si>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  <phoneticPr fontId="0" type="noConversion"/>
  </si>
  <si>
    <t>Finance Magazine 2025</t>
    <phoneticPr fontId="0" type="noConversion"/>
  </si>
  <si>
    <t>JSG Billboard 2025</t>
    <phoneticPr fontId="0" type="noConversion"/>
  </si>
  <si>
    <t>Hands Up   Hands Up 2025</t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</si>
  <si>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</si>
  <si>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800651242 (Sub: *Chi) (OP)</t>
    <phoneticPr fontId="0" type="noConversion"/>
  </si>
  <si>
    <t>800651331 (Sub: Chi) (CA/MA) (OP)</t>
    <phoneticPr fontId="0" type="noConversion"/>
  </si>
  <si>
    <t>800651362 (NA)</t>
    <phoneticPr fontId="0" type="noConversion"/>
  </si>
  <si>
    <t>800651161 (OP)</t>
    <phoneticPr fontId="0" type="noConversion"/>
  </si>
  <si>
    <t>800651192 (NA)</t>
    <phoneticPr fontId="0" type="noConversion"/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</si>
  <si>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</si>
  <si>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</si>
  <si>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</si>
  <si>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</si>
  <si>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</si>
  <si>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</si>
  <si>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</si>
  <si>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  <phoneticPr fontId="0" type="noConversion"/>
  </si>
  <si>
    <t>兄弟幫 Big Boys Club (2505 EPI)</t>
  </si>
  <si>
    <t>0545</t>
    <phoneticPr fontId="0" type="noConversion"/>
  </si>
  <si>
    <t>800651315 (Sub: *Chi) (OP) (CA/MA)</t>
    <phoneticPr fontId="0" type="noConversion"/>
  </si>
  <si>
    <t>News Magazine 2025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</si>
  <si>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</si>
  <si>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</si>
  <si>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</si>
  <si>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t xml:space="preserve">800652303 (Sub: Chi) (CC)  </t>
    <phoneticPr fontId="0" type="noConversion"/>
  </si>
  <si>
    <t>Gourmet Express - Hong Kong &amp; Taiwan</t>
    <phoneticPr fontId="0" type="noConversion"/>
  </si>
  <si>
    <t>800630420 (Sub: Chi) (CC)</t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</si>
  <si>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</si>
  <si>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</si>
  <si>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</si>
  <si>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</si>
  <si>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</si>
  <si>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</si>
  <si>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  <phoneticPr fontId="0" type="noConversion"/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</si>
  <si>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  <phoneticPr fontId="0" type="noConversion"/>
  </si>
  <si>
    <t>800635800 (Sub: Chi) (CC)</t>
    <phoneticPr fontId="0" type="noConversion"/>
  </si>
  <si>
    <t>東張西望  Scoop 2024</t>
  </si>
  <si>
    <t>'Roadside Station Guide XIII (16 EPI)</t>
  </si>
  <si>
    <t>800653554 (Sub: Chi) (CC)</t>
    <phoneticPr fontId="0" type="noConversion"/>
  </si>
  <si>
    <t>Shock Mystery (Sr.2) (52 EPI)</t>
    <phoneticPr fontId="0" type="noConversion"/>
  </si>
  <si>
    <t>800658211 (Sub: Chi) (CC)</t>
    <phoneticPr fontId="0" type="noConversion"/>
  </si>
  <si>
    <t># 1</t>
    <phoneticPr fontId="0" type="noConversion"/>
  </si>
  <si>
    <t>開卷 Open Book (108 EPI)</t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</si>
  <si>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  <phoneticPr fontId="0" type="noConversion"/>
  </si>
  <si>
    <t>800638520 (Sub: Chi) (CC)</t>
    <phoneticPr fontId="0" type="noConversion"/>
  </si>
  <si>
    <r>
      <t xml:space="preserve">一條麻甩在東莞 </t>
    </r>
    <r>
      <rPr>
        <sz val="14"/>
        <rFont val="Times New Roman"/>
        <family val="1"/>
      </rPr>
      <t>Made In Dongguan (13 EPI)</t>
    </r>
    <phoneticPr fontId="0" type="noConversion"/>
  </si>
  <si>
    <t>800643803 (Sub: Chi) (CC)</t>
    <phoneticPr fontId="0" type="noConversion"/>
  </si>
  <si>
    <t>家族榮耀 Modern Dynasty (30 EPI)</t>
    <phoneticPr fontId="0" type="noConversion"/>
  </si>
  <si>
    <t>Cantopop At 50 (160 EPI)</t>
  </si>
  <si>
    <t>800503983 (Sub: Chi)  (CC)</t>
    <phoneticPr fontId="0" type="noConversion"/>
  </si>
  <si>
    <t>家常便飯爭霸戰</t>
  </si>
  <si>
    <t>Clash Of Home Chefs (10 EPI)</t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</si>
  <si>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  <phoneticPr fontId="0" type="noConversion"/>
  </si>
  <si>
    <r>
      <t>家族榮耀</t>
    </r>
    <r>
      <rPr>
        <sz val="14"/>
        <rFont val="Times New Roman"/>
        <family val="1"/>
      </rPr>
      <t xml:space="preserve"> Modern Dynasty (30 EPI)</t>
    </r>
  </si>
  <si>
    <t>800596444 (CA/MA) (Sub: Chi) (CC)</t>
    <phoneticPr fontId="0" type="noConversion"/>
  </si>
  <si>
    <r>
      <t>金式森林</t>
    </r>
    <r>
      <rPr>
        <sz val="14"/>
        <rFont val="Times New Roman"/>
        <family val="2"/>
      </rPr>
      <t xml:space="preserve"> The Fading Gold (25 EPI)</t>
    </r>
    <phoneticPr fontId="0" type="noConversion"/>
  </si>
  <si>
    <t>800649394 (CA/MA) (Sub: Chi/Eng) (CC)</t>
    <phoneticPr fontId="0" type="noConversion"/>
  </si>
  <si>
    <t>800658934 (OP)</t>
    <phoneticPr fontId="0" type="noConversion"/>
  </si>
  <si>
    <t>叠影狙擊 Dead Ringer (24 EPI)</t>
    <phoneticPr fontId="0" type="noConversion"/>
  </si>
  <si>
    <t># 5</t>
    <phoneticPr fontId="0" type="noConversion"/>
  </si>
  <si>
    <t>800651281 (Sub: *Chi) (OP) (CA/MA)</t>
    <phoneticPr fontId="0" type="noConversion"/>
  </si>
  <si>
    <t>Sunday Report 2025</t>
    <phoneticPr fontId="0" type="noConversion"/>
  </si>
  <si>
    <t>Mystery Files (40 EPI)</t>
  </si>
  <si>
    <t>800654252 (Sub: Chi) (CC)</t>
    <phoneticPr fontId="0" type="noConversion"/>
  </si>
  <si>
    <t>You Are Not Alone (29 EPI)</t>
    <phoneticPr fontId="45" type="noConversion"/>
  </si>
  <si>
    <t># 4</t>
    <phoneticPr fontId="0" type="noConversion"/>
  </si>
  <si>
    <t>七公主</t>
  </si>
  <si>
    <t>Battle Of The Seven Sisters (26 EPI)</t>
  </si>
  <si>
    <t>TBC</t>
    <phoneticPr fontId="0" type="noConversion"/>
  </si>
  <si>
    <t># 20</t>
    <phoneticPr fontId="0" type="noConversion"/>
  </si>
  <si>
    <t>A Race Against Time (4 EPI)</t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</si>
  <si>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</si>
  <si>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細明體"/>
        <family val="1"/>
        <charset val="136"/>
      </rPr>
      <t xml:space="preserve">攻你上大學 </t>
    </r>
    <r>
      <rPr>
        <sz val="14"/>
        <rFont val="Times New Roman"/>
        <family val="1"/>
      </rPr>
      <t>Game of Scholars (10 EPI)</t>
    </r>
    <phoneticPr fontId="0" type="noConversion"/>
  </si>
  <si>
    <t>WK 43</t>
    <phoneticPr fontId="0" type="noConversion"/>
  </si>
  <si>
    <t>PERIOD: 3 - 9 Nov 2025</t>
    <phoneticPr fontId="0" type="noConversion"/>
  </si>
  <si>
    <t># 12</t>
    <phoneticPr fontId="0" type="noConversion"/>
  </si>
  <si>
    <t># 1841</t>
    <phoneticPr fontId="0" type="noConversion"/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</si>
  <si>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  <phoneticPr fontId="0" type="noConversion"/>
  </si>
  <si>
    <t>800650165 (Sub: Chi) (CC)</t>
    <phoneticPr fontId="0" type="noConversion"/>
  </si>
  <si>
    <t># 14</t>
    <phoneticPr fontId="0" type="noConversion"/>
  </si>
  <si>
    <t># 55</t>
    <phoneticPr fontId="0" type="noConversion"/>
  </si>
  <si>
    <t># 1996</t>
    <phoneticPr fontId="0" type="noConversion"/>
  </si>
  <si>
    <t># 18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</si>
  <si>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136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</si>
  <si>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137</t>
    </r>
    <phoneticPr fontId="0" type="noConversion"/>
  </si>
  <si>
    <r>
      <t>美食新聞報道 (*港台篇)</t>
    </r>
    <r>
      <rPr>
        <sz val="14"/>
        <rFont val="Times New Roman"/>
        <family val="1"/>
        <charset val="136"/>
      </rPr>
      <t xml:space="preserve"> #25</t>
    </r>
    <phoneticPr fontId="0" type="noConversion"/>
  </si>
  <si>
    <t>地球大神秘 # 61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</si>
  <si>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422</t>
    </r>
    <phoneticPr fontId="0" type="noConversion"/>
  </si>
  <si>
    <t># 307</t>
    <phoneticPr fontId="0" type="noConversion"/>
  </si>
  <si>
    <t># 16</t>
    <phoneticPr fontId="0" type="noConversion"/>
  </si>
  <si>
    <t># 6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</si>
  <si>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#219-223</t>
    </r>
    <phoneticPr fontId="0" type="noConversion"/>
  </si>
  <si>
    <t># 199</t>
    <phoneticPr fontId="0" type="noConversion"/>
  </si>
  <si>
    <t># 306</t>
    <phoneticPr fontId="0" type="noConversion"/>
  </si>
  <si>
    <t># 1995</t>
    <phoneticPr fontId="0" type="noConversion"/>
  </si>
  <si>
    <t># 2675</t>
    <phoneticPr fontId="0" type="noConversion"/>
  </si>
  <si>
    <t>#15</t>
    <phoneticPr fontId="0" type="noConversion"/>
  </si>
  <si>
    <t>巨塔之后</t>
  </si>
  <si>
    <t># 25</t>
    <phoneticPr fontId="0" type="noConversion"/>
  </si>
  <si>
    <t># 3 - 4</t>
    <phoneticPr fontId="0" type="noConversion"/>
  </si>
  <si>
    <t># 5 - 6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</si>
  <si>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275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</si>
  <si>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44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</si>
  <si>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65</t>
    </r>
    <phoneticPr fontId="0" type="noConversion"/>
  </si>
  <si>
    <t># 136</t>
    <phoneticPr fontId="0" type="noConversion"/>
  </si>
  <si>
    <t># 137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</si>
  <si>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43</t>
    </r>
    <phoneticPr fontId="0" type="noConversion"/>
  </si>
  <si>
    <t>奇情谷 #8</t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</si>
  <si>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#24 </t>
    </r>
    <phoneticPr fontId="0" type="noConversion"/>
  </si>
  <si>
    <r>
      <t>邵逸夫獎</t>
    </r>
    <r>
      <rPr>
        <sz val="14"/>
        <rFont val="Times New Roman"/>
        <family val="1"/>
      </rPr>
      <t>2025</t>
    </r>
    <r>
      <rPr>
        <sz val="14"/>
        <rFont val="細明體"/>
        <family val="3"/>
        <charset val="136"/>
      </rPr>
      <t>頒獎典禮</t>
    </r>
  </si>
  <si>
    <t>The Shaw Prize Award Presentation 2025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</si>
  <si>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45</t>
    </r>
    <phoneticPr fontId="0" type="noConversion"/>
  </si>
  <si>
    <t>開卷 # 57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</si>
  <si>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45</t>
    </r>
    <phoneticPr fontId="0" type="noConversion"/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</si>
  <si>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#26</t>
    </r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</si>
  <si>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10</t>
    </r>
    <phoneticPr fontId="0" type="noConversion"/>
  </si>
  <si>
    <t>800658524 (Sub: Chi) (CC)</t>
    <phoneticPr fontId="0" type="noConversion"/>
  </si>
  <si>
    <t>Tokyo Unlock (Sr.2) (16 EPI)</t>
    <phoneticPr fontId="0" type="noConversion"/>
  </si>
  <si>
    <t>解風東京 2 #5</t>
    <phoneticPr fontId="0" type="noConversion"/>
  </si>
  <si>
    <t>暗戰</t>
  </si>
  <si>
    <t>Running Out Of Time</t>
  </si>
  <si>
    <t>800567433 (Sub: *Chi) (OP)</t>
    <phoneticPr fontId="0" type="noConversion"/>
  </si>
  <si>
    <t>HOME即是識 Funny Funny Home (15 EPI)</t>
  </si>
  <si>
    <t>一條麻甩在東莞 Made In Dongguan (13 EPI)</t>
  </si>
  <si>
    <t xml:space="preserve">膽粗粗．HERE WE GO    HERE WE GO, Off The Beaten Roads </t>
  </si>
  <si>
    <t>新聞掏寶  # 274</t>
  </si>
  <si>
    <t># 5</t>
  </si>
  <si>
    <t># 20</t>
  </si>
  <si>
    <t># 307</t>
  </si>
  <si>
    <t># 308</t>
  </si>
  <si>
    <t># 309</t>
  </si>
  <si>
    <t># 310</t>
  </si>
  <si>
    <t># 311</t>
  </si>
  <si>
    <t xml:space="preserve">愛．回家之開心速遞  Lo And Behold </t>
  </si>
  <si>
    <t># 2676</t>
  </si>
  <si>
    <t># 2677</t>
  </si>
  <si>
    <t># 2678</t>
  </si>
  <si>
    <t># 2679</t>
  </si>
  <si>
    <t># 1996</t>
  </si>
  <si>
    <t># 1997</t>
  </si>
  <si>
    <t># 1998</t>
  </si>
  <si>
    <t># 1999</t>
  </si>
  <si>
    <t># 2680</t>
  </si>
  <si>
    <t>800653086 (CA/MA) (Sub: Chi)   (CC)</t>
  </si>
  <si>
    <t>愛．回家之開心速遞</t>
  </si>
  <si>
    <t># 312</t>
  </si>
  <si>
    <t>東張西望</t>
  </si>
  <si>
    <t>家常便飯爭霸戰 #4</t>
    <phoneticPr fontId="0" type="noConversion"/>
  </si>
  <si>
    <t># 312</t>
    <phoneticPr fontId="0" type="noConversion"/>
  </si>
  <si>
    <t>聲秀決賽 終極聲戰 #15</t>
    <phoneticPr fontId="0" type="noConversion"/>
  </si>
  <si>
    <t># 3882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</si>
  <si>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年11月第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</si>
  <si>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4</t>
    </r>
    <phoneticPr fontId="0" type="noConversion"/>
  </si>
  <si>
    <t>解風大阪 # 14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</si>
  <si>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年11月第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</si>
  <si>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44</t>
    <phoneticPr fontId="0" type="noConversion"/>
  </si>
  <si>
    <t>PERIOD: 10 - 16 Nov 2025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</si>
  <si>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</si>
  <si>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t xml:space="preserve">                                      </t>
    <phoneticPr fontId="0" type="noConversion"/>
  </si>
  <si>
    <t># 313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</si>
  <si>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</si>
  <si>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t>降魔的</t>
  </si>
  <si>
    <t># 19</t>
    <phoneticPr fontId="0" type="noConversion"/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</si>
  <si>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</si>
  <si>
    <t>阿媽唔信我去亞馬遜 I Will Be Back (10 EPI)</t>
    <phoneticPr fontId="0" type="noConversion"/>
  </si>
  <si>
    <t>攻你上大學</t>
  </si>
  <si>
    <t># 10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</si>
  <si>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</si>
  <si>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家常便飯爭霸戰 #5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</si>
  <si>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</si>
  <si>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# 2000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</si>
  <si>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276</t>
    </r>
  </si>
  <si>
    <r>
      <rPr>
        <sz val="14"/>
        <rFont val="Times New Roman"/>
        <family val="1"/>
      </rPr>
      <t>Mayanne</t>
    </r>
    <r>
      <rPr>
        <sz val="14"/>
        <rFont val="微軟正黑體"/>
        <family val="1"/>
        <charset val="136"/>
      </rPr>
      <t>小喇叭</t>
    </r>
    <r>
      <rPr>
        <sz val="14"/>
        <rFont val="Times New Roman"/>
        <family val="1"/>
      </rPr>
      <t xml:space="preserve"> </t>
    </r>
    <r>
      <rPr>
        <sz val="14"/>
        <rFont val="微軟正黑體"/>
        <family val="1"/>
        <charset val="136"/>
      </rPr>
      <t>加長版</t>
    </r>
    <r>
      <rPr>
        <sz val="14"/>
        <rFont val="Times New Roman"/>
        <family val="1"/>
      </rPr>
      <t xml:space="preserve"> # 2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</si>
  <si>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66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</si>
  <si>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</si>
  <si>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45</t>
    </r>
  </si>
  <si>
    <t># 1846</t>
    <phoneticPr fontId="0" type="noConversion"/>
  </si>
  <si>
    <t>#20</t>
    <phoneticPr fontId="0" type="noConversion"/>
  </si>
  <si>
    <t>800626333 (Sub: Chi) (CC)</t>
    <phoneticPr fontId="0" type="noConversion"/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</si>
  <si>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</si>
  <si>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</si>
  <si>
    <r>
      <t xml:space="preserve">一條麻甩在東莞 </t>
    </r>
    <r>
      <rPr>
        <sz val="14"/>
        <rFont val="Times New Roman"/>
        <family val="1"/>
      </rPr>
      <t>Made In Dongguan (13 EPI)</t>
    </r>
  </si>
  <si>
    <t># 2</t>
    <phoneticPr fontId="0" type="noConversion"/>
  </si>
  <si>
    <t># 15</t>
    <phoneticPr fontId="0" type="noConversion"/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</si>
  <si>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</si>
  <si>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10</t>
    </r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</si>
  <si>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</si>
  <si>
    <t>老友記 #1</t>
    <phoneticPr fontId="0" type="noConversion"/>
  </si>
  <si>
    <t># 58</t>
    <phoneticPr fontId="0" type="noConversion"/>
  </si>
  <si>
    <t># 2001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</si>
  <si>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46</t>
    </r>
  </si>
  <si>
    <t># 23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</si>
  <si>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</si>
  <si>
    <t># 138</t>
    <phoneticPr fontId="0" type="noConversion"/>
  </si>
  <si>
    <t># 139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</si>
  <si>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</si>
  <si>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</si>
  <si>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t>美食新聞報道</t>
    </r>
    <r>
      <rPr>
        <sz val="14"/>
        <rFont val="Times New Roman"/>
        <family val="1"/>
        <charset val="136"/>
      </rPr>
      <t xml:space="preserve"> # 138</t>
    </r>
  </si>
  <si>
    <r>
      <t>美食新聞報道</t>
    </r>
    <r>
      <rPr>
        <sz val="14"/>
        <rFont val="Times New Roman"/>
        <family val="1"/>
        <charset val="136"/>
      </rPr>
      <t xml:space="preserve"> # 139</t>
    </r>
  </si>
  <si>
    <r>
      <t>美食新聞報道 (*港台篇)</t>
    </r>
    <r>
      <rPr>
        <sz val="14"/>
        <rFont val="Times New Roman"/>
        <family val="1"/>
        <charset val="136"/>
      </rPr>
      <t xml:space="preserve"> #26</t>
    </r>
  </si>
  <si>
    <t>地球大神秘 # 62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</si>
  <si>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423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</si>
  <si>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44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</si>
  <si>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#27</t>
    </r>
  </si>
  <si>
    <r>
      <t xml:space="preserve">Vital Lifeline 2025   </t>
    </r>
    <r>
      <rPr>
        <b/>
        <sz val="14"/>
        <rFont val="Times New Roman"/>
        <family val="1"/>
      </rPr>
      <t>1930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</si>
  <si>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</si>
  <si>
    <t># 314</t>
    <phoneticPr fontId="0" type="noConversion"/>
  </si>
  <si>
    <t>800653086 (CA/MA) (Sub: Chi)   (CC)</t>
    <phoneticPr fontId="0" type="noConversion"/>
  </si>
  <si>
    <t xml:space="preserve"> </t>
    <phoneticPr fontId="45" type="noConversion"/>
  </si>
  <si>
    <t># 2681</t>
    <phoneticPr fontId="0" type="noConversion"/>
  </si>
  <si>
    <r>
      <t>金式森林</t>
    </r>
    <r>
      <rPr>
        <sz val="14"/>
        <rFont val="Times New Roman"/>
        <family val="2"/>
      </rPr>
      <t xml:space="preserve"> The Fading Gold (25 EPI)</t>
    </r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</si>
  <si>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#25</t>
    </r>
  </si>
  <si>
    <t># 21</t>
    <phoneticPr fontId="0" type="noConversion"/>
  </si>
  <si>
    <r>
      <rPr>
        <sz val="14"/>
        <rFont val="細明體"/>
        <family val="1"/>
        <charset val="136"/>
      </rPr>
      <t>獨嘉瞓過界指南</t>
    </r>
    <r>
      <rPr>
        <sz val="14"/>
        <rFont val="Times New Roman"/>
        <family val="1"/>
      </rPr>
      <t>Overnighters (12 EPI)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</si>
  <si>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</si>
  <si>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># 3888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</si>
  <si>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46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</si>
  <si>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</si>
  <si>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5</t>
    </r>
  </si>
  <si>
    <t>解風大阪 # 15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</si>
  <si>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</si>
  <si>
    <t># 204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</si>
  <si>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#224-228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</si>
  <si>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9</t>
    </r>
  </si>
  <si>
    <t xml:space="preserve">(R)          </t>
  </si>
  <si>
    <t>800641986 (Sub: Chi) (CC)</t>
  </si>
  <si>
    <r>
      <rPr>
        <sz val="14"/>
        <rFont val="Times New Roman"/>
        <family val="1"/>
      </rPr>
      <t>Mayanne</t>
    </r>
    <r>
      <rPr>
        <sz val="14"/>
        <rFont val="微軟正黑體"/>
        <family val="1"/>
        <charset val="136"/>
      </rPr>
      <t>小喇叭</t>
    </r>
    <r>
      <rPr>
        <sz val="14"/>
        <rFont val="Times New Roman"/>
        <family val="1"/>
      </rPr>
      <t xml:space="preserve"> </t>
    </r>
    <r>
      <rPr>
        <sz val="14"/>
        <rFont val="微軟正黑體"/>
        <family val="1"/>
        <charset val="136"/>
      </rPr>
      <t>加長版</t>
    </r>
    <r>
      <rPr>
        <sz val="14"/>
        <rFont val="Times New Roman"/>
        <family val="1"/>
      </rPr>
      <t xml:space="preserve"> # 1</t>
    </r>
  </si>
  <si>
    <t>Mayanne Blah Blah Blah Special (2 EPI)</t>
  </si>
  <si>
    <t>800651211 (Sub: *Chi) (OP)</t>
  </si>
  <si>
    <t>Hands Up   Hands Up 2025</t>
  </si>
  <si>
    <t># 1501</t>
  </si>
  <si>
    <t># 1502</t>
  </si>
  <si>
    <t># 1503</t>
  </si>
  <si>
    <t># 1504</t>
  </si>
  <si>
    <t># 1505</t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</si>
  <si>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12</t>
    </r>
  </si>
  <si>
    <t># 1499</t>
  </si>
  <si>
    <r>
      <rPr>
        <sz val="14"/>
        <rFont val="微軟正黑體"/>
        <family val="1"/>
        <charset val="136"/>
      </rPr>
      <t>身體最誠實</t>
    </r>
    <r>
      <rPr>
        <sz val="14"/>
        <rFont val="Times New Roman"/>
        <family val="1"/>
      </rPr>
      <t xml:space="preserve"> Listen To Your Body (9 EPI)</t>
    </r>
  </si>
  <si>
    <t># 1</t>
  </si>
  <si>
    <t>#2</t>
  </si>
  <si>
    <t>#3</t>
  </si>
  <si>
    <t>#4</t>
  </si>
  <si>
    <t>#5</t>
  </si>
  <si>
    <t># 59</t>
  </si>
  <si>
    <t># 60</t>
  </si>
  <si>
    <t>奇情谷 #9</t>
  </si>
  <si>
    <t>800659230 (CA/MA) (Sub: Chi/Eng) (CC)</t>
  </si>
  <si>
    <r>
      <rPr>
        <sz val="14"/>
        <rFont val="微軟正黑體"/>
        <family val="1"/>
        <charset val="136"/>
      </rPr>
      <t>新聞女王</t>
    </r>
    <r>
      <rPr>
        <sz val="14"/>
        <rFont val="Times New Roman"/>
        <family val="1"/>
      </rPr>
      <t>2</t>
    </r>
    <r>
      <rPr>
        <sz val="14"/>
        <rFont val="Times New Roman"/>
        <family val="1"/>
        <charset val="136"/>
      </rPr>
      <t xml:space="preserve"> The QUEEN Of News 2 (25 EPI)</t>
    </r>
  </si>
  <si>
    <t># 2</t>
  </si>
  <si>
    <t># 3</t>
  </si>
  <si>
    <t># 4</t>
  </si>
  <si>
    <t>空運世一 # 3</t>
  </si>
  <si>
    <t>A Race Against Time (4 EPI)</t>
  </si>
  <si>
    <t>800654252 (Sub: Chi) (CC)</t>
  </si>
  <si>
    <r>
      <t>中年好聲音</t>
    </r>
    <r>
      <rPr>
        <sz val="12"/>
        <rFont val="Times New Roman"/>
        <family val="1"/>
      </rPr>
      <t xml:space="preserve">3 - </t>
    </r>
    <r>
      <rPr>
        <sz val="12"/>
        <rFont val="細明體"/>
        <family val="3"/>
        <charset val="136"/>
      </rPr>
      <t>有你有我演唱會</t>
    </r>
  </si>
  <si>
    <t>You Are Not Alone (29 EPI)</t>
  </si>
  <si>
    <t>奇情谷 #12</t>
  </si>
  <si>
    <t>800651242 (Sub: *Chi) (OP)</t>
  </si>
  <si>
    <t>JSG Billboard 2025</t>
  </si>
  <si>
    <t># 3893             2340</t>
  </si>
  <si>
    <t xml:space="preserve">(R)        </t>
  </si>
  <si>
    <t># 319</t>
  </si>
  <si>
    <t>空運世一 # 2</t>
  </si>
  <si>
    <r>
      <t>2025</t>
    </r>
    <r>
      <rPr>
        <b/>
        <u/>
        <sz val="28"/>
        <rFont val="新細明體"/>
        <family val="1"/>
        <charset val="136"/>
      </rPr>
      <t>年11月第3週</t>
    </r>
    <r>
      <rPr>
        <b/>
        <u/>
        <sz val="28"/>
        <rFont val="Times New Roman"/>
        <family val="1"/>
      </rPr>
      <t xml:space="preserve"> TVB JADE MALAYSIA</t>
    </r>
    <r>
      <rPr>
        <b/>
        <u/>
        <sz val="28"/>
        <rFont val="新細明體"/>
        <family val="1"/>
        <charset val="136"/>
      </rPr>
      <t>節目表</t>
    </r>
  </si>
  <si>
    <t>WK 45</t>
    <phoneticPr fontId="0" type="noConversion"/>
  </si>
  <si>
    <t>PERIOD: 17 - 23 Nov 2025</t>
    <phoneticPr fontId="0" type="noConversion"/>
  </si>
  <si>
    <t># 320</t>
    <phoneticPr fontId="0" type="noConversion"/>
  </si>
  <si>
    <r>
      <rPr>
        <sz val="14"/>
        <rFont val="新細明體"/>
        <family val="1"/>
        <charset val="136"/>
      </rPr>
      <t xml:space="preserve">降魔的 </t>
    </r>
    <r>
      <rPr>
        <sz val="14"/>
        <rFont val="Times New Roman"/>
        <family val="1"/>
      </rPr>
      <t>Exorcist's Meter, The (21 EPI)</t>
    </r>
  </si>
  <si>
    <t>空運世一 # 3</t>
    <phoneticPr fontId="0" type="noConversion"/>
  </si>
  <si>
    <t>800651211 (Sub: *Chi) (OP)</t>
    <phoneticPr fontId="0" type="noConversion"/>
  </si>
  <si>
    <t># 7</t>
    <phoneticPr fontId="0" type="noConversion"/>
  </si>
  <si>
    <t># 8</t>
  </si>
  <si>
    <t># 9</t>
  </si>
  <si>
    <t># 62</t>
    <phoneticPr fontId="0" type="noConversion"/>
  </si>
  <si>
    <t># 1506</t>
    <phoneticPr fontId="0" type="noConversion"/>
  </si>
  <si>
    <t>#1508</t>
    <phoneticPr fontId="0" type="noConversion"/>
  </si>
  <si>
    <t>800641151 (Sub: Chi) (CC)</t>
    <phoneticPr fontId="0" type="noConversion"/>
  </si>
  <si>
    <t># 2005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</si>
  <si>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277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</si>
  <si>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1</t>
    </r>
  </si>
  <si>
    <t>阿媽唔信我去亞馬遜 I Will Be Back (10 EPI)</t>
  </si>
  <si>
    <t>Star Trail (8 EPI)</t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</si>
  <si>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67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</si>
  <si>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46</t>
    </r>
  </si>
  <si>
    <t># 1851</t>
    <phoneticPr fontId="0" type="noConversion"/>
  </si>
  <si>
    <t>錦囊妙錄: 終極局中局</t>
  </si>
  <si>
    <t>開卷 # 63</t>
    <phoneticPr fontId="0" type="noConversion"/>
  </si>
  <si>
    <t>奇情谷 #12</t>
    <phoneticPr fontId="0" type="noConversion"/>
  </si>
  <si>
    <t>800644490 (Sub: Chi) (CC)</t>
    <phoneticPr fontId="0" type="noConversion"/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</si>
  <si>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  <r>
      <rPr>
        <sz val="11"/>
        <rFont val="Times New Roman"/>
        <family val="1"/>
      </rPr>
      <t>Tastebuds Pamper Top 100 Delicacy Restro (12 EPI)</t>
    </r>
  </si>
  <si>
    <t># 3</t>
    <phoneticPr fontId="0" type="noConversion"/>
  </si>
  <si>
    <t># 61</t>
    <phoneticPr fontId="0" type="noConversion"/>
  </si>
  <si>
    <t># 2006</t>
    <phoneticPr fontId="0" type="noConversion"/>
  </si>
  <si>
    <r>
      <t>驪歌行</t>
    </r>
    <r>
      <rPr>
        <sz val="14"/>
        <rFont val="Times New Roman"/>
        <family val="1"/>
        <charset val="136"/>
      </rPr>
      <t xml:space="preserve"> </t>
    </r>
    <r>
      <rPr>
        <sz val="14"/>
        <rFont val="細明體"/>
        <family val="3"/>
        <charset val="136"/>
      </rPr>
      <t>Court Lady (43 EPI)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</si>
  <si>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47</t>
    </r>
  </si>
  <si>
    <t># 28</t>
    <phoneticPr fontId="0" type="noConversion"/>
  </si>
  <si>
    <t># 140</t>
    <phoneticPr fontId="0" type="noConversion"/>
  </si>
  <si>
    <t># 141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</si>
  <si>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140</t>
    </r>
  </si>
  <si>
    <r>
      <t>美食新聞報道</t>
    </r>
    <r>
      <rPr>
        <sz val="14"/>
        <rFont val="Times New Roman"/>
        <family val="1"/>
        <charset val="136"/>
      </rPr>
      <t xml:space="preserve"> # 141</t>
    </r>
  </si>
  <si>
    <t>地球大神秘 # 63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</si>
  <si>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424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</si>
  <si>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45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</si>
  <si>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#28</t>
    </r>
  </si>
  <si>
    <t># 321</t>
    <phoneticPr fontId="0" type="noConversion"/>
  </si>
  <si>
    <t>空運世一 # 4</t>
    <phoneticPr fontId="0" type="noConversion"/>
  </si>
  <si>
    <t>800661952 (Sub: *Chi) (OP)</t>
    <phoneticPr fontId="0" type="noConversion"/>
  </si>
  <si>
    <t>800659230 (CA/MA) (Sub: Chi/Eng) (CC)</t>
    <phoneticPr fontId="0" type="noConversion"/>
  </si>
  <si>
    <t>奇情谷 #10</t>
    <phoneticPr fontId="0" type="noConversion"/>
  </si>
  <si>
    <r>
      <t>(</t>
    </r>
    <r>
      <rPr>
        <sz val="14"/>
        <rFont val="細明體"/>
        <family val="1"/>
        <charset val="136"/>
      </rPr>
      <t>直播)</t>
    </r>
  </si>
  <si>
    <t># 8</t>
    <phoneticPr fontId="0" type="noConversion"/>
  </si>
  <si>
    <r>
      <t>錦囊妙錄: 終極局中局</t>
    </r>
    <r>
      <rPr>
        <sz val="14"/>
        <rFont val="Times New Roman"/>
        <family val="2"/>
      </rPr>
      <t xml:space="preserve"> Under The Moonlight (17 EPI) </t>
    </r>
  </si>
  <si>
    <t>800656332 (CA/MA) (Sub: Chi/Eng) (CC)</t>
    <phoneticPr fontId="0" type="noConversion"/>
  </si>
  <si>
    <t>#23-24</t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</si>
  <si>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#26</t>
    </r>
  </si>
  <si>
    <t>#22</t>
    <phoneticPr fontId="0" type="noConversion"/>
  </si>
  <si>
    <t>TBC (Sub: *Chi) (OP)</t>
    <phoneticPr fontId="0" type="noConversion"/>
  </si>
  <si>
    <t>Star Trail - Jackson Wang Special</t>
    <phoneticPr fontId="0" type="noConversion"/>
  </si>
  <si>
    <t>老友記 #2</t>
    <phoneticPr fontId="0" type="noConversion"/>
  </si>
  <si>
    <t>Christian's Choice (12 EPI)</t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</si>
  <si>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11</t>
    </r>
  </si>
  <si>
    <t># 3894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</si>
  <si>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47</t>
    </r>
  </si>
  <si>
    <t xml:space="preserve">奇情谷 </t>
    <phoneticPr fontId="0" type="noConversion"/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</si>
  <si>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6</t>
    </r>
  </si>
  <si>
    <t># 23-24</t>
    <phoneticPr fontId="0" type="noConversion"/>
  </si>
  <si>
    <t># 209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</si>
  <si>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#229-233</t>
    </r>
  </si>
  <si>
    <r>
      <t>2025</t>
    </r>
    <r>
      <rPr>
        <b/>
        <u/>
        <sz val="28"/>
        <rFont val="新細明體"/>
        <family val="1"/>
        <charset val="136"/>
      </rPr>
      <t>年11月第4週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</si>
  <si>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46</t>
    <phoneticPr fontId="0" type="noConversion"/>
  </si>
  <si>
    <t>PERIOD: 24 - 30 Nov 2025</t>
    <phoneticPr fontId="0" type="noConversion"/>
  </si>
  <si>
    <t># 327</t>
    <phoneticPr fontId="0" type="noConversion"/>
  </si>
  <si>
    <t># 9</t>
    <phoneticPr fontId="0" type="noConversion"/>
  </si>
  <si>
    <t># 1500</t>
    <phoneticPr fontId="0" type="noConversion"/>
  </si>
  <si>
    <t># 1509</t>
    <phoneticPr fontId="0" type="noConversion"/>
  </si>
  <si>
    <t># 1455</t>
    <phoneticPr fontId="0" type="noConversion"/>
  </si>
  <si>
    <t># 1511</t>
    <phoneticPr fontId="0" type="noConversion"/>
  </si>
  <si>
    <t>獨嘉瞓過界指南</t>
    <phoneticPr fontId="0" type="noConversion"/>
  </si>
  <si>
    <t># 2010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</si>
  <si>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278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</si>
  <si>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2</t>
    </r>
  </si>
  <si>
    <t># 1856</t>
    <phoneticPr fontId="0" type="noConversion"/>
  </si>
  <si>
    <t>開卷 # 66</t>
    <phoneticPr fontId="0" type="noConversion"/>
  </si>
  <si>
    <t># 64</t>
    <phoneticPr fontId="0" type="noConversion"/>
  </si>
  <si>
    <t># 2011</t>
    <phoneticPr fontId="0" type="noConversion"/>
  </si>
  <si>
    <t>800545631 (CA/MA) (Sub: Chi) (CC)</t>
    <phoneticPr fontId="0" type="noConversion"/>
  </si>
  <si>
    <r>
      <t>驪歌行</t>
    </r>
    <r>
      <rPr>
        <sz val="14"/>
        <rFont val="Times New Roman"/>
        <family val="1"/>
        <charset val="136"/>
      </rPr>
      <t xml:space="preserve"> Court Lady (43 EPI)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</si>
  <si>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48</t>
    </r>
  </si>
  <si>
    <t># 142</t>
    <phoneticPr fontId="0" type="noConversion"/>
  </si>
  <si>
    <t># 143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</si>
  <si>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142</t>
    </r>
  </si>
  <si>
    <r>
      <t>美食新聞報道</t>
    </r>
    <r>
      <rPr>
        <sz val="14"/>
        <rFont val="Times New Roman"/>
        <family val="1"/>
        <charset val="136"/>
      </rPr>
      <t xml:space="preserve"> # 143</t>
    </r>
  </si>
  <si>
    <t>地球大神秘 # 64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</si>
  <si>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425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</si>
  <si>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46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</si>
  <si>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#29</t>
    </r>
  </si>
  <si>
    <t>Tung Wah Charity Show 2025</t>
  </si>
  <si>
    <r>
      <rPr>
        <sz val="14"/>
        <rFont val="細明體"/>
        <family val="1"/>
        <charset val="136"/>
      </rPr>
      <t xml:space="preserve">帶阿姐看世界 </t>
    </r>
    <r>
      <rPr>
        <sz val="14"/>
        <rFont val="Times New Roman"/>
        <family val="1"/>
      </rPr>
      <t>Take Liza to the World (10 EPI)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</si>
  <si>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7</t>
    </r>
  </si>
  <si>
    <t># 214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</si>
  <si>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#234-238</t>
    </r>
  </si>
  <si>
    <t># 7 - 8</t>
  </si>
  <si>
    <r>
      <rPr>
        <sz val="13"/>
        <rFont val="新細明體"/>
        <family val="1"/>
        <charset val="136"/>
      </rPr>
      <t>第</t>
    </r>
    <r>
      <rPr>
        <sz val="13"/>
        <rFont val="Times New Roman"/>
        <family val="1"/>
      </rPr>
      <t>72</t>
    </r>
    <r>
      <rPr>
        <sz val="13"/>
        <rFont val="微軟正黑體"/>
        <family val="2"/>
        <charset val="136"/>
      </rPr>
      <t>屆澳門格蘭披治大賽車</t>
    </r>
    <r>
      <rPr>
        <sz val="13"/>
        <rFont val="Times New Roman"/>
        <family val="1"/>
      </rPr>
      <t xml:space="preserve"> (</t>
    </r>
    <r>
      <rPr>
        <sz val="13"/>
        <rFont val="新細明體"/>
        <family val="1"/>
        <charset val="136"/>
      </rPr>
      <t>直播</t>
    </r>
    <r>
      <rPr>
        <sz val="13"/>
        <rFont val="Times New Roman"/>
        <family val="1"/>
      </rPr>
      <t>)</t>
    </r>
  </si>
  <si>
    <t>72nd Macau Grand Prix (Live)</t>
  </si>
  <si>
    <t>(CA/MA) (Sub: Chi/Eng)  (CC)</t>
  </si>
  <si>
    <t># 318               1225</t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</si>
  <si>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46</t>
    </r>
    <r>
      <rPr>
        <sz val="14"/>
        <rFont val="Times New Roman"/>
        <family val="1"/>
        <charset val="136"/>
      </rPr>
      <t xml:space="preserve">    1315</t>
    </r>
  </si>
  <si>
    <t>800636931(Sub: Chi) (CC)</t>
  </si>
  <si>
    <t>800651362 (NA)</t>
  </si>
  <si>
    <t>800651331 (Sub: Chi) (CA/MA) (OP)</t>
  </si>
  <si>
    <t>Finance Magazine 2025</t>
  </si>
  <si>
    <t># 9 - 10</t>
  </si>
  <si>
    <t># 11 - 12</t>
  </si>
  <si>
    <t># 6</t>
  </si>
  <si>
    <t># 7</t>
  </si>
  <si>
    <t xml:space="preserve">800653241 (Sub: Chi) (CC)  </t>
  </si>
  <si>
    <r>
      <t>旅行最緊要近</t>
    </r>
    <r>
      <rPr>
        <sz val="14"/>
        <rFont val="Times New Roman"/>
        <family val="1"/>
        <charset val="136"/>
      </rPr>
      <t xml:space="preserve"> #1</t>
    </r>
  </si>
  <si>
    <t>Not Far From Here (16 EPI)</t>
  </si>
  <si>
    <t>萬千星輝賀台慶</t>
  </si>
  <si>
    <t>TVB 58th Anniversary Gala</t>
  </si>
  <si>
    <t>(Live)</t>
  </si>
  <si>
    <t># 13 - 14</t>
  </si>
  <si>
    <t># 15 - 16</t>
  </si>
  <si>
    <t>家常便飯爭霸戰 #7</t>
  </si>
  <si>
    <t>奇情谷</t>
  </si>
  <si>
    <t># 10</t>
  </si>
  <si>
    <t># 11</t>
  </si>
  <si>
    <t># 12</t>
  </si>
  <si>
    <r>
      <t>旅行最緊要近</t>
    </r>
    <r>
      <rPr>
        <sz val="14"/>
        <rFont val="Times New Roman"/>
        <family val="1"/>
        <charset val="136"/>
      </rPr>
      <t xml:space="preserve"> #2</t>
    </r>
  </si>
  <si>
    <t>800662031 (Sub: *Chi) (OP)</t>
  </si>
  <si>
    <t>芷珊再約王嘉爾 #1</t>
  </si>
  <si>
    <t>Star Trail - Jackson Wang Special</t>
  </si>
  <si>
    <t>800661430 (Sub: Chi) (CC)</t>
    <phoneticPr fontId="0" type="noConversion"/>
  </si>
  <si>
    <t>老友記 #2</t>
  </si>
  <si>
    <r>
      <rPr>
        <sz val="14"/>
        <rFont val="新細明體"/>
        <family val="1"/>
        <charset val="136"/>
      </rPr>
      <t>老友記</t>
    </r>
    <r>
      <rPr>
        <sz val="14"/>
        <rFont val="Times New Roman"/>
        <family val="1"/>
      </rPr>
      <t xml:space="preserve"> #2</t>
    </r>
  </si>
  <si>
    <t>老友記 #3</t>
    <phoneticPr fontId="0" type="noConversion"/>
  </si>
  <si>
    <t>Christian's Choice (12 EPI)</t>
  </si>
  <si>
    <t># 2685</t>
    <phoneticPr fontId="0" type="noConversion"/>
  </si>
  <si>
    <t># 2687</t>
    <phoneticPr fontId="0" type="noConversion"/>
  </si>
  <si>
    <t>直播靈接觸 #25</t>
  </si>
  <si>
    <t>金錢帝國</t>
  </si>
  <si>
    <t>I Corrupt All Cops</t>
  </si>
  <si>
    <r>
      <t>HOME</t>
    </r>
    <r>
      <rPr>
        <sz val="14"/>
        <rFont val="細明體"/>
        <family val="1"/>
        <charset val="136"/>
      </rPr>
      <t xml:space="preserve">即是識 </t>
    </r>
    <r>
      <rPr>
        <sz val="14"/>
        <rFont val="Times New Roman"/>
        <family val="1"/>
      </rPr>
      <t># 7</t>
    </r>
  </si>
  <si>
    <t>家常便飯爭霸戰 # 6</t>
    <phoneticPr fontId="0" type="noConversion"/>
  </si>
  <si>
    <t>800661623 (Sub: Chi) (CC)</t>
    <phoneticPr fontId="0" type="noConversion"/>
  </si>
  <si>
    <t>TVB同行新世代節目巡禮2026</t>
    <phoneticPr fontId="0" type="noConversion"/>
  </si>
  <si>
    <t>TVB Showcase 2026</t>
  </si>
  <si>
    <t># 2688</t>
    <phoneticPr fontId="0" type="noConversion"/>
  </si>
  <si>
    <t>芷珊再約王嘉爾 #1</t>
    <phoneticPr fontId="0" type="noConversion"/>
  </si>
  <si>
    <r>
      <rPr>
        <sz val="14"/>
        <rFont val="細明體"/>
        <family val="1"/>
        <charset val="136"/>
      </rPr>
      <t>空運世一</t>
    </r>
    <r>
      <rPr>
        <sz val="14"/>
        <rFont val="Times New Roman"/>
        <family val="1"/>
      </rPr>
      <t xml:space="preserve"> # 4</t>
    </r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</si>
  <si>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#1</t>
    </r>
  </si>
  <si>
    <t>800662046 (Sub: *Chi) (OP)</t>
    <phoneticPr fontId="0" type="noConversion"/>
  </si>
  <si>
    <t>機場飲食攻略</t>
    <phoneticPr fontId="0" type="noConversion"/>
  </si>
  <si>
    <t>機場飲食攻略</t>
  </si>
  <si>
    <t>Midlife, Sing &amp; Shine! 4 (37 EPI)</t>
  </si>
  <si>
    <t>No Poverty Land V - Odyssey of Intelligence (10 EPI)</t>
  </si>
  <si>
    <t>Gourmet Food In Airport</t>
  </si>
  <si>
    <t># 323</t>
    <phoneticPr fontId="0" type="noConversion"/>
  </si>
  <si>
    <t>愛艇髹底開始</t>
  </si>
  <si>
    <t>Yacht Nano-MAP</t>
  </si>
  <si>
    <t>中年好聲音4 決戰新馬 # 1</t>
  </si>
  <si>
    <t># 326</t>
    <phoneticPr fontId="0" type="noConversion"/>
  </si>
  <si>
    <t>中年好聲音4 決戰美加澳 # 2</t>
  </si>
  <si>
    <t># 3900</t>
    <phoneticPr fontId="0" type="noConversion"/>
  </si>
  <si>
    <r>
      <rPr>
        <sz val="14"/>
        <rFont val="微軟正黑體"/>
        <family val="1"/>
        <charset val="136"/>
      </rPr>
      <t>勁歌金榜</t>
    </r>
    <r>
      <rPr>
        <sz val="14"/>
        <rFont val="Times New Roman"/>
        <family val="1"/>
      </rPr>
      <t xml:space="preserve"> # 48       2340</t>
    </r>
  </si>
  <si>
    <t># 2014</t>
  </si>
  <si>
    <t>老友記 #3</t>
  </si>
  <si>
    <t># 330</t>
  </si>
  <si>
    <t># 331</t>
  </si>
  <si>
    <t># 2691</t>
  </si>
  <si>
    <t>善心滿東華</t>
  </si>
  <si>
    <t>(直播)</t>
  </si>
  <si>
    <r>
      <t>晚間新聞</t>
    </r>
    <r>
      <rPr>
        <b/>
        <sz val="14"/>
        <rFont val="Times New Roman"/>
        <family val="1"/>
        <charset val="136"/>
      </rPr>
      <t xml:space="preserve">   News Roundup</t>
    </r>
  </si>
  <si>
    <t>TVB同行新世代節目巡禮2026</t>
  </si>
  <si>
    <t>0235</t>
  </si>
  <si>
    <t>芷珊再約王嘉爾 #2</t>
  </si>
  <si>
    <t>0415</t>
  </si>
  <si>
    <r>
      <rPr>
        <sz val="14"/>
        <rFont val="Times New Roman"/>
        <family val="1"/>
      </rPr>
      <t xml:space="preserve">(R)         </t>
    </r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</si>
</sst>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12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</font>
    <font>
      <sz val="11"/>
      <name val="Times New Roman"/>
      <family val="1"/>
      <charset val="136"/>
    </font>
    <font>
      <sz val="13"/>
      <name val="Times New Roman"/>
      <family val="3"/>
      <charset val="136"/>
    </font>
    <font>
      <sz val="11"/>
      <name val="Times New Roman"/>
      <family val="1"/>
    </font>
    <font>
      <sz val="14"/>
      <name val="Times New Roman"/>
      <family val="2"/>
      <charset val="136"/>
    </font>
    <font>
      <sz val="11"/>
      <name val="新細明體"/>
      <family val="1"/>
      <charset val="136"/>
    </font>
    <font>
      <sz val="11"/>
      <name val="微軟正黑體"/>
      <family val="1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3"/>
      <name val="新細明體"/>
      <family val="1"/>
      <charset val="136"/>
    </font>
    <font>
      <sz val="13"/>
      <name val="微軟正黑體"/>
      <family val="2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4"/>
      <name val="Times New Roman"/>
      <family val="1"/>
      <charset val="1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66FF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57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25" borderId="1" applyNumberFormat="0" applyAlignment="0" applyProtection="0">
      <alignment vertical="center"/>
    </xf>
    <xf numFmtId="0" fontId="72" fillId="25" borderId="1" applyNumberFormat="0" applyAlignment="0" applyProtection="0">
      <alignment vertical="center"/>
    </xf>
    <xf numFmtId="0" fontId="73" fillId="26" borderId="2" applyNumberFormat="0" applyAlignment="0" applyProtection="0">
      <alignment vertical="center"/>
    </xf>
    <xf numFmtId="0" fontId="73" fillId="26" borderId="2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0" borderId="4" applyNumberFormat="0" applyFill="0" applyAlignment="0" applyProtection="0">
      <alignment vertical="center"/>
    </xf>
    <xf numFmtId="0" fontId="76" fillId="0" borderId="4" applyNumberFormat="0" applyFill="0" applyAlignment="0" applyProtection="0">
      <alignment vertical="center"/>
    </xf>
    <xf numFmtId="0" fontId="77" fillId="0" borderId="6" applyNumberFormat="0" applyFill="0" applyAlignment="0" applyProtection="0">
      <alignment vertical="center"/>
    </xf>
    <xf numFmtId="0" fontId="77" fillId="0" borderId="6" applyNumberFormat="0" applyFill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8" borderId="1" applyNumberFormat="0" applyAlignment="0" applyProtection="0">
      <alignment vertical="center"/>
    </xf>
    <xf numFmtId="0" fontId="79" fillId="8" borderId="1" applyNumberFormat="0" applyAlignment="0" applyProtection="0">
      <alignment vertical="center"/>
    </xf>
    <xf numFmtId="0" fontId="80" fillId="0" borderId="10" applyNumberFormat="0" applyFill="0" applyAlignment="0" applyProtection="0">
      <alignment vertical="center"/>
    </xf>
    <xf numFmtId="0" fontId="80" fillId="0" borderId="10" applyNumberFormat="0" applyFill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8" fillId="14" borderId="0" applyNumberFormat="0" applyBorder="0" applyAlignment="0" applyProtection="0">
      <alignment vertical="center"/>
    </xf>
    <xf numFmtId="0" fontId="88" fillId="1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88" fillId="16" borderId="0" applyNumberFormat="0" applyBorder="0" applyAlignment="0" applyProtection="0">
      <alignment vertical="center"/>
    </xf>
    <xf numFmtId="0" fontId="88" fillId="16" borderId="0" applyNumberFormat="0" applyBorder="0" applyAlignment="0" applyProtection="0">
      <alignment vertical="center"/>
    </xf>
    <xf numFmtId="0" fontId="88" fillId="17" borderId="0" applyNumberFormat="0" applyBorder="0" applyAlignment="0" applyProtection="0">
      <alignment vertical="center"/>
    </xf>
    <xf numFmtId="0" fontId="88" fillId="17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8" fillId="20" borderId="0" applyNumberFormat="0" applyBorder="0" applyAlignment="0" applyProtection="0">
      <alignment vertical="center"/>
    </xf>
    <xf numFmtId="0" fontId="88" fillId="20" borderId="0" applyNumberFormat="0" applyBorder="0" applyAlignment="0" applyProtection="0">
      <alignment vertical="center"/>
    </xf>
    <xf numFmtId="0" fontId="88" fillId="21" borderId="0" applyNumberFormat="0" applyBorder="0" applyAlignment="0" applyProtection="0">
      <alignment vertical="center"/>
    </xf>
    <xf numFmtId="0" fontId="88" fillId="21" borderId="0" applyNumberFormat="0" applyBorder="0" applyAlignment="0" applyProtection="0">
      <alignment vertical="center"/>
    </xf>
    <xf numFmtId="0" fontId="88" fillId="22" borderId="0" applyNumberFormat="0" applyBorder="0" applyAlignment="0" applyProtection="0">
      <alignment vertical="center"/>
    </xf>
    <xf numFmtId="0" fontId="88" fillId="22" borderId="0" applyNumberFormat="0" applyBorder="0" applyAlignment="0" applyProtection="0">
      <alignment vertical="center"/>
    </xf>
    <xf numFmtId="0" fontId="88" fillId="16" borderId="0" applyNumberFormat="0" applyBorder="0" applyAlignment="0" applyProtection="0">
      <alignment vertical="center"/>
    </xf>
    <xf numFmtId="0" fontId="88" fillId="16" borderId="0" applyNumberFormat="0" applyBorder="0" applyAlignment="0" applyProtection="0">
      <alignment vertical="center"/>
    </xf>
    <xf numFmtId="0" fontId="88" fillId="17" borderId="0" applyNumberFormat="0" applyBorder="0" applyAlignment="0" applyProtection="0">
      <alignment vertical="center"/>
    </xf>
    <xf numFmtId="0" fontId="88" fillId="17" borderId="0" applyNumberFormat="0" applyBorder="0" applyAlignment="0" applyProtection="0">
      <alignment vertical="center"/>
    </xf>
    <xf numFmtId="0" fontId="88" fillId="15" borderId="0" applyNumberFormat="0" applyBorder="0" applyAlignment="0" applyProtection="0">
      <alignment vertical="center"/>
    </xf>
    <xf numFmtId="0" fontId="88" fillId="1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25" borderId="1" applyNumberFormat="0" applyAlignment="0" applyProtection="0">
      <alignment vertical="center"/>
    </xf>
    <xf numFmtId="0" fontId="90" fillId="25" borderId="1" applyNumberFormat="0" applyAlignment="0" applyProtection="0">
      <alignment vertical="center"/>
    </xf>
    <xf numFmtId="0" fontId="91" fillId="26" borderId="2" applyNumberFormat="0" applyAlignment="0" applyProtection="0">
      <alignment vertical="center"/>
    </xf>
    <xf numFmtId="0" fontId="91" fillId="26" borderId="2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7" borderId="0" applyNumberFormat="0" applyBorder="0" applyAlignment="0" applyProtection="0">
      <alignment vertical="center"/>
    </xf>
    <xf numFmtId="0" fontId="93" fillId="7" borderId="0" applyNumberFormat="0" applyBorder="0" applyAlignment="0" applyProtection="0">
      <alignment vertical="center"/>
    </xf>
    <xf numFmtId="0" fontId="94" fillId="0" borderId="4" applyNumberFormat="0" applyFill="0" applyAlignment="0" applyProtection="0">
      <alignment vertical="center"/>
    </xf>
    <xf numFmtId="0" fontId="94" fillId="0" borderId="4" applyNumberFormat="0" applyFill="0" applyAlignment="0" applyProtection="0">
      <alignment vertical="center"/>
    </xf>
    <xf numFmtId="0" fontId="95" fillId="0" borderId="6" applyNumberFormat="0" applyFill="0" applyAlignment="0" applyProtection="0">
      <alignment vertical="center"/>
    </xf>
    <xf numFmtId="0" fontId="95" fillId="0" borderId="6" applyNumberFormat="0" applyFill="0" applyAlignment="0" applyProtection="0">
      <alignment vertical="center"/>
    </xf>
    <xf numFmtId="0" fontId="96" fillId="0" borderId="8" applyNumberFormat="0" applyFill="0" applyAlignment="0" applyProtection="0">
      <alignment vertical="center"/>
    </xf>
    <xf numFmtId="0" fontId="96" fillId="0" borderId="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8" borderId="1" applyNumberFormat="0" applyAlignment="0" applyProtection="0">
      <alignment vertical="center"/>
    </xf>
    <xf numFmtId="0" fontId="97" fillId="8" borderId="1" applyNumberFormat="0" applyAlignment="0" applyProtection="0">
      <alignment vertical="center"/>
    </xf>
    <xf numFmtId="0" fontId="98" fillId="0" borderId="10" applyNumberFormat="0" applyFill="0" applyAlignment="0" applyProtection="0">
      <alignment vertical="center"/>
    </xf>
    <xf numFmtId="0" fontId="98" fillId="0" borderId="10" applyNumberFormat="0" applyFill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99" fillId="11" borderId="0" applyNumberFormat="0" applyBorder="0" applyAlignment="0" applyProtection="0">
      <alignment vertical="center"/>
    </xf>
    <xf numFmtId="0" fontId="100" fillId="25" borderId="12" applyNumberFormat="0" applyAlignment="0" applyProtection="0">
      <alignment vertical="center"/>
    </xf>
    <xf numFmtId="0" fontId="100" fillId="25" borderId="12" applyNumberForma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14" applyNumberFormat="0" applyFill="0" applyAlignment="0" applyProtection="0">
      <alignment vertical="center"/>
    </xf>
    <xf numFmtId="0" fontId="102" fillId="0" borderId="14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12" borderId="0" applyNumberFormat="0" applyBorder="0" applyAlignment="0" applyProtection="0">
      <alignment vertical="center"/>
    </xf>
    <xf numFmtId="0" fontId="105" fillId="12" borderId="0" applyNumberFormat="0" applyBorder="0" applyAlignment="0" applyProtection="0">
      <alignment vertical="center"/>
    </xf>
    <xf numFmtId="0" fontId="105" fillId="16" borderId="0" applyNumberFormat="0" applyBorder="0" applyAlignment="0" applyProtection="0">
      <alignment vertical="center"/>
    </xf>
    <xf numFmtId="0" fontId="105" fillId="16" borderId="0" applyNumberFormat="0" applyBorder="0" applyAlignment="0" applyProtection="0">
      <alignment vertical="center"/>
    </xf>
    <xf numFmtId="0" fontId="105" fillId="17" borderId="0" applyNumberFormat="0" applyBorder="0" applyAlignment="0" applyProtection="0">
      <alignment vertical="center"/>
    </xf>
    <xf numFmtId="0" fontId="105" fillId="17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105" fillId="18" borderId="0" applyNumberFormat="0" applyBorder="0" applyAlignment="0" applyProtection="0">
      <alignment vertical="center"/>
    </xf>
    <xf numFmtId="0" fontId="105" fillId="20" borderId="0" applyNumberFormat="0" applyBorder="0" applyAlignment="0" applyProtection="0">
      <alignment vertical="center"/>
    </xf>
    <xf numFmtId="0" fontId="105" fillId="20" borderId="0" applyNumberFormat="0" applyBorder="0" applyAlignment="0" applyProtection="0">
      <alignment vertical="center"/>
    </xf>
    <xf numFmtId="0" fontId="105" fillId="21" borderId="0" applyNumberFormat="0" applyBorder="0" applyAlignment="0" applyProtection="0">
      <alignment vertical="center"/>
    </xf>
    <xf numFmtId="0" fontId="105" fillId="21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105" fillId="16" borderId="0" applyNumberFormat="0" applyBorder="0" applyAlignment="0" applyProtection="0">
      <alignment vertical="center"/>
    </xf>
    <xf numFmtId="0" fontId="105" fillId="16" borderId="0" applyNumberFormat="0" applyBorder="0" applyAlignment="0" applyProtection="0">
      <alignment vertical="center"/>
    </xf>
    <xf numFmtId="0" fontId="105" fillId="17" borderId="0" applyNumberFormat="0" applyBorder="0" applyAlignment="0" applyProtection="0">
      <alignment vertical="center"/>
    </xf>
    <xf numFmtId="0" fontId="105" fillId="17" borderId="0" applyNumberFormat="0" applyBorder="0" applyAlignment="0" applyProtection="0">
      <alignment vertical="center"/>
    </xf>
    <xf numFmtId="0" fontId="105" fillId="15" borderId="0" applyNumberFormat="0" applyBorder="0" applyAlignment="0" applyProtection="0">
      <alignment vertical="center"/>
    </xf>
    <xf numFmtId="0" fontId="105" fillId="15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7" fillId="25" borderId="1" applyNumberFormat="0" applyAlignment="0" applyProtection="0">
      <alignment vertical="center"/>
    </xf>
    <xf numFmtId="0" fontId="107" fillId="25" borderId="1" applyNumberFormat="0" applyAlignment="0" applyProtection="0">
      <alignment vertical="center"/>
    </xf>
    <xf numFmtId="0" fontId="108" fillId="26" borderId="2" applyNumberFormat="0" applyAlignment="0" applyProtection="0">
      <alignment vertical="center"/>
    </xf>
    <xf numFmtId="0" fontId="108" fillId="26" borderId="2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11" fillId="0" borderId="4" applyNumberFormat="0" applyFill="0" applyAlignment="0" applyProtection="0">
      <alignment vertical="center"/>
    </xf>
    <xf numFmtId="0" fontId="111" fillId="0" borderId="4" applyNumberFormat="0" applyFill="0" applyAlignment="0" applyProtection="0">
      <alignment vertical="center"/>
    </xf>
    <xf numFmtId="0" fontId="112" fillId="0" borderId="6" applyNumberFormat="0" applyFill="0" applyAlignment="0" applyProtection="0">
      <alignment vertical="center"/>
    </xf>
    <xf numFmtId="0" fontId="112" fillId="0" borderId="6" applyNumberFormat="0" applyFill="0" applyAlignment="0" applyProtection="0">
      <alignment vertical="center"/>
    </xf>
    <xf numFmtId="0" fontId="113" fillId="0" borderId="8" applyNumberFormat="0" applyFill="0" applyAlignment="0" applyProtection="0">
      <alignment vertical="center"/>
    </xf>
    <xf numFmtId="0" fontId="113" fillId="0" borderId="8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8" borderId="1" applyNumberFormat="0" applyAlignment="0" applyProtection="0">
      <alignment vertical="center"/>
    </xf>
    <xf numFmtId="0" fontId="114" fillId="8" borderId="1" applyNumberFormat="0" applyAlignment="0" applyProtection="0">
      <alignment vertical="center"/>
    </xf>
    <xf numFmtId="0" fontId="115" fillId="0" borderId="10" applyNumberFormat="0" applyFill="0" applyAlignment="0" applyProtection="0">
      <alignment vertical="center"/>
    </xf>
    <xf numFmtId="0" fontId="115" fillId="0" borderId="10" applyNumberFormat="0" applyFill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117" fillId="25" borderId="12" applyNumberFormat="0" applyAlignment="0" applyProtection="0">
      <alignment vertical="center"/>
    </xf>
    <xf numFmtId="0" fontId="117" fillId="25" borderId="12" applyNumberFormat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14" applyNumberFormat="0" applyFill="0" applyAlignment="0" applyProtection="0">
      <alignment vertical="center"/>
    </xf>
    <xf numFmtId="0" fontId="119" fillId="0" borderId="14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</cellStyleXfs>
  <cellXfs count="938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Alignment="1">
      <alignment horizontal="center" vertical="center" wrapText="1"/>
    </xf>
    <xf numFmtId="49" fontId="46" fillId="0" borderId="48" xfId="0" applyNumberFormat="1" applyFont="1" applyFill="1" applyBorder="1" applyAlignment="1">
      <alignment horizontal="right" vertical="center"/>
    </xf>
    <xf numFmtId="49" fontId="46" fillId="0" borderId="15" xfId="0" applyNumberFormat="1" applyFont="1" applyFill="1" applyBorder="1" applyAlignment="1">
      <alignment horizontal="center" vertical="center"/>
    </xf>
    <xf numFmtId="49" fontId="46" fillId="0" borderId="16" xfId="0" applyNumberFormat="1" applyFont="1" applyFill="1" applyBorder="1" applyAlignment="1">
      <alignment horizontal="left" vertical="center"/>
    </xf>
    <xf numFmtId="49" fontId="46" fillId="0" borderId="17" xfId="0" applyNumberFormat="1" applyFont="1" applyFill="1" applyBorder="1" applyAlignment="1">
      <alignment horizontal="right" vertical="center"/>
    </xf>
    <xf numFmtId="167" fontId="46" fillId="0" borderId="18" xfId="0" applyNumberFormat="1" applyFont="1" applyFill="1" applyBorder="1" applyAlignment="1">
      <alignment horizontal="center" vertical="center"/>
    </xf>
    <xf numFmtId="167" fontId="46" fillId="0" borderId="19" xfId="0" applyNumberFormat="1" applyFont="1" applyFill="1" applyBorder="1" applyAlignment="1">
      <alignment horizontal="center" vertical="center"/>
    </xf>
    <xf numFmtId="49" fontId="46" fillId="0" borderId="20" xfId="0" applyNumberFormat="1" applyFont="1" applyFill="1" applyBorder="1" applyAlignment="1">
      <alignment horizontal="left" vertical="center"/>
    </xf>
    <xf numFmtId="49" fontId="46" fillId="0" borderId="21" xfId="0" applyNumberFormat="1" applyFont="1" applyFill="1" applyBorder="1" applyAlignment="1">
      <alignment horizontal="right" vertical="center"/>
    </xf>
    <xf numFmtId="0" fontId="47" fillId="0" borderId="64" xfId="0" applyFont="1" applyFill="1" applyBorder="1" applyAlignment="1">
      <alignment vertical="center"/>
    </xf>
    <xf numFmtId="0" fontId="47" fillId="0" borderId="63" xfId="0" applyFont="1" applyFill="1" applyBorder="1" applyAlignment="1">
      <alignment vertical="center"/>
    </xf>
    <xf numFmtId="0" fontId="47" fillId="0" borderId="62" xfId="0" applyFont="1" applyFill="1" applyBorder="1" applyAlignment="1">
      <alignment vertical="center"/>
    </xf>
    <xf numFmtId="49" fontId="46" fillId="0" borderId="27" xfId="0" applyNumberFormat="1" applyFont="1" applyFill="1" applyBorder="1" applyAlignment="1">
      <alignment horizontal="left" vertical="center"/>
    </xf>
    <xf numFmtId="0" fontId="43" fillId="0" borderId="0" xfId="0" applyFont="1" applyFill="1" applyAlignment="1">
      <alignment vertical="center"/>
    </xf>
    <xf numFmtId="0" fontId="47" fillId="0" borderId="22" xfId="0" applyFont="1" applyFill="1" applyBorder="1" applyAlignment="1">
      <alignment horizontal="right" vertical="center"/>
    </xf>
    <xf numFmtId="0" fontId="47" fillId="0" borderId="31" xfId="0" applyFont="1" applyFill="1" applyBorder="1" applyAlignment="1">
      <alignment horizontal="left" vertical="center"/>
    </xf>
    <xf numFmtId="0" fontId="47" fillId="0" borderId="45" xfId="0" applyFont="1" applyFill="1" applyBorder="1" applyAlignment="1">
      <alignment vertical="center"/>
    </xf>
    <xf numFmtId="0" fontId="47" fillId="0" borderId="37" xfId="0" applyFont="1" applyFill="1" applyBorder="1" applyAlignment="1">
      <alignment vertical="center"/>
    </xf>
    <xf numFmtId="0" fontId="47" fillId="0" borderId="38" xfId="0" applyFont="1" applyFill="1" applyBorder="1" applyAlignment="1">
      <alignment vertical="center"/>
    </xf>
    <xf numFmtId="0" fontId="47" fillId="0" borderId="53" xfId="0" applyFont="1" applyFill="1" applyBorder="1" applyAlignment="1">
      <alignment horizontal="left" vertical="center"/>
    </xf>
    <xf numFmtId="0" fontId="47" fillId="0" borderId="68" xfId="0" applyFont="1" applyFill="1" applyBorder="1" applyAlignment="1">
      <alignment horizontal="left" vertical="center"/>
    </xf>
    <xf numFmtId="0" fontId="47" fillId="0" borderId="24" xfId="0" applyFont="1" applyFill="1" applyBorder="1" applyAlignment="1">
      <alignment horizontal="right" vertical="center"/>
    </xf>
    <xf numFmtId="0" fontId="47" fillId="0" borderId="51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vertical="center"/>
    </xf>
    <xf numFmtId="0" fontId="47" fillId="0" borderId="0" xfId="0" applyFont="1" applyFill="1" applyAlignment="1">
      <alignment horizontal="left" vertical="center"/>
    </xf>
    <xf numFmtId="0" fontId="52" fillId="0" borderId="0" xfId="0" applyFont="1" applyFill="1" applyAlignment="1">
      <alignment horizontal="center" vertical="center"/>
    </xf>
    <xf numFmtId="0" fontId="47" fillId="0" borderId="41" xfId="0" applyFont="1" applyFill="1" applyBorder="1" applyAlignment="1">
      <alignment vertical="center"/>
    </xf>
    <xf numFmtId="0" fontId="47" fillId="0" borderId="52" xfId="0" applyFont="1" applyFill="1" applyBorder="1" applyAlignment="1">
      <alignment horizontal="center" vertical="center"/>
    </xf>
    <xf numFmtId="0" fontId="47" fillId="0" borderId="69" xfId="0" applyFont="1" applyFill="1" applyBorder="1" applyAlignment="1">
      <alignment horizontal="left" vertical="center"/>
    </xf>
    <xf numFmtId="0" fontId="47" fillId="0" borderId="26" xfId="0" applyFont="1" applyFill="1" applyBorder="1" applyAlignment="1">
      <alignment horizontal="right" vertical="center"/>
    </xf>
    <xf numFmtId="0" fontId="47" fillId="0" borderId="42" xfId="0" applyFont="1" applyFill="1" applyBorder="1" applyAlignment="1">
      <alignment horizontal="left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54" fillId="0" borderId="56" xfId="0" applyFont="1" applyFill="1" applyBorder="1" applyAlignment="1">
      <alignment horizontal="center" vertical="center"/>
    </xf>
    <xf numFmtId="0" fontId="47" fillId="0" borderId="70" xfId="0" applyFont="1" applyFill="1" applyBorder="1" applyAlignment="1">
      <alignment horizontal="left" vertical="center"/>
    </xf>
    <xf numFmtId="0" fontId="47" fillId="0" borderId="30" xfId="0" applyFont="1" applyFill="1" applyBorder="1" applyAlignment="1">
      <alignment horizontal="center" vertical="center"/>
    </xf>
    <xf numFmtId="0" fontId="47" fillId="0" borderId="78" xfId="0" applyFont="1" applyFill="1" applyBorder="1" applyAlignment="1">
      <alignment horizontal="center" vertical="center"/>
    </xf>
    <xf numFmtId="0" fontId="47" fillId="0" borderId="90" xfId="0" quotePrefix="1" applyFont="1" applyFill="1" applyBorder="1" applyAlignment="1">
      <alignment horizontal="center" vertical="center"/>
    </xf>
    <xf numFmtId="49" fontId="46" fillId="0" borderId="71" xfId="0" applyNumberFormat="1" applyFont="1" applyFill="1" applyBorder="1" applyAlignment="1">
      <alignment horizontal="left" vertical="center"/>
    </xf>
    <xf numFmtId="0" fontId="47" fillId="0" borderId="21" xfId="0" applyFont="1" applyFill="1" applyBorder="1" applyAlignment="1">
      <alignment horizontal="right" vertical="center"/>
    </xf>
    <xf numFmtId="0" fontId="47" fillId="0" borderId="26" xfId="0" applyFont="1" applyFill="1" applyBorder="1" applyAlignment="1">
      <alignment horizontal="right" vertical="center" wrapText="1"/>
    </xf>
    <xf numFmtId="49" fontId="46" fillId="0" borderId="21" xfId="0" applyNumberFormat="1" applyFont="1" applyFill="1" applyBorder="1" applyAlignment="1">
      <alignment horizontal="right" vertical="center" wrapText="1"/>
    </xf>
    <xf numFmtId="49" fontId="47" fillId="0" borderId="22" xfId="0" applyNumberFormat="1" applyFont="1" applyFill="1" applyBorder="1" applyAlignment="1">
      <alignment horizontal="right" vertical="center" wrapText="1"/>
    </xf>
    <xf numFmtId="0" fontId="47" fillId="0" borderId="34" xfId="0" applyFont="1" applyFill="1" applyBorder="1" applyAlignment="1">
      <alignment horizontal="left" vertical="center"/>
    </xf>
    <xf numFmtId="0" fontId="47" fillId="0" borderId="32" xfId="0" applyFont="1" applyFill="1" applyBorder="1" applyAlignment="1">
      <alignment horizontal="left" vertical="center"/>
    </xf>
    <xf numFmtId="49" fontId="47" fillId="0" borderId="68" xfId="0" applyNumberFormat="1" applyFont="1" applyFill="1" applyBorder="1" applyAlignment="1">
      <alignment horizontal="left" vertical="center"/>
    </xf>
    <xf numFmtId="49" fontId="47" fillId="0" borderId="24" xfId="0" applyNumberFormat="1" applyFont="1" applyFill="1" applyBorder="1" applyAlignment="1">
      <alignment horizontal="right" vertical="center" wrapText="1"/>
    </xf>
    <xf numFmtId="0" fontId="47" fillId="0" borderId="31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6" fillId="0" borderId="33" xfId="0" applyFont="1" applyFill="1" applyBorder="1" applyAlignment="1">
      <alignment vertical="center"/>
    </xf>
    <xf numFmtId="49" fontId="47" fillId="0" borderId="69" xfId="0" applyNumberFormat="1" applyFont="1" applyFill="1" applyBorder="1" applyAlignment="1">
      <alignment horizontal="left" vertical="center"/>
    </xf>
    <xf numFmtId="49" fontId="47" fillId="0" borderId="26" xfId="0" applyNumberFormat="1" applyFont="1" applyFill="1" applyBorder="1" applyAlignment="1">
      <alignment horizontal="right" vertical="center" wrapText="1"/>
    </xf>
    <xf numFmtId="0" fontId="47" fillId="0" borderId="33" xfId="0" applyFont="1" applyFill="1" applyBorder="1" applyAlignment="1">
      <alignment horizontal="center" vertical="center"/>
    </xf>
    <xf numFmtId="49" fontId="47" fillId="0" borderId="72" xfId="0" applyNumberFormat="1" applyFont="1" applyFill="1" applyBorder="1" applyAlignment="1">
      <alignment horizontal="left" vertical="center"/>
    </xf>
    <xf numFmtId="0" fontId="47" fillId="0" borderId="51" xfId="0" applyFont="1" applyFill="1" applyBorder="1" applyAlignment="1">
      <alignment horizontal="left" vertical="center"/>
    </xf>
    <xf numFmtId="0" fontId="47" fillId="0" borderId="35" xfId="0" applyFont="1" applyFill="1" applyBorder="1" applyAlignment="1">
      <alignment horizontal="left" vertical="center"/>
    </xf>
    <xf numFmtId="0" fontId="47" fillId="0" borderId="57" xfId="0" applyFont="1" applyFill="1" applyBorder="1" applyAlignment="1">
      <alignment horizontal="left" vertical="center"/>
    </xf>
    <xf numFmtId="0" fontId="54" fillId="0" borderId="42" xfId="0" applyFont="1" applyFill="1" applyBorder="1" applyAlignment="1">
      <alignment horizontal="center" vertical="center"/>
    </xf>
    <xf numFmtId="0" fontId="54" fillId="0" borderId="45" xfId="0" applyFont="1" applyFill="1" applyBorder="1" applyAlignment="1">
      <alignment horizontal="center" vertical="center"/>
    </xf>
    <xf numFmtId="0" fontId="52" fillId="0" borderId="56" xfId="0" applyFont="1" applyFill="1" applyBorder="1" applyAlignment="1">
      <alignment horizontal="center" vertical="center"/>
    </xf>
    <xf numFmtId="49" fontId="46" fillId="0" borderId="70" xfId="0" applyNumberFormat="1" applyFont="1" applyFill="1" applyBorder="1" applyAlignment="1">
      <alignment horizontal="left" vertical="center"/>
    </xf>
    <xf numFmtId="49" fontId="47" fillId="0" borderId="21" xfId="0" applyNumberFormat="1" applyFont="1" applyFill="1" applyBorder="1" applyAlignment="1">
      <alignment horizontal="right" vertical="center" wrapText="1"/>
    </xf>
    <xf numFmtId="0" fontId="47" fillId="0" borderId="36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/>
    </xf>
    <xf numFmtId="49" fontId="47" fillId="0" borderId="21" xfId="0" applyNumberFormat="1" applyFont="1" applyFill="1" applyBorder="1" applyAlignment="1">
      <alignment horizontal="right" vertical="center"/>
    </xf>
    <xf numFmtId="49" fontId="47" fillId="0" borderId="70" xfId="0" applyNumberFormat="1" applyFont="1" applyFill="1" applyBorder="1" applyAlignment="1">
      <alignment horizontal="left" vertical="center"/>
    </xf>
    <xf numFmtId="0" fontId="47" fillId="0" borderId="43" xfId="0" applyFont="1" applyFill="1" applyBorder="1" applyAlignment="1">
      <alignment horizontal="center" vertical="center"/>
    </xf>
    <xf numFmtId="0" fontId="47" fillId="0" borderId="60" xfId="0" applyFont="1" applyFill="1" applyBorder="1" applyAlignment="1">
      <alignment horizontal="right" vertical="center"/>
    </xf>
    <xf numFmtId="0" fontId="52" fillId="0" borderId="37" xfId="0" applyFont="1" applyFill="1" applyBorder="1" applyAlignment="1">
      <alignment horizontal="center" vertical="center"/>
    </xf>
    <xf numFmtId="0" fontId="47" fillId="0" borderId="56" xfId="0" applyFont="1" applyFill="1" applyBorder="1" applyAlignment="1">
      <alignment horizontal="left" vertical="center"/>
    </xf>
    <xf numFmtId="0" fontId="47" fillId="0" borderId="60" xfId="0" applyFont="1" applyFill="1" applyBorder="1" applyAlignment="1">
      <alignment horizontal="left" vertical="center"/>
    </xf>
    <xf numFmtId="49" fontId="47" fillId="0" borderId="80" xfId="0" applyNumberFormat="1" applyFont="1" applyFill="1" applyBorder="1" applyAlignment="1">
      <alignment horizontal="right" vertical="center"/>
    </xf>
    <xf numFmtId="0" fontId="47" fillId="0" borderId="33" xfId="0" quotePrefix="1" applyFont="1" applyFill="1" applyBorder="1" applyAlignment="1">
      <alignment vertical="center"/>
    </xf>
    <xf numFmtId="49" fontId="47" fillId="0" borderId="77" xfId="0" applyNumberFormat="1" applyFont="1" applyFill="1" applyBorder="1" applyAlignment="1">
      <alignment horizontal="left" vertical="center"/>
    </xf>
    <xf numFmtId="49" fontId="47" fillId="0" borderId="61" xfId="0" applyNumberFormat="1" applyFont="1" applyFill="1" applyBorder="1" applyAlignment="1">
      <alignment horizontal="right" vertical="center"/>
    </xf>
    <xf numFmtId="0" fontId="47" fillId="0" borderId="82" xfId="0" applyFont="1" applyFill="1" applyBorder="1" applyAlignment="1">
      <alignment horizontal="left" vertical="center"/>
    </xf>
    <xf numFmtId="0" fontId="62" fillId="0" borderId="35" xfId="0" applyFont="1" applyFill="1" applyBorder="1" applyAlignment="1">
      <alignment vertical="center"/>
    </xf>
    <xf numFmtId="0" fontId="48" fillId="0" borderId="83" xfId="0" applyFont="1" applyFill="1" applyBorder="1" applyAlignment="1">
      <alignment horizontal="center" vertical="center"/>
    </xf>
    <xf numFmtId="49" fontId="47" fillId="0" borderId="61" xfId="0" applyNumberFormat="1" applyFont="1" applyFill="1" applyBorder="1" applyAlignment="1">
      <alignment horizontal="left" vertical="center"/>
    </xf>
    <xf numFmtId="0" fontId="47" fillId="0" borderId="38" xfId="0" applyFont="1" applyFill="1" applyBorder="1" applyAlignment="1">
      <alignment horizontal="left" vertical="center"/>
    </xf>
    <xf numFmtId="0" fontId="47" fillId="0" borderId="39" xfId="0" applyFont="1" applyFill="1" applyBorder="1" applyAlignment="1">
      <alignment horizontal="left" vertical="center"/>
    </xf>
    <xf numFmtId="0" fontId="54" fillId="0" borderId="39" xfId="0" applyFont="1" applyFill="1" applyBorder="1" applyAlignment="1">
      <alignment horizontal="center" vertical="center"/>
    </xf>
    <xf numFmtId="49" fontId="46" fillId="0" borderId="18" xfId="0" applyNumberFormat="1" applyFont="1" applyFill="1" applyBorder="1" applyAlignment="1">
      <alignment horizontal="right" vertical="center"/>
    </xf>
    <xf numFmtId="0" fontId="47" fillId="0" borderId="44" xfId="0" applyFont="1" applyFill="1" applyBorder="1" applyAlignment="1">
      <alignment horizontal="center" vertical="center"/>
    </xf>
    <xf numFmtId="49" fontId="46" fillId="0" borderId="61" xfId="0" applyNumberFormat="1" applyFont="1" applyFill="1" applyBorder="1" applyAlignment="1">
      <alignment horizontal="left" vertical="center"/>
    </xf>
    <xf numFmtId="0" fontId="47" fillId="0" borderId="55" xfId="0" applyFont="1" applyFill="1" applyBorder="1" applyAlignment="1">
      <alignment horizontal="left" vertical="center"/>
    </xf>
    <xf numFmtId="0" fontId="47" fillId="0" borderId="42" xfId="0" applyFont="1" applyFill="1" applyBorder="1" applyAlignment="1">
      <alignment vertical="center"/>
    </xf>
    <xf numFmtId="0" fontId="47" fillId="0" borderId="37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 wrapText="1"/>
    </xf>
    <xf numFmtId="49" fontId="47" fillId="0" borderId="60" xfId="0" applyNumberFormat="1" applyFont="1" applyFill="1" applyBorder="1" applyAlignment="1">
      <alignment horizontal="left" vertical="center"/>
    </xf>
    <xf numFmtId="49" fontId="47" fillId="0" borderId="77" xfId="0" applyNumberFormat="1" applyFont="1" applyFill="1" applyBorder="1" applyAlignment="1">
      <alignment horizontal="right" vertical="center"/>
    </xf>
    <xf numFmtId="0" fontId="54" fillId="0" borderId="31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left" vertical="center"/>
    </xf>
    <xf numFmtId="0" fontId="52" fillId="0" borderId="39" xfId="0" applyFont="1" applyFill="1" applyBorder="1" applyAlignment="1">
      <alignment horizontal="center" vertical="center"/>
    </xf>
    <xf numFmtId="49" fontId="61" fillId="0" borderId="33" xfId="0" applyNumberFormat="1" applyFont="1" applyFill="1" applyBorder="1" applyAlignment="1">
      <alignment horizontal="center" vertical="center" shrinkToFit="1"/>
    </xf>
    <xf numFmtId="49" fontId="54" fillId="0" borderId="57" xfId="0" applyNumberFormat="1" applyFont="1" applyFill="1" applyBorder="1" applyAlignment="1">
      <alignment horizontal="center" vertical="center" shrinkToFit="1"/>
    </xf>
    <xf numFmtId="49" fontId="46" fillId="0" borderId="18" xfId="0" applyNumberFormat="1" applyFont="1" applyFill="1" applyBorder="1" applyAlignment="1">
      <alignment horizontal="left" vertical="center"/>
    </xf>
    <xf numFmtId="49" fontId="47" fillId="0" borderId="60" xfId="0" applyNumberFormat="1" applyFont="1" applyFill="1" applyBorder="1" applyAlignment="1">
      <alignment horizontal="right" vertical="center"/>
    </xf>
    <xf numFmtId="0" fontId="47" fillId="0" borderId="33" xfId="0" applyFont="1" applyFill="1" applyBorder="1" applyAlignment="1">
      <alignment horizontal="left" vertical="center" wrapText="1"/>
    </xf>
    <xf numFmtId="49" fontId="47" fillId="0" borderId="27" xfId="0" applyNumberFormat="1" applyFont="1" applyFill="1" applyBorder="1" applyAlignment="1">
      <alignment horizontal="left" vertical="center"/>
    </xf>
    <xf numFmtId="0" fontId="52" fillId="0" borderId="33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right" vertical="center"/>
    </xf>
    <xf numFmtId="0" fontId="47" fillId="0" borderId="57" xfId="0" applyFont="1" applyFill="1" applyBorder="1" applyAlignment="1">
      <alignment horizontal="center" vertical="center"/>
    </xf>
    <xf numFmtId="49" fontId="47" fillId="0" borderId="22" xfId="0" applyNumberFormat="1" applyFont="1" applyFill="1" applyBorder="1" applyAlignment="1">
      <alignment horizontal="right" vertical="center"/>
    </xf>
    <xf numFmtId="0" fontId="47" fillId="0" borderId="56" xfId="0" quotePrefix="1" applyFont="1" applyFill="1" applyBorder="1" applyAlignment="1">
      <alignment horizontal="left" vertical="center"/>
    </xf>
    <xf numFmtId="49" fontId="47" fillId="0" borderId="23" xfId="0" applyNumberFormat="1" applyFont="1" applyFill="1" applyBorder="1" applyAlignment="1">
      <alignment horizontal="left" vertical="center"/>
    </xf>
    <xf numFmtId="0" fontId="52" fillId="0" borderId="40" xfId="0" applyFont="1" applyFill="1" applyBorder="1" applyAlignment="1">
      <alignment horizontal="center" vertical="center"/>
    </xf>
    <xf numFmtId="0" fontId="46" fillId="0" borderId="44" xfId="0" applyFont="1" applyFill="1" applyBorder="1" applyAlignment="1">
      <alignment horizontal="right" vertical="center"/>
    </xf>
    <xf numFmtId="0" fontId="52" fillId="0" borderId="33" xfId="0" quotePrefix="1" applyFont="1" applyFill="1" applyBorder="1" applyAlignment="1">
      <alignment horizontal="center" vertical="center"/>
    </xf>
    <xf numFmtId="49" fontId="47" fillId="0" borderId="25" xfId="0" applyNumberFormat="1" applyFont="1" applyFill="1" applyBorder="1" applyAlignment="1">
      <alignment horizontal="left" vertical="center"/>
    </xf>
    <xf numFmtId="49" fontId="47" fillId="0" borderId="26" xfId="0" applyNumberFormat="1" applyFont="1" applyFill="1" applyBorder="1" applyAlignment="1">
      <alignment horizontal="right" vertical="center"/>
    </xf>
    <xf numFmtId="0" fontId="47" fillId="0" borderId="40" xfId="0" applyFont="1" applyFill="1" applyBorder="1" applyAlignment="1">
      <alignment horizontal="left" vertical="center"/>
    </xf>
    <xf numFmtId="0" fontId="47" fillId="0" borderId="54" xfId="0" quotePrefix="1" applyFont="1" applyFill="1" applyBorder="1" applyAlignment="1">
      <alignment horizontal="center" vertical="center"/>
    </xf>
    <xf numFmtId="49" fontId="46" fillId="0" borderId="75" xfId="0" applyNumberFormat="1" applyFont="1" applyFill="1" applyBorder="1" applyAlignment="1">
      <alignment horizontal="right" vertical="center"/>
    </xf>
    <xf numFmtId="0" fontId="47" fillId="0" borderId="54" xfId="0" applyFont="1" applyFill="1" applyBorder="1" applyAlignment="1">
      <alignment horizontal="center" vertical="center"/>
    </xf>
    <xf numFmtId="0" fontId="47" fillId="0" borderId="45" xfId="0" quotePrefix="1" applyFont="1" applyFill="1" applyBorder="1" applyAlignment="1">
      <alignment horizontal="left" vertical="center"/>
    </xf>
    <xf numFmtId="0" fontId="47" fillId="0" borderId="56" xfId="0" quotePrefix="1" applyFont="1" applyFill="1" applyBorder="1" applyAlignment="1">
      <alignment vertical="center"/>
    </xf>
    <xf numFmtId="0" fontId="53" fillId="0" borderId="40" xfId="0" applyFont="1" applyFill="1" applyBorder="1" applyAlignment="1">
      <alignment horizontal="center" vertical="center"/>
    </xf>
    <xf numFmtId="0" fontId="47" fillId="0" borderId="33" xfId="0" quotePrefix="1" applyFont="1" applyFill="1" applyBorder="1" applyAlignment="1">
      <alignment horizontal="center" vertical="center"/>
    </xf>
    <xf numFmtId="49" fontId="47" fillId="0" borderId="77" xfId="0" applyNumberFormat="1" applyFont="1" applyFill="1" applyBorder="1" applyAlignment="1">
      <alignment horizontal="right" vertical="center" wrapText="1"/>
    </xf>
    <xf numFmtId="0" fontId="66" fillId="0" borderId="40" xfId="0" applyFont="1" applyFill="1" applyBorder="1" applyAlignment="1">
      <alignment vertical="center"/>
    </xf>
    <xf numFmtId="0" fontId="54" fillId="0" borderId="40" xfId="0" applyFont="1" applyFill="1" applyBorder="1" applyAlignment="1">
      <alignment horizontal="center" vertical="center"/>
    </xf>
    <xf numFmtId="0" fontId="47" fillId="0" borderId="31" xfId="0" applyFont="1" applyFill="1" applyBorder="1" applyAlignment="1">
      <alignment horizontal="right" vertical="center"/>
    </xf>
    <xf numFmtId="0" fontId="54" fillId="0" borderId="33" xfId="0" applyFont="1" applyFill="1" applyBorder="1" applyAlignment="1">
      <alignment horizontal="center" vertical="center"/>
    </xf>
    <xf numFmtId="49" fontId="54" fillId="0" borderId="33" xfId="0" applyNumberFormat="1" applyFont="1" applyFill="1" applyBorder="1" applyAlignment="1">
      <alignment horizontal="center" vertical="center" shrinkToFit="1"/>
    </xf>
    <xf numFmtId="0" fontId="47" fillId="0" borderId="61" xfId="0" applyFont="1" applyFill="1" applyBorder="1" applyAlignment="1">
      <alignment horizontal="left" vertical="center"/>
    </xf>
    <xf numFmtId="0" fontId="46" fillId="0" borderId="29" xfId="0" applyFont="1" applyFill="1" applyBorder="1" applyAlignment="1">
      <alignment horizontal="right" vertical="center"/>
    </xf>
    <xf numFmtId="0" fontId="59" fillId="0" borderId="0" xfId="0" applyFont="1" applyFill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59" fillId="0" borderId="40" xfId="0" applyFont="1" applyFill="1" applyBorder="1" applyAlignment="1">
      <alignment horizontal="center" vertical="center" wrapText="1"/>
    </xf>
    <xf numFmtId="49" fontId="52" fillId="0" borderId="57" xfId="0" applyNumberFormat="1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left" vertical="center"/>
    </xf>
    <xf numFmtId="0" fontId="46" fillId="0" borderId="46" xfId="0" applyFont="1" applyFill="1" applyBorder="1" applyAlignment="1">
      <alignment horizontal="right" vertical="center"/>
    </xf>
    <xf numFmtId="0" fontId="47" fillId="0" borderId="38" xfId="0" quotePrefix="1" applyFont="1" applyFill="1" applyBorder="1" applyAlignment="1">
      <alignment vertical="center"/>
    </xf>
    <xf numFmtId="0" fontId="46" fillId="0" borderId="60" xfId="0" applyFont="1" applyFill="1" applyBorder="1" applyAlignment="1">
      <alignment horizontal="left" vertical="center"/>
    </xf>
    <xf numFmtId="0" fontId="47" fillId="0" borderId="87" xfId="0" applyFont="1" applyFill="1" applyBorder="1" applyAlignment="1">
      <alignment horizontal="right" vertical="center"/>
    </xf>
    <xf numFmtId="0" fontId="42" fillId="0" borderId="40" xfId="0" applyFont="1" applyFill="1" applyBorder="1" applyAlignment="1">
      <alignment vertical="center"/>
    </xf>
    <xf numFmtId="49" fontId="54" fillId="0" borderId="41" xfId="0" applyNumberFormat="1" applyFont="1" applyFill="1" applyBorder="1" applyAlignment="1">
      <alignment horizontal="center" vertical="center"/>
    </xf>
    <xf numFmtId="0" fontId="47" fillId="0" borderId="61" xfId="0" applyFont="1" applyFill="1" applyBorder="1" applyAlignment="1">
      <alignment horizontal="right" vertical="center"/>
    </xf>
    <xf numFmtId="0" fontId="62" fillId="0" borderId="0" xfId="0" applyFont="1" applyFill="1" applyAlignment="1">
      <alignment vertical="center"/>
    </xf>
    <xf numFmtId="0" fontId="48" fillId="0" borderId="35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right" vertical="center"/>
    </xf>
    <xf numFmtId="0" fontId="47" fillId="0" borderId="31" xfId="0" quotePrefix="1" applyFont="1" applyFill="1" applyBorder="1" applyAlignment="1">
      <alignment horizontal="left" vertical="center"/>
    </xf>
    <xf numFmtId="0" fontId="52" fillId="0" borderId="31" xfId="0" quotePrefix="1" applyFont="1" applyFill="1" applyBorder="1" applyAlignment="1">
      <alignment horizontal="left" vertical="center"/>
    </xf>
    <xf numFmtId="0" fontId="54" fillId="0" borderId="40" xfId="0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39" xfId="0" applyFont="1" applyFill="1" applyBorder="1" applyAlignment="1">
      <alignment vertical="center"/>
    </xf>
    <xf numFmtId="0" fontId="47" fillId="0" borderId="33" xfId="0" applyFont="1" applyFill="1" applyBorder="1" applyAlignment="1">
      <alignment horizontal="left" vertical="center"/>
    </xf>
    <xf numFmtId="0" fontId="47" fillId="0" borderId="44" xfId="0" applyFont="1" applyFill="1" applyBorder="1" applyAlignment="1">
      <alignment vertical="center"/>
    </xf>
    <xf numFmtId="0" fontId="47" fillId="0" borderId="77" xfId="0" applyFont="1" applyFill="1" applyBorder="1" applyAlignment="1">
      <alignment horizontal="left" vertical="center"/>
    </xf>
    <xf numFmtId="0" fontId="47" fillId="0" borderId="58" xfId="0" quotePrefix="1" applyFont="1" applyFill="1" applyBorder="1" applyAlignment="1">
      <alignment horizontal="left" vertical="center"/>
    </xf>
    <xf numFmtId="0" fontId="42" fillId="0" borderId="37" xfId="0" applyFont="1" applyFill="1" applyBorder="1" applyAlignment="1">
      <alignment horizontal="right" vertical="center"/>
    </xf>
    <xf numFmtId="0" fontId="47" fillId="0" borderId="40" xfId="0" applyFont="1" applyFill="1" applyBorder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46" fillId="0" borderId="21" xfId="0" applyFont="1" applyFill="1" applyBorder="1" applyAlignment="1">
      <alignment horizontal="right" vertical="center"/>
    </xf>
    <xf numFmtId="0" fontId="54" fillId="0" borderId="36" xfId="388" applyFont="1" applyFill="1" applyBorder="1" applyAlignment="1">
      <alignment horizontal="center" vertical="center" wrapText="1"/>
    </xf>
    <xf numFmtId="49" fontId="52" fillId="0" borderId="41" xfId="0" applyNumberFormat="1" applyFont="1" applyFill="1" applyBorder="1" applyAlignment="1">
      <alignment horizontal="center" vertical="center"/>
    </xf>
    <xf numFmtId="0" fontId="47" fillId="0" borderId="37" xfId="0" quotePrefix="1" applyFont="1" applyFill="1" applyBorder="1" applyAlignment="1">
      <alignment horizontal="left" vertical="center"/>
    </xf>
    <xf numFmtId="0" fontId="54" fillId="0" borderId="0" xfId="0" applyFont="1" applyFill="1" applyAlignment="1">
      <alignment vertical="center"/>
    </xf>
    <xf numFmtId="0" fontId="47" fillId="0" borderId="77" xfId="0" applyFont="1" applyFill="1" applyBorder="1" applyAlignment="1">
      <alignment horizontal="right" vertical="center"/>
    </xf>
    <xf numFmtId="0" fontId="53" fillId="0" borderId="44" xfId="388" quotePrefix="1" applyFont="1" applyFill="1" applyBorder="1" applyAlignment="1">
      <alignment horizontal="center" vertical="center"/>
    </xf>
    <xf numFmtId="0" fontId="47" fillId="0" borderId="79" xfId="0" applyFont="1" applyFill="1" applyBorder="1" applyAlignment="1">
      <alignment horizontal="right" vertical="center"/>
    </xf>
    <xf numFmtId="0" fontId="47" fillId="0" borderId="37" xfId="0" applyFont="1" applyFill="1" applyBorder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0" fontId="54" fillId="0" borderId="41" xfId="0" applyFont="1" applyFill="1" applyBorder="1" applyAlignment="1">
      <alignment vertical="center"/>
    </xf>
    <xf numFmtId="0" fontId="47" fillId="0" borderId="29" xfId="0" applyFont="1" applyFill="1" applyBorder="1" applyAlignment="1">
      <alignment horizontal="left" vertical="center"/>
    </xf>
    <xf numFmtId="0" fontId="47" fillId="0" borderId="19" xfId="0" applyFont="1" applyFill="1" applyBorder="1" applyAlignment="1">
      <alignment horizontal="center" vertical="center"/>
    </xf>
    <xf numFmtId="0" fontId="46" fillId="0" borderId="71" xfId="0" applyFont="1" applyFill="1" applyBorder="1" applyAlignment="1">
      <alignment horizontal="left" vertical="center"/>
    </xf>
    <xf numFmtId="0" fontId="47" fillId="0" borderId="45" xfId="0" quotePrefix="1" applyFont="1" applyFill="1" applyBorder="1" applyAlignment="1">
      <alignment vertical="center"/>
    </xf>
    <xf numFmtId="0" fontId="46" fillId="0" borderId="61" xfId="0" applyFont="1" applyFill="1" applyBorder="1" applyAlignment="1">
      <alignment horizontal="left" vertical="center"/>
    </xf>
    <xf numFmtId="0" fontId="62" fillId="0" borderId="83" xfId="0" applyFont="1" applyFill="1" applyBorder="1" applyAlignment="1">
      <alignment vertical="center"/>
    </xf>
    <xf numFmtId="0" fontId="47" fillId="0" borderId="83" xfId="0" applyFont="1" applyFill="1" applyBorder="1" applyAlignment="1">
      <alignment horizontal="right" vertical="center"/>
    </xf>
    <xf numFmtId="0" fontId="46" fillId="0" borderId="26" xfId="0" applyFont="1" applyFill="1" applyBorder="1" applyAlignment="1">
      <alignment horizontal="right" vertical="center"/>
    </xf>
    <xf numFmtId="0" fontId="46" fillId="0" borderId="79" xfId="0" applyFont="1" applyFill="1" applyBorder="1" applyAlignment="1">
      <alignment horizontal="left" vertical="center"/>
    </xf>
    <xf numFmtId="0" fontId="46" fillId="0" borderId="33" xfId="0" applyFont="1" applyFill="1" applyBorder="1" applyAlignment="1">
      <alignment horizontal="left" vertical="center"/>
    </xf>
    <xf numFmtId="0" fontId="46" fillId="0" borderId="22" xfId="0" applyFont="1" applyFill="1" applyBorder="1" applyAlignment="1">
      <alignment horizontal="right" vertical="center"/>
    </xf>
    <xf numFmtId="0" fontId="46" fillId="0" borderId="68" xfId="0" applyFont="1" applyFill="1" applyBorder="1" applyAlignment="1">
      <alignment horizontal="left" vertical="center"/>
    </xf>
    <xf numFmtId="0" fontId="53" fillId="0" borderId="54" xfId="0" applyFont="1" applyFill="1" applyBorder="1" applyAlignment="1">
      <alignment horizontal="center" vertical="center"/>
    </xf>
    <xf numFmtId="0" fontId="47" fillId="0" borderId="72" xfId="0" applyFont="1" applyFill="1" applyBorder="1" applyAlignment="1">
      <alignment horizontal="left" vertical="center"/>
    </xf>
    <xf numFmtId="0" fontId="46" fillId="0" borderId="75" xfId="0" applyFont="1" applyFill="1" applyBorder="1" applyAlignment="1">
      <alignment horizontal="right" vertical="center"/>
    </xf>
    <xf numFmtId="0" fontId="46" fillId="0" borderId="60" xfId="0" applyFont="1" applyFill="1" applyBorder="1" applyAlignment="1">
      <alignment horizontal="right" vertical="center"/>
    </xf>
    <xf numFmtId="0" fontId="54" fillId="0" borderId="54" xfId="0" applyFont="1" applyFill="1" applyBorder="1" applyAlignment="1">
      <alignment horizontal="center" vertical="center"/>
    </xf>
    <xf numFmtId="49" fontId="48" fillId="0" borderId="54" xfId="0" applyNumberFormat="1" applyFont="1" applyFill="1" applyBorder="1" applyAlignment="1">
      <alignment horizontal="center" vertical="center" wrapText="1"/>
    </xf>
    <xf numFmtId="0" fontId="46" fillId="0" borderId="61" xfId="0" applyFont="1" applyFill="1" applyBorder="1" applyAlignment="1">
      <alignment horizontal="right" vertical="center"/>
    </xf>
    <xf numFmtId="49" fontId="48" fillId="0" borderId="39" xfId="0" applyNumberFormat="1" applyFont="1" applyFill="1" applyBorder="1" applyAlignment="1">
      <alignment horizontal="center" vertical="center" wrapText="1"/>
    </xf>
    <xf numFmtId="49" fontId="65" fillId="0" borderId="4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6" fillId="0" borderId="70" xfId="0" applyFont="1" applyFill="1" applyBorder="1" applyAlignment="1">
      <alignment horizontal="left" vertical="center"/>
    </xf>
    <xf numFmtId="0" fontId="47" fillId="0" borderId="49" xfId="0" applyFont="1" applyFill="1" applyBorder="1" applyAlignment="1">
      <alignment horizontal="right" vertical="center"/>
    </xf>
    <xf numFmtId="0" fontId="47" fillId="0" borderId="73" xfId="0" applyFont="1" applyFill="1" applyBorder="1" applyAlignment="1">
      <alignment horizontal="left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left" vertical="center"/>
    </xf>
    <xf numFmtId="0" fontId="47" fillId="0" borderId="39" xfId="0" quotePrefix="1" applyFont="1" applyFill="1" applyBorder="1" applyAlignment="1">
      <alignment vertical="center"/>
    </xf>
    <xf numFmtId="0" fontId="47" fillId="0" borderId="86" xfId="0" quotePrefix="1" applyFont="1" applyFill="1" applyBorder="1" applyAlignment="1">
      <alignment horizontal="left" vertical="center"/>
    </xf>
    <xf numFmtId="0" fontId="59" fillId="0" borderId="54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left" vertical="center"/>
    </xf>
    <xf numFmtId="0" fontId="47" fillId="0" borderId="40" xfId="0" quotePrefix="1" applyFont="1" applyFill="1" applyBorder="1" applyAlignment="1">
      <alignment vertical="center"/>
    </xf>
    <xf numFmtId="0" fontId="47" fillId="0" borderId="33" xfId="0" quotePrefix="1" applyFont="1" applyFill="1" applyBorder="1" applyAlignment="1">
      <alignment horizontal="left" vertical="center"/>
    </xf>
    <xf numFmtId="0" fontId="47" fillId="0" borderId="40" xfId="0" applyFont="1" applyFill="1" applyBorder="1" applyAlignment="1">
      <alignment horizontal="center" vertical="center" wrapText="1" shrinkToFit="1"/>
    </xf>
    <xf numFmtId="0" fontId="47" fillId="0" borderId="36" xfId="388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left" vertical="center"/>
    </xf>
    <xf numFmtId="0" fontId="54" fillId="0" borderId="36" xfId="0" applyFont="1" applyFill="1" applyBorder="1" applyAlignment="1">
      <alignment horizontal="center" vertical="center"/>
    </xf>
    <xf numFmtId="49" fontId="47" fillId="0" borderId="24" xfId="0" applyNumberFormat="1" applyFont="1" applyFill="1" applyBorder="1" applyAlignment="1">
      <alignment horizontal="right" vertical="center"/>
    </xf>
    <xf numFmtId="49" fontId="54" fillId="0" borderId="36" xfId="0" applyNumberFormat="1" applyFont="1" applyFill="1" applyBorder="1" applyAlignment="1">
      <alignment horizontal="center" vertical="center" shrinkToFit="1"/>
    </xf>
    <xf numFmtId="0" fontId="47" fillId="0" borderId="37" xfId="0" applyFont="1" applyFill="1" applyBorder="1" applyAlignment="1">
      <alignment horizontal="right" vertical="center"/>
    </xf>
    <xf numFmtId="49" fontId="52" fillId="0" borderId="0" xfId="0" applyNumberFormat="1" applyFont="1" applyFill="1" applyAlignment="1">
      <alignment horizontal="center" vertical="center" wrapText="1"/>
    </xf>
    <xf numFmtId="0" fontId="54" fillId="0" borderId="41" xfId="0" applyFont="1" applyFill="1" applyBorder="1" applyAlignment="1">
      <alignment horizontal="center" vertical="center"/>
    </xf>
    <xf numFmtId="0" fontId="47" fillId="0" borderId="89" xfId="0" applyFont="1" applyFill="1" applyBorder="1" applyAlignment="1">
      <alignment vertical="center"/>
    </xf>
    <xf numFmtId="0" fontId="47" fillId="0" borderId="42" xfId="0" quotePrefix="1" applyFont="1" applyFill="1" applyBorder="1" applyAlignment="1">
      <alignment horizontal="left" vertical="center"/>
    </xf>
    <xf numFmtId="0" fontId="47" fillId="0" borderId="50" xfId="0" applyFont="1" applyFill="1" applyBorder="1" applyAlignment="1">
      <alignment horizontal="center" vertical="center"/>
    </xf>
    <xf numFmtId="14" fontId="47" fillId="0" borderId="31" xfId="0" applyNumberFormat="1" applyFont="1" applyFill="1" applyBorder="1" applyAlignment="1">
      <alignment horizontal="center" vertical="center" wrapText="1"/>
    </xf>
    <xf numFmtId="0" fontId="47" fillId="0" borderId="55" xfId="0" applyFont="1" applyFill="1" applyBorder="1" applyAlignment="1">
      <alignment vertical="center"/>
    </xf>
    <xf numFmtId="0" fontId="47" fillId="0" borderId="53" xfId="0" quotePrefix="1" applyFont="1" applyFill="1" applyBorder="1" applyAlignment="1">
      <alignment horizontal="left" vertical="center"/>
    </xf>
    <xf numFmtId="0" fontId="47" fillId="0" borderId="54" xfId="0" quotePrefix="1" applyFont="1" applyFill="1" applyBorder="1" applyAlignment="1">
      <alignment horizontal="left" vertical="center"/>
    </xf>
    <xf numFmtId="49" fontId="47" fillId="0" borderId="44" xfId="0" applyNumberFormat="1" applyFont="1" applyFill="1" applyBorder="1" applyAlignment="1">
      <alignment horizontal="right" vertical="center"/>
    </xf>
    <xf numFmtId="0" fontId="47" fillId="0" borderId="31" xfId="0" applyFont="1" applyFill="1" applyBorder="1" applyAlignment="1">
      <alignment vertical="center"/>
    </xf>
    <xf numFmtId="49" fontId="46" fillId="0" borderId="28" xfId="0" applyNumberFormat="1" applyFont="1" applyFill="1" applyBorder="1" applyAlignment="1">
      <alignment horizontal="right" vertical="center"/>
    </xf>
    <xf numFmtId="0" fontId="47" fillId="0" borderId="59" xfId="0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/>
    </xf>
    <xf numFmtId="0" fontId="47" fillId="0" borderId="81" xfId="0" applyFont="1" applyFill="1" applyBorder="1" applyAlignment="1">
      <alignment horizontal="center" vertical="center"/>
    </xf>
    <xf numFmtId="0" fontId="47" fillId="0" borderId="76" xfId="0" applyFont="1" applyFill="1" applyBorder="1" applyAlignment="1">
      <alignment horizontal="center" vertical="center"/>
    </xf>
    <xf numFmtId="49" fontId="46" fillId="0" borderId="74" xfId="0" applyNumberFormat="1" applyFont="1" applyFill="1" applyBorder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0" fontId="42" fillId="0" borderId="0" xfId="0" applyFont="1" applyFill="1" applyAlignment="1">
      <alignment horizontal="left"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57" xfId="0" applyFont="1" applyFill="1" applyBorder="1" applyAlignment="1">
      <alignment horizontal="center" vertical="center"/>
    </xf>
    <xf numFmtId="0" fontId="47" fillId="27" borderId="30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67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47" fillId="27" borderId="85" xfId="0" applyFont="1" applyFill="1" applyBorder="1" applyAlignment="1">
      <alignment horizontal="left" vertical="center"/>
    </xf>
    <xf numFmtId="0" fontId="47" fillId="27" borderId="86" xfId="0" applyFont="1" applyFill="1" applyBorder="1" applyAlignment="1">
      <alignment horizontal="left"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9" xfId="0" applyFont="1" applyFill="1" applyBorder="1" applyAlignment="1">
      <alignment horizontal="center" vertical="center"/>
    </xf>
    <xf numFmtId="0" fontId="52" fillId="27" borderId="54" xfId="0" applyFont="1" applyFill="1" applyBorder="1" applyAlignment="1">
      <alignment horizontal="center" vertical="center"/>
    </xf>
    <xf numFmtId="0" fontId="52" fillId="27" borderId="36" xfId="0" applyFont="1" applyFill="1" applyBorder="1" applyAlignment="1">
      <alignment horizontal="center" vertical="center"/>
    </xf>
    <xf numFmtId="0" fontId="64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7" fillId="27" borderId="39" xfId="0" applyFont="1" applyFill="1" applyBorder="1" applyAlignment="1">
      <alignment horizontal="center" vertical="center" wrapText="1"/>
    </xf>
    <xf numFmtId="0" fontId="47" fillId="27" borderId="54" xfId="0" applyFont="1" applyFill="1" applyBorder="1" applyAlignment="1">
      <alignment horizontal="center" vertical="center"/>
    </xf>
    <xf numFmtId="0" fontId="48" fillId="27" borderId="84" xfId="0" applyFont="1" applyFill="1" applyBorder="1" applyAlignment="1">
      <alignment horizontal="left" vertical="center"/>
    </xf>
    <xf numFmtId="0" fontId="62" fillId="27" borderId="83" xfId="0" applyFont="1" applyFill="1" applyBorder="1" applyAlignment="1">
      <alignment vertical="center"/>
    </xf>
    <xf numFmtId="0" fontId="48" fillId="27" borderId="83" xfId="0" applyFont="1" applyFill="1" applyBorder="1" applyAlignment="1">
      <alignment horizontal="center" vertical="center"/>
    </xf>
    <xf numFmtId="0" fontId="47" fillId="27" borderId="83" xfId="0" applyFont="1" applyFill="1" applyBorder="1" applyAlignment="1">
      <alignment horizontal="right" vertical="center"/>
    </xf>
    <xf numFmtId="0" fontId="47" fillId="27" borderId="43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right" vertical="center"/>
    </xf>
    <xf numFmtId="49" fontId="61" fillId="27" borderId="45" xfId="0" applyNumberFormat="1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49" fontId="48" fillId="27" borderId="36" xfId="0" applyNumberFormat="1" applyFont="1" applyFill="1" applyBorder="1" applyAlignment="1">
      <alignment horizontal="center" vertical="center" shrinkToFit="1"/>
    </xf>
    <xf numFmtId="0" fontId="65" fillId="27" borderId="54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vertical="center"/>
    </xf>
    <xf numFmtId="0" fontId="67" fillId="27" borderId="0" xfId="0" applyFont="1" applyFill="1" applyAlignment="1">
      <alignment horizontal="left" vertical="center"/>
    </xf>
    <xf numFmtId="0" fontId="47" fillId="27" borderId="40" xfId="0" applyFont="1" applyFill="1" applyBorder="1" applyAlignment="1">
      <alignment horizontal="center" vertical="center"/>
    </xf>
    <xf numFmtId="0" fontId="54" fillId="27" borderId="54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horizontal="center" vertical="center"/>
    </xf>
    <xf numFmtId="0" fontId="54" fillId="27" borderId="3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left" vertical="center"/>
    </xf>
    <xf numFmtId="49" fontId="52" fillId="27" borderId="40" xfId="0" applyNumberFormat="1" applyFont="1" applyFill="1" applyBorder="1" applyAlignment="1">
      <alignment horizontal="center" vertical="center"/>
    </xf>
    <xf numFmtId="49" fontId="47" fillId="27" borderId="40" xfId="0" applyNumberFormat="1" applyFont="1" applyFill="1" applyBorder="1" applyAlignment="1">
      <alignment horizontal="center" vertical="center"/>
    </xf>
    <xf numFmtId="0" fontId="47" fillId="27" borderId="51" xfId="0" applyFont="1" applyFill="1" applyBorder="1" applyAlignment="1">
      <alignment horizontal="center" vertical="center"/>
    </xf>
    <xf numFmtId="0" fontId="65" fillId="27" borderId="52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42" fillId="27" borderId="40" xfId="0" applyFont="1" applyFill="1" applyBorder="1" applyAlignment="1">
      <alignment vertical="center"/>
    </xf>
    <xf numFmtId="0" fontId="46" fillId="27" borderId="35" xfId="0" applyFont="1" applyFill="1" applyBorder="1" applyAlignment="1">
      <alignment horizontal="right" vertical="center"/>
    </xf>
    <xf numFmtId="0" fontId="47" fillId="27" borderId="54" xfId="0" applyFont="1" applyFill="1" applyBorder="1" applyAlignment="1">
      <alignment horizontal="left" vertical="center"/>
    </xf>
    <xf numFmtId="0" fontId="53" fillId="27" borderId="0" xfId="0" applyFont="1" applyFill="1" applyAlignment="1">
      <alignment horizontal="center" vertical="center"/>
    </xf>
    <xf numFmtId="49" fontId="47" fillId="27" borderId="45" xfId="0" applyNumberFormat="1" applyFont="1" applyFill="1" applyBorder="1" applyAlignment="1">
      <alignment horizontal="left" vertical="center" wrapText="1"/>
    </xf>
    <xf numFmtId="0" fontId="47" fillId="27" borderId="53" xfId="0" applyFont="1" applyFill="1" applyBorder="1" applyAlignment="1">
      <alignment horizontal="center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30" xfId="0" applyFont="1" applyFill="1" applyBorder="1" applyAlignment="1">
      <alignment horizontal="left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66" xfId="0" applyFont="1" applyFill="1" applyBorder="1" applyAlignment="1">
      <alignment horizontal="center" vertical="center"/>
    </xf>
    <xf numFmtId="0" fontId="43" fillId="27" borderId="66" xfId="0" applyFont="1" applyFill="1" applyBorder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86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6" fillId="0" borderId="54" xfId="0" applyFont="1" applyBorder="1" applyAlignment="1">
      <alignment horizontal="center"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54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52" fillId="0" borderId="45" xfId="0" applyFont="1" applyBorder="1" applyAlignment="1">
      <alignment vertical="center"/>
    </xf>
    <xf numFmtId="0" fontId="54" fillId="0" borderId="4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0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3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47" fillId="0" borderId="33" xfId="0" quotePrefix="1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54" fillId="0" borderId="54" xfId="0" applyFont="1" applyBorder="1" applyAlignment="1">
      <alignment horizontal="center" vertical="center"/>
    </xf>
    <xf numFmtId="0" fontId="66" fillId="0" borderId="40" xfId="0" applyFont="1" applyBorder="1" applyAlignment="1">
      <alignment vertical="center"/>
    </xf>
    <xf numFmtId="0" fontId="54" fillId="0" borderId="40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49" fontId="54" fillId="0" borderId="33" xfId="0" applyNumberFormat="1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left" vertical="center"/>
    </xf>
    <xf numFmtId="0" fontId="46" fillId="0" borderId="29" xfId="0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49" fontId="52" fillId="0" borderId="57" xfId="0" applyNumberFormat="1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46" xfId="0" applyFont="1" applyBorder="1" applyAlignment="1">
      <alignment horizontal="right" vertical="center"/>
    </xf>
    <xf numFmtId="0" fontId="47" fillId="0" borderId="38" xfId="0" quotePrefix="1" applyFont="1" applyBorder="1" applyAlignment="1">
      <alignment vertical="center"/>
    </xf>
    <xf numFmtId="0" fontId="46" fillId="0" borderId="60" xfId="0" applyFont="1" applyBorder="1" applyAlignment="1">
      <alignment horizontal="left" vertical="center"/>
    </xf>
    <xf numFmtId="0" fontId="47" fillId="0" borderId="87" xfId="0" applyFont="1" applyBorder="1" applyAlignment="1">
      <alignment horizontal="right" vertical="center"/>
    </xf>
    <xf numFmtId="0" fontId="42" fillId="0" borderId="40" xfId="0" applyFont="1" applyBorder="1" applyAlignment="1">
      <alignment vertical="center"/>
    </xf>
    <xf numFmtId="49" fontId="54" fillId="0" borderId="41" xfId="0" applyNumberFormat="1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6" fillId="0" borderId="18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 wrapText="1"/>
    </xf>
    <xf numFmtId="0" fontId="47" fillId="0" borderId="31" xfId="0" quotePrefix="1" applyFont="1" applyBorder="1" applyAlignment="1">
      <alignment horizontal="left" vertical="center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39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53" fillId="0" borderId="36" xfId="0" applyFont="1" applyBorder="1" applyAlignment="1">
      <alignment horizontal="right" vertical="center" wrapText="1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59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7" fillId="0" borderId="77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79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52" fillId="0" borderId="54" xfId="0" applyFont="1" applyBorder="1" applyAlignment="1">
      <alignment horizontal="center" vertical="center"/>
    </xf>
    <xf numFmtId="0" fontId="46" fillId="0" borderId="61" xfId="0" applyFont="1" applyBorder="1" applyAlignment="1">
      <alignment horizontal="left" vertical="center"/>
    </xf>
    <xf numFmtId="0" fontId="62" fillId="0" borderId="83" xfId="0" applyFont="1" applyBorder="1" applyAlignment="1">
      <alignment vertical="center"/>
    </xf>
    <xf numFmtId="0" fontId="47" fillId="0" borderId="83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9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0" fontId="46" fillId="0" borderId="75" xfId="0" applyFont="1" applyBorder="1" applyAlignment="1">
      <alignment horizontal="right" vertical="center"/>
    </xf>
    <xf numFmtId="0" fontId="46" fillId="0" borderId="60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49" fontId="48" fillId="0" borderId="54" xfId="0" applyNumberFormat="1" applyFont="1" applyBorder="1" applyAlignment="1">
      <alignment horizontal="center" vertical="center" wrapText="1"/>
    </xf>
    <xf numFmtId="0" fontId="46" fillId="0" borderId="61" xfId="0" applyFont="1" applyBorder="1" applyAlignment="1">
      <alignment horizontal="right" vertical="center"/>
    </xf>
    <xf numFmtId="49" fontId="48" fillId="0" borderId="39" xfId="0" applyNumberFormat="1" applyFont="1" applyBorder="1" applyAlignment="1">
      <alignment horizontal="center" vertical="center" wrapText="1"/>
    </xf>
    <xf numFmtId="49" fontId="65" fillId="0" borderId="43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33" xfId="0" quotePrefix="1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0" fontId="47" fillId="0" borderId="58" xfId="0" applyFont="1" applyBorder="1" applyAlignment="1">
      <alignment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57" fillId="27" borderId="65" xfId="0" applyFont="1" applyFill="1" applyBorder="1" applyAlignment="1">
      <alignment vertical="center"/>
    </xf>
    <xf numFmtId="0" fontId="42" fillId="28" borderId="40" xfId="0" applyFont="1" applyFill="1" applyBorder="1" applyAlignment="1">
      <alignment horizontal="center" vertical="center"/>
    </xf>
    <xf numFmtId="0" fontId="47" fillId="28" borderId="45" xfId="0" quotePrefix="1" applyFont="1" applyFill="1" applyBorder="1" applyAlignment="1">
      <alignment horizontal="left" vertical="center"/>
    </xf>
    <xf numFmtId="0" fontId="47" fillId="28" borderId="40" xfId="0" quotePrefix="1" applyFont="1" applyFill="1" applyBorder="1" applyAlignment="1">
      <alignment horizontal="center" vertical="center"/>
    </xf>
    <xf numFmtId="0" fontId="52" fillId="28" borderId="40" xfId="0" applyFont="1" applyFill="1" applyBorder="1" applyAlignment="1">
      <alignment horizontal="center" vertical="center"/>
    </xf>
    <xf numFmtId="0" fontId="42" fillId="28" borderId="36" xfId="0" applyFont="1" applyFill="1" applyBorder="1" applyAlignment="1">
      <alignment horizontal="center" vertical="center"/>
    </xf>
    <xf numFmtId="0" fontId="61" fillId="28" borderId="40" xfId="0" applyFont="1" applyFill="1" applyBorder="1" applyAlignment="1">
      <alignment horizontal="center" vertical="center"/>
    </xf>
    <xf numFmtId="0" fontId="47" fillId="28" borderId="43" xfId="0" applyFont="1" applyFill="1" applyBorder="1" applyAlignment="1">
      <alignment horizontal="center" vertical="center"/>
    </xf>
    <xf numFmtId="0" fontId="47" fillId="28" borderId="38" xfId="0" applyFont="1" applyFill="1" applyBorder="1" applyAlignment="1">
      <alignment horizontal="left" vertical="center"/>
    </xf>
    <xf numFmtId="0" fontId="47" fillId="28" borderId="40" xfId="0" applyFont="1" applyFill="1" applyBorder="1" applyAlignment="1">
      <alignment horizontal="center" vertical="center"/>
    </xf>
    <xf numFmtId="0" fontId="47" fillId="28" borderId="45" xfId="0" applyFont="1" applyFill="1" applyBorder="1" applyAlignment="1">
      <alignment vertical="center"/>
    </xf>
    <xf numFmtId="0" fontId="47" fillId="28" borderId="0" xfId="0" applyFont="1" applyFill="1" applyAlignment="1">
      <alignment vertical="center"/>
    </xf>
    <xf numFmtId="0" fontId="47" fillId="28" borderId="42" xfId="0" applyFont="1" applyFill="1" applyBorder="1" applyAlignment="1">
      <alignment horizontal="left" vertical="center"/>
    </xf>
    <xf numFmtId="0" fontId="47" fillId="28" borderId="35" xfId="0" applyFont="1" applyFill="1" applyBorder="1" applyAlignment="1">
      <alignment horizontal="center" vertical="center"/>
    </xf>
    <xf numFmtId="0" fontId="47" fillId="28" borderId="0" xfId="0" applyFont="1" applyFill="1" applyAlignment="1">
      <alignment horizontal="center" vertical="center"/>
    </xf>
    <xf numFmtId="0" fontId="47" fillId="28" borderId="55" xfId="0" applyFont="1" applyFill="1" applyBorder="1" applyAlignment="1">
      <alignment horizontal="left" vertical="center"/>
    </xf>
    <xf numFmtId="0" fontId="59" fillId="28" borderId="36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54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29" borderId="31" xfId="0" applyFont="1" applyFill="1" applyBorder="1" applyAlignment="1">
      <alignment horizontal="left" vertical="center"/>
    </xf>
    <xf numFmtId="0" fontId="53" fillId="29" borderId="40" xfId="0" applyFont="1" applyFill="1" applyBorder="1" applyAlignment="1">
      <alignment horizontal="center" vertical="center"/>
    </xf>
    <xf numFmtId="0" fontId="67" fillId="29" borderId="0" xfId="0" applyFont="1" applyFill="1" applyAlignment="1">
      <alignment horizontal="left" vertical="center"/>
    </xf>
    <xf numFmtId="0" fontId="47" fillId="29" borderId="51" xfId="0" applyFont="1" applyFill="1" applyBorder="1" applyAlignment="1">
      <alignment horizontal="left" vertical="center"/>
    </xf>
    <xf numFmtId="0" fontId="47" fillId="29" borderId="0" xfId="0" applyFont="1" applyFill="1" applyAlignment="1">
      <alignment horizontal="left" vertical="center"/>
    </xf>
    <xf numFmtId="0" fontId="47" fillId="29" borderId="40" xfId="0" applyFont="1" applyFill="1" applyBorder="1" applyAlignment="1">
      <alignment horizontal="left" vertical="center"/>
    </xf>
    <xf numFmtId="0" fontId="42" fillId="29" borderId="91" xfId="0" applyFont="1" applyFill="1" applyBorder="1" applyAlignment="1">
      <alignment vertical="center"/>
    </xf>
    <xf numFmtId="0" fontId="43" fillId="29" borderId="54" xfId="0" applyFont="1" applyFill="1" applyBorder="1" applyAlignment="1">
      <alignment vertical="center"/>
    </xf>
    <xf numFmtId="49" fontId="47" fillId="29" borderId="45" xfId="0" applyNumberFormat="1" applyFont="1" applyFill="1" applyBorder="1" applyAlignment="1">
      <alignment horizontal="left" vertical="center" wrapText="1"/>
    </xf>
    <xf numFmtId="0" fontId="42" fillId="29" borderId="54" xfId="0" applyFont="1" applyFill="1" applyBorder="1" applyAlignment="1">
      <alignment vertical="center"/>
    </xf>
    <xf numFmtId="0" fontId="47" fillId="29" borderId="54" xfId="0" applyFont="1" applyFill="1" applyBorder="1" applyAlignment="1">
      <alignment vertical="center"/>
    </xf>
    <xf numFmtId="0" fontId="47" fillId="29" borderId="36" xfId="0" applyFont="1" applyFill="1" applyBorder="1" applyAlignment="1">
      <alignment horizontal="center" vertical="center"/>
    </xf>
    <xf numFmtId="49" fontId="47" fillId="29" borderId="40" xfId="0" applyNumberFormat="1" applyFont="1" applyFill="1" applyBorder="1" applyAlignment="1">
      <alignment horizontal="center" vertical="center"/>
    </xf>
    <xf numFmtId="49" fontId="52" fillId="29" borderId="40" xfId="0" applyNumberFormat="1" applyFont="1" applyFill="1" applyBorder="1" applyAlignment="1">
      <alignment horizontal="center" vertical="center"/>
    </xf>
    <xf numFmtId="0" fontId="47" fillId="29" borderId="54" xfId="0" applyFont="1" applyFill="1" applyBorder="1" applyAlignment="1">
      <alignment horizontal="center" vertical="center"/>
    </xf>
    <xf numFmtId="0" fontId="42" fillId="29" borderId="40" xfId="0" applyFont="1" applyFill="1" applyBorder="1" applyAlignment="1">
      <alignment vertical="center"/>
    </xf>
    <xf numFmtId="0" fontId="47" fillId="29" borderId="40" xfId="0" applyFont="1" applyFill="1" applyBorder="1" applyAlignment="1">
      <alignment horizontal="center" vertical="center"/>
    </xf>
    <xf numFmtId="0" fontId="47" fillId="29" borderId="40" xfId="0" applyFont="1" applyFill="1" applyBorder="1" applyAlignment="1">
      <alignment vertical="center"/>
    </xf>
    <xf numFmtId="49" fontId="48" fillId="29" borderId="36" xfId="0" applyNumberFormat="1" applyFont="1" applyFill="1" applyBorder="1" applyAlignment="1">
      <alignment horizontal="center" vertical="center" shrinkToFit="1"/>
    </xf>
    <xf numFmtId="0" fontId="46" fillId="29" borderId="35" xfId="0" applyFont="1" applyFill="1" applyBorder="1" applyAlignment="1">
      <alignment horizontal="right" vertical="center"/>
    </xf>
    <xf numFmtId="0" fontId="47" fillId="29" borderId="35" xfId="0" applyFont="1" applyFill="1" applyBorder="1" applyAlignment="1">
      <alignment horizontal="center" vertical="center"/>
    </xf>
    <xf numFmtId="49" fontId="54" fillId="29" borderId="36" xfId="0" applyNumberFormat="1" applyFont="1" applyFill="1" applyBorder="1" applyAlignment="1">
      <alignment horizontal="center" vertical="center" shrinkToFit="1"/>
    </xf>
    <xf numFmtId="0" fontId="47" fillId="29" borderId="55" xfId="0" applyFont="1" applyFill="1" applyBorder="1" applyAlignment="1">
      <alignment horizontal="left" vertical="center"/>
    </xf>
    <xf numFmtId="0" fontId="47" fillId="29" borderId="57" xfId="0" applyFont="1" applyFill="1" applyBorder="1" applyAlignment="1">
      <alignment horizontal="center" vertical="center"/>
    </xf>
    <xf numFmtId="0" fontId="47" fillId="29" borderId="43" xfId="0" applyFont="1" applyFill="1" applyBorder="1" applyAlignment="1">
      <alignment horizontal="center" vertical="center"/>
    </xf>
    <xf numFmtId="0" fontId="52" fillId="29" borderId="0" xfId="0" applyFont="1" applyFill="1" applyAlignment="1">
      <alignment horizontal="center" vertical="center"/>
    </xf>
    <xf numFmtId="0" fontId="47" fillId="29" borderId="42" xfId="0" applyFont="1" applyFill="1" applyBorder="1" applyAlignment="1">
      <alignment horizontal="left" vertical="center"/>
    </xf>
    <xf numFmtId="0" fontId="47" fillId="29" borderId="53" xfId="0" applyFont="1" applyFill="1" applyBorder="1" applyAlignment="1">
      <alignment horizontal="left" vertical="center"/>
    </xf>
    <xf numFmtId="0" fontId="47" fillId="29" borderId="0" xfId="0" applyFont="1" applyFill="1" applyAlignment="1">
      <alignment horizontal="center" vertical="center"/>
    </xf>
    <xf numFmtId="0" fontId="54" fillId="29" borderId="54" xfId="0" applyFont="1" applyFill="1" applyBorder="1" applyAlignment="1">
      <alignment horizontal="center" vertical="center"/>
    </xf>
    <xf numFmtId="0" fontId="59" fillId="29" borderId="40" xfId="0" applyFont="1" applyFill="1" applyBorder="1" applyAlignment="1">
      <alignment horizontal="center" vertical="center" wrapText="1"/>
    </xf>
    <xf numFmtId="0" fontId="47" fillId="29" borderId="31" xfId="0" applyFont="1" applyFill="1" applyBorder="1" applyAlignment="1">
      <alignment horizontal="center" vertical="center"/>
    </xf>
    <xf numFmtId="0" fontId="52" fillId="29" borderId="40" xfId="0" applyFont="1" applyFill="1" applyBorder="1" applyAlignment="1">
      <alignment horizontal="center" vertical="center"/>
    </xf>
    <xf numFmtId="0" fontId="47" fillId="29" borderId="37" xfId="0" applyFont="1" applyFill="1" applyBorder="1" applyAlignment="1">
      <alignment horizontal="center" vertical="center"/>
    </xf>
    <xf numFmtId="0" fontId="54" fillId="29" borderId="40" xfId="0" applyFont="1" applyFill="1" applyBorder="1" applyAlignment="1">
      <alignment horizontal="center" vertical="center"/>
    </xf>
    <xf numFmtId="49" fontId="61" fillId="29" borderId="45" xfId="0" applyNumberFormat="1" applyFont="1" applyFill="1" applyBorder="1" applyAlignment="1">
      <alignment horizontal="center" vertical="center"/>
    </xf>
    <xf numFmtId="0" fontId="47" fillId="29" borderId="45" xfId="0" applyFont="1" applyFill="1" applyBorder="1" applyAlignment="1">
      <alignment horizontal="left" vertical="center"/>
    </xf>
    <xf numFmtId="0" fontId="47" fillId="29" borderId="44" xfId="0" applyFont="1" applyFill="1" applyBorder="1" applyAlignment="1">
      <alignment horizontal="center" vertical="center"/>
    </xf>
    <xf numFmtId="0" fontId="47" fillId="29" borderId="52" xfId="0" quotePrefix="1" applyFont="1" applyFill="1" applyBorder="1" applyAlignment="1">
      <alignment horizontal="center" vertical="center"/>
    </xf>
    <xf numFmtId="0" fontId="47" fillId="29" borderId="54" xfId="0" quotePrefix="1" applyFont="1" applyFill="1" applyBorder="1" applyAlignment="1">
      <alignment horizontal="left" vertical="center"/>
    </xf>
    <xf numFmtId="0" fontId="53" fillId="29" borderId="86" xfId="0" applyFont="1" applyFill="1" applyBorder="1" applyAlignment="1">
      <alignment horizontal="center" vertical="center"/>
    </xf>
    <xf numFmtId="0" fontId="47" fillId="29" borderId="52" xfId="0" applyFont="1" applyFill="1" applyBorder="1" applyAlignment="1">
      <alignment horizontal="right" vertical="center"/>
    </xf>
    <xf numFmtId="0" fontId="47" fillId="29" borderId="45" xfId="0" quotePrefix="1" applyFont="1" applyFill="1" applyBorder="1" applyAlignment="1">
      <alignment vertical="center"/>
    </xf>
    <xf numFmtId="0" fontId="47" fillId="29" borderId="51" xfId="0" applyFont="1" applyFill="1" applyBorder="1" applyAlignment="1">
      <alignment horizontal="center" vertical="center"/>
    </xf>
    <xf numFmtId="0" fontId="47" fillId="29" borderId="41" xfId="0" applyFont="1" applyFill="1" applyBorder="1" applyAlignment="1">
      <alignment horizontal="center" vertical="center"/>
    </xf>
    <xf numFmtId="0" fontId="67" fillId="29" borderId="39" xfId="0" applyFont="1" applyFill="1" applyBorder="1" applyAlignment="1">
      <alignment horizontal="left" vertical="center"/>
    </xf>
    <xf numFmtId="0" fontId="47" fillId="29" borderId="42" xfId="0" applyFont="1" applyFill="1" applyBorder="1" applyAlignment="1">
      <alignment vertical="center"/>
    </xf>
    <xf numFmtId="0" fontId="47" fillId="29" borderId="39" xfId="0" applyFont="1" applyFill="1" applyBorder="1" applyAlignment="1">
      <alignment horizontal="center" vertical="center"/>
    </xf>
    <xf numFmtId="0" fontId="47" fillId="29" borderId="38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49" fontId="61" fillId="0" borderId="36" xfId="0" applyNumberFormat="1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47" fillId="0" borderId="40" xfId="0" quotePrefix="1" applyFont="1" applyBorder="1" applyAlignment="1">
      <alignment horizontal="center" vertical="center"/>
    </xf>
    <xf numFmtId="0" fontId="42" fillId="0" borderId="40" xfId="0" applyFont="1" applyBorder="1" applyAlignment="1">
      <alignment horizontal="center" vertical="center"/>
    </xf>
    <xf numFmtId="0" fontId="46" fillId="0" borderId="35" xfId="0" applyFont="1" applyBorder="1" applyAlignment="1">
      <alignment horizontal="right" vertical="center"/>
    </xf>
    <xf numFmtId="0" fontId="54" fillId="0" borderId="41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59" fillId="0" borderId="39" xfId="0" applyFont="1" applyBorder="1" applyAlignment="1">
      <alignment vertical="center"/>
    </xf>
    <xf numFmtId="49" fontId="52" fillId="0" borderId="40" xfId="0" applyNumberFormat="1" applyFont="1" applyBorder="1" applyAlignment="1">
      <alignment horizontal="center" vertical="center" wrapText="1"/>
    </xf>
    <xf numFmtId="0" fontId="42" fillId="0" borderId="36" xfId="0" applyFont="1" applyBorder="1" applyAlignment="1">
      <alignment vertical="center"/>
    </xf>
    <xf numFmtId="0" fontId="64" fillId="0" borderId="39" xfId="0" applyFont="1" applyBorder="1" applyAlignment="1">
      <alignment vertical="center"/>
    </xf>
    <xf numFmtId="0" fontId="61" fillId="0" borderId="40" xfId="0" applyFont="1" applyBorder="1" applyAlignment="1">
      <alignment horizontal="center" vertical="center"/>
    </xf>
    <xf numFmtId="0" fontId="47" fillId="0" borderId="90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47" fillId="0" borderId="45" xfId="0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horizontal="right" vertical="center"/>
    </xf>
    <xf numFmtId="49" fontId="47" fillId="0" borderId="40" xfId="0" applyNumberFormat="1" applyFont="1" applyBorder="1" applyAlignment="1">
      <alignment horizontal="center" vertical="center"/>
    </xf>
    <xf numFmtId="0" fontId="47" fillId="0" borderId="0" xfId="0" quotePrefix="1" applyFont="1" applyAlignment="1">
      <alignment horizontal="left" vertical="center"/>
    </xf>
    <xf numFmtId="0" fontId="47" fillId="0" borderId="52" xfId="0" quotePrefix="1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4" fillId="0" borderId="41" xfId="0" applyFont="1" applyBorder="1" applyAlignment="1">
      <alignment horizontal="left" vertical="center"/>
    </xf>
    <xf numFmtId="0" fontId="64" fillId="0" borderId="45" xfId="0" applyFont="1" applyBorder="1" applyAlignment="1">
      <alignment vertical="center"/>
    </xf>
    <xf numFmtId="0" fontId="47" fillId="0" borderId="42" xfId="0" quotePrefix="1" applyFont="1" applyBorder="1" applyAlignment="1">
      <alignment vertical="center"/>
    </xf>
    <xf numFmtId="49" fontId="47" fillId="0" borderId="79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left" vertical="center"/>
    </xf>
    <xf numFmtId="49" fontId="54" fillId="0" borderId="36" xfId="0" applyNumberFormat="1" applyFont="1" applyBorder="1" applyAlignment="1">
      <alignment horizontal="center" vertical="center" shrinkToFit="1"/>
    </xf>
    <xf numFmtId="49" fontId="52" fillId="0" borderId="0" xfId="0" applyNumberFormat="1" applyFont="1" applyAlignment="1">
      <alignment horizontal="center" vertical="center" wrapText="1"/>
    </xf>
    <xf numFmtId="49" fontId="47" fillId="0" borderId="31" xfId="0" applyNumberFormat="1" applyFont="1" applyBorder="1" applyAlignment="1">
      <alignment horizontal="right" vertical="center"/>
    </xf>
    <xf numFmtId="49" fontId="47" fillId="0" borderId="87" xfId="0" applyNumberFormat="1" applyFont="1" applyBorder="1" applyAlignment="1">
      <alignment horizontal="right" vertical="center"/>
    </xf>
    <xf numFmtId="49" fontId="46" fillId="0" borderId="29" xfId="0" applyNumberFormat="1" applyFont="1" applyBorder="1" applyAlignment="1">
      <alignment horizontal="right" vertical="center"/>
    </xf>
    <xf numFmtId="0" fontId="46" fillId="0" borderId="44" xfId="0" applyFont="1" applyBorder="1" applyAlignment="1">
      <alignment horizontal="right" vertical="center"/>
    </xf>
    <xf numFmtId="0" fontId="47" fillId="0" borderId="42" xfId="0" applyFont="1" applyBorder="1" applyAlignment="1">
      <alignment horizontal="center" vertical="center"/>
    </xf>
    <xf numFmtId="0" fontId="42" fillId="0" borderId="45" xfId="0" applyFont="1" applyBorder="1" applyAlignment="1">
      <alignment horizontal="right" vertical="center"/>
    </xf>
    <xf numFmtId="0" fontId="52" fillId="0" borderId="0" xfId="0" quotePrefix="1" applyFont="1" applyAlignment="1">
      <alignment horizontal="left" vertical="center"/>
    </xf>
    <xf numFmtId="0" fontId="59" fillId="0" borderId="40" xfId="0" applyFont="1" applyBorder="1" applyAlignment="1">
      <alignment horizontal="center" vertical="center"/>
    </xf>
    <xf numFmtId="0" fontId="47" fillId="0" borderId="37" xfId="0" quotePrefix="1" applyFont="1" applyBorder="1" applyAlignment="1">
      <alignment vertical="center"/>
    </xf>
    <xf numFmtId="0" fontId="54" fillId="0" borderId="57" xfId="0" applyFont="1" applyBorder="1" applyAlignment="1">
      <alignment horizontal="center" vertical="center"/>
    </xf>
    <xf numFmtId="0" fontId="42" fillId="27" borderId="54" xfId="0" applyFont="1" applyFill="1" applyBorder="1" applyAlignment="1">
      <alignment horizontal="center" vertical="center"/>
    </xf>
    <xf numFmtId="0" fontId="42" fillId="27" borderId="52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right" vertical="center"/>
    </xf>
    <xf numFmtId="0" fontId="52" fillId="27" borderId="0" xfId="0" applyFont="1" applyFill="1" applyAlignment="1">
      <alignment horizontal="left" vertical="center"/>
    </xf>
    <xf numFmtId="0" fontId="54" fillId="27" borderId="40" xfId="0" applyFont="1" applyFill="1" applyBorder="1" applyAlignment="1">
      <alignment horizontal="left" vertical="center"/>
    </xf>
    <xf numFmtId="0" fontId="54" fillId="27" borderId="0" xfId="0" applyFont="1" applyFill="1" applyAlignment="1">
      <alignment horizontal="right" vertical="center"/>
    </xf>
    <xf numFmtId="0" fontId="47" fillId="30" borderId="36" xfId="0" applyFont="1" applyFill="1" applyBorder="1" applyAlignment="1">
      <alignment horizontal="center" vertical="center"/>
    </xf>
    <xf numFmtId="0" fontId="52" fillId="30" borderId="0" xfId="0" applyFont="1" applyFill="1" applyAlignment="1">
      <alignment horizontal="center" vertical="center"/>
    </xf>
    <xf numFmtId="0" fontId="47" fillId="30" borderId="37" xfId="0" applyFont="1" applyFill="1" applyBorder="1" applyAlignment="1">
      <alignment horizontal="left" vertical="center"/>
    </xf>
    <xf numFmtId="0" fontId="59" fillId="30" borderId="36" xfId="0" applyFont="1" applyFill="1" applyBorder="1" applyAlignment="1">
      <alignment horizontal="center" vertical="center"/>
    </xf>
    <xf numFmtId="0" fontId="52" fillId="30" borderId="33" xfId="0" applyFont="1" applyFill="1" applyBorder="1" applyAlignment="1">
      <alignment horizontal="center" vertical="center"/>
    </xf>
    <xf numFmtId="0" fontId="47" fillId="30" borderId="33" xfId="0" applyFont="1" applyFill="1" applyBorder="1" applyAlignment="1">
      <alignment horizontal="left" vertical="center" wrapText="1"/>
    </xf>
    <xf numFmtId="0" fontId="61" fillId="30" borderId="40" xfId="0" applyFont="1" applyFill="1" applyBorder="1" applyAlignment="1">
      <alignment horizontal="center" vertical="center"/>
    </xf>
    <xf numFmtId="0" fontId="47" fillId="30" borderId="44" xfId="0" applyFont="1" applyFill="1" applyBorder="1" applyAlignment="1">
      <alignment vertical="center"/>
    </xf>
    <xf numFmtId="0" fontId="53" fillId="30" borderId="36" xfId="0" applyFont="1" applyFill="1" applyBorder="1" applyAlignment="1">
      <alignment horizontal="right" vertical="center" wrapText="1"/>
    </xf>
    <xf numFmtId="0" fontId="47" fillId="30" borderId="41" xfId="0" applyFont="1" applyFill="1" applyBorder="1" applyAlignment="1">
      <alignment horizontal="center" vertical="center"/>
    </xf>
    <xf numFmtId="0" fontId="54" fillId="30" borderId="40" xfId="0" applyFont="1" applyFill="1" applyBorder="1" applyAlignment="1">
      <alignment horizontal="center" vertical="center"/>
    </xf>
    <xf numFmtId="0" fontId="47" fillId="30" borderId="40" xfId="0" quotePrefix="1" applyFont="1" applyFill="1" applyBorder="1" applyAlignment="1">
      <alignment horizontal="left" vertical="center"/>
    </xf>
    <xf numFmtId="0" fontId="47" fillId="30" borderId="40" xfId="0" applyFont="1" applyFill="1" applyBorder="1" applyAlignment="1">
      <alignment horizontal="center" vertical="center"/>
    </xf>
    <xf numFmtId="0" fontId="47" fillId="30" borderId="40" xfId="0" applyFont="1" applyFill="1" applyBorder="1" applyAlignment="1">
      <alignment horizontal="left" vertical="center"/>
    </xf>
    <xf numFmtId="0" fontId="42" fillId="30" borderId="45" xfId="0" applyFont="1" applyFill="1" applyBorder="1" applyAlignment="1">
      <alignment horizontal="center" vertical="center"/>
    </xf>
    <xf numFmtId="0" fontId="52" fillId="30" borderId="36" xfId="0" applyFont="1" applyFill="1" applyBorder="1" applyAlignment="1">
      <alignment horizontal="right" vertical="center"/>
    </xf>
    <xf numFmtId="0" fontId="47" fillId="30" borderId="45" xfId="0" quotePrefix="1" applyFont="1" applyFill="1" applyBorder="1" applyAlignment="1">
      <alignment vertical="center"/>
    </xf>
    <xf numFmtId="0" fontId="42" fillId="30" borderId="40" xfId="0" applyFont="1" applyFill="1" applyBorder="1" applyAlignment="1">
      <alignment horizontal="center" vertical="center"/>
    </xf>
    <xf numFmtId="0" fontId="47" fillId="30" borderId="57" xfId="0" applyFont="1" applyFill="1" applyBorder="1" applyAlignment="1">
      <alignment horizontal="center" vertical="center"/>
    </xf>
    <xf numFmtId="0" fontId="52" fillId="30" borderId="40" xfId="0" applyFont="1" applyFill="1" applyBorder="1" applyAlignment="1">
      <alignment horizontal="center" vertical="center"/>
    </xf>
    <xf numFmtId="0" fontId="47" fillId="30" borderId="40" xfId="0" quotePrefix="1" applyFont="1" applyFill="1" applyBorder="1" applyAlignment="1">
      <alignment horizontal="center" vertical="center"/>
    </xf>
    <xf numFmtId="0" fontId="47" fillId="30" borderId="45" xfId="0" applyFont="1" applyFill="1" applyBorder="1" applyAlignment="1">
      <alignment vertical="center"/>
    </xf>
    <xf numFmtId="0" fontId="59" fillId="30" borderId="40" xfId="0" applyFont="1" applyFill="1" applyBorder="1" applyAlignment="1">
      <alignment horizontal="center" vertical="center" wrapText="1"/>
    </xf>
    <xf numFmtId="0" fontId="47" fillId="30" borderId="35" xfId="0" applyFont="1" applyFill="1" applyBorder="1" applyAlignment="1">
      <alignment horizontal="right" vertical="center"/>
    </xf>
    <xf numFmtId="0" fontId="42" fillId="30" borderId="40" xfId="0" applyFont="1" applyFill="1" applyBorder="1" applyAlignment="1">
      <alignment vertical="center"/>
    </xf>
    <xf numFmtId="0" fontId="47" fillId="30" borderId="0" xfId="0" applyFont="1" applyFill="1" applyAlignment="1">
      <alignment vertical="center"/>
    </xf>
    <xf numFmtId="0" fontId="53" fillId="30" borderId="40" xfId="0" applyFont="1" applyFill="1" applyBorder="1" applyAlignment="1">
      <alignment horizontal="center" vertical="center"/>
    </xf>
    <xf numFmtId="0" fontId="47" fillId="30" borderId="43" xfId="0" applyFont="1" applyFill="1" applyBorder="1" applyAlignment="1">
      <alignment horizontal="left" vertical="center"/>
    </xf>
    <xf numFmtId="0" fontId="47" fillId="30" borderId="39" xfId="0" applyFont="1" applyFill="1" applyBorder="1" applyAlignment="1">
      <alignment horizontal="center" vertical="center" wrapText="1"/>
    </xf>
    <xf numFmtId="0" fontId="47" fillId="30" borderId="39" xfId="0" quotePrefix="1" applyFont="1" applyFill="1" applyBorder="1" applyAlignment="1">
      <alignment horizontal="left" vertical="center"/>
    </xf>
    <xf numFmtId="0" fontId="54" fillId="30" borderId="39" xfId="0" applyFont="1" applyFill="1" applyBorder="1" applyAlignment="1">
      <alignment horizontal="center" vertical="center"/>
    </xf>
    <xf numFmtId="0" fontId="52" fillId="30" borderId="39" xfId="0" applyFont="1" applyFill="1" applyBorder="1" applyAlignment="1">
      <alignment horizontal="center" vertical="center"/>
    </xf>
    <xf numFmtId="49" fontId="61" fillId="30" borderId="43" xfId="0" applyNumberFormat="1" applyFont="1" applyFill="1" applyBorder="1" applyAlignment="1">
      <alignment horizontal="center" vertical="center"/>
    </xf>
    <xf numFmtId="0" fontId="47" fillId="30" borderId="39" xfId="0" applyFont="1" applyFill="1" applyBorder="1" applyAlignment="1">
      <alignment horizontal="center" vertical="center"/>
    </xf>
    <xf numFmtId="0" fontId="47" fillId="30" borderId="42" xfId="0" applyFont="1" applyFill="1" applyBorder="1" applyAlignment="1">
      <alignment horizontal="left" vertical="center"/>
    </xf>
    <xf numFmtId="0" fontId="52" fillId="30" borderId="40" xfId="0" applyFont="1" applyFill="1" applyBorder="1" applyAlignment="1">
      <alignment horizontal="right" vertical="center"/>
    </xf>
    <xf numFmtId="0" fontId="47" fillId="30" borderId="42" xfId="0" quotePrefix="1" applyFont="1" applyFill="1" applyBorder="1" applyAlignment="1">
      <alignment vertical="center"/>
    </xf>
    <xf numFmtId="0" fontId="47" fillId="30" borderId="39" xfId="0" applyFont="1" applyFill="1" applyBorder="1" applyAlignment="1">
      <alignment horizontal="left" vertical="center"/>
    </xf>
    <xf numFmtId="0" fontId="47" fillId="30" borderId="43" xfId="0" applyFont="1" applyFill="1" applyBorder="1" applyAlignment="1">
      <alignment horizontal="center" vertical="center"/>
    </xf>
    <xf numFmtId="0" fontId="52" fillId="30" borderId="36" xfId="0" applyFont="1" applyFill="1" applyBorder="1" applyAlignment="1">
      <alignment horizontal="center" vertical="center"/>
    </xf>
    <xf numFmtId="0" fontId="47" fillId="30" borderId="44" xfId="0" applyFont="1" applyFill="1" applyBorder="1" applyAlignment="1">
      <alignment horizontal="center" vertical="center"/>
    </xf>
    <xf numFmtId="0" fontId="47" fillId="30" borderId="35" xfId="0" applyFont="1" applyFill="1" applyBorder="1" applyAlignment="1">
      <alignment horizontal="center" vertical="center"/>
    </xf>
    <xf numFmtId="0" fontId="47" fillId="30" borderId="51" xfId="0" applyFont="1" applyFill="1" applyBorder="1" applyAlignment="1">
      <alignment horizontal="center" vertical="center"/>
    </xf>
    <xf numFmtId="0" fontId="47" fillId="30" borderId="0" xfId="0" applyFont="1" applyFill="1" applyAlignment="1">
      <alignment horizontal="center" vertical="center"/>
    </xf>
    <xf numFmtId="0" fontId="47" fillId="30" borderId="31" xfId="0" applyFont="1" applyFill="1" applyBorder="1" applyAlignment="1">
      <alignment horizontal="center" vertical="center"/>
    </xf>
    <xf numFmtId="0" fontId="67" fillId="30" borderId="0" xfId="0" applyFont="1" applyFill="1" applyAlignment="1">
      <alignment horizontal="left" vertical="center"/>
    </xf>
    <xf numFmtId="0" fontId="54" fillId="30" borderId="31" xfId="0" applyFont="1" applyFill="1" applyBorder="1" applyAlignment="1">
      <alignment horizontal="center" vertical="center"/>
    </xf>
    <xf numFmtId="0" fontId="47" fillId="30" borderId="45" xfId="0" applyFont="1" applyFill="1" applyBorder="1" applyAlignment="1">
      <alignment horizontal="center" vertical="center"/>
    </xf>
    <xf numFmtId="0" fontId="47" fillId="30" borderId="37" xfId="0" applyFont="1" applyFill="1" applyBorder="1" applyAlignment="1">
      <alignment horizontal="center" vertical="center"/>
    </xf>
    <xf numFmtId="0" fontId="47" fillId="30" borderId="55" xfId="0" applyFont="1" applyFill="1" applyBorder="1" applyAlignment="1">
      <alignment horizontal="left" vertical="center"/>
    </xf>
    <xf numFmtId="0" fontId="47" fillId="30" borderId="38" xfId="0" applyFont="1" applyFill="1" applyBorder="1" applyAlignment="1">
      <alignment horizontal="center" vertical="center"/>
    </xf>
    <xf numFmtId="0" fontId="47" fillId="30" borderId="33" xfId="0" applyFont="1" applyFill="1" applyBorder="1" applyAlignment="1">
      <alignment horizontal="center" vertical="center"/>
    </xf>
    <xf numFmtId="0" fontId="47" fillId="30" borderId="37" xfId="0" applyFont="1" applyFill="1" applyBorder="1" applyAlignment="1">
      <alignment vertical="center"/>
    </xf>
    <xf numFmtId="0" fontId="52" fillId="30" borderId="33" xfId="0" quotePrefix="1" applyFont="1" applyFill="1" applyBorder="1" applyAlignment="1">
      <alignment horizontal="center" vertical="center"/>
    </xf>
    <xf numFmtId="0" fontId="47" fillId="30" borderId="45" xfId="0" applyFont="1" applyFill="1" applyBorder="1" applyAlignment="1">
      <alignment horizontal="left" vertical="center"/>
    </xf>
    <xf numFmtId="0" fontId="54" fillId="30" borderId="40" xfId="0" applyFont="1" applyFill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67" fillId="0" borderId="0" xfId="0" applyFont="1" applyAlignment="1">
      <alignment horizontal="left" vertical="center"/>
    </xf>
    <xf numFmtId="49" fontId="52" fillId="28" borderId="40" xfId="0" applyNumberFormat="1" applyFont="1" applyFill="1" applyBorder="1" applyAlignment="1">
      <alignment horizontal="center" vertical="center" wrapText="1"/>
    </xf>
    <xf numFmtId="0" fontId="47" fillId="28" borderId="52" xfId="0" applyFont="1" applyFill="1" applyBorder="1" applyAlignment="1">
      <alignment horizontal="right" vertical="center"/>
    </xf>
    <xf numFmtId="0" fontId="53" fillId="28" borderId="54" xfId="0" applyFont="1" applyFill="1" applyBorder="1" applyAlignment="1">
      <alignment horizontal="center" vertical="center"/>
    </xf>
    <xf numFmtId="0" fontId="54" fillId="28" borderId="54" xfId="0" applyFont="1" applyFill="1" applyBorder="1" applyAlignment="1">
      <alignment horizontal="center" vertical="center"/>
    </xf>
    <xf numFmtId="0" fontId="47" fillId="28" borderId="45" xfId="0" quotePrefix="1" applyFont="1" applyFill="1" applyBorder="1" applyAlignment="1">
      <alignment vertical="center"/>
    </xf>
    <xf numFmtId="0" fontId="54" fillId="28" borderId="52" xfId="0" applyFont="1" applyFill="1" applyBorder="1" applyAlignment="1">
      <alignment horizontal="center" vertical="center"/>
    </xf>
    <xf numFmtId="49" fontId="52" fillId="28" borderId="0" xfId="0" applyNumberFormat="1" applyFont="1" applyFill="1" applyAlignment="1">
      <alignment horizontal="center" vertical="center" wrapText="1"/>
    </xf>
    <xf numFmtId="0" fontId="47" fillId="28" borderId="53" xfId="0" quotePrefix="1" applyFont="1" applyFill="1" applyBorder="1" applyAlignment="1">
      <alignment vertical="center"/>
    </xf>
    <xf numFmtId="0" fontId="54" fillId="28" borderId="40" xfId="0" applyFont="1" applyFill="1" applyBorder="1" applyAlignment="1">
      <alignment horizontal="center" vertical="center"/>
    </xf>
    <xf numFmtId="49" fontId="47" fillId="28" borderId="53" xfId="0" applyNumberFormat="1" applyFont="1" applyFill="1" applyBorder="1" applyAlignment="1">
      <alignment horizontal="left" vertical="center"/>
    </xf>
    <xf numFmtId="0" fontId="47" fillId="28" borderId="36" xfId="0" applyFont="1" applyFill="1" applyBorder="1" applyAlignment="1">
      <alignment horizontal="center" vertical="center"/>
    </xf>
    <xf numFmtId="0" fontId="54" fillId="31" borderId="40" xfId="0" applyFont="1" applyFill="1" applyBorder="1" applyAlignment="1">
      <alignment horizontal="center" vertical="center"/>
    </xf>
    <xf numFmtId="0" fontId="54" fillId="32" borderId="45" xfId="0" applyFont="1" applyFill="1" applyBorder="1" applyAlignment="1">
      <alignment horizontal="center" vertical="center"/>
    </xf>
    <xf numFmtId="0" fontId="47" fillId="32" borderId="36" xfId="0" applyFont="1" applyFill="1" applyBorder="1" applyAlignment="1">
      <alignment horizontal="center" vertical="center"/>
    </xf>
    <xf numFmtId="0" fontId="54" fillId="32" borderId="36" xfId="0" applyFont="1" applyFill="1" applyBorder="1" applyAlignment="1">
      <alignment horizontal="center" vertical="center"/>
    </xf>
    <xf numFmtId="0" fontId="47" fillId="32" borderId="45" xfId="0" applyFont="1" applyFill="1" applyBorder="1" applyAlignment="1">
      <alignment horizontal="left" vertical="center"/>
    </xf>
    <xf numFmtId="0" fontId="54" fillId="32" borderId="40" xfId="0" applyFont="1" applyFill="1" applyBorder="1" applyAlignment="1">
      <alignment horizontal="center" vertical="center"/>
    </xf>
    <xf numFmtId="0" fontId="47" fillId="32" borderId="40" xfId="0" applyFont="1" applyFill="1" applyBorder="1" applyAlignment="1">
      <alignment horizontal="center" vertical="center"/>
    </xf>
    <xf numFmtId="49" fontId="52" fillId="32" borderId="40" xfId="0" applyNumberFormat="1" applyFont="1" applyFill="1" applyBorder="1" applyAlignment="1">
      <alignment horizontal="center" vertical="center"/>
    </xf>
    <xf numFmtId="0" fontId="47" fillId="32" borderId="56" xfId="0" quotePrefix="1" applyFont="1" applyFill="1" applyBorder="1" applyAlignment="1">
      <alignment vertical="center"/>
    </xf>
    <xf numFmtId="49" fontId="52" fillId="32" borderId="52" xfId="0" applyNumberFormat="1" applyFont="1" applyFill="1" applyBorder="1" applyAlignment="1">
      <alignment horizontal="center" vertical="center"/>
    </xf>
    <xf numFmtId="0" fontId="47" fillId="32" borderId="53" xfId="0" quotePrefix="1" applyFont="1" applyFill="1" applyBorder="1" applyAlignment="1">
      <alignment vertical="center"/>
    </xf>
    <xf numFmtId="0" fontId="47" fillId="32" borderId="58" xfId="0" applyFont="1" applyFill="1" applyBorder="1" applyAlignment="1">
      <alignment horizontal="left" vertical="center"/>
    </xf>
    <xf numFmtId="0" fontId="52" fillId="32" borderId="50" xfId="0" applyFont="1" applyFill="1" applyBorder="1" applyAlignment="1">
      <alignment horizontal="center" vertical="center"/>
    </xf>
    <xf numFmtId="0" fontId="47" fillId="32" borderId="45" xfId="0" quotePrefix="1" applyFont="1" applyFill="1" applyBorder="1" applyAlignment="1">
      <alignment vertical="center"/>
    </xf>
    <xf numFmtId="0" fontId="47" fillId="32" borderId="31" xfId="0" applyFont="1" applyFill="1" applyBorder="1" applyAlignment="1">
      <alignment horizontal="center" vertical="center"/>
    </xf>
    <xf numFmtId="0" fontId="47" fillId="32" borderId="0" xfId="0" applyFont="1" applyFill="1" applyAlignment="1">
      <alignment horizontal="center" vertical="center"/>
    </xf>
    <xf numFmtId="0" fontId="47" fillId="32" borderId="51" xfId="0" applyFont="1" applyFill="1" applyBorder="1" applyAlignment="1">
      <alignment horizontal="center" vertical="center"/>
    </xf>
    <xf numFmtId="0" fontId="47" fillId="32" borderId="35" xfId="0" applyFont="1" applyFill="1" applyBorder="1" applyAlignment="1">
      <alignment horizontal="center" vertical="center"/>
    </xf>
    <xf numFmtId="0" fontId="47" fillId="32" borderId="44" xfId="0" applyFont="1" applyFill="1" applyBorder="1" applyAlignment="1">
      <alignment horizontal="center" vertical="center"/>
    </xf>
    <xf numFmtId="49" fontId="47" fillId="33" borderId="53" xfId="0" applyNumberFormat="1" applyFont="1" applyFill="1" applyBorder="1" applyAlignment="1">
      <alignment horizontal="left" vertical="center"/>
    </xf>
    <xf numFmtId="0" fontId="53" fillId="33" borderId="54" xfId="0" applyFont="1" applyFill="1" applyBorder="1" applyAlignment="1">
      <alignment horizontal="center" vertical="center"/>
    </xf>
    <xf numFmtId="0" fontId="42" fillId="33" borderId="54" xfId="0" applyFont="1" applyFill="1" applyBorder="1" applyAlignment="1">
      <alignment horizontal="center" vertical="center"/>
    </xf>
    <xf numFmtId="0" fontId="54" fillId="33" borderId="54" xfId="0" applyFont="1" applyFill="1" applyBorder="1" applyAlignment="1">
      <alignment horizontal="center" vertical="center"/>
    </xf>
    <xf numFmtId="0" fontId="47" fillId="33" borderId="54" xfId="0" applyFont="1" applyFill="1" applyBorder="1" applyAlignment="1">
      <alignment horizontal="center" vertical="center"/>
    </xf>
    <xf numFmtId="0" fontId="47" fillId="33" borderId="40" xfId="0" applyFont="1" applyFill="1" applyBorder="1" applyAlignment="1">
      <alignment vertical="center"/>
    </xf>
    <xf numFmtId="0" fontId="54" fillId="33" borderId="40" xfId="0" applyFont="1" applyFill="1" applyBorder="1" applyAlignment="1">
      <alignment horizontal="center" vertical="center"/>
    </xf>
    <xf numFmtId="0" fontId="47" fillId="33" borderId="40" xfId="0" applyFont="1" applyFill="1" applyBorder="1" applyAlignment="1">
      <alignment horizontal="center" vertical="center"/>
    </xf>
    <xf numFmtId="0" fontId="47" fillId="33" borderId="36" xfId="0" applyFont="1" applyFill="1" applyBorder="1" applyAlignment="1">
      <alignment horizontal="right" vertical="center"/>
    </xf>
    <xf numFmtId="0" fontId="47" fillId="33" borderId="42" xfId="0" quotePrefix="1" applyFont="1" applyFill="1" applyBorder="1" applyAlignment="1">
      <alignment horizontal="left" vertical="center"/>
    </xf>
    <xf numFmtId="0" fontId="47" fillId="33" borderId="39" xfId="0" quotePrefix="1" applyFont="1" applyFill="1" applyBorder="1" applyAlignment="1">
      <alignment horizontal="left" vertical="center"/>
    </xf>
    <xf numFmtId="0" fontId="47" fillId="33" borderId="39" xfId="0" applyFont="1" applyFill="1" applyBorder="1" applyAlignment="1">
      <alignment horizontal="center" vertical="center"/>
    </xf>
    <xf numFmtId="0" fontId="47" fillId="33" borderId="92" xfId="0" applyFont="1" applyFill="1" applyBorder="1" applyAlignment="1">
      <alignment horizontal="center" vertical="center"/>
    </xf>
    <xf numFmtId="0" fontId="47" fillId="34" borderId="45" xfId="0" quotePrefix="1" applyFont="1" applyFill="1" applyBorder="1" applyAlignment="1">
      <alignment vertical="center"/>
    </xf>
    <xf numFmtId="0" fontId="47" fillId="34" borderId="36" xfId="0" applyFont="1" applyFill="1" applyBorder="1" applyAlignment="1">
      <alignment horizontal="center" vertical="center"/>
    </xf>
    <xf numFmtId="0" fontId="54" fillId="34" borderId="36" xfId="0" applyFont="1" applyFill="1" applyBorder="1" applyAlignment="1">
      <alignment horizontal="center" vertical="center"/>
    </xf>
    <xf numFmtId="0" fontId="47" fillId="34" borderId="45" xfId="0" applyFont="1" applyFill="1" applyBorder="1" applyAlignment="1">
      <alignment horizontal="left" vertical="center"/>
    </xf>
    <xf numFmtId="0" fontId="54" fillId="34" borderId="40" xfId="0" applyFont="1" applyFill="1" applyBorder="1" applyAlignment="1">
      <alignment horizontal="center" vertical="center"/>
    </xf>
    <xf numFmtId="0" fontId="47" fillId="34" borderId="40" xfId="0" applyFont="1" applyFill="1" applyBorder="1" applyAlignment="1">
      <alignment horizontal="center" vertical="center"/>
    </xf>
    <xf numFmtId="0" fontId="47" fillId="34" borderId="36" xfId="0" applyFont="1" applyFill="1" applyBorder="1" applyAlignment="1">
      <alignment horizontal="right" vertical="center"/>
    </xf>
    <xf numFmtId="0" fontId="53" fillId="34" borderId="0" xfId="0" applyFont="1" applyFill="1" applyAlignment="1">
      <alignment horizontal="center" vertical="center"/>
    </xf>
    <xf numFmtId="0" fontId="47" fillId="34" borderId="0" xfId="0" applyFont="1" applyFill="1" applyAlignment="1">
      <alignment horizontal="center" vertical="center"/>
    </xf>
    <xf numFmtId="0" fontId="54" fillId="34" borderId="40" xfId="0" applyFont="1" applyFill="1" applyBorder="1" applyAlignment="1">
      <alignment horizontal="left" vertical="center"/>
    </xf>
    <xf numFmtId="0" fontId="47" fillId="34" borderId="45" xfId="0" quotePrefix="1" applyFont="1" applyFill="1" applyBorder="1" applyAlignment="1">
      <alignment horizontal="left" vertical="center"/>
    </xf>
    <xf numFmtId="0" fontId="53" fillId="34" borderId="40" xfId="0" applyFont="1" applyFill="1" applyBorder="1" applyAlignment="1">
      <alignment horizontal="center" vertical="center"/>
    </xf>
    <xf numFmtId="0" fontId="53" fillId="34" borderId="36" xfId="0" applyFont="1" applyFill="1" applyBorder="1" applyAlignment="1">
      <alignment horizontal="right" vertical="center" wrapText="1"/>
    </xf>
    <xf numFmtId="0" fontId="61" fillId="34" borderId="40" xfId="0" applyFont="1" applyFill="1" applyBorder="1" applyAlignment="1">
      <alignment horizontal="center" vertical="center"/>
    </xf>
    <xf numFmtId="0" fontId="42" fillId="34" borderId="40" xfId="0" applyFont="1" applyFill="1" applyBorder="1" applyAlignment="1">
      <alignment horizontal="center" vertical="center"/>
    </xf>
    <xf numFmtId="0" fontId="59" fillId="34" borderId="36" xfId="0" applyFont="1" applyFill="1" applyBorder="1" applyAlignment="1">
      <alignment horizontal="center" vertical="center"/>
    </xf>
    <xf numFmtId="0" fontId="52" fillId="34" borderId="40" xfId="0" applyFont="1" applyFill="1" applyBorder="1" applyAlignment="1">
      <alignment horizontal="center" vertical="center"/>
    </xf>
    <xf numFmtId="0" fontId="42" fillId="34" borderId="36" xfId="0" applyFont="1" applyFill="1" applyBorder="1" applyAlignment="1">
      <alignment vertical="center"/>
    </xf>
    <xf numFmtId="0" fontId="52" fillId="34" borderId="54" xfId="0" applyFont="1" applyFill="1" applyBorder="1" applyAlignment="1">
      <alignment horizontal="center" vertical="center"/>
    </xf>
    <xf numFmtId="0" fontId="47" fillId="34" borderId="57" xfId="0" applyFont="1" applyFill="1" applyBorder="1" applyAlignment="1">
      <alignment horizontal="center" vertical="center"/>
    </xf>
    <xf numFmtId="0" fontId="47" fillId="34" borderId="54" xfId="0" applyFont="1" applyFill="1" applyBorder="1" applyAlignment="1">
      <alignment horizontal="left" vertical="center"/>
    </xf>
    <xf numFmtId="0" fontId="47" fillId="0" borderId="86" xfId="0" quotePrefix="1" applyFont="1" applyBorder="1" applyAlignment="1">
      <alignment horizontal="center" vertical="center"/>
    </xf>
    <xf numFmtId="0" fontId="47" fillId="35" borderId="36" xfId="0" applyFont="1" applyFill="1" applyBorder="1" applyAlignment="1">
      <alignment horizontal="center" vertical="center"/>
    </xf>
    <xf numFmtId="0" fontId="56" fillId="36" borderId="45" xfId="0" applyFont="1" applyFill="1" applyBorder="1" applyAlignment="1">
      <alignment horizontal="center" vertical="center"/>
    </xf>
    <xf numFmtId="0" fontId="47" fillId="36" borderId="36" xfId="0" applyFont="1" applyFill="1" applyBorder="1" applyAlignment="1">
      <alignment horizontal="center" vertical="center"/>
    </xf>
    <xf numFmtId="0" fontId="47" fillId="36" borderId="45" xfId="0" applyFont="1" applyFill="1" applyBorder="1" applyAlignment="1">
      <alignment vertical="center"/>
    </xf>
    <xf numFmtId="0" fontId="47" fillId="35" borderId="45" xfId="0" quotePrefix="1" applyFont="1" applyFill="1" applyBorder="1" applyAlignment="1">
      <alignment horizontal="left" vertical="center"/>
    </xf>
    <xf numFmtId="0" fontId="47" fillId="36" borderId="45" xfId="0" quotePrefix="1" applyFont="1" applyFill="1" applyBorder="1" applyAlignment="1">
      <alignment horizontal="left" vertical="center"/>
    </xf>
    <xf numFmtId="0" fontId="56" fillId="36" borderId="40" xfId="0" applyFont="1" applyFill="1" applyBorder="1" applyAlignment="1">
      <alignment horizontal="center" vertical="center"/>
    </xf>
    <xf numFmtId="0" fontId="52" fillId="35" borderId="40" xfId="0" applyFont="1" applyFill="1" applyBorder="1" applyAlignment="1">
      <alignment horizontal="center" vertical="center"/>
    </xf>
    <xf numFmtId="49" fontId="52" fillId="36" borderId="39" xfId="0" applyNumberFormat="1" applyFont="1" applyFill="1" applyBorder="1" applyAlignment="1">
      <alignment horizontal="center" vertical="center"/>
    </xf>
    <xf numFmtId="0" fontId="47" fillId="36" borderId="39" xfId="0" quotePrefix="1" applyFont="1" applyFill="1" applyBorder="1" applyAlignment="1">
      <alignment vertical="center"/>
    </xf>
    <xf numFmtId="0" fontId="47" fillId="36" borderId="39" xfId="0" applyFont="1" applyFill="1" applyBorder="1" applyAlignment="1">
      <alignment horizontal="center" vertical="center"/>
    </xf>
    <xf numFmtId="0" fontId="47" fillId="36" borderId="43" xfId="0" applyFont="1" applyFill="1" applyBorder="1" applyAlignment="1">
      <alignment horizontal="center" vertical="center"/>
    </xf>
    <xf numFmtId="0" fontId="47" fillId="36" borderId="42" xfId="0" applyFont="1" applyFill="1" applyBorder="1" applyAlignment="1">
      <alignment horizontal="left" vertical="center"/>
    </xf>
    <xf numFmtId="0" fontId="54" fillId="36" borderId="40" xfId="0" applyFont="1" applyFill="1" applyBorder="1" applyAlignment="1">
      <alignment horizontal="center" vertical="center"/>
    </xf>
    <xf numFmtId="0" fontId="47" fillId="36" borderId="35" xfId="0" applyFont="1" applyFill="1" applyBorder="1" applyAlignment="1">
      <alignment horizontal="center" vertical="center"/>
    </xf>
    <xf numFmtId="0" fontId="47" fillId="36" borderId="58" xfId="0" applyFont="1" applyFill="1" applyBorder="1" applyAlignment="1">
      <alignment horizontal="left" vertical="center"/>
    </xf>
    <xf numFmtId="0" fontId="54" fillId="36" borderId="50" xfId="0" applyFont="1" applyFill="1" applyBorder="1" applyAlignment="1">
      <alignment horizontal="center" vertical="center"/>
    </xf>
    <xf numFmtId="0" fontId="47" fillId="36" borderId="0" xfId="0" applyFont="1" applyFill="1" applyAlignment="1">
      <alignment horizontal="center" vertical="center"/>
    </xf>
    <xf numFmtId="0" fontId="47" fillId="36" borderId="31" xfId="0" applyFont="1" applyFill="1" applyBorder="1" applyAlignment="1">
      <alignment horizontal="center" vertical="center"/>
    </xf>
    <xf numFmtId="0" fontId="47" fillId="36" borderId="51" xfId="0" applyFont="1" applyFill="1" applyBorder="1" applyAlignment="1">
      <alignment horizontal="center" vertical="center"/>
    </xf>
    <xf numFmtId="0" fontId="52" fillId="36" borderId="40" xfId="0" applyFont="1" applyFill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47" fillId="37" borderId="0" xfId="0" applyFont="1" applyFill="1" applyAlignment="1">
      <alignment horizontal="center" vertical="center"/>
    </xf>
    <xf numFmtId="0" fontId="47" fillId="37" borderId="45" xfId="0" applyFont="1" applyFill="1" applyBorder="1" applyAlignment="1">
      <alignment vertical="center"/>
    </xf>
    <xf numFmtId="0" fontId="47" fillId="37" borderId="40" xfId="0" applyFont="1" applyFill="1" applyBorder="1" applyAlignment="1">
      <alignment horizontal="center" vertical="center"/>
    </xf>
    <xf numFmtId="0" fontId="47" fillId="37" borderId="36" xfId="0" applyFont="1" applyFill="1" applyBorder="1" applyAlignment="1">
      <alignment horizontal="center" vertical="center"/>
    </xf>
    <xf numFmtId="0" fontId="47" fillId="37" borderId="45" xfId="0" applyFont="1" applyFill="1" applyBorder="1" applyAlignment="1">
      <alignment horizontal="center" vertical="center"/>
    </xf>
    <xf numFmtId="0" fontId="47" fillId="37" borderId="93" xfId="0" applyFont="1" applyFill="1" applyBorder="1" applyAlignment="1">
      <alignment horizontal="center" vertical="center"/>
    </xf>
    <xf numFmtId="0" fontId="47" fillId="37" borderId="30" xfId="0" applyFont="1" applyFill="1" applyBorder="1" applyAlignment="1">
      <alignment horizontal="center" vertical="center"/>
    </xf>
    <xf numFmtId="0" fontId="47" fillId="37" borderId="35" xfId="0" applyFont="1" applyFill="1" applyBorder="1" applyAlignment="1">
      <alignment horizontal="center" vertical="center"/>
    </xf>
    <xf numFmtId="0" fontId="54" fillId="37" borderId="54" xfId="0" applyFont="1" applyFill="1" applyBorder="1" applyAlignment="1">
      <alignment horizontal="center" vertical="center"/>
    </xf>
    <xf numFmtId="49" fontId="52" fillId="0" borderId="52" xfId="0" applyNumberFormat="1" applyFont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47" fillId="37" borderId="31" xfId="0" applyFont="1" applyFill="1" applyBorder="1" applyAlignment="1">
      <alignment horizontal="center" vertical="center"/>
    </xf>
    <xf numFmtId="0" fontId="54" fillId="37" borderId="40" xfId="0" applyFont="1" applyFill="1" applyBorder="1" applyAlignment="1">
      <alignment horizontal="left" vertical="center"/>
    </xf>
    <xf numFmtId="0" fontId="44" fillId="37" borderId="54" xfId="0" applyFont="1" applyFill="1" applyBorder="1" applyAlignment="1">
      <alignment horizontal="left" vertical="center"/>
    </xf>
    <xf numFmtId="0" fontId="44" fillId="37" borderId="54" xfId="0" applyFont="1" applyFill="1" applyBorder="1" applyAlignment="1">
      <alignment horizontal="center" vertical="center"/>
    </xf>
    <xf numFmtId="0" fontId="47" fillId="38" borderId="31" xfId="0" applyFont="1" applyFill="1" applyBorder="1" applyAlignment="1">
      <alignment horizontal="center" vertical="center"/>
    </xf>
    <xf numFmtId="0" fontId="47" fillId="38" borderId="0" xfId="0" applyFont="1" applyFill="1" applyAlignment="1">
      <alignment horizontal="center" vertical="center"/>
    </xf>
    <xf numFmtId="0" fontId="47" fillId="39" borderId="52" xfId="0" quotePrefix="1" applyFont="1" applyFill="1" applyBorder="1" applyAlignment="1">
      <alignment horizontal="center" vertical="center"/>
    </xf>
    <xf numFmtId="0" fontId="52" fillId="39" borderId="94" xfId="0" quotePrefix="1" applyFont="1" applyFill="1" applyBorder="1" applyAlignment="1">
      <alignment horizontal="right" vertical="center"/>
    </xf>
    <xf numFmtId="49" fontId="54" fillId="39" borderId="33" xfId="0" applyNumberFormat="1" applyFont="1" applyFill="1" applyBorder="1" applyAlignment="1">
      <alignment horizontal="center" vertical="center" shrinkToFit="1"/>
    </xf>
    <xf numFmtId="0" fontId="52" fillId="39" borderId="40" xfId="0" applyFont="1" applyFill="1" applyBorder="1" applyAlignment="1">
      <alignment horizontal="center" vertical="center"/>
    </xf>
    <xf numFmtId="0" fontId="47" fillId="39" borderId="56" xfId="0" quotePrefix="1" applyFont="1" applyFill="1" applyBorder="1" applyAlignment="1">
      <alignment vertical="center"/>
    </xf>
    <xf numFmtId="49" fontId="52" fillId="39" borderId="57" xfId="0" applyNumberFormat="1" applyFont="1" applyFill="1" applyBorder="1" applyAlignment="1">
      <alignment horizontal="center" vertical="center"/>
    </xf>
    <xf numFmtId="0" fontId="47" fillId="39" borderId="33" xfId="0" quotePrefix="1" applyFont="1" applyFill="1" applyBorder="1" applyAlignment="1">
      <alignment horizontal="center" vertical="center"/>
    </xf>
    <xf numFmtId="0" fontId="47" fillId="39" borderId="40" xfId="0" quotePrefix="1" applyFont="1" applyFill="1" applyBorder="1" applyAlignment="1">
      <alignment horizontal="center" vertical="center"/>
    </xf>
    <xf numFmtId="0" fontId="54" fillId="39" borderId="40" xfId="0" applyFont="1" applyFill="1" applyBorder="1" applyAlignment="1">
      <alignment horizontal="center" vertical="center"/>
    </xf>
    <xf numFmtId="0" fontId="54" fillId="39" borderId="41" xfId="0" applyFont="1" applyFill="1" applyBorder="1" applyAlignment="1">
      <alignment horizontal="center" vertical="center"/>
    </xf>
    <xf numFmtId="0" fontId="47" fillId="39" borderId="0" xfId="0" quotePrefix="1" applyFont="1" applyFill="1" applyAlignment="1">
      <alignment horizontal="left" vertical="center"/>
    </xf>
    <xf numFmtId="0" fontId="47" fillId="40" borderId="39" xfId="0" applyFont="1" applyFill="1" applyBorder="1" applyAlignment="1">
      <alignment vertical="center"/>
    </xf>
    <xf numFmtId="0" fontId="49" fillId="40" borderId="45" xfId="0" applyFont="1" applyFill="1" applyBorder="1" applyAlignment="1">
      <alignment vertical="center"/>
    </xf>
    <xf numFmtId="0" fontId="47" fillId="40" borderId="36" xfId="0" applyFont="1" applyFill="1" applyBorder="1" applyAlignment="1">
      <alignment horizontal="center" vertical="center"/>
    </xf>
    <xf numFmtId="0" fontId="47" fillId="40" borderId="39" xfId="0" applyFont="1" applyFill="1" applyBorder="1" applyAlignment="1">
      <alignment horizontal="center" vertical="center"/>
    </xf>
    <xf numFmtId="49" fontId="52" fillId="40" borderId="40" xfId="0" applyNumberFormat="1" applyFont="1" applyFill="1" applyBorder="1" applyAlignment="1">
      <alignment horizontal="center" vertical="center"/>
    </xf>
    <xf numFmtId="0" fontId="42" fillId="40" borderId="45" xfId="0" applyFont="1" applyFill="1" applyBorder="1" applyAlignment="1">
      <alignment horizontal="center" vertical="center"/>
    </xf>
    <xf numFmtId="0" fontId="54" fillId="40" borderId="36" xfId="0" applyFont="1" applyFill="1" applyBorder="1" applyAlignment="1">
      <alignment horizontal="center" vertical="center"/>
    </xf>
    <xf numFmtId="0" fontId="47" fillId="40" borderId="45" xfId="0" applyFont="1" applyFill="1" applyBorder="1" applyAlignment="1">
      <alignment horizontal="left" vertical="center"/>
    </xf>
    <xf numFmtId="0" fontId="47" fillId="40" borderId="40" xfId="0" applyFont="1" applyFill="1" applyBorder="1" applyAlignment="1">
      <alignment vertical="center"/>
    </xf>
    <xf numFmtId="0" fontId="52" fillId="40" borderId="40" xfId="0" applyFont="1" applyFill="1" applyBorder="1" applyAlignment="1">
      <alignment horizontal="center" vertical="center"/>
    </xf>
    <xf numFmtId="0" fontId="47" fillId="40" borderId="35" xfId="0" applyFont="1" applyFill="1" applyBorder="1" applyAlignment="1">
      <alignment horizontal="center" vertical="center"/>
    </xf>
    <xf numFmtId="0" fontId="43" fillId="40" borderId="36" xfId="0" applyFont="1" applyFill="1" applyBorder="1" applyAlignment="1">
      <alignment vertical="center"/>
    </xf>
    <xf numFmtId="0" fontId="47" fillId="40" borderId="40" xfId="0" applyFont="1" applyFill="1" applyBorder="1" applyAlignment="1">
      <alignment horizontal="left" vertical="center"/>
    </xf>
    <xf numFmtId="0" fontId="47" fillId="40" borderId="58" xfId="0" applyFont="1" applyFill="1" applyBorder="1" applyAlignment="1">
      <alignment horizontal="left" vertical="center"/>
    </xf>
    <xf numFmtId="0" fontId="47" fillId="40" borderId="42" xfId="0" applyFont="1" applyFill="1" applyBorder="1" applyAlignment="1">
      <alignment horizontal="left" vertical="center"/>
    </xf>
    <xf numFmtId="0" fontId="46" fillId="40" borderId="61" xfId="0" applyFont="1" applyFill="1" applyBorder="1" applyAlignment="1">
      <alignment horizontal="center" vertical="center"/>
    </xf>
    <xf numFmtId="0" fontId="43" fillId="40" borderId="18" xfId="0" applyFont="1" applyFill="1" applyBorder="1" applyAlignment="1">
      <alignment vertical="center"/>
    </xf>
    <xf numFmtId="0" fontId="46" fillId="40" borderId="61" xfId="0" applyFont="1" applyFill="1" applyBorder="1" applyAlignment="1">
      <alignment horizontal="right" vertical="center"/>
    </xf>
    <xf numFmtId="0" fontId="47" fillId="40" borderId="35" xfId="0" applyFont="1" applyFill="1" applyBorder="1" applyAlignment="1">
      <alignment horizontal="right" vertical="center"/>
    </xf>
    <xf numFmtId="0" fontId="52" fillId="40" borderId="0" xfId="0" applyFont="1" applyFill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6" xfId="0" applyFont="1" applyBorder="1" applyAlignment="1">
      <alignment horizontal="center" vertical="center"/>
    </xf>
    <xf numFmtId="0" fontId="47" fillId="40" borderId="40" xfId="0" applyFont="1" applyFill="1" applyBorder="1" applyAlignment="1">
      <alignment horizontal="center" vertical="center"/>
    </xf>
    <xf numFmtId="0" fontId="47" fillId="40" borderId="0" xfId="0" applyFont="1" applyFill="1" applyAlignment="1">
      <alignment horizontal="center" vertical="center"/>
    </xf>
    <xf numFmtId="0" fontId="47" fillId="40" borderId="36" xfId="0" applyFont="1" applyFill="1" applyBorder="1" applyAlignment="1">
      <alignment horizontal="right" vertical="center"/>
    </xf>
    <xf numFmtId="0" fontId="48" fillId="0" borderId="83" xfId="0" applyFont="1" applyBorder="1" applyAlignment="1">
      <alignment horizontal="center" vertical="center"/>
    </xf>
    <xf numFmtId="0" fontId="47" fillId="40" borderId="37" xfId="0" applyFont="1" applyFill="1" applyBorder="1" applyAlignment="1">
      <alignment vertical="center"/>
    </xf>
    <xf numFmtId="0" fontId="47" fillId="40" borderId="0" xfId="0" applyFont="1" applyFill="1" applyAlignment="1">
      <alignment vertical="center"/>
    </xf>
    <xf numFmtId="49" fontId="61" fillId="40" borderId="45" xfId="0" applyNumberFormat="1" applyFont="1" applyFill="1" applyBorder="1" applyAlignment="1">
      <alignment horizontal="center" vertical="center"/>
    </xf>
    <xf numFmtId="49" fontId="47" fillId="40" borderId="40" xfId="0" applyNumberFormat="1" applyFont="1" applyFill="1" applyBorder="1" applyAlignment="1">
      <alignment horizontal="center" vertical="center"/>
    </xf>
    <xf numFmtId="0" fontId="54" fillId="40" borderId="40" xfId="0" applyFont="1" applyFill="1" applyBorder="1" applyAlignment="1">
      <alignment horizontal="center" vertical="center"/>
    </xf>
    <xf numFmtId="0" fontId="55" fillId="40" borderId="61" xfId="0" applyFont="1" applyFill="1" applyBorder="1" applyAlignment="1">
      <alignment horizontal="center" vertical="center"/>
    </xf>
    <xf numFmtId="0" fontId="48" fillId="40" borderId="60" xfId="0" applyFont="1" applyFill="1" applyBorder="1" applyAlignment="1">
      <alignment horizontal="left" vertical="center"/>
    </xf>
    <xf numFmtId="0" fontId="47" fillId="40" borderId="61" xfId="0" applyFont="1" applyFill="1" applyBorder="1" applyAlignment="1">
      <alignment horizontal="center" vertical="center"/>
    </xf>
    <xf numFmtId="0" fontId="54" fillId="40" borderId="61" xfId="0" applyFont="1" applyFill="1" applyBorder="1" applyAlignment="1">
      <alignment horizontal="center" vertical="center"/>
    </xf>
    <xf numFmtId="49" fontId="47" fillId="40" borderId="40" xfId="0" applyNumberFormat="1" applyFont="1" applyFill="1" applyBorder="1" applyAlignment="1">
      <alignment horizontal="right" vertical="center"/>
    </xf>
    <xf numFmtId="168" fontId="46" fillId="0" borderId="0" xfId="0" applyNumberFormat="1" applyFont="1" applyFill="1" applyAlignment="1">
      <alignment horizontal="right" vertical="center"/>
    </xf>
    <xf numFmtId="168" fontId="47" fillId="0" borderId="0" xfId="0" applyNumberFormat="1" applyFont="1" applyFill="1" applyAlignment="1">
      <alignment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6" fillId="0" borderId="47" xfId="0" applyFont="1" applyFill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2" fillId="0" borderId="42" xfId="0" quotePrefix="1" applyFont="1" applyFill="1" applyBorder="1" applyAlignment="1">
      <alignment horizontal="left" vertical="center"/>
    </xf>
    <xf numFmtId="0" fontId="52" fillId="0" borderId="56" xfId="0" quotePrefix="1" applyFont="1" applyFill="1" applyBorder="1" applyAlignment="1">
      <alignment horizontal="left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88" xfId="0" applyFont="1" applyFill="1" applyBorder="1" applyAlignment="1">
      <alignment horizontal="center" vertical="center"/>
    </xf>
    <xf numFmtId="0" fontId="54" fillId="0" borderId="39" xfId="0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0" fontId="52" fillId="0" borderId="42" xfId="0" quotePrefix="1" applyFont="1" applyBorder="1" applyAlignment="1">
      <alignment horizontal="left" vertical="center"/>
    </xf>
    <xf numFmtId="0" fontId="52" fillId="0" borderId="56" xfId="0" quotePrefix="1" applyFont="1" applyBorder="1" applyAlignment="1">
      <alignment horizontal="left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2" fillId="29" borderId="42" xfId="0" applyFont="1" applyFill="1" applyBorder="1" applyAlignment="1">
      <alignment horizontal="center" vertical="center"/>
    </xf>
    <xf numFmtId="0" fontId="52" fillId="29" borderId="56" xfId="0" applyFont="1" applyFill="1" applyBorder="1" applyAlignment="1">
      <alignment horizontal="center" vertical="center"/>
    </xf>
    <xf numFmtId="49" fontId="48" fillId="30" borderId="39" xfId="0" applyNumberFormat="1" applyFont="1" applyFill="1" applyBorder="1" applyAlignment="1">
      <alignment horizontal="center" vertical="center" wrapText="1"/>
    </xf>
    <xf numFmtId="49" fontId="48" fillId="30" borderId="40" xfId="0" applyNumberFormat="1" applyFont="1" applyFill="1" applyBorder="1" applyAlignment="1">
      <alignment horizontal="center" vertical="center" wrapText="1"/>
    </xf>
    <xf numFmtId="0" fontId="48" fillId="30" borderId="40" xfId="0" applyFont="1" applyFill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41" borderId="95" xfId="0" quotePrefix="1" applyFont="1" applyFill="1" applyBorder="1" applyAlignment="1">
      <alignment horizontal="left" vertical="center"/>
    </xf>
    <xf numFmtId="0" fontId="46" fillId="41" borderId="54" xfId="0" quotePrefix="1" applyFont="1" applyFill="1" applyBorder="1" applyAlignment="1">
      <alignment horizontal="right" vertical="center"/>
    </xf>
  </cellXfs>
  <cellStyles count="557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19D0FDE6-F4FE-4FE5-9AA8-CF22F6EE5E62}"/>
    <cellStyle name="60% - Accent1 2 7 3" xfId="445" xr:uid="{C5C24CD2-106B-47B9-8AD1-29B557ADAC4A}"/>
    <cellStyle name="60% - Accent1 2 7 4" xfId="501" xr:uid="{571904AA-3461-4D37-9D5B-7F7228E273D0}"/>
    <cellStyle name="60% - Accent1 3" xfId="128" xr:uid="{00000000-0005-0000-0000-00007F000000}"/>
    <cellStyle name="60% - Accent1 3 2" xfId="390" xr:uid="{34F33EA2-CAAB-42B2-920D-B74EA2E253EF}"/>
    <cellStyle name="60% - Accent1 3 3" xfId="446" xr:uid="{0468D739-E99E-4541-AAC5-617F74FFA691}"/>
    <cellStyle name="60% - Accent1 3 4" xfId="502" xr:uid="{2E74BA8B-B3FD-42EA-9588-FC2C121BAB86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7A76474C-68ED-4DBC-BEE5-B912001AA76B}"/>
    <cellStyle name="60% - Accent2 2 7 3" xfId="447" xr:uid="{EA5244F8-981A-494C-8DEA-2D6ED94C38A8}"/>
    <cellStyle name="60% - Accent2 2 7 4" xfId="503" xr:uid="{99E9A478-325C-41E1-A371-F743A5BE592B}"/>
    <cellStyle name="60% - Accent2 3" xfId="136" xr:uid="{00000000-0005-0000-0000-000087000000}"/>
    <cellStyle name="60% - Accent2 3 2" xfId="392" xr:uid="{4B033480-8933-4E74-8AB2-093B78E8B61F}"/>
    <cellStyle name="60% - Accent2 3 3" xfId="448" xr:uid="{156BDF48-F78F-4423-91A9-31EB418D7AF1}"/>
    <cellStyle name="60% - Accent2 3 4" xfId="504" xr:uid="{1BE53A1B-73D6-4591-B352-0D4FE13F26BC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B7C6BBFF-613B-44D7-B80F-78F2479419E9}"/>
    <cellStyle name="60% - Accent3 2 7 3" xfId="449" xr:uid="{C3BC5528-A105-418D-8488-2D6803BB1645}"/>
    <cellStyle name="60% - Accent3 2 7 4" xfId="505" xr:uid="{7895297A-8F61-4E87-A385-ADAD7C32B195}"/>
    <cellStyle name="60% - Accent3 3" xfId="144" xr:uid="{00000000-0005-0000-0000-00008F000000}"/>
    <cellStyle name="60% - Accent3 3 2" xfId="394" xr:uid="{364D8D38-9F5F-4D01-B249-85FA40B1C7CF}"/>
    <cellStyle name="60% - Accent3 3 3" xfId="450" xr:uid="{9B8A2FBA-8D65-4E9F-BE36-3A50DEFCCECC}"/>
    <cellStyle name="60% - Accent3 3 4" xfId="506" xr:uid="{D7B4CFF1-A366-49E6-8992-B46650AFC2AF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050D2D03-81EE-4E7D-9E9D-02BE473AEDF5}"/>
    <cellStyle name="60% - Accent4 2 7 3" xfId="451" xr:uid="{75E96C79-51C7-446C-8C70-DFF77E6BB517}"/>
    <cellStyle name="60% - Accent4 2 7 4" xfId="507" xr:uid="{DCD8E917-1E1D-47D5-A1A9-4EECC098781B}"/>
    <cellStyle name="60% - Accent4 3" xfId="152" xr:uid="{00000000-0005-0000-0000-000097000000}"/>
    <cellStyle name="60% - Accent4 3 2" xfId="396" xr:uid="{02284496-43C9-4605-8331-3DF87F55C2E8}"/>
    <cellStyle name="60% - Accent4 3 3" xfId="452" xr:uid="{45EDA9B5-20DE-4DAB-BAAD-AF90F657D74E}"/>
    <cellStyle name="60% - Accent4 3 4" xfId="508" xr:uid="{27A5D4A8-EE27-4769-A7AA-0CDAD1DEFD0F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74376A1C-EDAC-42FD-9BAC-7AF1AD54E509}"/>
    <cellStyle name="60% - Accent5 2 7 3" xfId="453" xr:uid="{3530EDCE-EAA5-465C-8BFB-BCFA77784A3B}"/>
    <cellStyle name="60% - Accent5 2 7 4" xfId="509" xr:uid="{D982A85C-4769-444A-ABE4-24BAC7C8CEC7}"/>
    <cellStyle name="60% - Accent5 3" xfId="160" xr:uid="{00000000-0005-0000-0000-00009F000000}"/>
    <cellStyle name="60% - Accent5 3 2" xfId="398" xr:uid="{AEA38E92-3374-4963-82B5-40275E8D6990}"/>
    <cellStyle name="60% - Accent5 3 3" xfId="454" xr:uid="{638B2EFD-B7AC-401C-BB0C-3CF92BB71195}"/>
    <cellStyle name="60% - Accent5 3 4" xfId="510" xr:uid="{B4FD8B60-E9E1-4D65-ACCF-26E01E9AAF32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BD87DDF1-EF16-484C-B6D8-23FD9487571C}"/>
    <cellStyle name="60% - Accent6 2 7 3" xfId="455" xr:uid="{47EF817D-0E16-4A96-9EDA-A861FD3E2ABD}"/>
    <cellStyle name="60% - Accent6 2 7 4" xfId="511" xr:uid="{9A0F9253-FFCF-4730-98F2-BEC7A5C2FBBB}"/>
    <cellStyle name="60% - Accent6 3" xfId="168" xr:uid="{00000000-0005-0000-0000-0000A7000000}"/>
    <cellStyle name="60% - Accent6 3 2" xfId="400" xr:uid="{A31284D8-C655-4D69-8680-090F9E2E94F5}"/>
    <cellStyle name="60% - Accent6 3 3" xfId="456" xr:uid="{A58F8AB9-020B-465E-99C9-AD667499A464}"/>
    <cellStyle name="60% - Accent6 3 4" xfId="512" xr:uid="{B7081810-2AB8-45F9-9983-07343B4FFC32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7BEE1E79-B81F-458F-8DDB-758B7875827C}"/>
    <cellStyle name="Accent1 2 7 3" xfId="457" xr:uid="{631911B8-0F08-4D4F-BC80-EBF2D605C49D}"/>
    <cellStyle name="Accent1 2 7 4" xfId="513" xr:uid="{E495EEFB-37DA-4E66-AFBE-9DDED3EC0AC8}"/>
    <cellStyle name="Accent1 3" xfId="176" xr:uid="{00000000-0005-0000-0000-0000AF000000}"/>
    <cellStyle name="Accent1 3 2" xfId="402" xr:uid="{D2719881-DD14-4426-996C-2CF5FA5C8CA0}"/>
    <cellStyle name="Accent1 3 3" xfId="458" xr:uid="{DC61480A-AB3B-4D18-9AC2-4B1C8B2D102B}"/>
    <cellStyle name="Accent1 3 4" xfId="514" xr:uid="{15B4AA06-0B63-4B88-9F0A-F23B7763992C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D8DE29C5-18E8-4C5D-83B4-C30ADBA6001E}"/>
    <cellStyle name="Accent2 2 7 3" xfId="459" xr:uid="{E5522099-E0F2-4BD1-B547-B28732F8D8AA}"/>
    <cellStyle name="Accent2 2 7 4" xfId="515" xr:uid="{B3081995-A2BF-44D3-97AF-6E71A1CBFC42}"/>
    <cellStyle name="Accent2 3" xfId="184" xr:uid="{00000000-0005-0000-0000-0000B7000000}"/>
    <cellStyle name="Accent2 3 2" xfId="404" xr:uid="{499F394C-7680-4918-B8D4-ECC18CE310E0}"/>
    <cellStyle name="Accent2 3 3" xfId="460" xr:uid="{6E01802C-AAC8-4742-A592-E71696E62B5F}"/>
    <cellStyle name="Accent2 3 4" xfId="516" xr:uid="{ED8A62ED-7204-4947-912A-85044F22D905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50AA98F4-DF07-45EE-BBE5-99D531012F20}"/>
    <cellStyle name="Accent3 2 7 3" xfId="461" xr:uid="{30E65B71-697F-4D5A-8A1A-962452E7AB4E}"/>
    <cellStyle name="Accent3 2 7 4" xfId="517" xr:uid="{0954A151-7F1C-47C8-857C-7C1440470CD8}"/>
    <cellStyle name="Accent3 3" xfId="192" xr:uid="{00000000-0005-0000-0000-0000BF000000}"/>
    <cellStyle name="Accent3 3 2" xfId="406" xr:uid="{80E5BB66-141C-4717-99B3-FD12FA9DABED}"/>
    <cellStyle name="Accent3 3 3" xfId="462" xr:uid="{B2AEFB40-41D7-43A3-B851-18E8FF5844CF}"/>
    <cellStyle name="Accent3 3 4" xfId="518" xr:uid="{22F36B50-86BD-4CDC-8C20-6C0E789DA54D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0082342E-7267-444E-865A-32B78541FD5A}"/>
    <cellStyle name="Accent4 2 7 3" xfId="463" xr:uid="{321B95FC-3D6A-4142-BBC8-912CDB8FB837}"/>
    <cellStyle name="Accent4 2 7 4" xfId="519" xr:uid="{D46EB47B-396E-4795-A723-C68E0B09FD6F}"/>
    <cellStyle name="Accent4 3" xfId="200" xr:uid="{00000000-0005-0000-0000-0000C7000000}"/>
    <cellStyle name="Accent4 3 2" xfId="408" xr:uid="{5485B837-0744-4EF2-A822-85622663F506}"/>
    <cellStyle name="Accent4 3 3" xfId="464" xr:uid="{4CED7D2C-2EE2-4441-ACA4-9D56BD2FEF6C}"/>
    <cellStyle name="Accent4 3 4" xfId="520" xr:uid="{0EB339EC-F83D-48C1-A6F6-C150E1624871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DF2D73F0-B2EF-4620-BD21-B4364FB5E2E0}"/>
    <cellStyle name="Accent5 2 7 3" xfId="465" xr:uid="{65E8854E-FA8E-486D-8C64-9B7CA459A60C}"/>
    <cellStyle name="Accent5 2 7 4" xfId="521" xr:uid="{4E54F806-AC80-4534-9417-B3A8DA128521}"/>
    <cellStyle name="Accent5 3" xfId="208" xr:uid="{00000000-0005-0000-0000-0000CF000000}"/>
    <cellStyle name="Accent5 3 2" xfId="410" xr:uid="{ACBE1942-7C5E-43DA-826F-0203A7F78BD9}"/>
    <cellStyle name="Accent5 3 3" xfId="466" xr:uid="{043147D4-18DD-4880-9ABF-40E9EB315F0E}"/>
    <cellStyle name="Accent5 3 4" xfId="522" xr:uid="{06679095-0631-49E1-A861-4F55E437147F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2013D867-450E-440C-8D51-0D8C346CCB34}"/>
    <cellStyle name="Accent6 2 7 3" xfId="467" xr:uid="{5832A4D0-6F8A-4CD9-8AAC-6BD1358FF25B}"/>
    <cellStyle name="Accent6 2 7 4" xfId="523" xr:uid="{E0DCD1EB-B840-4295-96D9-1A766932459C}"/>
    <cellStyle name="Accent6 3" xfId="216" xr:uid="{00000000-0005-0000-0000-0000D7000000}"/>
    <cellStyle name="Accent6 3 2" xfId="412" xr:uid="{3E4CCA2E-7799-4368-A9C9-60D768032E30}"/>
    <cellStyle name="Accent6 3 3" xfId="468" xr:uid="{BD72E29D-CF28-44E8-BF81-380C7BC707B0}"/>
    <cellStyle name="Accent6 3 4" xfId="524" xr:uid="{1D560CC2-EFD0-4B71-8C7C-52BB65D652AD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9B273433-0DAA-4F71-B026-1E37959701CE}"/>
    <cellStyle name="Bad 2 7 3" xfId="469" xr:uid="{4F0F4486-1936-4308-98D1-C0E1123CF333}"/>
    <cellStyle name="Bad 2 7 4" xfId="525" xr:uid="{96007CCE-A7E9-4EF4-A657-46534C46A06B}"/>
    <cellStyle name="Bad 3" xfId="224" xr:uid="{00000000-0005-0000-0000-0000DF000000}"/>
    <cellStyle name="Bad 3 2" xfId="414" xr:uid="{54750ABD-3F5D-4F2B-BE87-32EDA581D100}"/>
    <cellStyle name="Bad 3 3" xfId="470" xr:uid="{9A7BE99D-ED0D-4481-B0D4-9FA31547AB78}"/>
    <cellStyle name="Bad 3 4" xfId="526" xr:uid="{A466383D-2D6E-45E7-9EF1-CEA76251884B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AF9FCB80-95E2-4224-A024-5BA1BEE58BCD}"/>
    <cellStyle name="Calculation 2 7 3" xfId="471" xr:uid="{90FEE88A-6B7C-4834-AB15-FD261D25137B}"/>
    <cellStyle name="Calculation 2 7 4" xfId="527" xr:uid="{82684644-A0BE-4747-9BF5-0C4390D5C8F6}"/>
    <cellStyle name="Calculation 3" xfId="232" xr:uid="{00000000-0005-0000-0000-0000E7000000}"/>
    <cellStyle name="Calculation 3 2" xfId="416" xr:uid="{4365554D-3938-4513-8A03-661297045DEC}"/>
    <cellStyle name="Calculation 3 3" xfId="472" xr:uid="{A032FEC6-11BC-48BB-A291-E4FCAEBB8960}"/>
    <cellStyle name="Calculation 3 4" xfId="528" xr:uid="{1ECB38ED-61B7-4AE8-BC45-4FB33B4C630C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5FCE7BE3-F08A-456F-86A0-FDF2159BA2B2}"/>
    <cellStyle name="Check Cell 2 7 3" xfId="473" xr:uid="{94777298-7837-48D8-8F6D-DB6B6FE5AA62}"/>
    <cellStyle name="Check Cell 2 7 4" xfId="529" xr:uid="{9FB13286-D4F8-4010-A16C-666587CA08D5}"/>
    <cellStyle name="Check Cell 3" xfId="240" xr:uid="{00000000-0005-0000-0000-0000EF000000}"/>
    <cellStyle name="Check Cell 3 2" xfId="418" xr:uid="{36C56B15-8727-446D-B7D4-2CEDFB360C75}"/>
    <cellStyle name="Check Cell 3 3" xfId="474" xr:uid="{845B1C43-91F9-4A21-9663-4B5BD980DAD1}"/>
    <cellStyle name="Check Cell 3 4" xfId="530" xr:uid="{041151A3-DE5D-49DA-A81F-F756C0E5DFF1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41173DA7-6BB8-4A9E-A3F3-35CFC0B09BB8}"/>
    <cellStyle name="Explanatory Text 2 7 3" xfId="475" xr:uid="{4CBE8557-2AEB-41C7-B857-EDA2784C18FB}"/>
    <cellStyle name="Explanatory Text 2 7 4" xfId="531" xr:uid="{12B90458-B433-434D-A2E8-4123B98C3399}"/>
    <cellStyle name="Explanatory Text 3" xfId="251" xr:uid="{00000000-0005-0000-0000-0000FA000000}"/>
    <cellStyle name="Explanatory Text 3 2" xfId="420" xr:uid="{CC579D21-42E0-4A5E-B380-86EDFDC13AB3}"/>
    <cellStyle name="Explanatory Text 3 3" xfId="476" xr:uid="{EC0957E1-9E77-45E5-BC03-3C0ADEA8BBE8}"/>
    <cellStyle name="Explanatory Text 3 4" xfId="532" xr:uid="{EA2771FF-D978-43A2-9E4C-42034F3C0DFB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7DE6838E-7A4B-4E50-AD87-4C27B3FD4C50}"/>
    <cellStyle name="Good 2 7 3" xfId="477" xr:uid="{60E5EFF2-BEC1-4214-B313-D2BDD9E6FE98}"/>
    <cellStyle name="Good 2 7 4" xfId="533" xr:uid="{893646FA-BFBE-4F77-BE8C-84958FC2EBDB}"/>
    <cellStyle name="Good 3" xfId="259" xr:uid="{00000000-0005-0000-0000-000002010000}"/>
    <cellStyle name="Good 3 2" xfId="422" xr:uid="{5E687EEF-F1E7-4EE6-9EB4-886A92AC6BA3}"/>
    <cellStyle name="Good 3 3" xfId="478" xr:uid="{0A012BF0-A62E-4283-B763-1B63757F1CA3}"/>
    <cellStyle name="Good 3 4" xfId="534" xr:uid="{B6CA827C-0E47-4682-9ABF-5136DD433E69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52780E57-D592-4CCB-95E5-E6351C5BBEB0}"/>
    <cellStyle name="Heading 1 2 7 3" xfId="479" xr:uid="{997B570A-1B55-471D-B3D1-254ECB334B07}"/>
    <cellStyle name="Heading 1 2 7 4" xfId="535" xr:uid="{F7FAFF27-2CF5-4104-B7CD-AFB4884C4BF7}"/>
    <cellStyle name="Heading 1 3" xfId="267" xr:uid="{00000000-0005-0000-0000-00000A010000}"/>
    <cellStyle name="Heading 1 3 2" xfId="424" xr:uid="{076B74C6-8E33-4D12-98FF-A8D912844410}"/>
    <cellStyle name="Heading 1 3 3" xfId="480" xr:uid="{A47B06D2-98B4-4C0D-8D21-BD0465A83B46}"/>
    <cellStyle name="Heading 1 3 4" xfId="536" xr:uid="{2372B698-8970-490D-A9FD-B5931FD40614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86BCBA2C-22E6-492B-99BE-110DA59D88CC}"/>
    <cellStyle name="Heading 2 2 7 3" xfId="481" xr:uid="{919EBF15-49BC-473A-BA39-EF8CE2A4C994}"/>
    <cellStyle name="Heading 2 2 7 4" xfId="537" xr:uid="{975857DB-C8F2-45FD-82B7-6FC235057A82}"/>
    <cellStyle name="Heading 2 3" xfId="275" xr:uid="{00000000-0005-0000-0000-000012010000}"/>
    <cellStyle name="Heading 2 3 2" xfId="426" xr:uid="{96E2E52D-E41F-4B82-B030-FB5E63D9E88F}"/>
    <cellStyle name="Heading 2 3 3" xfId="482" xr:uid="{EB225657-102E-4C19-AF62-294A91C55299}"/>
    <cellStyle name="Heading 2 3 4" xfId="538" xr:uid="{C6A0696D-8F5D-469C-87DC-F0D2079D12FE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894574E4-D5BB-4B34-AE03-067D20D66BA5}"/>
    <cellStyle name="Heading 3 2 7 3" xfId="483" xr:uid="{9B034534-1B51-430D-9ACD-1C63F8192D11}"/>
    <cellStyle name="Heading 3 2 7 4" xfId="539" xr:uid="{1AC967F3-9B0E-44B9-A086-B8C1BA3FD1A4}"/>
    <cellStyle name="Heading 3 3" xfId="283" xr:uid="{00000000-0005-0000-0000-00001A010000}"/>
    <cellStyle name="Heading 3 3 2" xfId="428" xr:uid="{E184F86F-3E22-45FA-9C43-B1BB54EE5F99}"/>
    <cellStyle name="Heading 3 3 3" xfId="484" xr:uid="{3FF56E29-B913-4B64-ACBA-BDA4BBCE9192}"/>
    <cellStyle name="Heading 3 3 4" xfId="540" xr:uid="{5A5E46A5-A221-4339-A282-4D5E9B65191C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1FB8DC19-30E3-41BF-A099-ACE12CAF4240}"/>
    <cellStyle name="Heading 4 2 7 3" xfId="485" xr:uid="{2ED98075-F077-4818-A5B8-5831FD01BD4E}"/>
    <cellStyle name="Heading 4 2 7 4" xfId="541" xr:uid="{5645AE5A-951A-46CE-AC14-CA1DCED58F85}"/>
    <cellStyle name="Heading 4 3" xfId="291" xr:uid="{00000000-0005-0000-0000-000022010000}"/>
    <cellStyle name="Heading 4 3 2" xfId="430" xr:uid="{AE940896-1553-4B5B-81E1-CED70A6E91B9}"/>
    <cellStyle name="Heading 4 3 3" xfId="486" xr:uid="{5BA540B1-15F7-43EC-9856-0D2E411CDB8D}"/>
    <cellStyle name="Heading 4 3 4" xfId="542" xr:uid="{91FEABD1-E15E-4D06-ABCF-C3FE95096F41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60E6AE3B-2D75-44CF-BCA8-62C904135FE2}"/>
    <cellStyle name="Input 2 7 3" xfId="487" xr:uid="{A19AC99E-3892-44B1-AB73-B81E9688C7A1}"/>
    <cellStyle name="Input 2 7 4" xfId="543" xr:uid="{BEBF19DA-7F0F-4A5D-8755-4F861CA86D99}"/>
    <cellStyle name="Input 3" xfId="300" xr:uid="{00000000-0005-0000-0000-00002B010000}"/>
    <cellStyle name="Input 3 2" xfId="432" xr:uid="{E7E3B29D-CD34-4735-82C2-0AECA6CA18CE}"/>
    <cellStyle name="Input 3 3" xfId="488" xr:uid="{87A087C9-0DB2-470F-B5B1-99D3A32727D7}"/>
    <cellStyle name="Input 3 4" xfId="544" xr:uid="{3F9E26E2-5E58-4ED6-A54F-5B77850C0B54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5F8A1C35-60C6-43E6-8881-BA6413A0A471}"/>
    <cellStyle name="Linked Cell 2 7 3" xfId="489" xr:uid="{F8B91F4C-5C86-475D-8330-817B413B700C}"/>
    <cellStyle name="Linked Cell 2 7 4" xfId="545" xr:uid="{658EACA9-01E5-4636-AF9F-9562A7A83C23}"/>
    <cellStyle name="Linked Cell 3" xfId="308" xr:uid="{00000000-0005-0000-0000-000033010000}"/>
    <cellStyle name="Linked Cell 3 2" xfId="434" xr:uid="{414FEF87-BAE9-4A46-B4A0-9515F424997A}"/>
    <cellStyle name="Linked Cell 3 3" xfId="490" xr:uid="{F572CAD5-2B12-4A66-95FA-912E0B62BC0A}"/>
    <cellStyle name="Linked Cell 3 4" xfId="546" xr:uid="{74138016-6FBB-4300-BE97-43D4E3819D07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7FF037B3-1D29-440E-B2C3-DB8930F0523E}"/>
    <cellStyle name="Neutral 2 7 3" xfId="491" xr:uid="{1C6B718C-9904-492A-AEB7-929C99E4641F}"/>
    <cellStyle name="Neutral 2 7 4" xfId="547" xr:uid="{FC8D1529-C992-4F57-87F1-EC4BA0A65ABA}"/>
    <cellStyle name="Neutral 3" xfId="316" xr:uid="{00000000-0005-0000-0000-00003B010000}"/>
    <cellStyle name="Neutral 3 2" xfId="436" xr:uid="{608B7A27-AAF8-407F-88A0-338EA53BA4C5}"/>
    <cellStyle name="Neutral 3 3" xfId="492" xr:uid="{90BA4820-334F-4E8C-A852-C3239E690993}"/>
    <cellStyle name="Neutral 3 4" xfId="548" xr:uid="{D12B8C8B-5E6F-46D6-AF0C-A81725DB70FC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FAF12400-89A2-42FF-92D8-00DAF151D7ED}"/>
    <cellStyle name="Output 2 7 3" xfId="493" xr:uid="{F0C20F9F-D9E4-4C28-9C43-A97BE1A1D2CD}"/>
    <cellStyle name="Output 2 7 4" xfId="549" xr:uid="{A7B80828-A17F-4297-9BCC-1F478513D286}"/>
    <cellStyle name="Output 3" xfId="354" xr:uid="{00000000-0005-0000-0000-000061010000}"/>
    <cellStyle name="Output 3 2" xfId="438" xr:uid="{C10CA9B7-3369-4346-8390-13EE94D44C15}"/>
    <cellStyle name="Output 3 3" xfId="494" xr:uid="{C50F4AA9-29FF-4909-8042-C7F8FCAF314D}"/>
    <cellStyle name="Output 3 4" xfId="550" xr:uid="{02799FDD-D367-439C-9617-528AD80D2CE7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4F70AFAD-6426-4BB5-A1EB-40B0C3948319}"/>
    <cellStyle name="Title 2 7 3" xfId="495" xr:uid="{3D5A9E37-F380-4476-A126-E152E58E9EFA}"/>
    <cellStyle name="Title 2 7 4" xfId="551" xr:uid="{FD994987-D08D-4284-867D-171EDAA2613E}"/>
    <cellStyle name="Title 3" xfId="365" xr:uid="{00000000-0005-0000-0000-00006C010000}"/>
    <cellStyle name="Title 3 2" xfId="440" xr:uid="{58B55D7E-F1B3-4091-8D52-2E9A61A4E21D}"/>
    <cellStyle name="Title 3 3" xfId="496" xr:uid="{1043676C-E1B4-4274-B73D-0443F2B93122}"/>
    <cellStyle name="Title 3 4" xfId="552" xr:uid="{E06C9062-1BCB-4432-BD87-CB03D4C4D204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B67DD8CC-05E5-4E31-B2E5-971D794131EC}"/>
    <cellStyle name="Total 2 7 3" xfId="497" xr:uid="{85DFC370-653A-4150-8ED0-96A6F590FFB3}"/>
    <cellStyle name="Total 2 7 4" xfId="553" xr:uid="{F375050E-4E9A-4545-BFA5-7D42FD75F6B7}"/>
    <cellStyle name="Total 3" xfId="373" xr:uid="{00000000-0005-0000-0000-000074010000}"/>
    <cellStyle name="Total 3 2" xfId="442" xr:uid="{493CAC55-2F99-4B13-8858-BB18DD4C25F2}"/>
    <cellStyle name="Total 3 3" xfId="498" xr:uid="{D7856121-26FD-4048-8FF4-72155F010D3C}"/>
    <cellStyle name="Total 3 4" xfId="554" xr:uid="{635291E5-6E2E-4F53-A992-972E669ECF83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B90FD122-D62E-4735-89FE-2BC7D9CE6A79}"/>
    <cellStyle name="Warning Text 2 7 3" xfId="499" xr:uid="{7DC6B84C-7D8B-4E74-BAF3-3AABAD33BE43}"/>
    <cellStyle name="Warning Text 2 7 4" xfId="555" xr:uid="{FCAFF7F7-0BEE-41C2-9106-9365DC93035C}"/>
    <cellStyle name="Warning Text 3" xfId="381" xr:uid="{00000000-0005-0000-0000-00007C010000}"/>
    <cellStyle name="Warning Text 3 2" xfId="444" xr:uid="{82E69792-2D1A-45AD-8301-572BDBB2EB6B}"/>
    <cellStyle name="Warning Text 3 3" xfId="500" xr:uid="{1DE52D85-C9A0-4045-8B59-EA5F8523CAED}"/>
    <cellStyle name="Warning Text 3 4" xfId="556" xr:uid="{47A5C568-185C-47A2-896F-68A7407ADA30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6666FF"/>
      <color rgb="FFFFFF99"/>
      <color rgb="FF666699"/>
      <color rgb="FFFFCC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2"/>
  <sheetViews>
    <sheetView zoomScale="68" zoomScaleNormal="68" zoomScaleSheetLayoutView="70" workbookViewId="0">
      <pane ySplit="4" topLeftCell="A73" activePane="bottomLeft" state="frozen"/>
      <selection pane="bottomLeft" activeCell="F111" sqref="F111"/>
    </sheetView>
  </sheetViews>
  <sheetFormatPr defaultColWidth="9.453125" defaultRowHeight="15.5"/>
  <cols>
    <col min="1" max="1" width="7.54296875" style="236" customWidth="1"/>
    <col min="2" max="8" width="32.54296875" style="4" customWidth="1"/>
    <col min="9" max="9" width="7.54296875" style="237" customWidth="1"/>
    <col min="10" max="16384" width="9.453125" style="4"/>
  </cols>
  <sheetData>
    <row r="1" spans="1:9" ht="36" customHeight="1">
      <c r="A1" s="2"/>
      <c r="B1" s="3"/>
      <c r="C1" s="906" t="s">
        <v>192</v>
      </c>
      <c r="D1" s="906"/>
      <c r="E1" s="906"/>
      <c r="F1" s="906"/>
      <c r="G1" s="906"/>
      <c r="H1" s="3"/>
      <c r="I1" s="3"/>
    </row>
    <row r="2" spans="1:9" ht="17.149999999999999" customHeight="1" thickBot="1">
      <c r="A2" s="5" t="s">
        <v>114</v>
      </c>
      <c r="B2" s="6"/>
      <c r="C2" s="6"/>
      <c r="D2" s="1" t="s">
        <v>18</v>
      </c>
      <c r="E2" s="1"/>
      <c r="F2" s="7"/>
      <c r="G2" s="7"/>
      <c r="H2" s="907" t="s">
        <v>115</v>
      </c>
      <c r="I2" s="907"/>
    </row>
    <row r="3" spans="1:9" ht="17.149999999999999" customHeight="1" thickTop="1">
      <c r="A3" s="8" t="s">
        <v>19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9" t="s">
        <v>31</v>
      </c>
      <c r="H3" s="9" t="s">
        <v>32</v>
      </c>
      <c r="I3" s="10" t="s">
        <v>19</v>
      </c>
    </row>
    <row r="4" spans="1:9" ht="17.149999999999999" customHeight="1" thickBot="1">
      <c r="A4" s="11"/>
      <c r="B4" s="12">
        <v>45964</v>
      </c>
      <c r="C4" s="12">
        <f t="shared" ref="C4:H4" si="0">SUM(B4+1)</f>
        <v>45965</v>
      </c>
      <c r="D4" s="13">
        <f t="shared" si="0"/>
        <v>45966</v>
      </c>
      <c r="E4" s="13">
        <f t="shared" si="0"/>
        <v>45967</v>
      </c>
      <c r="F4" s="13">
        <f t="shared" si="0"/>
        <v>45968</v>
      </c>
      <c r="G4" s="13">
        <f t="shared" si="0"/>
        <v>45969</v>
      </c>
      <c r="H4" s="13">
        <f t="shared" si="0"/>
        <v>45970</v>
      </c>
      <c r="I4" s="14"/>
    </row>
    <row r="5" spans="1:9" s="20" customFormat="1" ht="17.149999999999999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.149999999999999" customHeight="1">
      <c r="A6" s="21"/>
      <c r="B6" s="22" t="s">
        <v>17</v>
      </c>
      <c r="C6" s="23" t="s">
        <v>17</v>
      </c>
      <c r="D6" s="24"/>
      <c r="E6" s="24"/>
      <c r="F6" s="24"/>
      <c r="G6" s="25"/>
      <c r="H6" s="26" t="s">
        <v>17</v>
      </c>
      <c r="I6" s="27"/>
    </row>
    <row r="7" spans="1:9" ht="17.149999999999999" customHeight="1">
      <c r="A7" s="28">
        <v>30</v>
      </c>
      <c r="B7" s="29" t="str">
        <f>LEFT($H$63,5) &amp; " # " &amp; VALUE(RIGHT($H$63,2)-1)</f>
        <v>財經透視  # 44</v>
      </c>
      <c r="C7" s="30"/>
      <c r="D7" s="31"/>
      <c r="E7" s="32" t="s">
        <v>35</v>
      </c>
      <c r="F7" s="6"/>
      <c r="G7" s="33"/>
      <c r="H7" s="34" t="str">
        <f>D70</f>
        <v>美食新聞報道 (*港台篇) #25</v>
      </c>
      <c r="I7" s="35">
        <v>30</v>
      </c>
    </row>
    <row r="8" spans="1:9" ht="17.149999999999999" customHeight="1">
      <c r="A8" s="36"/>
      <c r="B8" s="37" t="s">
        <v>17</v>
      </c>
      <c r="C8" s="38" t="s">
        <v>169</v>
      </c>
      <c r="D8" s="39" t="s">
        <v>170</v>
      </c>
      <c r="E8" s="39" t="s">
        <v>171</v>
      </c>
      <c r="F8" s="39" t="s">
        <v>172</v>
      </c>
      <c r="G8" s="40" t="s">
        <v>173</v>
      </c>
      <c r="H8" s="41" t="s">
        <v>187</v>
      </c>
      <c r="I8" s="42"/>
    </row>
    <row r="9" spans="1:9" s="20" customFormat="1" ht="17.149999999999999" customHeight="1" thickBot="1">
      <c r="A9" s="11" t="s">
        <v>0</v>
      </c>
      <c r="B9" s="43" t="s">
        <v>134</v>
      </c>
      <c r="C9" s="44"/>
      <c r="D9" s="43"/>
      <c r="E9" s="43"/>
      <c r="F9" s="43"/>
      <c r="G9" s="45"/>
      <c r="H9" s="39" t="s">
        <v>186</v>
      </c>
      <c r="I9" s="46" t="s">
        <v>0</v>
      </c>
    </row>
    <row r="10" spans="1:9" ht="17.149999999999999" customHeight="1">
      <c r="A10" s="47"/>
      <c r="B10" s="238"/>
      <c r="C10" s="239"/>
      <c r="D10" s="239"/>
      <c r="E10" s="239"/>
      <c r="F10" s="240"/>
      <c r="G10" s="241"/>
      <c r="H10" s="242"/>
      <c r="I10" s="27"/>
    </row>
    <row r="11" spans="1:9" ht="17.149999999999999" customHeight="1">
      <c r="A11" s="28">
        <v>30</v>
      </c>
      <c r="B11" s="243"/>
      <c r="C11" s="243"/>
      <c r="D11" s="243"/>
      <c r="E11" s="243"/>
      <c r="F11" s="243"/>
      <c r="G11" s="909" t="s">
        <v>33</v>
      </c>
      <c r="H11" s="910"/>
      <c r="I11" s="35">
        <v>30</v>
      </c>
    </row>
    <row r="12" spans="1:9" ht="17.149999999999999" customHeight="1">
      <c r="A12" s="48"/>
      <c r="B12" s="908" t="s">
        <v>73</v>
      </c>
      <c r="C12" s="902"/>
      <c r="D12" s="902"/>
      <c r="E12" s="902"/>
      <c r="F12" s="903"/>
      <c r="G12" s="241"/>
      <c r="H12" s="244"/>
      <c r="I12" s="42"/>
    </row>
    <row r="13" spans="1:9" s="20" customFormat="1" ht="17.149999999999999" customHeight="1" thickBot="1">
      <c r="A13" s="49" t="s">
        <v>1</v>
      </c>
      <c r="B13" s="245"/>
      <c r="C13" s="246"/>
      <c r="D13" s="246"/>
      <c r="E13" s="246"/>
      <c r="F13" s="247"/>
      <c r="G13" s="248"/>
      <c r="H13" s="249"/>
      <c r="I13" s="46" t="s">
        <v>1</v>
      </c>
    </row>
    <row r="14" spans="1:9" ht="17.149999999999999" customHeight="1">
      <c r="A14" s="50"/>
      <c r="B14" s="51">
        <v>800623130</v>
      </c>
      <c r="C14" s="51"/>
      <c r="D14" s="51"/>
      <c r="E14" s="51"/>
      <c r="F14" s="51"/>
      <c r="G14" s="51"/>
      <c r="H14" s="52"/>
      <c r="I14" s="53"/>
    </row>
    <row r="15" spans="1:9" ht="17.149999999999999" customHeight="1">
      <c r="A15" s="54" t="s">
        <v>2</v>
      </c>
      <c r="B15" s="55"/>
      <c r="C15" s="56"/>
      <c r="D15" s="56"/>
      <c r="E15" s="39" t="s">
        <v>99</v>
      </c>
      <c r="F15" s="56"/>
      <c r="G15" s="56"/>
      <c r="H15" s="57"/>
      <c r="I15" s="58" t="s">
        <v>2</v>
      </c>
    </row>
    <row r="16" spans="1:9" ht="17.149999999999999" customHeight="1">
      <c r="A16" s="59"/>
      <c r="B16" s="55" t="s">
        <v>116</v>
      </c>
      <c r="C16" s="39" t="str">
        <f t="shared" ref="C16:F16" si="1">"# " &amp; VALUE(RIGHT(B16,2)+1)</f>
        <v># 13</v>
      </c>
      <c r="D16" s="39" t="str">
        <f t="shared" si="1"/>
        <v># 14</v>
      </c>
      <c r="E16" s="39" t="str">
        <f t="shared" si="1"/>
        <v># 15</v>
      </c>
      <c r="F16" s="39" t="str">
        <f t="shared" si="1"/>
        <v># 16</v>
      </c>
      <c r="G16" s="39" t="str">
        <f t="shared" ref="G16" si="2">"# " &amp; VALUE(RIGHT(F16,2)+1)</f>
        <v># 17</v>
      </c>
      <c r="H16" s="60" t="str">
        <f t="shared" ref="H16" si="3">"# " &amp; VALUE(RIGHT(G16,2)+1)</f>
        <v># 18</v>
      </c>
      <c r="I16" s="61"/>
    </row>
    <row r="17" spans="1:9" s="20" customFormat="1" ht="17.149999999999999" customHeight="1" thickBot="1">
      <c r="A17" s="49" t="s">
        <v>3</v>
      </c>
      <c r="B17" s="62" t="s">
        <v>23</v>
      </c>
      <c r="C17" s="63"/>
      <c r="D17" s="63"/>
      <c r="E17" s="63"/>
      <c r="F17" s="63"/>
      <c r="G17" s="63"/>
      <c r="H17" s="64"/>
      <c r="I17" s="46" t="s">
        <v>16</v>
      </c>
    </row>
    <row r="18" spans="1:9" s="20" customFormat="1" ht="17.149999999999999" customHeight="1">
      <c r="A18" s="49"/>
      <c r="B18" s="65" t="s">
        <v>185</v>
      </c>
      <c r="C18" s="23" t="s">
        <v>17</v>
      </c>
      <c r="D18" s="23" t="s">
        <v>163</v>
      </c>
      <c r="E18" s="6" t="s">
        <v>164</v>
      </c>
      <c r="F18" s="23" t="s">
        <v>165</v>
      </c>
      <c r="G18" s="66" t="s">
        <v>91</v>
      </c>
      <c r="H18" s="67" t="s">
        <v>72</v>
      </c>
      <c r="I18" s="68"/>
    </row>
    <row r="19" spans="1:9" ht="17.149999999999999" customHeight="1">
      <c r="A19" s="69" t="s">
        <v>2</v>
      </c>
      <c r="B19" s="29" t="s">
        <v>136</v>
      </c>
      <c r="C19" s="70" t="s">
        <v>166</v>
      </c>
      <c r="D19" s="70" t="s">
        <v>167</v>
      </c>
      <c r="E19" s="71" t="s">
        <v>167</v>
      </c>
      <c r="F19" s="70" t="s">
        <v>168</v>
      </c>
      <c r="G19" s="71" t="s">
        <v>106</v>
      </c>
      <c r="H19" s="34" t="s">
        <v>110</v>
      </c>
      <c r="I19" s="58" t="s">
        <v>2</v>
      </c>
    </row>
    <row r="20" spans="1:9" ht="17.149999999999999" customHeight="1">
      <c r="A20" s="72"/>
      <c r="B20" s="568" t="s">
        <v>17</v>
      </c>
      <c r="C20" s="572" t="s">
        <v>269</v>
      </c>
      <c r="D20" s="574"/>
      <c r="E20" s="574" t="s">
        <v>270</v>
      </c>
      <c r="F20" s="574"/>
      <c r="G20" s="571"/>
      <c r="H20" s="571"/>
      <c r="I20" s="73"/>
    </row>
    <row r="21" spans="1:9" s="20" customFormat="1" ht="17.149999999999999" customHeight="1" thickBot="1">
      <c r="A21" s="15" t="s">
        <v>4</v>
      </c>
      <c r="B21" s="569" t="s">
        <v>264</v>
      </c>
      <c r="C21" s="567" t="s">
        <v>271</v>
      </c>
      <c r="D21" s="573" t="s">
        <v>272</v>
      </c>
      <c r="E21" s="573" t="s">
        <v>273</v>
      </c>
      <c r="F21" s="574" t="s">
        <v>274</v>
      </c>
      <c r="G21" s="574" t="s">
        <v>275</v>
      </c>
      <c r="H21" s="610" t="s">
        <v>277</v>
      </c>
      <c r="I21" s="46" t="s">
        <v>4</v>
      </c>
    </row>
    <row r="22" spans="1:9" ht="17.149999999999999" customHeight="1">
      <c r="A22" s="75"/>
      <c r="B22" s="65"/>
      <c r="C22" s="24"/>
      <c r="D22" s="76" t="str">
        <f>D91</f>
        <v>攻你上大學 Game of Scholars (10 EPI)</v>
      </c>
      <c r="E22" s="24"/>
      <c r="F22" s="24"/>
      <c r="G22" s="37">
        <v>800579910</v>
      </c>
      <c r="H22" s="77"/>
      <c r="I22" s="78"/>
    </row>
    <row r="23" spans="1:9" ht="17.149999999999999" customHeight="1">
      <c r="A23" s="79" t="s">
        <v>2</v>
      </c>
      <c r="B23" s="29" t="s">
        <v>100</v>
      </c>
      <c r="C23" s="71" t="str">
        <f>B92</f>
        <v># 6</v>
      </c>
      <c r="D23" s="71" t="str">
        <f>"# " &amp; VALUE(RIGHT(C23,2)+1)</f>
        <v># 7</v>
      </c>
      <c r="E23" s="71" t="str">
        <f>"# " &amp; VALUE(RIGHT(D23,2)+1)</f>
        <v># 8</v>
      </c>
      <c r="F23" s="71" t="str">
        <f>"# " &amp; VALUE(RIGHT(E23,2)+1)</f>
        <v># 9</v>
      </c>
      <c r="G23" s="38"/>
      <c r="H23" s="80"/>
      <c r="I23" s="81" t="s">
        <v>2</v>
      </c>
    </row>
    <row r="24" spans="1:9" ht="17.149999999999999" customHeight="1">
      <c r="A24" s="82"/>
      <c r="B24" s="83" t="s">
        <v>17</v>
      </c>
      <c r="C24" s="84"/>
      <c r="D24" s="85" t="s">
        <v>62</v>
      </c>
      <c r="E24" s="85"/>
      <c r="F24" s="85"/>
      <c r="G24" s="38"/>
      <c r="H24" s="80"/>
      <c r="I24" s="86"/>
    </row>
    <row r="25" spans="1:9" ht="17.149999999999999" customHeight="1">
      <c r="A25" s="82"/>
      <c r="B25" s="87" t="s">
        <v>17</v>
      </c>
      <c r="C25" s="31" t="s">
        <v>17</v>
      </c>
      <c r="D25" s="88" t="s">
        <v>17</v>
      </c>
      <c r="E25" s="88" t="s">
        <v>17</v>
      </c>
      <c r="F25" s="88" t="s">
        <v>17</v>
      </c>
      <c r="G25" s="915" t="s">
        <v>107</v>
      </c>
      <c r="H25" s="916"/>
      <c r="I25" s="86"/>
    </row>
    <row r="26" spans="1:9" ht="17.149999999999999" customHeight="1">
      <c r="A26" s="82"/>
      <c r="B26" s="40" t="str">
        <f>LEFT($H$35,5) &amp; " # " &amp; VALUE(RIGHT($H$35,3)-1)</f>
        <v>新聞掏寶  # 274</v>
      </c>
      <c r="C26" s="40" t="str">
        <f>B70</f>
        <v>美食新聞報道 # 136</v>
      </c>
      <c r="D26" s="38" t="str">
        <f>C70</f>
        <v>美食新聞報道 # 137</v>
      </c>
      <c r="E26" s="38" t="str">
        <f>D70</f>
        <v>美食新聞報道 (*港台篇) #25</v>
      </c>
      <c r="F26" s="89" t="s">
        <v>188</v>
      </c>
      <c r="G26" s="917" t="s">
        <v>108</v>
      </c>
      <c r="H26" s="918"/>
      <c r="I26" s="86"/>
    </row>
    <row r="27" spans="1:9" s="20" customFormat="1" ht="17.149999999999999" customHeight="1" thickBot="1">
      <c r="A27" s="90" t="s">
        <v>5</v>
      </c>
      <c r="B27" s="91"/>
      <c r="C27" s="40"/>
      <c r="D27" s="74"/>
      <c r="E27" s="74"/>
      <c r="F27" s="74"/>
      <c r="G27" s="38" t="s">
        <v>140</v>
      </c>
      <c r="H27" s="60" t="s">
        <v>141</v>
      </c>
      <c r="I27" s="92" t="s">
        <v>5</v>
      </c>
    </row>
    <row r="28" spans="1:9" ht="17.149999999999999" customHeight="1">
      <c r="A28" s="82"/>
      <c r="B28" s="93" t="s">
        <v>17</v>
      </c>
      <c r="C28" s="94"/>
      <c r="D28" s="95"/>
      <c r="E28" s="95"/>
      <c r="F28" s="96"/>
      <c r="G28" s="97"/>
      <c r="H28" s="80"/>
      <c r="I28" s="98"/>
    </row>
    <row r="29" spans="1:9" ht="17.149999999999999" customHeight="1">
      <c r="A29" s="99" t="s">
        <v>2</v>
      </c>
      <c r="B29" s="100" t="s">
        <v>138</v>
      </c>
      <c r="C29" s="38"/>
      <c r="D29" s="101"/>
      <c r="E29" s="32" t="s">
        <v>36</v>
      </c>
      <c r="F29" s="40"/>
      <c r="G29" s="102"/>
      <c r="H29" s="103"/>
      <c r="I29" s="81" t="s">
        <v>2</v>
      </c>
    </row>
    <row r="30" spans="1:9" ht="17.149999999999999" customHeight="1">
      <c r="A30" s="82"/>
      <c r="B30" s="55" t="s">
        <v>139</v>
      </c>
      <c r="C30" s="38" t="s">
        <v>175</v>
      </c>
      <c r="D30" s="39" t="s">
        <v>176</v>
      </c>
      <c r="E30" s="39" t="s">
        <v>177</v>
      </c>
      <c r="F30" s="40" t="s">
        <v>178</v>
      </c>
      <c r="G30" s="38"/>
      <c r="H30" s="80"/>
      <c r="I30" s="86"/>
    </row>
    <row r="31" spans="1:9" s="20" customFormat="1" ht="17.149999999999999" customHeight="1" thickBot="1">
      <c r="A31" s="90" t="s">
        <v>6</v>
      </c>
      <c r="B31" s="29"/>
      <c r="C31" s="38"/>
      <c r="D31" s="39"/>
      <c r="E31" s="39"/>
      <c r="F31" s="40"/>
      <c r="G31" s="88" t="s">
        <v>23</v>
      </c>
      <c r="H31" s="104"/>
      <c r="I31" s="105" t="s">
        <v>6</v>
      </c>
    </row>
    <row r="32" spans="1:9" ht="17.149999999999999" customHeight="1">
      <c r="A32" s="106"/>
      <c r="B32" s="93" t="s">
        <v>17</v>
      </c>
      <c r="C32" s="94"/>
      <c r="D32" s="24"/>
      <c r="E32" s="95"/>
      <c r="F32" s="24"/>
      <c r="G32" s="562" t="s">
        <v>265</v>
      </c>
      <c r="H32" s="39" t="s">
        <v>77</v>
      </c>
      <c r="I32" s="73"/>
    </row>
    <row r="33" spans="1:9" ht="17.149999999999999" customHeight="1">
      <c r="A33" s="99" t="s">
        <v>2</v>
      </c>
      <c r="B33" s="71" t="str">
        <f>B9</f>
        <v># 306</v>
      </c>
      <c r="C33" s="30"/>
      <c r="D33" s="31"/>
      <c r="E33" s="39" t="s">
        <v>77</v>
      </c>
      <c r="F33" s="6"/>
      <c r="G33" s="569" t="s">
        <v>264</v>
      </c>
      <c r="H33" s="71" t="s">
        <v>189</v>
      </c>
      <c r="I33" s="58" t="s">
        <v>2</v>
      </c>
    </row>
    <row r="34" spans="1:9" ht="17.149999999999999" customHeight="1">
      <c r="A34" s="82"/>
      <c r="B34" s="93" t="s">
        <v>17</v>
      </c>
      <c r="C34" s="38" t="s">
        <v>169</v>
      </c>
      <c r="D34" s="39" t="s">
        <v>170</v>
      </c>
      <c r="E34" s="39" t="s">
        <v>171</v>
      </c>
      <c r="F34" s="39" t="s">
        <v>172</v>
      </c>
      <c r="G34" s="570" t="s">
        <v>266</v>
      </c>
      <c r="H34" s="107" t="s">
        <v>24</v>
      </c>
      <c r="I34" s="108"/>
    </row>
    <row r="35" spans="1:9" ht="17.149999999999999" customHeight="1">
      <c r="A35" s="82"/>
      <c r="B35" s="39" t="s">
        <v>135</v>
      </c>
      <c r="C35" s="38"/>
      <c r="D35" s="39"/>
      <c r="E35" s="39"/>
      <c r="F35" s="39"/>
      <c r="G35" s="563"/>
      <c r="H35" s="109" t="s">
        <v>142</v>
      </c>
      <c r="I35" s="108"/>
    </row>
    <row r="36" spans="1:9" s="20" customFormat="1" ht="17.149999999999999" customHeight="1" thickBot="1">
      <c r="A36" s="90" t="s">
        <v>7</v>
      </c>
      <c r="B36" s="39"/>
      <c r="C36" s="74"/>
      <c r="D36" s="71"/>
      <c r="E36" s="71"/>
      <c r="F36" s="110">
        <v>1255</v>
      </c>
      <c r="G36" s="564" t="s">
        <v>267</v>
      </c>
      <c r="H36" s="111" t="s">
        <v>25</v>
      </c>
      <c r="I36" s="14" t="s">
        <v>7</v>
      </c>
    </row>
    <row r="37" spans="1:9" ht="17.149999999999999" customHeight="1">
      <c r="A37" s="112"/>
      <c r="B37" s="575" t="s">
        <v>17</v>
      </c>
      <c r="C37" s="39"/>
      <c r="D37" s="39"/>
      <c r="E37" s="39" t="s">
        <v>43</v>
      </c>
      <c r="F37" s="40"/>
      <c r="G37" s="561" t="s">
        <v>268</v>
      </c>
      <c r="H37" s="113" t="s">
        <v>90</v>
      </c>
      <c r="I37" s="114"/>
    </row>
    <row r="38" spans="1:9" ht="17.149999999999999" customHeight="1">
      <c r="A38" s="72"/>
      <c r="B38" s="564" t="s">
        <v>276</v>
      </c>
      <c r="C38" s="39" t="str">
        <f>C21</f>
        <v># 1501</v>
      </c>
      <c r="D38" s="39" t="str">
        <f t="shared" ref="D38:F38" si="4">"# " &amp; VALUE(RIGHT(C38,4)+1)</f>
        <v># 1502</v>
      </c>
      <c r="E38" s="39" t="str">
        <f t="shared" ref="E38" si="5">"# " &amp; VALUE(RIGHT(D38,4)+1)</f>
        <v># 1503</v>
      </c>
      <c r="F38" s="40" t="str">
        <f t="shared" si="4"/>
        <v># 1504</v>
      </c>
      <c r="G38" s="564"/>
      <c r="I38" s="108"/>
    </row>
    <row r="39" spans="1:9" ht="17.149999999999999" customHeight="1">
      <c r="A39" s="54" t="s">
        <v>2</v>
      </c>
      <c r="B39" s="573"/>
      <c r="C39" s="71"/>
      <c r="D39" s="71"/>
      <c r="E39" s="71"/>
      <c r="F39" s="116">
        <v>1320</v>
      </c>
      <c r="G39" s="565"/>
      <c r="H39" s="117" t="s">
        <v>144</v>
      </c>
      <c r="I39" s="118" t="s">
        <v>2</v>
      </c>
    </row>
    <row r="40" spans="1:9" ht="17.149999999999999" customHeight="1">
      <c r="A40" s="119"/>
      <c r="B40" s="256" t="s">
        <v>49</v>
      </c>
      <c r="C40" s="257"/>
      <c r="D40" s="243"/>
      <c r="E40" s="251"/>
      <c r="F40" s="251"/>
      <c r="G40" s="253" t="s">
        <v>47</v>
      </c>
      <c r="H40" s="121" t="s">
        <v>89</v>
      </c>
      <c r="I40" s="108"/>
    </row>
    <row r="41" spans="1:9" ht="17.149999999999999" customHeight="1" thickBot="1">
      <c r="A41" s="72"/>
      <c r="B41" s="258"/>
      <c r="C41" s="250"/>
      <c r="D41" s="259" t="s">
        <v>57</v>
      </c>
      <c r="E41" s="250"/>
      <c r="F41" s="250"/>
      <c r="G41" s="254" t="s">
        <v>143</v>
      </c>
      <c r="H41" s="121"/>
      <c r="I41" s="108"/>
    </row>
    <row r="42" spans="1:9" s="20" customFormat="1" ht="17.149999999999999" customHeight="1" thickBot="1">
      <c r="A42" s="122" t="s">
        <v>8</v>
      </c>
      <c r="B42" s="258" t="s">
        <v>117</v>
      </c>
      <c r="C42" s="250" t="str">
        <f>"# " &amp; VALUE(RIGHT(B42,4)+1)</f>
        <v># 1842</v>
      </c>
      <c r="D42" s="250" t="str">
        <f>"# " &amp; VALUE(RIGHT(C42,4)+1)</f>
        <v># 1843</v>
      </c>
      <c r="E42" s="250" t="str">
        <f>"# " &amp; VALUE(RIGHT(D42,4)+1)</f>
        <v># 1844</v>
      </c>
      <c r="F42" s="250" t="str">
        <f>"# " &amp; VALUE(RIGHT(E42,4)+1)</f>
        <v># 1845</v>
      </c>
      <c r="G42" s="255" t="s">
        <v>21</v>
      </c>
      <c r="H42" s="123"/>
      <c r="I42" s="14" t="s">
        <v>8</v>
      </c>
    </row>
    <row r="43" spans="1:9" ht="17.149999999999999" customHeight="1">
      <c r="A43" s="106"/>
      <c r="B43" s="258"/>
      <c r="C43" s="250"/>
      <c r="D43" s="250"/>
      <c r="E43" s="250"/>
      <c r="F43" s="260">
        <v>1405</v>
      </c>
      <c r="G43" s="124" t="s">
        <v>20</v>
      </c>
      <c r="H43" s="125" t="s">
        <v>22</v>
      </c>
      <c r="I43" s="98"/>
    </row>
    <row r="44" spans="1:9" ht="17.149999999999999" customHeight="1">
      <c r="A44" s="82"/>
      <c r="B44" s="65" t="s">
        <v>185</v>
      </c>
      <c r="C44" s="94"/>
      <c r="D44" s="24" t="s">
        <v>58</v>
      </c>
      <c r="E44" s="24"/>
      <c r="F44" s="25"/>
      <c r="G44" s="126"/>
      <c r="H44" s="127"/>
      <c r="I44" s="86"/>
    </row>
    <row r="45" spans="1:9" ht="17.149999999999999" customHeight="1">
      <c r="A45" s="128" t="s">
        <v>2</v>
      </c>
      <c r="B45" s="74" t="str">
        <f>B19</f>
        <v># 2675</v>
      </c>
      <c r="C45" s="74" t="s">
        <v>179</v>
      </c>
      <c r="D45" s="71" t="s">
        <v>180</v>
      </c>
      <c r="E45" s="71" t="s">
        <v>181</v>
      </c>
      <c r="F45" s="91" t="s">
        <v>182</v>
      </c>
      <c r="G45" s="129"/>
      <c r="H45" s="130" t="s">
        <v>148</v>
      </c>
      <c r="I45" s="81" t="s">
        <v>2</v>
      </c>
    </row>
    <row r="46" spans="1:9" ht="17.149999999999999" customHeight="1">
      <c r="A46" s="131"/>
      <c r="B46" s="37" t="s">
        <v>17</v>
      </c>
      <c r="C46" s="95"/>
      <c r="D46" s="95"/>
      <c r="E46" s="95"/>
      <c r="F46" s="96"/>
      <c r="G46" s="132" t="s">
        <v>190</v>
      </c>
      <c r="H46" s="133"/>
      <c r="I46" s="134"/>
    </row>
    <row r="47" spans="1:9" s="20" customFormat="1" ht="17.149999999999999" customHeight="1" thickBot="1">
      <c r="A47" s="135">
        <v>1500</v>
      </c>
      <c r="B47" s="89"/>
      <c r="C47" s="136"/>
      <c r="D47" s="137" t="str">
        <f>D86</f>
        <v>金式森林 The Fading Gold (25 EPI)</v>
      </c>
      <c r="F47" s="40"/>
      <c r="G47" s="138"/>
      <c r="H47" s="139"/>
      <c r="I47" s="140">
        <v>1500</v>
      </c>
    </row>
    <row r="48" spans="1:9" ht="17.149999999999999" customHeight="1">
      <c r="A48" s="141"/>
      <c r="B48" s="38" t="s">
        <v>137</v>
      </c>
      <c r="C48" s="39" t="str">
        <f>B87</f>
        <v># 16</v>
      </c>
      <c r="D48" s="39" t="str">
        <f>C87</f>
        <v># 17</v>
      </c>
      <c r="E48" s="39" t="str">
        <f>D87</f>
        <v># 18</v>
      </c>
      <c r="F48" s="40" t="str">
        <f>E87</f>
        <v># 19</v>
      </c>
      <c r="G48" s="126"/>
      <c r="H48" s="142" t="s">
        <v>22</v>
      </c>
      <c r="I48" s="143"/>
    </row>
    <row r="49" spans="1:9" ht="17.149999999999999" customHeight="1">
      <c r="A49" s="144">
        <v>30</v>
      </c>
      <c r="B49" s="74"/>
      <c r="C49" s="71"/>
      <c r="D49" s="71"/>
      <c r="E49" s="71"/>
      <c r="F49" s="91"/>
      <c r="G49" s="145"/>
      <c r="H49" s="146" t="s">
        <v>153</v>
      </c>
      <c r="I49" s="81" t="s">
        <v>2</v>
      </c>
    </row>
    <row r="50" spans="1:9" ht="17.149999999999999" customHeight="1">
      <c r="A50" s="147"/>
      <c r="B50" s="83" t="s">
        <v>17</v>
      </c>
      <c r="C50" s="148"/>
      <c r="D50" s="149" t="s">
        <v>62</v>
      </c>
      <c r="E50" s="85"/>
      <c r="F50" s="85"/>
      <c r="G50" s="138"/>
      <c r="H50" s="142" t="s">
        <v>22</v>
      </c>
      <c r="I50" s="86"/>
    </row>
    <row r="51" spans="1:9" ht="17.149999999999999" customHeight="1">
      <c r="A51" s="147"/>
      <c r="B51" s="65"/>
      <c r="C51" s="95"/>
      <c r="D51" s="76" t="str">
        <f>D22</f>
        <v>攻你上大學 Game of Scholars (10 EPI)</v>
      </c>
      <c r="E51" s="24"/>
      <c r="F51" s="24"/>
      <c r="G51" s="126"/>
      <c r="H51" s="40" t="str">
        <f>G70</f>
        <v>新聞透視 # 43</v>
      </c>
      <c r="I51" s="86"/>
    </row>
    <row r="52" spans="1:9" s="20" customFormat="1" ht="17.149999999999999" customHeight="1" thickBot="1">
      <c r="A52" s="150">
        <v>1600</v>
      </c>
      <c r="B52" s="29" t="str">
        <f>B23</f>
        <v># 5</v>
      </c>
      <c r="C52" s="71" t="str">
        <f>C23</f>
        <v># 6</v>
      </c>
      <c r="D52" s="71" t="str">
        <f>"# " &amp; VALUE(RIGHT(C52,2)+1)</f>
        <v># 7</v>
      </c>
      <c r="E52" s="71" t="str">
        <f>"# " &amp; VALUE(RIGHT(D52,2)+1)</f>
        <v># 8</v>
      </c>
      <c r="F52" s="71" t="str">
        <f>"# " &amp; VALUE(RIGHT(E52,2)+1)</f>
        <v># 9</v>
      </c>
      <c r="G52" s="138"/>
      <c r="H52" s="32"/>
      <c r="I52" s="140">
        <v>1600</v>
      </c>
    </row>
    <row r="53" spans="1:9" ht="17.149999999999999" customHeight="1">
      <c r="A53" s="21"/>
      <c r="B53" s="151" t="s">
        <v>119</v>
      </c>
      <c r="C53" s="88" t="s">
        <v>85</v>
      </c>
      <c r="D53" s="120" t="s">
        <v>87</v>
      </c>
      <c r="E53" s="31" t="s">
        <v>67</v>
      </c>
      <c r="F53" s="88" t="s">
        <v>76</v>
      </c>
      <c r="G53" s="583"/>
      <c r="H53" s="142" t="s">
        <v>22</v>
      </c>
      <c r="I53" s="78"/>
    </row>
    <row r="54" spans="1:9" ht="17.149999999999999" customHeight="1">
      <c r="A54" s="47"/>
      <c r="B54" s="152" t="s">
        <v>118</v>
      </c>
      <c r="C54" s="30" t="s">
        <v>84</v>
      </c>
      <c r="D54" s="153" t="s">
        <v>86</v>
      </c>
      <c r="E54" s="154" t="s">
        <v>74</v>
      </c>
      <c r="F54" s="155" t="s">
        <v>75</v>
      </c>
      <c r="G54" s="612"/>
      <c r="H54" s="40" t="str">
        <f>G76</f>
        <v>空運世一 # 2</v>
      </c>
      <c r="I54" s="156"/>
    </row>
    <row r="55" spans="1:9" ht="16.75" customHeight="1">
      <c r="A55" s="28">
        <v>30</v>
      </c>
      <c r="B55" s="29" t="s">
        <v>82</v>
      </c>
      <c r="C55" s="74" t="s">
        <v>100</v>
      </c>
      <c r="D55" s="38" t="s">
        <v>100</v>
      </c>
      <c r="E55" s="38" t="s">
        <v>110</v>
      </c>
      <c r="F55" s="38" t="s">
        <v>120</v>
      </c>
      <c r="G55" s="583"/>
      <c r="H55" s="157"/>
      <c r="I55" s="158">
        <v>30</v>
      </c>
    </row>
    <row r="56" spans="1:9" ht="17.149999999999999" customHeight="1">
      <c r="A56" s="47"/>
      <c r="B56" s="159" t="s">
        <v>20</v>
      </c>
      <c r="C56" s="160" t="s">
        <v>93</v>
      </c>
      <c r="D56" s="37" t="s">
        <v>69</v>
      </c>
      <c r="E56" s="24"/>
      <c r="F56" s="24"/>
      <c r="G56" s="562" t="s">
        <v>265</v>
      </c>
      <c r="H56" s="125" t="s">
        <v>22</v>
      </c>
      <c r="I56" s="134"/>
    </row>
    <row r="57" spans="1:9" ht="17.149999999999999" customHeight="1">
      <c r="A57" s="47"/>
      <c r="B57" s="161" t="s">
        <v>112</v>
      </c>
      <c r="C57" s="162" t="s">
        <v>92</v>
      </c>
      <c r="D57" s="38"/>
      <c r="E57" s="154" t="s">
        <v>68</v>
      </c>
      <c r="F57" s="154"/>
      <c r="G57" s="566"/>
      <c r="H57" s="130" t="s">
        <v>150</v>
      </c>
      <c r="I57" s="134"/>
    </row>
    <row r="58" spans="1:9" s="20" customFormat="1" ht="17.149999999999999" customHeight="1" thickBot="1">
      <c r="A58" s="163">
        <v>1700</v>
      </c>
      <c r="B58" s="164"/>
      <c r="C58" s="71" t="s">
        <v>106</v>
      </c>
      <c r="D58" s="74" t="s">
        <v>121</v>
      </c>
      <c r="E58" s="71" t="str">
        <f>"# " &amp; VALUE(RIGHT(D58,2)+1)</f>
        <v># 56</v>
      </c>
      <c r="F58" s="71" t="str">
        <f>"# " &amp; VALUE(RIGHT(E58,2)+1)</f>
        <v># 57</v>
      </c>
      <c r="G58" s="564" t="s">
        <v>267</v>
      </c>
      <c r="H58" s="165"/>
      <c r="I58" s="140">
        <v>1700</v>
      </c>
    </row>
    <row r="59" spans="1:9" ht="17.149999999999999" customHeight="1">
      <c r="A59" s="75"/>
      <c r="B59" s="24" t="s">
        <v>53</v>
      </c>
      <c r="C59" s="166"/>
      <c r="D59" s="31"/>
      <c r="E59" s="31"/>
      <c r="F59" s="31"/>
      <c r="G59" s="561"/>
      <c r="H59" s="125" t="s">
        <v>22</v>
      </c>
      <c r="I59" s="78"/>
    </row>
    <row r="60" spans="1:9" ht="17.149999999999999" customHeight="1">
      <c r="A60" s="147"/>
      <c r="B60" s="31"/>
      <c r="C60" s="39"/>
      <c r="D60" s="167" t="s">
        <v>52</v>
      </c>
      <c r="E60" s="6"/>
      <c r="F60" s="6"/>
      <c r="G60" s="569"/>
      <c r="H60" s="109" t="str">
        <f>H35</f>
        <v>新聞掏寶 # 275</v>
      </c>
      <c r="I60" s="134"/>
    </row>
    <row r="61" spans="1:9" ht="17.149999999999999" customHeight="1">
      <c r="A61" s="168">
        <v>30</v>
      </c>
      <c r="B61" s="71" t="s">
        <v>122</v>
      </c>
      <c r="C61" s="71" t="str">
        <f>"# " &amp; VALUE(RIGHT(B61,4)+1)</f>
        <v># 1997</v>
      </c>
      <c r="D61" s="71" t="str">
        <f>"# " &amp; VALUE(RIGHT(C61,4)+1)</f>
        <v># 1998</v>
      </c>
      <c r="E61" s="39" t="str">
        <f>"# " &amp; VALUE(RIGHT(D61,4)+1)</f>
        <v># 1999</v>
      </c>
      <c r="F61" s="71" t="str">
        <f>"# " &amp; VALUE(RIGHT(E61,4)+1)</f>
        <v># 2000</v>
      </c>
      <c r="G61" s="576"/>
      <c r="H61" s="169"/>
      <c r="I61" s="158">
        <v>30</v>
      </c>
    </row>
    <row r="62" spans="1:9" ht="17.149999999999999" customHeight="1">
      <c r="A62" s="170"/>
      <c r="B62" s="93" t="s">
        <v>95</v>
      </c>
      <c r="C62" s="171"/>
      <c r="D62" s="171"/>
      <c r="E62" s="171"/>
      <c r="F62" s="171"/>
      <c r="G62" s="124" t="s">
        <v>20</v>
      </c>
      <c r="H62" s="261" t="s">
        <v>46</v>
      </c>
      <c r="I62" s="134"/>
    </row>
    <row r="63" spans="1:9" ht="17.149999999999999" customHeight="1">
      <c r="A63" s="147"/>
      <c r="B63" s="22"/>
      <c r="C63" s="172"/>
      <c r="D63" s="173" t="s">
        <v>94</v>
      </c>
      <c r="E63" s="172"/>
      <c r="F63" s="173"/>
      <c r="G63" s="115" t="str">
        <f>G41</f>
        <v>周六聊Teen谷 # 44</v>
      </c>
      <c r="H63" s="259" t="s">
        <v>154</v>
      </c>
      <c r="I63" s="134"/>
    </row>
    <row r="64" spans="1:9" s="20" customFormat="1" ht="17.149999999999999" customHeight="1" thickBot="1">
      <c r="A64" s="150">
        <v>1800</v>
      </c>
      <c r="B64" s="55" t="s">
        <v>123</v>
      </c>
      <c r="C64" s="39" t="str">
        <f>"# " &amp; VALUE(RIGHT(B64,2)+1)</f>
        <v># 19</v>
      </c>
      <c r="D64" s="39" t="str">
        <f>"# " &amp; VALUE(RIGHT(C64,2)+1)</f>
        <v># 20</v>
      </c>
      <c r="E64" s="39" t="str">
        <f>"# " &amp; VALUE(RIGHT(D64,2)+1)</f>
        <v># 21</v>
      </c>
      <c r="F64" s="39" t="str">
        <f>"# " &amp; VALUE(RIGHT(E64,2)+1)</f>
        <v># 22</v>
      </c>
      <c r="G64" s="70"/>
      <c r="H64" s="262" t="s">
        <v>41</v>
      </c>
      <c r="I64" s="140">
        <v>1800</v>
      </c>
    </row>
    <row r="65" spans="1:9" ht="17.149999999999999" customHeight="1">
      <c r="A65" s="147"/>
      <c r="B65" s="55"/>
      <c r="C65" s="39"/>
      <c r="D65" s="39"/>
      <c r="E65" s="39"/>
      <c r="F65" s="39"/>
      <c r="G65" s="911" t="s">
        <v>71</v>
      </c>
      <c r="H65" s="912"/>
      <c r="I65" s="42"/>
    </row>
    <row r="66" spans="1:9" ht="17.149999999999999" customHeight="1" thickBot="1">
      <c r="A66" s="168">
        <v>30</v>
      </c>
      <c r="B66" s="174"/>
      <c r="C66" s="43"/>
      <c r="D66" s="43"/>
      <c r="E66" s="43"/>
      <c r="F66" s="43"/>
      <c r="G66" s="44" t="s">
        <v>145</v>
      </c>
      <c r="H66" s="175" t="s">
        <v>146</v>
      </c>
      <c r="I66" s="35">
        <v>30</v>
      </c>
    </row>
    <row r="67" spans="1:9" ht="17.149999999999999" customHeight="1">
      <c r="A67" s="147"/>
      <c r="B67" s="901" t="s">
        <v>64</v>
      </c>
      <c r="C67" s="902"/>
      <c r="D67" s="902"/>
      <c r="E67" s="902"/>
      <c r="F67" s="903"/>
      <c r="G67" s="904" t="s">
        <v>34</v>
      </c>
      <c r="H67" s="905"/>
      <c r="I67" s="42"/>
    </row>
    <row r="68" spans="1:9" s="20" customFormat="1" ht="12.65" customHeight="1" thickBot="1">
      <c r="A68" s="150">
        <v>1900</v>
      </c>
      <c r="B68" s="263"/>
      <c r="C68" s="263"/>
      <c r="D68" s="263"/>
      <c r="E68" s="263"/>
      <c r="F68" s="247">
        <v>1900</v>
      </c>
      <c r="G68" s="264"/>
      <c r="H68" s="265"/>
      <c r="I68" s="176">
        <v>1900</v>
      </c>
    </row>
    <row r="69" spans="1:9" s="20" customFormat="1" ht="17.149999999999999" customHeight="1">
      <c r="A69" s="163"/>
      <c r="B69" s="253" t="s">
        <v>54</v>
      </c>
      <c r="C69" s="253" t="s">
        <v>54</v>
      </c>
      <c r="D69" s="253" t="s">
        <v>65</v>
      </c>
      <c r="E69" s="266" t="s">
        <v>81</v>
      </c>
      <c r="F69" s="267" t="s">
        <v>55</v>
      </c>
      <c r="G69" s="268" t="s">
        <v>60</v>
      </c>
      <c r="H69" s="269" t="s">
        <v>101</v>
      </c>
      <c r="I69" s="143"/>
    </row>
    <row r="70" spans="1:9" s="20" customFormat="1" ht="17.149999999999999" customHeight="1">
      <c r="A70" s="163"/>
      <c r="B70" s="270" t="s">
        <v>124</v>
      </c>
      <c r="C70" s="270" t="s">
        <v>125</v>
      </c>
      <c r="D70" s="270" t="s">
        <v>126</v>
      </c>
      <c r="E70" s="271" t="s">
        <v>127</v>
      </c>
      <c r="F70" s="272" t="s">
        <v>128</v>
      </c>
      <c r="G70" s="273" t="s">
        <v>147</v>
      </c>
      <c r="H70" s="274" t="s">
        <v>155</v>
      </c>
      <c r="I70" s="178"/>
    </row>
    <row r="71" spans="1:9" s="20" customFormat="1" ht="17.149999999999999" customHeight="1">
      <c r="A71" s="47">
        <v>30</v>
      </c>
      <c r="B71" s="275" t="s">
        <v>56</v>
      </c>
      <c r="C71" s="275" t="s">
        <v>70</v>
      </c>
      <c r="D71" s="276" t="s">
        <v>66</v>
      </c>
      <c r="E71" s="277" t="s">
        <v>80</v>
      </c>
      <c r="F71" s="278" t="s">
        <v>63</v>
      </c>
      <c r="G71" s="279" t="s">
        <v>61</v>
      </c>
      <c r="H71" s="280" t="s">
        <v>102</v>
      </c>
      <c r="I71" s="134">
        <v>30</v>
      </c>
    </row>
    <row r="72" spans="1:9" s="20" customFormat="1" ht="17.149999999999999" customHeight="1">
      <c r="A72" s="47"/>
      <c r="B72" s="281">
        <v>800653411</v>
      </c>
      <c r="C72" s="282"/>
      <c r="D72" s="283" t="s">
        <v>62</v>
      </c>
      <c r="E72" s="283"/>
      <c r="F72" s="284">
        <v>1935</v>
      </c>
      <c r="G72" s="285"/>
      <c r="H72" s="286">
        <v>1935</v>
      </c>
      <c r="I72" s="134"/>
    </row>
    <row r="73" spans="1:9" ht="17.149999999999999" customHeight="1">
      <c r="A73" s="181"/>
      <c r="B73" s="287" t="s">
        <v>48</v>
      </c>
      <c r="C73" s="251"/>
      <c r="D73" s="251"/>
      <c r="E73" s="259" t="s">
        <v>40</v>
      </c>
      <c r="F73" s="251"/>
      <c r="G73" s="251"/>
      <c r="H73" s="251"/>
      <c r="I73" s="182"/>
    </row>
    <row r="74" spans="1:9" ht="17.149999999999999" customHeight="1">
      <c r="A74" s="163"/>
      <c r="B74" s="258" t="s">
        <v>129</v>
      </c>
      <c r="C74" s="250" t="str">
        <f t="shared" ref="C74:F74" si="6">"# " &amp; VALUE(RIGHT(B74,3)+1)</f>
        <v># 308</v>
      </c>
      <c r="D74" s="250" t="str">
        <f t="shared" si="6"/>
        <v># 309</v>
      </c>
      <c r="E74" s="250" t="str">
        <f t="shared" si="6"/>
        <v># 310</v>
      </c>
      <c r="F74" s="250" t="str">
        <f t="shared" si="6"/>
        <v># 311</v>
      </c>
      <c r="G74" s="250" t="str">
        <f t="shared" ref="G74" si="7">"# " &amp; VALUE(RIGHT(F74,3)+1)</f>
        <v># 312</v>
      </c>
      <c r="H74" s="250" t="str">
        <f t="shared" ref="H74" si="8">"# " &amp; VALUE(RIGHT(G74,3)+1)</f>
        <v># 313</v>
      </c>
      <c r="I74" s="183"/>
    </row>
    <row r="75" spans="1:9" s="20" customFormat="1" ht="17.149999999999999" customHeight="1" thickBot="1">
      <c r="A75" s="163">
        <v>2000</v>
      </c>
      <c r="B75" s="250"/>
      <c r="C75" s="250"/>
      <c r="D75" s="288"/>
      <c r="E75" s="250"/>
      <c r="F75" s="288"/>
      <c r="G75" s="252"/>
      <c r="H75" s="252"/>
      <c r="I75" s="140">
        <v>2000</v>
      </c>
    </row>
    <row r="76" spans="1:9" s="20" customFormat="1" ht="17.149999999999999" customHeight="1">
      <c r="A76" s="184"/>
      <c r="B76" s="256"/>
      <c r="C76" s="251"/>
      <c r="D76" s="257"/>
      <c r="E76" s="257"/>
      <c r="F76" s="251"/>
      <c r="G76" s="289" t="s">
        <v>303</v>
      </c>
      <c r="H76" s="290" t="s">
        <v>162</v>
      </c>
      <c r="I76" s="185"/>
    </row>
    <row r="77" spans="1:9" ht="17.149999999999999" customHeight="1">
      <c r="A77" s="47">
        <v>30</v>
      </c>
      <c r="B77" s="258"/>
      <c r="C77" s="250"/>
      <c r="D77" s="250"/>
      <c r="E77" s="250"/>
      <c r="F77" s="250"/>
      <c r="G77" s="291" t="s">
        <v>111</v>
      </c>
      <c r="H77" s="292"/>
      <c r="I77" s="35">
        <v>30</v>
      </c>
    </row>
    <row r="78" spans="1:9" ht="17.149999999999999" customHeight="1">
      <c r="A78" s="36"/>
      <c r="B78" s="287" t="s">
        <v>184</v>
      </c>
      <c r="C78" s="293"/>
      <c r="D78" s="293"/>
      <c r="E78" s="293"/>
      <c r="F78" s="293"/>
      <c r="G78" s="294" t="s">
        <v>104</v>
      </c>
      <c r="H78" s="295"/>
      <c r="I78" s="187"/>
    </row>
    <row r="79" spans="1:9" ht="17.149999999999999" customHeight="1" thickBot="1">
      <c r="A79" s="47"/>
      <c r="B79" s="256"/>
      <c r="C79" s="250"/>
      <c r="D79" s="250"/>
      <c r="E79" s="250"/>
      <c r="F79" s="250"/>
      <c r="G79" s="296"/>
      <c r="H79" s="295"/>
      <c r="I79" s="42"/>
    </row>
    <row r="80" spans="1:9" s="20" customFormat="1" ht="17.149999999999999" customHeight="1" thickBot="1">
      <c r="A80" s="188">
        <v>2100</v>
      </c>
      <c r="B80" s="258"/>
      <c r="C80" s="297"/>
      <c r="D80" s="250" t="s">
        <v>174</v>
      </c>
      <c r="E80" s="250"/>
      <c r="F80" s="250"/>
      <c r="G80" s="270" t="s">
        <v>148</v>
      </c>
      <c r="H80" s="295"/>
      <c r="I80" s="176">
        <v>2100</v>
      </c>
    </row>
    <row r="81" spans="1:13" s="20" customFormat="1" ht="17.149999999999999" customHeight="1">
      <c r="A81" s="189"/>
      <c r="B81" s="250" t="s">
        <v>175</v>
      </c>
      <c r="C81" s="250" t="s">
        <v>176</v>
      </c>
      <c r="D81" s="250" t="s">
        <v>177</v>
      </c>
      <c r="E81" s="250" t="s">
        <v>178</v>
      </c>
      <c r="F81" s="250" t="s">
        <v>183</v>
      </c>
      <c r="G81" s="298" t="s">
        <v>103</v>
      </c>
      <c r="H81" s="299" t="s">
        <v>160</v>
      </c>
      <c r="I81" s="143"/>
      <c r="M81" s="191"/>
    </row>
    <row r="82" spans="1:13" s="20" customFormat="1" ht="17.149999999999999" customHeight="1">
      <c r="A82" s="192"/>
      <c r="B82" s="250"/>
      <c r="C82" s="250"/>
      <c r="D82" s="250"/>
      <c r="E82" s="250"/>
      <c r="F82" s="250"/>
      <c r="G82" s="300"/>
      <c r="H82" s="295" t="s">
        <v>161</v>
      </c>
      <c r="I82" s="178"/>
      <c r="M82" s="193"/>
    </row>
    <row r="83" spans="1:13" ht="17.149999999999999" customHeight="1">
      <c r="A83" s="168">
        <v>30</v>
      </c>
      <c r="B83" s="250"/>
      <c r="C83" s="250"/>
      <c r="D83" s="250"/>
      <c r="E83" s="250"/>
      <c r="F83" s="250"/>
      <c r="G83" s="255"/>
      <c r="H83" s="295"/>
      <c r="I83" s="158">
        <v>30</v>
      </c>
      <c r="M83" s="193"/>
    </row>
    <row r="84" spans="1:13" ht="17.149999999999999" customHeight="1">
      <c r="A84" s="147"/>
      <c r="B84" s="287" t="s">
        <v>97</v>
      </c>
      <c r="C84" s="261"/>
      <c r="D84" s="293"/>
      <c r="E84" s="293"/>
      <c r="F84" s="293"/>
      <c r="G84" s="294">
        <v>800641584</v>
      </c>
      <c r="H84" s="280"/>
      <c r="I84" s="134"/>
      <c r="M84" s="194"/>
    </row>
    <row r="85" spans="1:13" ht="17.149999999999999" customHeight="1">
      <c r="A85" s="147"/>
      <c r="B85" s="256"/>
      <c r="C85" s="250"/>
      <c r="D85" s="250"/>
      <c r="E85" s="250"/>
      <c r="F85" s="250"/>
      <c r="G85" s="298"/>
      <c r="H85" s="280"/>
      <c r="I85" s="134"/>
    </row>
    <row r="86" spans="1:13" s="20" customFormat="1" ht="17.149999999999999" customHeight="1" thickBot="1">
      <c r="A86" s="150">
        <v>2200</v>
      </c>
      <c r="B86" s="301"/>
      <c r="C86" s="302"/>
      <c r="D86" s="302" t="s">
        <v>96</v>
      </c>
      <c r="E86" s="250"/>
      <c r="F86" s="250"/>
      <c r="G86" s="303" t="s">
        <v>149</v>
      </c>
      <c r="H86" s="280"/>
      <c r="I86" s="140">
        <v>2200</v>
      </c>
    </row>
    <row r="87" spans="1:13" s="20" customFormat="1" ht="17.149999999999999" customHeight="1">
      <c r="A87" s="192"/>
      <c r="B87" s="250" t="s">
        <v>130</v>
      </c>
      <c r="C87" s="250" t="str">
        <f>"# " &amp; VALUE(RIGHT(B87,2)+1)</f>
        <v># 17</v>
      </c>
      <c r="D87" s="250" t="str">
        <f>"# " &amp; VALUE(RIGHT(C87,2)+1)</f>
        <v># 18</v>
      </c>
      <c r="E87" s="250" t="str">
        <f>"# " &amp; VALUE(RIGHT(D87,2)+1)</f>
        <v># 19</v>
      </c>
      <c r="F87" s="250" t="str">
        <f>"# " &amp; VALUE(RIGHT(E87,2)+1)</f>
        <v># 20</v>
      </c>
      <c r="G87" s="304" t="s">
        <v>105</v>
      </c>
      <c r="H87" s="290" t="s">
        <v>157</v>
      </c>
      <c r="I87" s="143"/>
    </row>
    <row r="88" spans="1:13" s="20" customFormat="1" ht="17.149999999999999" customHeight="1">
      <c r="A88" s="192"/>
      <c r="B88" s="258"/>
      <c r="C88" s="250"/>
      <c r="D88" s="250"/>
      <c r="E88" s="250"/>
      <c r="F88" s="250"/>
      <c r="G88" s="298"/>
      <c r="H88" s="299" t="s">
        <v>159</v>
      </c>
      <c r="I88" s="178"/>
    </row>
    <row r="89" spans="1:13" ht="17.149999999999999" customHeight="1">
      <c r="A89" s="168">
        <v>30</v>
      </c>
      <c r="B89" s="305"/>
      <c r="C89" s="252"/>
      <c r="D89" s="252"/>
      <c r="E89" s="252"/>
      <c r="F89" s="252"/>
      <c r="G89" s="298"/>
      <c r="H89" s="306" t="s">
        <v>158</v>
      </c>
      <c r="I89" s="158">
        <v>30</v>
      </c>
    </row>
    <row r="90" spans="1:13" ht="17.149999999999999" customHeight="1">
      <c r="A90" s="170"/>
      <c r="B90" s="256" t="s">
        <v>109</v>
      </c>
      <c r="C90" s="307"/>
      <c r="D90" s="243"/>
      <c r="E90" s="308"/>
      <c r="F90" s="308"/>
      <c r="G90" s="294" t="s">
        <v>109</v>
      </c>
      <c r="H90" s="253" t="s">
        <v>79</v>
      </c>
      <c r="I90" s="134"/>
    </row>
    <row r="91" spans="1:13" ht="17.149999999999999" customHeight="1">
      <c r="A91" s="147"/>
      <c r="B91" s="308"/>
      <c r="C91" s="307"/>
      <c r="D91" s="259" t="s">
        <v>113</v>
      </c>
      <c r="E91" s="259"/>
      <c r="F91" s="259"/>
      <c r="G91" s="270" t="s">
        <v>150</v>
      </c>
      <c r="H91" s="295" t="s">
        <v>156</v>
      </c>
      <c r="I91" s="134"/>
    </row>
    <row r="92" spans="1:13" ht="17.149999999999999" customHeight="1">
      <c r="A92" s="147"/>
      <c r="B92" s="250" t="s">
        <v>131</v>
      </c>
      <c r="C92" s="250" t="str">
        <f>"# " &amp; VALUE(RIGHT(B92,2)+1)</f>
        <v># 7</v>
      </c>
      <c r="D92" s="250" t="str">
        <f>"# " &amp; VALUE(RIGHT(C92,2)+1)</f>
        <v># 8</v>
      </c>
      <c r="E92" s="250" t="str">
        <f>"# " &amp; VALUE(RIGHT(D92,2)+1)</f>
        <v># 9</v>
      </c>
      <c r="F92" s="250" t="str">
        <f>"# " &amp; VALUE(RIGHT(E92,2)+1)</f>
        <v># 10</v>
      </c>
      <c r="G92" s="309" t="s">
        <v>151</v>
      </c>
      <c r="H92" s="280" t="s">
        <v>78</v>
      </c>
      <c r="I92" s="134"/>
    </row>
    <row r="93" spans="1:13" ht="17.149999999999999" customHeight="1" thickBot="1">
      <c r="A93" s="150">
        <v>2300</v>
      </c>
      <c r="B93" s="252"/>
      <c r="C93" s="252"/>
      <c r="D93" s="310"/>
      <c r="E93" s="310"/>
      <c r="F93" s="310"/>
      <c r="G93" s="255"/>
      <c r="H93" s="311"/>
      <c r="I93" s="140">
        <v>2300</v>
      </c>
    </row>
    <row r="94" spans="1:13" s="20" customFormat="1" ht="17.149999999999999" customHeight="1">
      <c r="A94" s="197"/>
      <c r="B94" s="256" t="s">
        <v>98</v>
      </c>
      <c r="C94" s="239"/>
      <c r="D94" s="312" t="s">
        <v>38</v>
      </c>
      <c r="E94" s="250"/>
      <c r="F94" s="250"/>
      <c r="G94" s="313" t="s">
        <v>45</v>
      </c>
      <c r="H94" s="314" t="s">
        <v>38</v>
      </c>
      <c r="I94" s="185"/>
    </row>
    <row r="95" spans="1:13" s="20" customFormat="1" ht="17.149999999999999" customHeight="1">
      <c r="A95" s="197"/>
      <c r="B95" s="258" t="s">
        <v>191</v>
      </c>
      <c r="C95" s="250" t="str">
        <f>"# " &amp; VALUE(RIGHT(B95,4)+1)</f>
        <v># 3883</v>
      </c>
      <c r="D95" s="250" t="str">
        <f>"# " &amp; VALUE(RIGHT(C95,4)+1)</f>
        <v># 3884</v>
      </c>
      <c r="E95" s="250" t="str">
        <f>"# " &amp; VALUE(RIGHT(D95,4)+1)</f>
        <v># 3885</v>
      </c>
      <c r="F95" s="250" t="str">
        <f>"# " &amp; VALUE(RIGHT(E95,4)+1)</f>
        <v># 3886</v>
      </c>
      <c r="G95" s="254" t="s">
        <v>152</v>
      </c>
      <c r="H95" s="280" t="str">
        <f>"# " &amp; VALUE(RIGHT(F95,4)+1)</f>
        <v># 3887</v>
      </c>
      <c r="I95" s="198"/>
    </row>
    <row r="96" spans="1:13" s="20" customFormat="1" ht="17.149999999999999" customHeight="1" thickBot="1">
      <c r="A96" s="199">
        <v>2315</v>
      </c>
      <c r="B96" s="258"/>
      <c r="C96" s="250"/>
      <c r="D96" s="250"/>
      <c r="E96" s="250"/>
      <c r="F96" s="288">
        <v>2315</v>
      </c>
      <c r="G96" s="298" t="s">
        <v>42</v>
      </c>
      <c r="H96" s="280"/>
      <c r="I96" s="200">
        <v>2315</v>
      </c>
    </row>
    <row r="97" spans="1:9" ht="17.149999999999999" customHeight="1" thickBot="1">
      <c r="A97" s="28">
        <v>30</v>
      </c>
      <c r="B97" s="315"/>
      <c r="C97" s="316"/>
      <c r="D97" s="316"/>
      <c r="E97" s="316"/>
      <c r="F97" s="316"/>
      <c r="G97" s="913" t="s">
        <v>37</v>
      </c>
      <c r="H97" s="914"/>
      <c r="I97" s="202">
        <v>30</v>
      </c>
    </row>
    <row r="98" spans="1:9" ht="17.149999999999999" customHeight="1">
      <c r="A98" s="36"/>
      <c r="B98" s="258"/>
      <c r="C98" s="317"/>
      <c r="D98" s="317" t="s">
        <v>44</v>
      </c>
      <c r="E98" s="257"/>
      <c r="F98" s="317"/>
      <c r="G98" s="203" t="s">
        <v>22</v>
      </c>
      <c r="H98" s="204" t="s">
        <v>20</v>
      </c>
      <c r="I98" s="42"/>
    </row>
    <row r="99" spans="1:9" ht="17.149999999999999" customHeight="1">
      <c r="A99" s="47"/>
      <c r="B99" s="258"/>
      <c r="C99" s="251"/>
      <c r="D99" s="251"/>
      <c r="E99" s="257"/>
      <c r="F99" s="251"/>
      <c r="G99" s="102" t="str">
        <f>G41</f>
        <v>周六聊Teen谷 # 44</v>
      </c>
      <c r="H99" s="205" t="str">
        <f>F70</f>
        <v>最強生命線 # 422</v>
      </c>
      <c r="I99" s="42"/>
    </row>
    <row r="100" spans="1:9" ht="17.149999999999999" customHeight="1" thickBot="1">
      <c r="A100" s="47"/>
      <c r="B100" s="258"/>
      <c r="C100" s="251"/>
      <c r="D100" s="251"/>
      <c r="E100" s="318"/>
      <c r="F100" s="239">
        <v>2350</v>
      </c>
      <c r="G100" s="38"/>
      <c r="H100" s="123"/>
      <c r="I100" s="42"/>
    </row>
    <row r="101" spans="1:9" s="20" customFormat="1" ht="17.149999999999999" customHeight="1" thickBot="1">
      <c r="A101" s="11" t="s">
        <v>9</v>
      </c>
      <c r="B101" s="319"/>
      <c r="C101" s="320"/>
      <c r="D101" s="320" t="s">
        <v>39</v>
      </c>
      <c r="E101" s="321"/>
      <c r="F101" s="320"/>
      <c r="G101" s="74"/>
      <c r="H101" s="34"/>
      <c r="I101" s="46" t="s">
        <v>9</v>
      </c>
    </row>
    <row r="102" spans="1:9" ht="17.149999999999999" customHeight="1">
      <c r="A102" s="21"/>
      <c r="B102" s="206" t="s">
        <v>17</v>
      </c>
      <c r="C102" s="201"/>
      <c r="D102" s="201"/>
      <c r="E102" s="6"/>
      <c r="F102" s="201"/>
      <c r="G102" s="207" t="s">
        <v>22</v>
      </c>
      <c r="H102" s="208" t="s">
        <v>20</v>
      </c>
      <c r="I102" s="27"/>
    </row>
    <row r="103" spans="1:9" ht="17.149999999999999" customHeight="1">
      <c r="A103" s="47"/>
      <c r="B103" s="31"/>
      <c r="C103" s="6"/>
      <c r="D103" s="6" t="str">
        <f>D60</f>
        <v>兄弟幫 Big Boys Club (2505 EPI)</v>
      </c>
      <c r="F103" s="33"/>
      <c r="G103" s="209" t="str">
        <f>G70</f>
        <v>新聞透視 # 43</v>
      </c>
      <c r="H103" s="109" t="str">
        <f>H35</f>
        <v>新聞掏寶 # 275</v>
      </c>
      <c r="I103" s="42"/>
    </row>
    <row r="104" spans="1:9" ht="17.149999999999999" customHeight="1">
      <c r="A104" s="28">
        <v>30</v>
      </c>
      <c r="B104" s="71" t="str">
        <f>B61</f>
        <v># 1996</v>
      </c>
      <c r="C104" s="71" t="str">
        <f>C61</f>
        <v># 1997</v>
      </c>
      <c r="D104" s="39" t="str">
        <f>D61</f>
        <v># 1998</v>
      </c>
      <c r="E104" s="39" t="str">
        <f>E61</f>
        <v># 1999</v>
      </c>
      <c r="F104" s="71" t="str">
        <f>F61</f>
        <v># 2000</v>
      </c>
      <c r="G104" s="210"/>
      <c r="H104" s="211"/>
      <c r="I104" s="35">
        <v>30</v>
      </c>
    </row>
    <row r="105" spans="1:9" ht="17.149999999999999" customHeight="1">
      <c r="A105" s="47"/>
      <c r="B105" s="22" t="s">
        <v>17</v>
      </c>
      <c r="C105" s="195"/>
      <c r="D105" s="95"/>
      <c r="E105" s="95"/>
      <c r="F105" s="95"/>
      <c r="G105" s="177" t="s">
        <v>22</v>
      </c>
      <c r="H105" s="113" t="s">
        <v>20</v>
      </c>
      <c r="I105" s="212"/>
    </row>
    <row r="106" spans="1:9" s="20" customFormat="1" ht="17.149999999999999" customHeight="1" thickBot="1">
      <c r="A106" s="11" t="s">
        <v>10</v>
      </c>
      <c r="B106" s="196"/>
      <c r="C106" s="195"/>
      <c r="D106" s="137" t="str">
        <f>D86</f>
        <v>金式森林 The Fading Gold (25 EPI)</v>
      </c>
      <c r="G106" s="213" t="s">
        <v>193</v>
      </c>
      <c r="H106" s="32" t="str">
        <f>H63</f>
        <v>財經透視 # 45</v>
      </c>
      <c r="I106" s="14" t="s">
        <v>10</v>
      </c>
    </row>
    <row r="107" spans="1:9" ht="17.149999999999999" customHeight="1">
      <c r="A107" s="112"/>
      <c r="B107" s="39" t="str">
        <f>B87</f>
        <v># 16</v>
      </c>
      <c r="C107" s="39" t="str">
        <f>"# " &amp; VALUE(RIGHT(B107,2)+1)</f>
        <v># 17</v>
      </c>
      <c r="D107" s="39" t="str">
        <f>"# " &amp; VALUE(RIGHT(C107,2)+1)</f>
        <v># 18</v>
      </c>
      <c r="E107" s="39" t="str">
        <f>"# " &amp; VALUE(RIGHT(D107,2)+1)</f>
        <v># 19</v>
      </c>
      <c r="F107" s="39" t="str">
        <f>"# " &amp; VALUE(RIGHT(E107,2)+1)</f>
        <v># 20</v>
      </c>
      <c r="G107" s="177" t="s">
        <v>22</v>
      </c>
      <c r="H107" s="113" t="s">
        <v>20</v>
      </c>
      <c r="I107" s="114"/>
    </row>
    <row r="108" spans="1:9" ht="17.149999999999999" customHeight="1">
      <c r="A108" s="214">
        <v>30</v>
      </c>
      <c r="B108" s="71"/>
      <c r="C108" s="71"/>
      <c r="D108" s="71"/>
      <c r="E108" s="71"/>
      <c r="F108" s="71"/>
      <c r="G108" s="213" t="s">
        <v>194</v>
      </c>
      <c r="H108" s="109" t="str">
        <f>H70</f>
        <v>星期日檔案 #26</v>
      </c>
      <c r="I108" s="118">
        <v>30</v>
      </c>
    </row>
    <row r="109" spans="1:9" ht="17.149999999999999" customHeight="1">
      <c r="A109" s="119"/>
      <c r="B109" s="93" t="s">
        <v>17</v>
      </c>
      <c r="C109" s="39"/>
      <c r="D109" s="39"/>
      <c r="E109" s="39"/>
      <c r="F109" s="95"/>
      <c r="G109" s="177" t="s">
        <v>22</v>
      </c>
      <c r="H109" s="125" t="s">
        <v>22</v>
      </c>
      <c r="I109" s="61"/>
    </row>
    <row r="110" spans="1:9" s="20" customFormat="1" ht="17.149999999999999" customHeight="1" thickBot="1">
      <c r="A110" s="11" t="s">
        <v>11</v>
      </c>
      <c r="B110" s="55"/>
      <c r="C110" s="31"/>
      <c r="D110" s="39" t="str">
        <f>$D$80</f>
        <v xml:space="preserve">愛．回家之開心速遞  Lo And Behold </v>
      </c>
      <c r="E110" s="39"/>
      <c r="F110" s="39"/>
      <c r="G110" s="130" t="s">
        <v>148</v>
      </c>
      <c r="H110" s="132"/>
      <c r="I110" s="46" t="s">
        <v>11</v>
      </c>
    </row>
    <row r="111" spans="1:9" ht="17.149999999999999" customHeight="1">
      <c r="A111" s="112"/>
      <c r="B111" s="55" t="str">
        <f>B81</f>
        <v># 2676</v>
      </c>
      <c r="C111" s="39" t="str">
        <f>C81</f>
        <v># 2677</v>
      </c>
      <c r="D111" s="39" t="str">
        <f>"# " &amp; VALUE(RIGHT(C111,2)+1)</f>
        <v># 78</v>
      </c>
      <c r="E111" s="39" t="str">
        <f>"# " &amp; VALUE(RIGHT(D111,2)+1)</f>
        <v># 79</v>
      </c>
      <c r="F111" s="39" t="str">
        <f>"# " &amp; VALUE(RIGHT(E111,2)+1)</f>
        <v># 80</v>
      </c>
      <c r="G111" s="120"/>
      <c r="H111" s="127"/>
      <c r="I111" s="53"/>
    </row>
    <row r="112" spans="1:9" ht="17.149999999999999" customHeight="1">
      <c r="A112" s="72">
        <v>30</v>
      </c>
      <c r="B112" s="62"/>
      <c r="C112" s="71"/>
      <c r="D112" s="71"/>
      <c r="E112" s="71"/>
      <c r="F112" s="39"/>
      <c r="G112" s="215"/>
      <c r="H112" s="190" t="s">
        <v>160</v>
      </c>
      <c r="I112" s="58">
        <v>30</v>
      </c>
    </row>
    <row r="113" spans="1:9" ht="17.149999999999999" customHeight="1">
      <c r="A113" s="72"/>
      <c r="B113" s="93" t="s">
        <v>17</v>
      </c>
      <c r="C113" s="179"/>
      <c r="D113" s="85" t="s">
        <v>62</v>
      </c>
      <c r="E113" s="85"/>
      <c r="F113" s="180"/>
      <c r="G113" s="177" t="s">
        <v>22</v>
      </c>
      <c r="H113" s="127"/>
      <c r="I113" s="73"/>
    </row>
    <row r="114" spans="1:9" ht="17.149999999999999" customHeight="1">
      <c r="A114" s="119"/>
      <c r="B114" s="37" t="s">
        <v>17</v>
      </c>
      <c r="C114" s="216"/>
      <c r="D114" s="216"/>
      <c r="E114" s="24"/>
      <c r="F114" s="25"/>
      <c r="G114" s="40"/>
      <c r="H114" s="217"/>
      <c r="I114" s="61"/>
    </row>
    <row r="115" spans="1:9" s="20" customFormat="1" ht="17.149999999999999" customHeight="1" thickBot="1">
      <c r="A115" s="11" t="s">
        <v>12</v>
      </c>
      <c r="B115" s="38"/>
      <c r="C115" s="39"/>
      <c r="D115" s="39"/>
      <c r="E115" s="39"/>
      <c r="F115" s="40"/>
      <c r="G115" s="165" t="s">
        <v>149</v>
      </c>
      <c r="H115" s="217"/>
      <c r="I115" s="46" t="s">
        <v>12</v>
      </c>
    </row>
    <row r="116" spans="1:9" ht="17.149999999999999" customHeight="1">
      <c r="A116" s="112"/>
      <c r="B116" s="30"/>
      <c r="C116" s="31"/>
      <c r="D116" s="39" t="s">
        <v>35</v>
      </c>
      <c r="E116" s="6"/>
      <c r="F116" s="33"/>
      <c r="G116" s="218"/>
      <c r="H116" s="217"/>
      <c r="I116" s="98"/>
    </row>
    <row r="117" spans="1:9" ht="17.149999999999999" customHeight="1">
      <c r="A117" s="214">
        <v>30</v>
      </c>
      <c r="B117" s="74" t="str">
        <f>B74</f>
        <v># 307</v>
      </c>
      <c r="C117" s="71" t="str">
        <f>C74</f>
        <v># 308</v>
      </c>
      <c r="D117" s="71" t="str">
        <f>D74</f>
        <v># 309</v>
      </c>
      <c r="E117" s="71" t="str">
        <f>E74</f>
        <v># 310</v>
      </c>
      <c r="F117" s="91" t="str">
        <f>F74</f>
        <v># 311</v>
      </c>
      <c r="G117" s="91"/>
      <c r="H117" s="217"/>
      <c r="I117" s="81">
        <v>30</v>
      </c>
    </row>
    <row r="118" spans="1:9" ht="17.149999999999999" customHeight="1">
      <c r="A118" s="72"/>
      <c r="B118" s="219" t="s">
        <v>17</v>
      </c>
      <c r="C118" s="31" t="s">
        <v>17</v>
      </c>
      <c r="D118" s="120" t="s">
        <v>17</v>
      </c>
      <c r="E118" s="154" t="s">
        <v>83</v>
      </c>
      <c r="F118" s="88" t="s">
        <v>17</v>
      </c>
      <c r="G118" s="161" t="s">
        <v>77</v>
      </c>
      <c r="H118" s="220" t="s">
        <v>20</v>
      </c>
      <c r="I118" s="86"/>
    </row>
    <row r="119" spans="1:9" s="20" customFormat="1" ht="17.149999999999999" customHeight="1" thickBot="1">
      <c r="A119" s="11" t="s">
        <v>15</v>
      </c>
      <c r="B119" s="221" t="str">
        <f>B70</f>
        <v>美食新聞報道 # 136</v>
      </c>
      <c r="C119" s="39" t="str">
        <f>$C$70</f>
        <v>美食新聞報道 # 137</v>
      </c>
      <c r="D119" s="161" t="str">
        <f>D70</f>
        <v>美食新聞報道 (*港台篇) #25</v>
      </c>
      <c r="E119" s="38" t="str">
        <f>E58</f>
        <v># 56</v>
      </c>
      <c r="F119" s="74" t="str">
        <f>F70</f>
        <v>最強生命線 # 422</v>
      </c>
      <c r="G119" s="70" t="str">
        <f>G74</f>
        <v># 312</v>
      </c>
      <c r="H119" s="70" t="str">
        <f>H88</f>
        <v>解風東京 2 #5</v>
      </c>
      <c r="I119" s="105" t="s">
        <v>15</v>
      </c>
    </row>
    <row r="120" spans="1:9" ht="17.149999999999999" customHeight="1">
      <c r="A120" s="112"/>
      <c r="B120" s="93" t="s">
        <v>17</v>
      </c>
      <c r="C120" s="24"/>
      <c r="D120" s="95"/>
      <c r="E120" s="95"/>
      <c r="F120" s="95"/>
      <c r="G120" s="177" t="s">
        <v>22</v>
      </c>
      <c r="H120" s="161" t="s">
        <v>77</v>
      </c>
      <c r="I120" s="53"/>
    </row>
    <row r="121" spans="1:9" ht="17.149999999999999" customHeight="1">
      <c r="A121" s="214">
        <v>30</v>
      </c>
      <c r="B121" s="222"/>
      <c r="C121" s="39"/>
      <c r="D121" s="167" t="s">
        <v>88</v>
      </c>
      <c r="E121" s="167"/>
      <c r="G121" s="70" t="str">
        <f>G76</f>
        <v>空運世一 # 2</v>
      </c>
      <c r="H121" s="70" t="str">
        <f>H74</f>
        <v># 313</v>
      </c>
      <c r="I121" s="58">
        <v>30</v>
      </c>
    </row>
    <row r="122" spans="1:9" ht="17.149999999999999" customHeight="1">
      <c r="A122" s="72"/>
      <c r="B122" s="55" t="str">
        <f>B64</f>
        <v># 18</v>
      </c>
      <c r="C122" s="39" t="str">
        <f>C64</f>
        <v># 19</v>
      </c>
      <c r="D122" s="39" t="str">
        <f>D64</f>
        <v># 20</v>
      </c>
      <c r="E122" s="39" t="str">
        <f>E64</f>
        <v># 21</v>
      </c>
      <c r="F122" s="39" t="str">
        <f>F64</f>
        <v># 22</v>
      </c>
      <c r="G122" s="177" t="s">
        <v>22</v>
      </c>
      <c r="H122" s="220" t="s">
        <v>20</v>
      </c>
      <c r="I122" s="61"/>
    </row>
    <row r="123" spans="1:9" s="20" customFormat="1" ht="17.149999999999999" customHeight="1" thickBot="1">
      <c r="A123" s="11" t="s">
        <v>13</v>
      </c>
      <c r="B123" s="62"/>
      <c r="C123" s="71"/>
      <c r="D123" s="71"/>
      <c r="E123" s="71"/>
      <c r="F123" s="71"/>
      <c r="G123" s="130" t="s">
        <v>150</v>
      </c>
      <c r="H123" s="186" t="str">
        <f>H91</f>
        <v>關東·路駅十三 # 10</v>
      </c>
      <c r="I123" s="46" t="s">
        <v>13</v>
      </c>
    </row>
    <row r="124" spans="1:9" ht="17.149999999999999" customHeight="1">
      <c r="A124" s="47"/>
      <c r="B124" s="223" t="s">
        <v>17</v>
      </c>
      <c r="C124" s="171"/>
      <c r="D124" s="39" t="str">
        <f>D$41</f>
        <v>*流行都市  Big City Shop 2025</v>
      </c>
      <c r="E124" s="6"/>
      <c r="F124" s="25"/>
      <c r="G124" s="177" t="s">
        <v>22</v>
      </c>
      <c r="H124" s="224" t="s">
        <v>20</v>
      </c>
      <c r="I124" s="42"/>
    </row>
    <row r="125" spans="1:9" ht="17.149999999999999" customHeight="1">
      <c r="A125" s="47"/>
      <c r="B125" s="39" t="str">
        <f>B$42</f>
        <v># 1841</v>
      </c>
      <c r="C125" s="39" t="str">
        <f>C$42</f>
        <v># 1842</v>
      </c>
      <c r="D125" s="39" t="str">
        <f>D$42</f>
        <v># 1843</v>
      </c>
      <c r="E125" s="39" t="str">
        <f>E$42</f>
        <v># 1844</v>
      </c>
      <c r="F125" s="39" t="str">
        <f>F42</f>
        <v># 1845</v>
      </c>
      <c r="G125" s="161" t="str">
        <f>G70</f>
        <v>新聞透視 # 43</v>
      </c>
      <c r="H125" s="225"/>
      <c r="I125" s="42"/>
    </row>
    <row r="126" spans="1:9" ht="17.149999999999999" customHeight="1">
      <c r="A126" s="214" t="s">
        <v>2</v>
      </c>
      <c r="B126" s="29"/>
      <c r="C126" s="71"/>
      <c r="D126" s="71"/>
      <c r="E126" s="71"/>
      <c r="F126" s="226" t="s">
        <v>59</v>
      </c>
      <c r="H126" s="123" t="str">
        <f>H39</f>
        <v>流行經典50年 # 65</v>
      </c>
      <c r="I126" s="58" t="s">
        <v>2</v>
      </c>
    </row>
    <row r="127" spans="1:9" ht="17.149999999999999" customHeight="1">
      <c r="A127" s="72"/>
      <c r="B127" s="227" t="s">
        <v>51</v>
      </c>
      <c r="C127" s="39"/>
      <c r="D127" s="39" t="s">
        <v>50</v>
      </c>
      <c r="E127" s="39"/>
      <c r="F127" s="39"/>
      <c r="G127" s="177" t="s">
        <v>22</v>
      </c>
      <c r="H127" s="60"/>
      <c r="I127" s="73"/>
    </row>
    <row r="128" spans="1:9" ht="17.149999999999999" customHeight="1" thickBot="1">
      <c r="A128" s="228" t="s">
        <v>14</v>
      </c>
      <c r="B128" s="229" t="s">
        <v>133</v>
      </c>
      <c r="C128" s="230" t="str">
        <f>"# " &amp; VALUE(RIGHT(B128,3)+1)</f>
        <v># 200</v>
      </c>
      <c r="D128" s="230" t="str">
        <f>"# " &amp; VALUE(RIGHT(C128,3)+1)</f>
        <v># 201</v>
      </c>
      <c r="E128" s="230" t="str">
        <f>"# " &amp; VALUE(RIGHT(D128,3)+1)</f>
        <v># 202</v>
      </c>
      <c r="F128" s="230" t="str">
        <f>"# " &amp; VALUE(RIGHT(E128,3)+1)</f>
        <v># 203</v>
      </c>
      <c r="G128" s="231" t="str">
        <f>G41</f>
        <v>周六聊Teen谷 # 44</v>
      </c>
      <c r="H128" s="232"/>
      <c r="I128" s="233" t="s">
        <v>14</v>
      </c>
    </row>
    <row r="129" spans="1:9" ht="17.149999999999999" customHeight="1" thickTop="1">
      <c r="A129" s="234"/>
      <c r="B129" s="235" t="s">
        <v>132</v>
      </c>
      <c r="C129" s="6"/>
      <c r="D129" s="6"/>
      <c r="E129" s="6"/>
      <c r="F129" s="6"/>
      <c r="G129" s="6"/>
      <c r="H129" s="899">
        <f ca="1">TODAY()</f>
        <v>45989</v>
      </c>
      <c r="I129" s="900"/>
    </row>
    <row r="130" spans="1:9" ht="17.149999999999999" customHeight="1">
      <c r="B130" s="235"/>
    </row>
    <row r="131" spans="1:9" ht="17.149999999999999" customHeight="1"/>
    <row r="132" spans="1:9" ht="17.149999999999999" customHeight="1"/>
  </sheetData>
  <mergeCells count="11">
    <mergeCell ref="H129:I129"/>
    <mergeCell ref="B67:F67"/>
    <mergeCell ref="G67:H67"/>
    <mergeCell ref="C1:G1"/>
    <mergeCell ref="H2:I2"/>
    <mergeCell ref="B12:F12"/>
    <mergeCell ref="G11:H11"/>
    <mergeCell ref="G65:H65"/>
    <mergeCell ref="G97:H97"/>
    <mergeCell ref="G25:H25"/>
    <mergeCell ref="G26:H26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B54A-2E17-4496-A744-969DFDC205C7}">
  <dimension ref="A1:M132"/>
  <sheetViews>
    <sheetView zoomScale="70" zoomScaleNormal="70" workbookViewId="0">
      <pane ySplit="4" topLeftCell="A75" activePane="bottomLeft" state="frozen"/>
      <selection pane="bottomLeft" activeCell="E89" sqref="E89"/>
    </sheetView>
  </sheetViews>
  <sheetFormatPr defaultColWidth="9.453125" defaultRowHeight="15.5"/>
  <cols>
    <col min="1" max="1" width="7.54296875" style="554" customWidth="1"/>
    <col min="2" max="8" width="32.54296875" style="324" customWidth="1"/>
    <col min="9" max="9" width="7.54296875" style="555" customWidth="1"/>
    <col min="10" max="16384" width="9.453125" style="324"/>
  </cols>
  <sheetData>
    <row r="1" spans="1:9" ht="36" customHeight="1">
      <c r="A1" s="322"/>
      <c r="B1" s="323"/>
      <c r="C1" s="923" t="s">
        <v>195</v>
      </c>
      <c r="D1" s="923"/>
      <c r="E1" s="923"/>
      <c r="F1" s="923"/>
      <c r="G1" s="923"/>
      <c r="H1" s="323"/>
      <c r="I1" s="323"/>
    </row>
    <row r="2" spans="1:9" ht="17.149999999999999" customHeight="1" thickBot="1">
      <c r="A2" s="325" t="s">
        <v>196</v>
      </c>
      <c r="B2" s="326"/>
      <c r="C2" s="326"/>
      <c r="D2" s="1" t="s">
        <v>18</v>
      </c>
      <c r="E2" s="1"/>
      <c r="F2" s="327"/>
      <c r="G2" s="327"/>
      <c r="H2" s="924" t="s">
        <v>197</v>
      </c>
      <c r="I2" s="924"/>
    </row>
    <row r="3" spans="1:9" ht="17.149999999999999" customHeight="1" thickTop="1">
      <c r="A3" s="328" t="s">
        <v>19</v>
      </c>
      <c r="B3" s="329" t="s">
        <v>26</v>
      </c>
      <c r="C3" s="329" t="s">
        <v>27</v>
      </c>
      <c r="D3" s="329" t="s">
        <v>28</v>
      </c>
      <c r="E3" s="329" t="s">
        <v>198</v>
      </c>
      <c r="F3" s="329" t="s">
        <v>30</v>
      </c>
      <c r="G3" s="329" t="s">
        <v>31</v>
      </c>
      <c r="H3" s="329" t="s">
        <v>32</v>
      </c>
      <c r="I3" s="330" t="s">
        <v>19</v>
      </c>
    </row>
    <row r="4" spans="1:9" ht="17.149999999999999" customHeight="1" thickBot="1">
      <c r="A4" s="331"/>
      <c r="B4" s="332">
        <v>45971</v>
      </c>
      <c r="C4" s="332">
        <f t="shared" ref="C4:H4" si="0">SUM(B4+1)</f>
        <v>45972</v>
      </c>
      <c r="D4" s="333">
        <f t="shared" si="0"/>
        <v>45973</v>
      </c>
      <c r="E4" s="333">
        <f t="shared" si="0"/>
        <v>45974</v>
      </c>
      <c r="F4" s="333">
        <f t="shared" si="0"/>
        <v>45975</v>
      </c>
      <c r="G4" s="333">
        <f t="shared" si="0"/>
        <v>45976</v>
      </c>
      <c r="H4" s="333">
        <f t="shared" si="0"/>
        <v>45977</v>
      </c>
      <c r="I4" s="334"/>
    </row>
    <row r="5" spans="1:9" s="340" customFormat="1" ht="17.149999999999999" customHeight="1" thickBot="1">
      <c r="A5" s="335" t="s">
        <v>14</v>
      </c>
      <c r="B5" s="336"/>
      <c r="C5" s="337"/>
      <c r="D5" s="337"/>
      <c r="E5" s="337"/>
      <c r="F5" s="337"/>
      <c r="G5" s="337"/>
      <c r="H5" s="338"/>
      <c r="I5" s="339" t="s">
        <v>14</v>
      </c>
    </row>
    <row r="6" spans="1:9" ht="17.149999999999999" customHeight="1">
      <c r="A6" s="341"/>
      <c r="B6" s="342" t="s">
        <v>17</v>
      </c>
      <c r="C6" s="343" t="s">
        <v>17</v>
      </c>
      <c r="D6" s="344" t="str">
        <f t="shared" ref="D6:G7" si="1">C54</f>
        <v>HOME即是識 Funny Funny Home (15 EPI)</v>
      </c>
      <c r="E6" s="345" t="str">
        <f t="shared" si="1"/>
        <v>一條麻甩在東莞 Made In Dongguan (13 EPI)</v>
      </c>
      <c r="F6" s="346" t="str">
        <f t="shared" si="1"/>
        <v>阿媽唔信我去亞馬遜 I Will Be Back (10 EPI)</v>
      </c>
      <c r="G6" s="347" t="str">
        <f t="shared" si="1"/>
        <v>解風大阪 Osaka Unlock (15 EPI)</v>
      </c>
      <c r="H6" s="348" t="s">
        <v>17</v>
      </c>
      <c r="I6" s="349"/>
    </row>
    <row r="7" spans="1:9" ht="17.149999999999999" customHeight="1">
      <c r="A7" s="350">
        <v>30</v>
      </c>
      <c r="B7" s="351" t="str">
        <f>LEFT($H$63,5) &amp; " # " &amp; VALUE(RIGHT($H$63,2)-1)</f>
        <v>財經透視  # 45</v>
      </c>
      <c r="C7" s="352" t="e">
        <f>B26</f>
        <v>#VALUE!</v>
      </c>
      <c r="D7" s="353" t="str">
        <f t="shared" si="1"/>
        <v># 6</v>
      </c>
      <c r="E7" s="352" t="str">
        <f t="shared" si="1"/>
        <v># 6</v>
      </c>
      <c r="F7" s="353" t="str">
        <f t="shared" si="1"/>
        <v># 1</v>
      </c>
      <c r="G7" s="352" t="str">
        <f t="shared" si="1"/>
        <v># 15</v>
      </c>
      <c r="H7" s="354" t="str">
        <f>D70</f>
        <v>美食新聞報道 (*港台篇) #26</v>
      </c>
      <c r="I7" s="355">
        <v>30</v>
      </c>
    </row>
    <row r="8" spans="1:9" ht="17.149999999999999" customHeight="1">
      <c r="A8" s="356"/>
      <c r="B8" s="357" t="s">
        <v>17</v>
      </c>
      <c r="C8" s="358"/>
      <c r="D8" s="358"/>
      <c r="E8" s="359" t="str">
        <f>$E$73</f>
        <v>東張西望  Scoop 2025</v>
      </c>
      <c r="F8" s="358"/>
      <c r="G8" s="358" t="s">
        <v>199</v>
      </c>
      <c r="H8" s="360"/>
      <c r="I8" s="361"/>
    </row>
    <row r="9" spans="1:9" s="340" customFormat="1" ht="17.149999999999999" customHeight="1" thickBot="1">
      <c r="A9" s="331" t="s">
        <v>0</v>
      </c>
      <c r="B9" s="362" t="s">
        <v>200</v>
      </c>
      <c r="C9" s="362" t="str">
        <f t="shared" ref="C9:H9" si="2">"# " &amp; VALUE(RIGHT(B9,3)+1)</f>
        <v># 314</v>
      </c>
      <c r="D9" s="362" t="str">
        <f t="shared" si="2"/>
        <v># 315</v>
      </c>
      <c r="E9" s="362" t="str">
        <f t="shared" si="2"/>
        <v># 316</v>
      </c>
      <c r="F9" s="362" t="str">
        <f t="shared" si="2"/>
        <v># 317</v>
      </c>
      <c r="G9" s="362" t="str">
        <f t="shared" si="2"/>
        <v># 318</v>
      </c>
      <c r="H9" s="362" t="str">
        <f t="shared" si="2"/>
        <v># 319</v>
      </c>
      <c r="I9" s="363" t="s">
        <v>0</v>
      </c>
    </row>
    <row r="10" spans="1:9" ht="17.149999999999999" customHeight="1">
      <c r="A10" s="364"/>
      <c r="B10" s="238"/>
      <c r="C10" s="556"/>
      <c r="D10" s="556"/>
      <c r="E10" s="556"/>
      <c r="F10" s="557"/>
      <c r="G10" s="238"/>
      <c r="H10" s="242"/>
      <c r="I10" s="349"/>
    </row>
    <row r="11" spans="1:9" ht="17.149999999999999" customHeight="1">
      <c r="A11" s="350">
        <v>30</v>
      </c>
      <c r="B11" s="243"/>
      <c r="C11" s="243"/>
      <c r="D11" s="243"/>
      <c r="E11" s="243"/>
      <c r="F11" s="243"/>
      <c r="G11" s="909" t="s">
        <v>33</v>
      </c>
      <c r="H11" s="910"/>
      <c r="I11" s="355">
        <v>30</v>
      </c>
    </row>
    <row r="12" spans="1:9" ht="17.149999999999999" customHeight="1">
      <c r="A12" s="365"/>
      <c r="B12" s="908" t="s">
        <v>201</v>
      </c>
      <c r="C12" s="902"/>
      <c r="D12" s="902"/>
      <c r="E12" s="902"/>
      <c r="F12" s="903"/>
      <c r="G12" s="241"/>
      <c r="H12" s="244"/>
      <c r="I12" s="361"/>
    </row>
    <row r="13" spans="1:9" s="340" customFormat="1" ht="17.149999999999999" customHeight="1" thickBot="1">
      <c r="A13" s="366" t="s">
        <v>1</v>
      </c>
      <c r="B13" s="245"/>
      <c r="C13" s="246"/>
      <c r="D13" s="246"/>
      <c r="E13" s="246"/>
      <c r="F13" s="247"/>
      <c r="G13" s="248"/>
      <c r="H13" s="249"/>
      <c r="I13" s="363" t="s">
        <v>1</v>
      </c>
    </row>
    <row r="14" spans="1:9" ht="17.149999999999999" customHeight="1">
      <c r="A14" s="367"/>
      <c r="B14" s="368">
        <v>800623130</v>
      </c>
      <c r="C14" s="368"/>
      <c r="D14" s="368"/>
      <c r="E14" s="368"/>
      <c r="F14" s="368"/>
      <c r="G14" s="368"/>
      <c r="H14" s="369"/>
      <c r="I14" s="370"/>
    </row>
    <row r="15" spans="1:9" ht="17.149999999999999" customHeight="1">
      <c r="A15" s="371" t="s">
        <v>2</v>
      </c>
      <c r="B15" s="372"/>
      <c r="C15" s="373"/>
      <c r="D15" s="373"/>
      <c r="E15" s="374" t="s">
        <v>99</v>
      </c>
      <c r="F15" s="373"/>
      <c r="G15" s="373"/>
      <c r="H15" s="375" t="s">
        <v>202</v>
      </c>
      <c r="I15" s="376" t="s">
        <v>2</v>
      </c>
    </row>
    <row r="16" spans="1:9" ht="17.149999999999999" customHeight="1">
      <c r="A16" s="377"/>
      <c r="B16" s="372" t="s">
        <v>203</v>
      </c>
      <c r="C16" s="374" t="str">
        <f t="shared" ref="C16:G16" si="3">"# " &amp; VALUE(RIGHT(B16,2)+1)</f>
        <v># 20</v>
      </c>
      <c r="D16" s="374" t="str">
        <f t="shared" si="3"/>
        <v># 21</v>
      </c>
      <c r="E16" s="374" t="str">
        <f t="shared" si="3"/>
        <v># 22</v>
      </c>
      <c r="F16" s="374" t="str">
        <f t="shared" si="3"/>
        <v># 23</v>
      </c>
      <c r="G16" s="374" t="str">
        <f t="shared" si="3"/>
        <v># 24</v>
      </c>
      <c r="H16" s="378" t="s">
        <v>82</v>
      </c>
      <c r="I16" s="379"/>
    </row>
    <row r="17" spans="1:9" s="340" customFormat="1" ht="17.149999999999999" customHeight="1" thickBot="1">
      <c r="A17" s="366" t="s">
        <v>3</v>
      </c>
      <c r="B17" s="380" t="s">
        <v>23</v>
      </c>
      <c r="C17" s="381"/>
      <c r="D17" s="381"/>
      <c r="E17" s="381"/>
      <c r="F17" s="381"/>
      <c r="G17" s="381"/>
      <c r="H17" s="382"/>
      <c r="I17" s="363" t="s">
        <v>16</v>
      </c>
    </row>
    <row r="18" spans="1:9" s="340" customFormat="1" ht="17.149999999999999" customHeight="1">
      <c r="A18" s="366"/>
      <c r="B18" s="383" t="s">
        <v>204</v>
      </c>
      <c r="C18" s="358"/>
      <c r="D18" s="326" t="str">
        <f>D76</f>
        <v xml:space="preserve">愛．回家之開心速遞  Lo And Behold </v>
      </c>
      <c r="E18" s="326"/>
      <c r="F18" s="326"/>
      <c r="G18" s="384" t="s">
        <v>91</v>
      </c>
      <c r="H18" s="385" t="s">
        <v>205</v>
      </c>
      <c r="I18" s="386"/>
    </row>
    <row r="19" spans="1:9" ht="17.149999999999999" customHeight="1">
      <c r="A19" s="387" t="s">
        <v>2</v>
      </c>
      <c r="B19" s="352" t="s">
        <v>120</v>
      </c>
      <c r="C19" s="388" t="str">
        <f t="shared" ref="C19:F19" si="4">B77</f>
        <v># 2681</v>
      </c>
      <c r="D19" s="388" t="str">
        <f t="shared" si="4"/>
        <v># 2682</v>
      </c>
      <c r="E19" s="388" t="str">
        <f t="shared" si="4"/>
        <v># 2683</v>
      </c>
      <c r="F19" s="389" t="str">
        <f t="shared" si="4"/>
        <v># 2684</v>
      </c>
      <c r="G19" s="388" t="s">
        <v>100</v>
      </c>
      <c r="H19" s="354" t="s">
        <v>82</v>
      </c>
      <c r="I19" s="376" t="s">
        <v>2</v>
      </c>
    </row>
    <row r="20" spans="1:9" ht="17.149999999999999" customHeight="1">
      <c r="A20" s="390"/>
      <c r="B20" s="608">
        <v>800626960</v>
      </c>
      <c r="C20" s="610"/>
      <c r="D20" s="607" t="s">
        <v>278</v>
      </c>
      <c r="E20" s="607"/>
      <c r="F20" s="610"/>
      <c r="G20" s="925" t="s">
        <v>227</v>
      </c>
      <c r="H20" s="926"/>
      <c r="I20" s="391"/>
    </row>
    <row r="21" spans="1:9" s="340" customFormat="1" ht="17.149999999999999" customHeight="1" thickBot="1">
      <c r="A21" s="335" t="s">
        <v>4</v>
      </c>
      <c r="B21" s="606" t="s">
        <v>279</v>
      </c>
      <c r="C21" s="610" t="s">
        <v>280</v>
      </c>
      <c r="D21" s="610" t="s">
        <v>281</v>
      </c>
      <c r="E21" s="610" t="s">
        <v>282</v>
      </c>
      <c r="F21" s="610" t="s">
        <v>283</v>
      </c>
      <c r="G21" s="606" t="s">
        <v>284</v>
      </c>
      <c r="H21" s="605" t="s">
        <v>285</v>
      </c>
      <c r="I21" s="363" t="s">
        <v>4</v>
      </c>
    </row>
    <row r="22" spans="1:9" ht="17.149999999999999" customHeight="1">
      <c r="A22" s="393"/>
      <c r="B22" s="394" t="s">
        <v>206</v>
      </c>
      <c r="C22" s="358"/>
      <c r="D22" s="395" t="str">
        <f>D91</f>
        <v>獨嘉瞓過界指南Overnighters (12 EPI)</v>
      </c>
      <c r="E22" s="358"/>
      <c r="F22" s="358"/>
      <c r="G22" s="713">
        <v>800579910</v>
      </c>
      <c r="H22" s="715" t="s">
        <v>301</v>
      </c>
      <c r="I22" s="397"/>
    </row>
    <row r="23" spans="1:9" ht="17.149999999999999" customHeight="1">
      <c r="A23" s="398" t="s">
        <v>2</v>
      </c>
      <c r="B23" s="351" t="s">
        <v>207</v>
      </c>
      <c r="C23" s="388" t="str">
        <f>B92</f>
        <v># 1</v>
      </c>
      <c r="D23" s="388" t="str">
        <f>"# " &amp; VALUE(RIGHT(C23,2)+1)</f>
        <v># 2</v>
      </c>
      <c r="E23" s="388" t="str">
        <f>"# " &amp; VALUE(RIGHT(D23,2)+1)</f>
        <v># 3</v>
      </c>
      <c r="F23" s="388" t="str">
        <f>"# " &amp; VALUE(RIGHT(E23,2)+1)</f>
        <v># 4</v>
      </c>
      <c r="G23" s="712"/>
      <c r="H23" s="711" t="s">
        <v>292</v>
      </c>
      <c r="I23" s="401" t="s">
        <v>2</v>
      </c>
    </row>
    <row r="24" spans="1:9" ht="17.149999999999999" customHeight="1">
      <c r="A24" s="402"/>
      <c r="B24" s="403" t="s">
        <v>17</v>
      </c>
      <c r="C24" s="404"/>
      <c r="D24" s="405" t="s">
        <v>208</v>
      </c>
      <c r="E24" s="405"/>
      <c r="F24" s="405"/>
      <c r="G24" s="712"/>
      <c r="H24" s="710"/>
      <c r="I24" s="406"/>
    </row>
    <row r="25" spans="1:9" ht="17.149999999999999" customHeight="1">
      <c r="A25" s="402"/>
      <c r="B25" s="407" t="s">
        <v>17</v>
      </c>
      <c r="C25" s="408" t="s">
        <v>17</v>
      </c>
      <c r="D25" s="409" t="s">
        <v>17</v>
      </c>
      <c r="E25" s="409" t="s">
        <v>17</v>
      </c>
      <c r="F25" s="409" t="s">
        <v>17</v>
      </c>
      <c r="G25" s="709" t="s">
        <v>107</v>
      </c>
      <c r="H25" s="712"/>
      <c r="I25" s="406"/>
    </row>
    <row r="26" spans="1:9" ht="17.149999999999999" customHeight="1">
      <c r="A26" s="402"/>
      <c r="B26" s="392" t="e">
        <f>LEFT($H$35,5) &amp; " # " &amp; VALUE(RIGHT($H$35,3)-1)</f>
        <v>#VALUE!</v>
      </c>
      <c r="C26" s="392" t="str">
        <f>B70</f>
        <v>美食新聞報道 # 138</v>
      </c>
      <c r="D26" s="399" t="str">
        <f>C70</f>
        <v>美食新聞報道 # 139</v>
      </c>
      <c r="E26" s="399" t="str">
        <f>D70</f>
        <v>美食新聞報道 (*港台篇) #26</v>
      </c>
      <c r="F26" s="410" t="s">
        <v>209</v>
      </c>
      <c r="G26" s="712" t="s">
        <v>108</v>
      </c>
      <c r="H26" s="708"/>
      <c r="I26" s="406"/>
    </row>
    <row r="27" spans="1:9" s="340" customFormat="1" ht="17.149999999999999" customHeight="1" thickBot="1">
      <c r="A27" s="411" t="s">
        <v>5</v>
      </c>
      <c r="B27" s="389"/>
      <c r="C27" s="392"/>
      <c r="D27" s="353"/>
      <c r="E27" s="353"/>
      <c r="F27" s="353"/>
      <c r="G27" s="712" t="s">
        <v>402</v>
      </c>
      <c r="H27" s="927" t="s">
        <v>403</v>
      </c>
      <c r="I27" s="412" t="s">
        <v>5</v>
      </c>
    </row>
    <row r="28" spans="1:9" ht="17.149999999999999" customHeight="1">
      <c r="A28" s="402"/>
      <c r="B28" s="604" t="s">
        <v>17</v>
      </c>
      <c r="C28" s="628"/>
      <c r="D28" s="615"/>
      <c r="E28" s="615"/>
      <c r="F28" s="630"/>
      <c r="G28" s="707"/>
      <c r="H28" s="928"/>
      <c r="I28" s="416"/>
    </row>
    <row r="29" spans="1:9" ht="17.149999999999999" customHeight="1">
      <c r="A29" s="417" t="s">
        <v>2</v>
      </c>
      <c r="B29" s="607" t="s">
        <v>210</v>
      </c>
      <c r="C29" s="627"/>
      <c r="D29" s="607" t="s">
        <v>288</v>
      </c>
      <c r="E29" s="584"/>
      <c r="F29" s="626"/>
      <c r="G29" s="710"/>
      <c r="H29" s="929" t="s">
        <v>404</v>
      </c>
      <c r="I29" s="401" t="s">
        <v>2</v>
      </c>
    </row>
    <row r="30" spans="1:9" ht="17.149999999999999" customHeight="1">
      <c r="A30" s="402"/>
      <c r="B30" s="610" t="s">
        <v>183</v>
      </c>
      <c r="C30" s="629" t="s">
        <v>279</v>
      </c>
      <c r="D30" s="610" t="s">
        <v>289</v>
      </c>
      <c r="E30" s="610" t="s">
        <v>290</v>
      </c>
      <c r="F30" s="626" t="s">
        <v>291</v>
      </c>
      <c r="G30" s="712"/>
      <c r="H30" s="929"/>
      <c r="I30" s="406"/>
    </row>
    <row r="31" spans="1:9" s="340" customFormat="1" ht="17.149999999999999" customHeight="1" thickBot="1">
      <c r="A31" s="411" t="s">
        <v>6</v>
      </c>
      <c r="B31" s="625"/>
      <c r="C31" s="606"/>
      <c r="D31" s="602"/>
      <c r="E31" s="602"/>
      <c r="F31" s="619"/>
      <c r="G31" s="706" t="s">
        <v>405</v>
      </c>
      <c r="H31" s="705"/>
      <c r="I31" s="423" t="s">
        <v>6</v>
      </c>
    </row>
    <row r="32" spans="1:9" ht="17.149999999999999" customHeight="1">
      <c r="A32" s="424"/>
      <c r="B32" s="413" t="s">
        <v>17</v>
      </c>
      <c r="C32" s="326"/>
      <c r="D32" s="358"/>
      <c r="E32" s="359" t="str">
        <f>$E$73</f>
        <v>東張西望  Scoop 2025</v>
      </c>
      <c r="F32" s="358"/>
      <c r="G32" s="704"/>
      <c r="H32" s="703"/>
      <c r="I32" s="391"/>
    </row>
    <row r="33" spans="1:9" ht="17.149999999999999" customHeight="1">
      <c r="A33" s="417" t="s">
        <v>2</v>
      </c>
      <c r="B33" s="388" t="str">
        <f>B9</f>
        <v># 313</v>
      </c>
      <c r="C33" s="388" t="str">
        <f>B74</f>
        <v># 314</v>
      </c>
      <c r="D33" s="388" t="str">
        <f>D9</f>
        <v># 315</v>
      </c>
      <c r="E33" s="388" t="str">
        <f>E9</f>
        <v># 316</v>
      </c>
      <c r="F33" s="388" t="str">
        <f>F9</f>
        <v># 317</v>
      </c>
      <c r="G33" s="702" t="s">
        <v>406</v>
      </c>
      <c r="H33" s="701"/>
      <c r="I33" s="376" t="s">
        <v>2</v>
      </c>
    </row>
    <row r="34" spans="1:9" ht="17.149999999999999" customHeight="1">
      <c r="A34" s="402"/>
      <c r="B34" s="413" t="s">
        <v>17</v>
      </c>
      <c r="C34" s="358"/>
      <c r="D34" s="374" t="s">
        <v>58</v>
      </c>
      <c r="E34" s="374"/>
      <c r="F34" s="374"/>
      <c r="G34" s="700" t="s">
        <v>266</v>
      </c>
      <c r="H34" s="705"/>
      <c r="I34" s="428"/>
    </row>
    <row r="35" spans="1:9" ht="17.149999999999999" customHeight="1">
      <c r="A35" s="402"/>
      <c r="B35" s="374" t="s">
        <v>211</v>
      </c>
      <c r="C35" s="374" t="str">
        <f>B61</f>
        <v># 2001</v>
      </c>
      <c r="D35" s="374" t="str">
        <f>C61</f>
        <v># 2002</v>
      </c>
      <c r="E35" s="374" t="str">
        <f>D61</f>
        <v># 2003</v>
      </c>
      <c r="F35" s="374" t="str">
        <f>E61</f>
        <v># 2004</v>
      </c>
      <c r="G35" s="699"/>
      <c r="H35" s="701"/>
      <c r="I35" s="428"/>
    </row>
    <row r="36" spans="1:9" s="340" customFormat="1" ht="17.149999999999999" customHeight="1" thickBot="1">
      <c r="A36" s="411" t="s">
        <v>7</v>
      </c>
      <c r="B36" s="374"/>
      <c r="C36" s="374"/>
      <c r="D36" s="388"/>
      <c r="E36" s="388"/>
      <c r="F36" s="430">
        <v>1255</v>
      </c>
      <c r="G36" s="698" t="s">
        <v>213</v>
      </c>
      <c r="H36" s="697"/>
      <c r="I36" s="334" t="s">
        <v>7</v>
      </c>
    </row>
    <row r="37" spans="1:9" ht="17.149999999999999" customHeight="1">
      <c r="A37" s="432"/>
      <c r="B37" s="604" t="s">
        <v>17</v>
      </c>
      <c r="C37" s="615"/>
      <c r="D37" s="607" t="s">
        <v>278</v>
      </c>
      <c r="E37" s="615"/>
      <c r="F37" s="615"/>
      <c r="G37" s="696" t="s">
        <v>268</v>
      </c>
      <c r="H37" s="695" t="s">
        <v>301</v>
      </c>
      <c r="I37" s="435"/>
    </row>
    <row r="38" spans="1:9" ht="17.149999999999999" customHeight="1">
      <c r="A38" s="390"/>
      <c r="B38" s="610" t="s">
        <v>279</v>
      </c>
      <c r="C38" s="610" t="s">
        <v>280</v>
      </c>
      <c r="D38" s="610" t="s">
        <v>281</v>
      </c>
      <c r="E38" s="610" t="s">
        <v>282</v>
      </c>
      <c r="F38" s="610" t="s">
        <v>283</v>
      </c>
      <c r="G38" s="714">
        <v>1320</v>
      </c>
      <c r="H38" s="694" t="s">
        <v>407</v>
      </c>
      <c r="I38" s="428"/>
    </row>
    <row r="39" spans="1:9" ht="17.149999999999999" customHeight="1">
      <c r="A39" s="371" t="s">
        <v>2</v>
      </c>
      <c r="B39" s="602"/>
      <c r="C39" s="602"/>
      <c r="D39" s="602"/>
      <c r="E39" s="602"/>
      <c r="F39" s="601">
        <v>1320</v>
      </c>
      <c r="G39" s="693"/>
      <c r="H39" s="693"/>
      <c r="I39" s="438" t="s">
        <v>2</v>
      </c>
    </row>
    <row r="40" spans="1:9" ht="17.149999999999999" customHeight="1">
      <c r="A40" s="439"/>
      <c r="B40" s="256" t="s">
        <v>49</v>
      </c>
      <c r="C40" s="257"/>
      <c r="D40" s="243"/>
      <c r="E40" s="251"/>
      <c r="F40" s="251"/>
      <c r="G40" s="692"/>
      <c r="H40" s="692"/>
      <c r="I40" s="428"/>
    </row>
    <row r="41" spans="1:9" ht="17.149999999999999" customHeight="1" thickBot="1">
      <c r="A41" s="390"/>
      <c r="B41" s="258"/>
      <c r="C41" s="250"/>
      <c r="D41" s="259" t="s">
        <v>215</v>
      </c>
      <c r="E41" s="250"/>
      <c r="F41" s="250"/>
      <c r="G41" s="698"/>
      <c r="H41" s="698"/>
      <c r="I41" s="428"/>
    </row>
    <row r="42" spans="1:9" s="340" customFormat="1" ht="17.149999999999999" customHeight="1" thickBot="1">
      <c r="A42" s="441" t="s">
        <v>8</v>
      </c>
      <c r="B42" s="258" t="s">
        <v>217</v>
      </c>
      <c r="C42" s="250" t="str">
        <f>"# " &amp; VALUE(RIGHT(B42,4)+1)</f>
        <v># 1847</v>
      </c>
      <c r="D42" s="250" t="str">
        <f>"# " &amp; VALUE(RIGHT(C42,4)+1)</f>
        <v># 1848</v>
      </c>
      <c r="E42" s="250" t="str">
        <f>"# " &amp; VALUE(RIGHT(D42,4)+1)</f>
        <v># 1849</v>
      </c>
      <c r="F42" s="250" t="str">
        <f>"# " &amp; VALUE(RIGHT(E42,4)+1)</f>
        <v># 1850</v>
      </c>
      <c r="G42" s="691"/>
      <c r="H42" s="691"/>
      <c r="I42" s="334" t="s">
        <v>8</v>
      </c>
    </row>
    <row r="43" spans="1:9" ht="17.149999999999999" customHeight="1">
      <c r="A43" s="424"/>
      <c r="B43" s="258"/>
      <c r="C43" s="250"/>
      <c r="D43" s="250"/>
      <c r="E43" s="250"/>
      <c r="F43" s="260">
        <v>1405</v>
      </c>
      <c r="G43" s="690"/>
      <c r="H43" s="690"/>
      <c r="I43" s="416"/>
    </row>
    <row r="44" spans="1:9" ht="17.149999999999999" customHeight="1">
      <c r="A44" s="402"/>
      <c r="B44" s="357" t="s">
        <v>17</v>
      </c>
      <c r="C44" s="358"/>
      <c r="D44" s="358" t="str">
        <f>D76</f>
        <v xml:space="preserve">愛．回家之開心速遞  Lo And Behold </v>
      </c>
      <c r="E44" s="358"/>
      <c r="F44" s="358"/>
      <c r="G44" s="928" t="s">
        <v>403</v>
      </c>
      <c r="H44" s="928" t="s">
        <v>403</v>
      </c>
      <c r="I44" s="406"/>
    </row>
    <row r="45" spans="1:9" ht="17.149999999999999" customHeight="1">
      <c r="A45" s="445" t="s">
        <v>2</v>
      </c>
      <c r="B45" s="446" t="s">
        <v>159</v>
      </c>
      <c r="C45" s="374" t="str">
        <f>C19</f>
        <v># 2681</v>
      </c>
      <c r="D45" s="374" t="str">
        <f>C77</f>
        <v># 2682</v>
      </c>
      <c r="E45" s="374" t="str">
        <f>D77</f>
        <v># 2683</v>
      </c>
      <c r="F45" s="374" t="str">
        <f>E77</f>
        <v># 2684</v>
      </c>
      <c r="G45" s="928"/>
      <c r="H45" s="928"/>
      <c r="I45" s="401" t="s">
        <v>2</v>
      </c>
    </row>
    <row r="46" spans="1:9" ht="17.149999999999999" customHeight="1">
      <c r="A46" s="449"/>
      <c r="B46" s="357" t="s">
        <v>17</v>
      </c>
      <c r="C46" s="359"/>
      <c r="D46" s="359"/>
      <c r="E46" s="359"/>
      <c r="F46" s="414"/>
      <c r="G46" s="929" t="s">
        <v>404</v>
      </c>
      <c r="H46" s="929" t="s">
        <v>404</v>
      </c>
      <c r="I46" s="451"/>
    </row>
    <row r="47" spans="1:9" s="340" customFormat="1" ht="17.149999999999999" customHeight="1" thickBot="1">
      <c r="A47" s="452">
        <v>1500</v>
      </c>
      <c r="B47" s="410"/>
      <c r="C47" s="453"/>
      <c r="D47" s="454" t="str">
        <f>D86</f>
        <v>金式森林 The Fading Gold (25 EPI)</v>
      </c>
      <c r="F47" s="392"/>
      <c r="G47" s="929"/>
      <c r="H47" s="929"/>
      <c r="I47" s="457">
        <v>1500</v>
      </c>
    </row>
    <row r="48" spans="1:9" ht="17.149999999999999" customHeight="1">
      <c r="A48" s="458"/>
      <c r="B48" s="399" t="s">
        <v>218</v>
      </c>
      <c r="C48" s="374" t="str">
        <f>B87</f>
        <v># 21</v>
      </c>
      <c r="D48" s="374" t="str">
        <f>C87</f>
        <v># 22</v>
      </c>
      <c r="E48" s="374" t="str">
        <f>D87</f>
        <v># 23</v>
      </c>
      <c r="F48" s="392" t="str">
        <f>E87</f>
        <v># 24</v>
      </c>
      <c r="G48" s="705"/>
      <c r="H48" s="705"/>
      <c r="I48" s="460"/>
    </row>
    <row r="49" spans="1:9" ht="17.149999999999999" customHeight="1">
      <c r="A49" s="461">
        <v>30</v>
      </c>
      <c r="B49" s="353"/>
      <c r="C49" s="388"/>
      <c r="D49" s="388"/>
      <c r="E49" s="388"/>
      <c r="F49" s="389"/>
      <c r="G49" s="703"/>
      <c r="H49" s="703"/>
      <c r="I49" s="401" t="s">
        <v>2</v>
      </c>
    </row>
    <row r="50" spans="1:9" ht="17.149999999999999" customHeight="1">
      <c r="A50" s="464"/>
      <c r="B50" s="403" t="s">
        <v>17</v>
      </c>
      <c r="C50" s="465"/>
      <c r="D50" s="466" t="s">
        <v>208</v>
      </c>
      <c r="E50" s="405"/>
      <c r="F50" s="405"/>
      <c r="G50" s="701"/>
      <c r="H50" s="701"/>
      <c r="I50" s="406"/>
    </row>
    <row r="51" spans="1:9" ht="17.149999999999999" customHeight="1">
      <c r="A51" s="464"/>
      <c r="B51" s="394" t="s">
        <v>206</v>
      </c>
      <c r="C51" s="359"/>
      <c r="D51" s="395" t="str">
        <f>D22</f>
        <v>獨嘉瞓過界指南Overnighters (12 EPI)</v>
      </c>
      <c r="E51" s="358"/>
      <c r="F51" s="358"/>
      <c r="G51" s="705"/>
      <c r="H51" s="705"/>
      <c r="I51" s="406"/>
    </row>
    <row r="52" spans="1:9" s="340" customFormat="1" ht="17.149999999999999" customHeight="1" thickBot="1">
      <c r="A52" s="467">
        <v>1600</v>
      </c>
      <c r="B52" s="351" t="str">
        <f>B23</f>
        <v># 10</v>
      </c>
      <c r="C52" s="388" t="str">
        <f>C23</f>
        <v># 1</v>
      </c>
      <c r="D52" s="388" t="str">
        <f>"# " &amp; VALUE(RIGHT(C52,2)+1)</f>
        <v># 2</v>
      </c>
      <c r="E52" s="388" t="str">
        <f>"# " &amp; VALUE(RIGHT(D52,2)+1)</f>
        <v># 3</v>
      </c>
      <c r="F52" s="388" t="str">
        <f>"# " &amp; VALUE(RIGHT(E52,2)+1)</f>
        <v># 4</v>
      </c>
      <c r="G52" s="701"/>
      <c r="H52" s="703"/>
      <c r="I52" s="457">
        <v>1600</v>
      </c>
    </row>
    <row r="53" spans="1:9" ht="17.149999999999999" customHeight="1">
      <c r="A53" s="341"/>
      <c r="B53" s="469" t="s">
        <v>119</v>
      </c>
      <c r="C53" s="409" t="s">
        <v>85</v>
      </c>
      <c r="D53" s="343" t="s">
        <v>87</v>
      </c>
      <c r="E53" s="408" t="s">
        <v>219</v>
      </c>
      <c r="F53" s="409" t="s">
        <v>76</v>
      </c>
      <c r="G53" s="690"/>
      <c r="H53" s="701"/>
      <c r="I53" s="397"/>
    </row>
    <row r="54" spans="1:9" ht="17.149999999999999" customHeight="1">
      <c r="A54" s="364"/>
      <c r="B54" s="470" t="s">
        <v>220</v>
      </c>
      <c r="C54" s="346" t="s">
        <v>221</v>
      </c>
      <c r="D54" s="471" t="s">
        <v>222</v>
      </c>
      <c r="E54" s="385" t="s">
        <v>205</v>
      </c>
      <c r="F54" s="472" t="s">
        <v>204</v>
      </c>
      <c r="G54" s="689"/>
      <c r="H54" s="688"/>
      <c r="I54" s="473"/>
    </row>
    <row r="55" spans="1:9" ht="16.75" customHeight="1">
      <c r="A55" s="350">
        <v>30</v>
      </c>
      <c r="B55" s="351" t="s">
        <v>223</v>
      </c>
      <c r="C55" s="353" t="s">
        <v>131</v>
      </c>
      <c r="D55" s="399" t="s">
        <v>131</v>
      </c>
      <c r="E55" s="399" t="s">
        <v>82</v>
      </c>
      <c r="F55" s="399" t="s">
        <v>224</v>
      </c>
      <c r="G55" s="687"/>
      <c r="H55" s="686"/>
      <c r="I55" s="476">
        <v>30</v>
      </c>
    </row>
    <row r="56" spans="1:9" ht="17.149999999999999" customHeight="1">
      <c r="A56" s="364"/>
      <c r="B56" s="477" t="s">
        <v>20</v>
      </c>
      <c r="C56" s="478" t="s">
        <v>225</v>
      </c>
      <c r="D56" s="357" t="s">
        <v>69</v>
      </c>
      <c r="E56" s="358"/>
      <c r="F56" s="358"/>
      <c r="G56" s="690" t="s">
        <v>265</v>
      </c>
      <c r="H56" s="763" t="s">
        <v>301</v>
      </c>
      <c r="I56" s="451"/>
    </row>
    <row r="57" spans="1:9" ht="17.149999999999999" customHeight="1">
      <c r="A57" s="364"/>
      <c r="B57" s="443" t="s">
        <v>226</v>
      </c>
      <c r="C57" s="479" t="s">
        <v>92</v>
      </c>
      <c r="D57" s="399"/>
      <c r="E57" s="480" t="s">
        <v>227</v>
      </c>
      <c r="F57" s="480"/>
      <c r="G57" s="685"/>
      <c r="H57" s="760" t="s">
        <v>434</v>
      </c>
      <c r="I57" s="451"/>
    </row>
    <row r="58" spans="1:9" s="340" customFormat="1" ht="17.149999999999999" customHeight="1" thickBot="1">
      <c r="A58" s="481">
        <v>1700</v>
      </c>
      <c r="B58" s="482"/>
      <c r="C58" s="388" t="s">
        <v>100</v>
      </c>
      <c r="D58" s="353" t="s">
        <v>229</v>
      </c>
      <c r="E58" s="388" t="str">
        <f>"# " &amp; VALUE(RIGHT(D58,2)+1)</f>
        <v># 59</v>
      </c>
      <c r="F58" s="388" t="str">
        <f>"# " &amp; VALUE(RIGHT(E58,2)+1)</f>
        <v># 60</v>
      </c>
      <c r="G58" s="698" t="s">
        <v>213</v>
      </c>
      <c r="H58" s="764"/>
      <c r="I58" s="457">
        <v>1700</v>
      </c>
    </row>
    <row r="59" spans="1:9" ht="17.149999999999999" customHeight="1">
      <c r="A59" s="393"/>
      <c r="B59" s="358" t="s">
        <v>53</v>
      </c>
      <c r="C59" s="484"/>
      <c r="D59" s="408"/>
      <c r="E59" s="408"/>
      <c r="F59" s="408"/>
      <c r="G59" s="696"/>
      <c r="H59" s="684" t="s">
        <v>408</v>
      </c>
      <c r="I59" s="397"/>
    </row>
    <row r="60" spans="1:9" ht="17.149999999999999" customHeight="1">
      <c r="A60" s="464"/>
      <c r="B60" s="408"/>
      <c r="C60" s="374"/>
      <c r="D60" s="485" t="s">
        <v>52</v>
      </c>
      <c r="E60" s="326"/>
      <c r="F60" s="326"/>
      <c r="G60" s="705"/>
      <c r="H60" s="683" t="s">
        <v>212</v>
      </c>
      <c r="I60" s="451"/>
    </row>
    <row r="61" spans="1:9" ht="17.149999999999999" customHeight="1">
      <c r="A61" s="486">
        <v>30</v>
      </c>
      <c r="B61" s="388" t="s">
        <v>230</v>
      </c>
      <c r="C61" s="388" t="str">
        <f>"# " &amp; VALUE(RIGHT(B61,4)+1)</f>
        <v># 2002</v>
      </c>
      <c r="D61" s="388" t="str">
        <f>"# " &amp; VALUE(RIGHT(C61,4)+1)</f>
        <v># 2003</v>
      </c>
      <c r="E61" s="374" t="str">
        <f>"# " &amp; VALUE(RIGHT(D61,4)+1)</f>
        <v># 2004</v>
      </c>
      <c r="F61" s="388" t="str">
        <f>"# " &amp; VALUE(RIGHT(E61,4)+1)</f>
        <v># 2005</v>
      </c>
      <c r="G61" s="682"/>
      <c r="H61" s="697" t="s">
        <v>25</v>
      </c>
      <c r="I61" s="476">
        <v>30</v>
      </c>
    </row>
    <row r="62" spans="1:9" ht="17.149999999999999" customHeight="1">
      <c r="A62" s="489"/>
      <c r="B62" s="413" t="s">
        <v>95</v>
      </c>
      <c r="C62" s="490"/>
      <c r="D62" s="490"/>
      <c r="E62" s="490"/>
      <c r="F62" s="490"/>
      <c r="G62" s="692" t="s">
        <v>409</v>
      </c>
      <c r="H62" s="681" t="s">
        <v>410</v>
      </c>
      <c r="I62" s="451"/>
    </row>
    <row r="63" spans="1:9" ht="17.149999999999999" customHeight="1">
      <c r="A63" s="464"/>
      <c r="B63" s="342"/>
      <c r="C63" s="491"/>
      <c r="D63" s="492" t="s">
        <v>94</v>
      </c>
      <c r="E63" s="491"/>
      <c r="F63" s="492"/>
      <c r="G63" s="698" t="s">
        <v>216</v>
      </c>
      <c r="H63" s="680" t="s">
        <v>231</v>
      </c>
      <c r="I63" s="451"/>
    </row>
    <row r="64" spans="1:9" s="340" customFormat="1" ht="17.149999999999999" customHeight="1" thickBot="1">
      <c r="A64" s="467">
        <v>1800</v>
      </c>
      <c r="B64" s="372" t="s">
        <v>232</v>
      </c>
      <c r="C64" s="374" t="str">
        <f>"# " &amp; VALUE(RIGHT(B64,2)+1)</f>
        <v># 24</v>
      </c>
      <c r="D64" s="374" t="str">
        <f>"# " &amp; VALUE(RIGHT(C64,2)+1)</f>
        <v># 25</v>
      </c>
      <c r="E64" s="374" t="str">
        <f>"# " &amp; VALUE(RIGHT(D64,2)+1)</f>
        <v># 26</v>
      </c>
      <c r="F64" s="374" t="str">
        <f>"# " &amp; VALUE(RIGHT(E64,2)+1)</f>
        <v># 27</v>
      </c>
      <c r="G64" s="679" t="s">
        <v>21</v>
      </c>
      <c r="H64" s="697" t="s">
        <v>411</v>
      </c>
      <c r="I64" s="457">
        <v>1800</v>
      </c>
    </row>
    <row r="65" spans="1:9" ht="17.149999999999999" customHeight="1">
      <c r="A65" s="464"/>
      <c r="B65" s="372"/>
      <c r="C65" s="374"/>
      <c r="D65" s="374"/>
      <c r="E65" s="374"/>
      <c r="F65" s="374"/>
      <c r="G65" s="919" t="s">
        <v>233</v>
      </c>
      <c r="H65" s="920"/>
      <c r="I65" s="361"/>
    </row>
    <row r="66" spans="1:9" ht="17.149999999999999" customHeight="1" thickBot="1">
      <c r="A66" s="486">
        <v>30</v>
      </c>
      <c r="B66" s="493"/>
      <c r="C66" s="362"/>
      <c r="D66" s="362"/>
      <c r="E66" s="362"/>
      <c r="F66" s="362"/>
      <c r="G66" s="494" t="s">
        <v>234</v>
      </c>
      <c r="H66" s="495" t="s">
        <v>235</v>
      </c>
      <c r="I66" s="355">
        <v>30</v>
      </c>
    </row>
    <row r="67" spans="1:9" ht="17.149999999999999" customHeight="1">
      <c r="A67" s="464"/>
      <c r="B67" s="901" t="s">
        <v>236</v>
      </c>
      <c r="C67" s="902"/>
      <c r="D67" s="902"/>
      <c r="E67" s="902"/>
      <c r="F67" s="903"/>
      <c r="G67" s="904" t="s">
        <v>237</v>
      </c>
      <c r="H67" s="905"/>
      <c r="I67" s="361"/>
    </row>
    <row r="68" spans="1:9" s="340" customFormat="1" ht="12.65" customHeight="1" thickBot="1">
      <c r="A68" s="467">
        <v>1900</v>
      </c>
      <c r="B68" s="263"/>
      <c r="C68" s="263"/>
      <c r="D68" s="263"/>
      <c r="E68" s="263"/>
      <c r="F68" s="247">
        <v>1900</v>
      </c>
      <c r="G68" s="264"/>
      <c r="H68" s="265"/>
      <c r="I68" s="496">
        <v>1900</v>
      </c>
    </row>
    <row r="69" spans="1:9" s="340" customFormat="1" ht="17.149999999999999" customHeight="1">
      <c r="A69" s="481"/>
      <c r="B69" s="253" t="s">
        <v>54</v>
      </c>
      <c r="C69" s="253" t="s">
        <v>54</v>
      </c>
      <c r="D69" s="253" t="s">
        <v>65</v>
      </c>
      <c r="E69" s="266" t="s">
        <v>81</v>
      </c>
      <c r="F69" s="267" t="s">
        <v>55</v>
      </c>
      <c r="G69" s="268" t="s">
        <v>60</v>
      </c>
      <c r="H69" s="269" t="s">
        <v>101</v>
      </c>
      <c r="I69" s="460"/>
    </row>
    <row r="70" spans="1:9" s="340" customFormat="1" ht="17.149999999999999" customHeight="1">
      <c r="A70" s="481"/>
      <c r="B70" s="270" t="s">
        <v>238</v>
      </c>
      <c r="C70" s="270" t="s">
        <v>239</v>
      </c>
      <c r="D70" s="270" t="s">
        <v>240</v>
      </c>
      <c r="E70" s="271" t="s">
        <v>241</v>
      </c>
      <c r="F70" s="272" t="s">
        <v>242</v>
      </c>
      <c r="G70" s="273" t="s">
        <v>243</v>
      </c>
      <c r="H70" s="274" t="s">
        <v>244</v>
      </c>
      <c r="I70" s="499"/>
    </row>
    <row r="71" spans="1:9" s="340" customFormat="1" ht="17.149999999999999" customHeight="1">
      <c r="A71" s="364">
        <v>30</v>
      </c>
      <c r="B71" s="275" t="s">
        <v>56</v>
      </c>
      <c r="C71" s="275" t="s">
        <v>70</v>
      </c>
      <c r="D71" s="276" t="s">
        <v>66</v>
      </c>
      <c r="E71" s="277" t="s">
        <v>80</v>
      </c>
      <c r="F71" s="278" t="s">
        <v>245</v>
      </c>
      <c r="G71" s="279" t="s">
        <v>61</v>
      </c>
      <c r="H71" s="280" t="s">
        <v>102</v>
      </c>
      <c r="I71" s="451">
        <v>30</v>
      </c>
    </row>
    <row r="72" spans="1:9" s="340" customFormat="1" ht="17.149999999999999" customHeight="1">
      <c r="A72" s="364"/>
      <c r="B72" s="281">
        <v>800653411</v>
      </c>
      <c r="C72" s="282"/>
      <c r="D72" s="283" t="s">
        <v>208</v>
      </c>
      <c r="E72" s="283"/>
      <c r="F72" s="284">
        <v>1935</v>
      </c>
      <c r="G72" s="285"/>
      <c r="H72" s="286">
        <v>1935</v>
      </c>
      <c r="I72" s="451"/>
    </row>
    <row r="73" spans="1:9" ht="17.149999999999999" customHeight="1">
      <c r="A73" s="502"/>
      <c r="B73" s="287" t="s">
        <v>48</v>
      </c>
      <c r="C73" s="251"/>
      <c r="D73" s="251"/>
      <c r="E73" s="259" t="s">
        <v>246</v>
      </c>
      <c r="F73" s="251"/>
      <c r="G73" s="251"/>
      <c r="H73" s="251"/>
      <c r="I73" s="503"/>
    </row>
    <row r="74" spans="1:9" ht="17.149999999999999" customHeight="1">
      <c r="A74" s="481"/>
      <c r="B74" s="258" t="s">
        <v>247</v>
      </c>
      <c r="C74" s="250" t="str">
        <f t="shared" ref="C74:H74" si="5">"# " &amp; VALUE(RIGHT(B74,3)+1)</f>
        <v># 315</v>
      </c>
      <c r="D74" s="250" t="str">
        <f t="shared" si="5"/>
        <v># 316</v>
      </c>
      <c r="E74" s="250" t="str">
        <f t="shared" si="5"/>
        <v># 317</v>
      </c>
      <c r="F74" s="250" t="str">
        <f t="shared" si="5"/>
        <v># 318</v>
      </c>
      <c r="G74" s="250" t="str">
        <f t="shared" si="5"/>
        <v># 319</v>
      </c>
      <c r="H74" s="250" t="str">
        <f t="shared" si="5"/>
        <v># 320</v>
      </c>
      <c r="I74" s="504"/>
    </row>
    <row r="75" spans="1:9" s="340" customFormat="1" ht="17.149999999999999" customHeight="1" thickBot="1">
      <c r="A75" s="481">
        <v>2000</v>
      </c>
      <c r="B75" s="258"/>
      <c r="C75" s="252"/>
      <c r="D75" s="558"/>
      <c r="E75" s="252"/>
      <c r="F75" s="558"/>
      <c r="G75" s="252"/>
      <c r="H75" s="252"/>
      <c r="I75" s="457">
        <v>2000</v>
      </c>
    </row>
    <row r="76" spans="1:9" s="340" customFormat="1" ht="17.149999999999999" customHeight="1">
      <c r="A76" s="505"/>
      <c r="B76" s="287" t="s">
        <v>248</v>
      </c>
      <c r="C76" s="559" t="s">
        <v>249</v>
      </c>
      <c r="D76" s="261" t="s">
        <v>210</v>
      </c>
      <c r="E76" s="261"/>
      <c r="F76" s="756" t="s">
        <v>228</v>
      </c>
      <c r="G76" s="617" t="s">
        <v>292</v>
      </c>
      <c r="H76" s="774"/>
      <c r="I76" s="506"/>
    </row>
    <row r="77" spans="1:9" ht="17.149999999999999" customHeight="1">
      <c r="A77" s="364">
        <v>30</v>
      </c>
      <c r="B77" s="258" t="s">
        <v>250</v>
      </c>
      <c r="C77" s="250" t="str">
        <f>"# " &amp; VALUE(RIGHT(B77,4)+1)</f>
        <v># 2682</v>
      </c>
      <c r="D77" s="250" t="str">
        <f>"# " &amp; VALUE(RIGHT(C77,4)+1)</f>
        <v># 2683</v>
      </c>
      <c r="E77" s="250" t="str">
        <f>"# " &amp; VALUE(RIGHT(D77,4)+1)</f>
        <v># 2684</v>
      </c>
      <c r="F77" s="757" t="s">
        <v>437</v>
      </c>
      <c r="G77" s="600" t="s">
        <v>293</v>
      </c>
      <c r="H77" s="775"/>
      <c r="I77" s="355">
        <v>30</v>
      </c>
    </row>
    <row r="78" spans="1:9" ht="17.149999999999999" customHeight="1">
      <c r="A78" s="356"/>
      <c r="B78" s="604" t="s">
        <v>287</v>
      </c>
      <c r="C78" s="615"/>
      <c r="D78" s="615"/>
      <c r="E78" s="615"/>
      <c r="F78" s="615"/>
      <c r="G78" s="618" t="s">
        <v>294</v>
      </c>
      <c r="H78" s="776"/>
      <c r="I78" s="508"/>
    </row>
    <row r="79" spans="1:9" ht="17.149999999999999" customHeight="1" thickBot="1">
      <c r="A79" s="364"/>
      <c r="B79" s="582"/>
      <c r="C79" s="610"/>
      <c r="D79" s="610"/>
      <c r="E79" s="610"/>
      <c r="F79" s="610"/>
      <c r="G79" s="599"/>
      <c r="H79" s="777"/>
      <c r="I79" s="361"/>
    </row>
    <row r="80" spans="1:9" s="340" customFormat="1" ht="17.149999999999999" customHeight="1" thickBot="1">
      <c r="A80" s="509">
        <v>2100</v>
      </c>
      <c r="B80" s="613"/>
      <c r="C80" s="584"/>
      <c r="D80" s="607" t="s">
        <v>288</v>
      </c>
      <c r="E80" s="610"/>
      <c r="F80" s="610"/>
      <c r="G80" s="616" t="s">
        <v>286</v>
      </c>
      <c r="H80" s="775"/>
      <c r="I80" s="496">
        <v>2100</v>
      </c>
    </row>
    <row r="81" spans="1:13" s="340" customFormat="1" ht="17.149999999999999" customHeight="1">
      <c r="A81" s="510"/>
      <c r="B81" s="610" t="s">
        <v>279</v>
      </c>
      <c r="C81" s="610" t="s">
        <v>289</v>
      </c>
      <c r="D81" s="610" t="s">
        <v>290</v>
      </c>
      <c r="E81" s="610" t="s">
        <v>291</v>
      </c>
      <c r="F81" s="610" t="s">
        <v>167</v>
      </c>
      <c r="G81" s="598" t="s">
        <v>103</v>
      </c>
      <c r="H81" s="776"/>
      <c r="I81" s="460"/>
      <c r="M81" s="512"/>
    </row>
    <row r="82" spans="1:13" s="340" customFormat="1" ht="17.149999999999999" customHeight="1">
      <c r="A82" s="513"/>
      <c r="B82" s="610"/>
      <c r="C82" s="610"/>
      <c r="D82" s="610"/>
      <c r="E82" s="610"/>
      <c r="F82" s="610"/>
      <c r="G82" s="597"/>
      <c r="H82" s="777" t="s">
        <v>441</v>
      </c>
      <c r="I82" s="499"/>
      <c r="M82" s="514"/>
    </row>
    <row r="83" spans="1:13" ht="17.149999999999999" customHeight="1">
      <c r="A83" s="486">
        <v>30</v>
      </c>
      <c r="B83" s="610"/>
      <c r="C83" s="610"/>
      <c r="D83" s="610"/>
      <c r="E83" s="610"/>
      <c r="F83" s="610"/>
      <c r="G83" s="597"/>
      <c r="H83" s="775" t="s">
        <v>442</v>
      </c>
      <c r="I83" s="476">
        <v>30</v>
      </c>
      <c r="M83" s="514"/>
    </row>
    <row r="84" spans="1:13" ht="17.149999999999999" customHeight="1">
      <c r="A84" s="464"/>
      <c r="B84" s="287" t="s">
        <v>97</v>
      </c>
      <c r="C84" s="261"/>
      <c r="D84" s="293"/>
      <c r="E84" s="293"/>
      <c r="F84" s="293"/>
      <c r="G84" s="618">
        <v>800641584</v>
      </c>
      <c r="H84" s="778"/>
      <c r="I84" s="451"/>
      <c r="M84" s="515"/>
    </row>
    <row r="85" spans="1:13" ht="17.149999999999999" customHeight="1">
      <c r="A85" s="464"/>
      <c r="B85" s="256"/>
      <c r="C85" s="250"/>
      <c r="D85" s="250"/>
      <c r="E85" s="250"/>
      <c r="F85" s="250"/>
      <c r="G85" s="598"/>
      <c r="H85" s="779"/>
      <c r="I85" s="451"/>
    </row>
    <row r="86" spans="1:13" s="340" customFormat="1" ht="17.149999999999999" customHeight="1" thickBot="1">
      <c r="A86" s="467">
        <v>2200</v>
      </c>
      <c r="B86" s="301"/>
      <c r="C86" s="302"/>
      <c r="D86" s="302" t="s">
        <v>251</v>
      </c>
      <c r="E86" s="250"/>
      <c r="F86" s="250"/>
      <c r="G86" s="595" t="s">
        <v>252</v>
      </c>
      <c r="H86" s="780"/>
      <c r="I86" s="457">
        <v>2200</v>
      </c>
    </row>
    <row r="87" spans="1:13" s="340" customFormat="1" ht="17.149999999999999" customHeight="1">
      <c r="A87" s="513"/>
      <c r="B87" s="250" t="s">
        <v>253</v>
      </c>
      <c r="C87" s="250" t="str">
        <f>"# " &amp; VALUE(RIGHT(B87,2)+1)</f>
        <v># 22</v>
      </c>
      <c r="D87" s="250" t="str">
        <f>"# " &amp; VALUE(RIGHT(C87,2)+1)</f>
        <v># 23</v>
      </c>
      <c r="E87" s="250" t="str">
        <f>"# " &amp; VALUE(RIGHT(D87,2)+1)</f>
        <v># 24</v>
      </c>
      <c r="F87" s="250" t="str">
        <f>"# " &amp; VALUE(RIGHT(E87,2)+1)</f>
        <v># 25</v>
      </c>
      <c r="G87" s="594" t="s">
        <v>296</v>
      </c>
      <c r="H87" s="781"/>
      <c r="I87" s="460"/>
    </row>
    <row r="88" spans="1:13" s="340" customFormat="1" ht="17.149999999999999" customHeight="1">
      <c r="A88" s="513"/>
      <c r="B88" s="258"/>
      <c r="C88" s="250"/>
      <c r="D88" s="250"/>
      <c r="E88" s="250"/>
      <c r="F88" s="250"/>
      <c r="G88" s="598"/>
      <c r="H88" s="782">
        <v>2215</v>
      </c>
      <c r="I88" s="499"/>
    </row>
    <row r="89" spans="1:13" ht="17.149999999999999" customHeight="1">
      <c r="A89" s="486">
        <v>30</v>
      </c>
      <c r="B89" s="305"/>
      <c r="C89" s="252"/>
      <c r="D89" s="252"/>
      <c r="E89" s="252"/>
      <c r="F89" s="252"/>
      <c r="G89" s="593"/>
      <c r="H89" s="609" t="s">
        <v>294</v>
      </c>
      <c r="I89" s="476">
        <v>30</v>
      </c>
    </row>
    <row r="90" spans="1:13" ht="17.149999999999999" customHeight="1">
      <c r="A90" s="489"/>
      <c r="B90" s="256">
        <v>800660233</v>
      </c>
      <c r="C90" s="307"/>
      <c r="D90" s="243"/>
      <c r="E90" s="308"/>
      <c r="F90" s="308"/>
      <c r="G90" s="759" t="s">
        <v>433</v>
      </c>
      <c r="H90" s="592"/>
      <c r="I90" s="451"/>
    </row>
    <row r="91" spans="1:13" ht="17.149999999999999" customHeight="1">
      <c r="A91" s="464"/>
      <c r="B91" s="308"/>
      <c r="C91" s="307"/>
      <c r="D91" s="259" t="s">
        <v>254</v>
      </c>
      <c r="E91" s="259"/>
      <c r="F91" s="259"/>
      <c r="G91" s="760" t="s">
        <v>359</v>
      </c>
      <c r="H91" s="611" t="s">
        <v>297</v>
      </c>
      <c r="I91" s="451"/>
    </row>
    <row r="92" spans="1:13" ht="17.149999999999999" customHeight="1">
      <c r="A92" s="464"/>
      <c r="B92" s="250" t="s">
        <v>82</v>
      </c>
      <c r="C92" s="250" t="str">
        <f>"# " &amp; VALUE(RIGHT(B92,2)+1)</f>
        <v># 2</v>
      </c>
      <c r="D92" s="250" t="str">
        <f>"# " &amp; VALUE(RIGHT(C92,2)+1)</f>
        <v># 3</v>
      </c>
      <c r="E92" s="250" t="str">
        <f>"# " &amp; VALUE(RIGHT(D92,2)+1)</f>
        <v># 4</v>
      </c>
      <c r="F92" s="250" t="str">
        <f>"# " &amp; VALUE(RIGHT(E92,2)+1)</f>
        <v># 5</v>
      </c>
      <c r="G92" s="761" t="s">
        <v>360</v>
      </c>
      <c r="H92" s="596" t="s">
        <v>103</v>
      </c>
      <c r="I92" s="451"/>
    </row>
    <row r="93" spans="1:13" ht="17.149999999999999" customHeight="1" thickBot="1">
      <c r="A93" s="467">
        <v>2300</v>
      </c>
      <c r="B93" s="252"/>
      <c r="C93" s="252"/>
      <c r="D93" s="310"/>
      <c r="E93" s="310"/>
      <c r="F93" s="310"/>
      <c r="G93" s="762"/>
      <c r="H93" s="591"/>
      <c r="I93" s="457">
        <v>2300</v>
      </c>
    </row>
    <row r="94" spans="1:13" s="340" customFormat="1" ht="17.149999999999999" customHeight="1">
      <c r="A94" s="518"/>
      <c r="B94" s="256" t="s">
        <v>98</v>
      </c>
      <c r="C94" s="239"/>
      <c r="D94" s="312" t="s">
        <v>255</v>
      </c>
      <c r="E94" s="250"/>
      <c r="F94" s="250"/>
      <c r="G94" s="590" t="s">
        <v>298</v>
      </c>
      <c r="H94" s="589"/>
      <c r="I94" s="506"/>
    </row>
    <row r="95" spans="1:13" s="340" customFormat="1" ht="17.149999999999999" customHeight="1">
      <c r="A95" s="518"/>
      <c r="B95" s="258" t="s">
        <v>256</v>
      </c>
      <c r="C95" s="250" t="str">
        <f>"# " &amp; VALUE(RIGHT(B95,4)+1)</f>
        <v># 3889</v>
      </c>
      <c r="D95" s="250" t="str">
        <f>"# " &amp; VALUE(RIGHT(C95,4)+1)</f>
        <v># 3890</v>
      </c>
      <c r="E95" s="250" t="str">
        <f>"# " &amp; VALUE(RIGHT(D95,4)+1)</f>
        <v># 3891</v>
      </c>
      <c r="F95" s="250" t="str">
        <f>"# " &amp; VALUE(RIGHT(E95,4)+1)</f>
        <v># 3892</v>
      </c>
      <c r="G95" s="614" t="s">
        <v>257</v>
      </c>
      <c r="H95" s="589"/>
      <c r="I95" s="519"/>
    </row>
    <row r="96" spans="1:13" s="340" customFormat="1" ht="17.149999999999999" customHeight="1" thickBot="1">
      <c r="A96" s="520">
        <v>2315</v>
      </c>
      <c r="B96" s="258"/>
      <c r="C96" s="250"/>
      <c r="D96" s="250"/>
      <c r="E96" s="250"/>
      <c r="F96" s="288">
        <v>2315</v>
      </c>
      <c r="G96" s="598" t="s">
        <v>299</v>
      </c>
      <c r="H96" s="588"/>
      <c r="I96" s="521">
        <v>2315</v>
      </c>
    </row>
    <row r="97" spans="1:9" ht="17.149999999999999" customHeight="1" thickBot="1">
      <c r="A97" s="350">
        <v>30</v>
      </c>
      <c r="B97" s="315"/>
      <c r="C97" s="316"/>
      <c r="D97" s="316"/>
      <c r="E97" s="316"/>
      <c r="F97" s="316"/>
      <c r="G97" s="560" t="s">
        <v>258</v>
      </c>
      <c r="H97" s="280"/>
      <c r="I97" s="523">
        <v>30</v>
      </c>
    </row>
    <row r="98" spans="1:9" ht="17.149999999999999" customHeight="1">
      <c r="A98" s="356"/>
      <c r="B98" s="258"/>
      <c r="C98" s="317"/>
      <c r="D98" s="317" t="s">
        <v>44</v>
      </c>
      <c r="E98" s="257"/>
      <c r="F98" s="317"/>
      <c r="G98" s="524" t="s">
        <v>22</v>
      </c>
      <c r="H98" s="622" t="s">
        <v>255</v>
      </c>
      <c r="I98" s="361"/>
    </row>
    <row r="99" spans="1:9" ht="17.149999999999999" customHeight="1">
      <c r="A99" s="364"/>
      <c r="B99" s="258"/>
      <c r="C99" s="251"/>
      <c r="D99" s="251"/>
      <c r="E99" s="257"/>
      <c r="F99" s="251"/>
      <c r="G99" s="419">
        <f>G41</f>
        <v>0</v>
      </c>
      <c r="H99" s="623" t="s">
        <v>300</v>
      </c>
      <c r="I99" s="361"/>
    </row>
    <row r="100" spans="1:9" ht="17.149999999999999" customHeight="1" thickBot="1">
      <c r="A100" s="364"/>
      <c r="B100" s="258"/>
      <c r="C100" s="251"/>
      <c r="D100" s="251"/>
      <c r="E100" s="318"/>
      <c r="F100" s="239">
        <v>2350</v>
      </c>
      <c r="G100" s="399"/>
      <c r="H100" s="621" t="s">
        <v>265</v>
      </c>
      <c r="I100" s="361"/>
    </row>
    <row r="101" spans="1:9" s="340" customFormat="1" ht="17.149999999999999" customHeight="1" thickBot="1">
      <c r="A101" s="331" t="s">
        <v>9</v>
      </c>
      <c r="B101" s="319"/>
      <c r="C101" s="320"/>
      <c r="D101" s="320" t="s">
        <v>39</v>
      </c>
      <c r="E101" s="321"/>
      <c r="F101" s="320"/>
      <c r="G101" s="353"/>
      <c r="H101" s="620" t="s">
        <v>242</v>
      </c>
      <c r="I101" s="363" t="s">
        <v>9</v>
      </c>
    </row>
    <row r="102" spans="1:9" ht="17.149999999999999" customHeight="1">
      <c r="A102" s="341"/>
      <c r="B102" s="525" t="s">
        <v>17</v>
      </c>
      <c r="C102" s="522"/>
      <c r="D102" s="522"/>
      <c r="E102" s="326"/>
      <c r="F102" s="522"/>
      <c r="G102" s="526" t="s">
        <v>22</v>
      </c>
      <c r="H102" s="527" t="s">
        <v>20</v>
      </c>
      <c r="I102" s="349"/>
    </row>
    <row r="103" spans="1:9" ht="17.149999999999999" customHeight="1">
      <c r="A103" s="364"/>
      <c r="B103" s="408"/>
      <c r="C103" s="326"/>
      <c r="D103" s="326" t="str">
        <f>D60</f>
        <v>兄弟幫 Big Boys Club (2505 EPI)</v>
      </c>
      <c r="F103" s="528"/>
      <c r="G103" s="529" t="str">
        <f>G70</f>
        <v>新聞透視 # 44</v>
      </c>
      <c r="H103" s="429">
        <f>H35</f>
        <v>0</v>
      </c>
      <c r="I103" s="361"/>
    </row>
    <row r="104" spans="1:9" ht="17.149999999999999" customHeight="1">
      <c r="A104" s="350">
        <v>30</v>
      </c>
      <c r="B104" s="388" t="str">
        <f>B61</f>
        <v># 2001</v>
      </c>
      <c r="C104" s="388" t="str">
        <f>C61</f>
        <v># 2002</v>
      </c>
      <c r="D104" s="374" t="str">
        <f>D61</f>
        <v># 2003</v>
      </c>
      <c r="E104" s="374" t="str">
        <f>E61</f>
        <v># 2004</v>
      </c>
      <c r="F104" s="388" t="str">
        <f>F61</f>
        <v># 2005</v>
      </c>
      <c r="G104" s="530"/>
      <c r="H104" s="531"/>
      <c r="I104" s="355">
        <v>30</v>
      </c>
    </row>
    <row r="105" spans="1:9" ht="17.149999999999999" customHeight="1">
      <c r="A105" s="364"/>
      <c r="B105" s="342" t="s">
        <v>17</v>
      </c>
      <c r="C105" s="516"/>
      <c r="D105" s="359"/>
      <c r="E105" s="359"/>
      <c r="F105" s="359"/>
      <c r="G105" s="497" t="s">
        <v>22</v>
      </c>
      <c r="H105" s="434" t="s">
        <v>20</v>
      </c>
      <c r="I105" s="532"/>
    </row>
    <row r="106" spans="1:9" s="340" customFormat="1" ht="17.149999999999999" customHeight="1" thickBot="1">
      <c r="A106" s="331" t="s">
        <v>10</v>
      </c>
      <c r="B106" s="517"/>
      <c r="C106" s="516"/>
      <c r="D106" s="454" t="str">
        <f>D86</f>
        <v>金式森林 The Fading Gold (25 EPI)</v>
      </c>
      <c r="G106" s="533" t="s">
        <v>259</v>
      </c>
      <c r="H106" s="418" t="str">
        <f>H63</f>
        <v>財經透視 # 46</v>
      </c>
      <c r="I106" s="334" t="s">
        <v>10</v>
      </c>
    </row>
    <row r="107" spans="1:9" ht="17.149999999999999" customHeight="1">
      <c r="A107" s="432"/>
      <c r="B107" s="374" t="str">
        <f>B87</f>
        <v># 21</v>
      </c>
      <c r="C107" s="374" t="str">
        <f>"# " &amp; VALUE(RIGHT(B107,2)+1)</f>
        <v># 22</v>
      </c>
      <c r="D107" s="374" t="str">
        <f>"# " &amp; VALUE(RIGHT(C107,2)+1)</f>
        <v># 23</v>
      </c>
      <c r="E107" s="374" t="str">
        <f>"# " &amp; VALUE(RIGHT(D107,2)+1)</f>
        <v># 24</v>
      </c>
      <c r="F107" s="374" t="str">
        <f>"# " &amp; VALUE(RIGHT(E107,2)+1)</f>
        <v># 25</v>
      </c>
      <c r="G107" s="497" t="s">
        <v>22</v>
      </c>
      <c r="H107" s="434" t="s">
        <v>20</v>
      </c>
      <c r="I107" s="435"/>
    </row>
    <row r="108" spans="1:9" ht="17.149999999999999" customHeight="1">
      <c r="A108" s="534">
        <v>30</v>
      </c>
      <c r="B108" s="388"/>
      <c r="C108" s="388"/>
      <c r="D108" s="388"/>
      <c r="E108" s="388"/>
      <c r="F108" s="388"/>
      <c r="G108" s="533" t="s">
        <v>260</v>
      </c>
      <c r="H108" s="429" t="str">
        <f>H70</f>
        <v>星期日檔案 #27</v>
      </c>
      <c r="I108" s="438">
        <v>30</v>
      </c>
    </row>
    <row r="109" spans="1:9" ht="17.149999999999999" customHeight="1">
      <c r="A109" s="439"/>
      <c r="B109" s="604" t="s">
        <v>17</v>
      </c>
      <c r="C109" s="610"/>
      <c r="D109" s="610"/>
      <c r="E109" s="610"/>
      <c r="F109" s="615"/>
      <c r="G109" s="624" t="s">
        <v>301</v>
      </c>
      <c r="H109" s="765" t="s">
        <v>22</v>
      </c>
      <c r="I109" s="379"/>
    </row>
    <row r="110" spans="1:9" s="340" customFormat="1" ht="17.149999999999999" customHeight="1" thickBot="1">
      <c r="A110" s="331" t="s">
        <v>11</v>
      </c>
      <c r="B110" s="613"/>
      <c r="C110" s="586"/>
      <c r="D110" s="610" t="str">
        <f>$D$80</f>
        <v>新聞女王2 The QUEEN Of News 2 (25 EPI)</v>
      </c>
      <c r="E110" s="610"/>
      <c r="F110" s="610"/>
      <c r="G110" s="616" t="s">
        <v>286</v>
      </c>
      <c r="H110" s="760" t="s">
        <v>359</v>
      </c>
      <c r="I110" s="363" t="s">
        <v>11</v>
      </c>
    </row>
    <row r="111" spans="1:9" ht="17.149999999999999" customHeight="1">
      <c r="A111" s="432"/>
      <c r="B111" s="613" t="str">
        <f>B81</f>
        <v># 1</v>
      </c>
      <c r="C111" s="610" t="str">
        <f>C81</f>
        <v># 2</v>
      </c>
      <c r="D111" s="610" t="str">
        <f>"# " &amp; VALUE(RIGHT(C111,2)+1)</f>
        <v># 3</v>
      </c>
      <c r="E111" s="610" t="str">
        <f>"# " &amp; VALUE(RIGHT(D111,2)+1)</f>
        <v># 4</v>
      </c>
      <c r="F111" s="610" t="str">
        <f>"# " &amp; VALUE(RIGHT(E111,2)+1)</f>
        <v># 5</v>
      </c>
      <c r="G111" s="587"/>
      <c r="H111" s="751" t="s">
        <v>301</v>
      </c>
      <c r="I111" s="370"/>
    </row>
    <row r="112" spans="1:9" ht="17.149999999999999" customHeight="1">
      <c r="A112" s="390">
        <v>30</v>
      </c>
      <c r="B112" s="585"/>
      <c r="C112" s="602"/>
      <c r="D112" s="602"/>
      <c r="E112" s="602"/>
      <c r="F112" s="610"/>
      <c r="G112" s="603"/>
      <c r="H112" s="750"/>
      <c r="I112" s="376">
        <v>30</v>
      </c>
    </row>
    <row r="113" spans="1:9" ht="17.149999999999999" customHeight="1">
      <c r="A113" s="390"/>
      <c r="B113" s="413" t="s">
        <v>17</v>
      </c>
      <c r="C113" s="500"/>
      <c r="D113" s="405" t="s">
        <v>208</v>
      </c>
      <c r="E113" s="405"/>
      <c r="F113" s="501"/>
      <c r="G113" s="624" t="s">
        <v>301</v>
      </c>
      <c r="H113" s="564" t="s">
        <v>213</v>
      </c>
      <c r="I113" s="391"/>
    </row>
    <row r="114" spans="1:9" ht="17.149999999999999" customHeight="1">
      <c r="A114" s="439"/>
      <c r="B114" s="535" t="s">
        <v>17</v>
      </c>
      <c r="C114" s="536"/>
      <c r="D114" s="536" t="str">
        <f>D76</f>
        <v xml:space="preserve">愛．回家之開心速遞  Lo And Behold </v>
      </c>
      <c r="E114" s="358"/>
      <c r="F114" s="358"/>
      <c r="G114" s="598"/>
      <c r="H114" s="750"/>
      <c r="I114" s="379"/>
    </row>
    <row r="115" spans="1:9" s="340" customFormat="1" ht="17.149999999999999" customHeight="1" thickBot="1">
      <c r="A115" s="331" t="s">
        <v>12</v>
      </c>
      <c r="B115" s="351" t="str">
        <f>B77</f>
        <v># 2681</v>
      </c>
      <c r="C115" s="388" t="str">
        <f t="shared" ref="C115:E115" si="6">C77</f>
        <v># 2682</v>
      </c>
      <c r="D115" s="388" t="str">
        <f t="shared" si="6"/>
        <v># 2683</v>
      </c>
      <c r="E115" s="388" t="str">
        <f t="shared" si="6"/>
        <v># 2684</v>
      </c>
      <c r="F115" s="758" t="s">
        <v>228</v>
      </c>
      <c r="G115" s="595" t="s">
        <v>252</v>
      </c>
      <c r="H115" s="749"/>
      <c r="I115" s="363" t="s">
        <v>12</v>
      </c>
    </row>
    <row r="116" spans="1:9" ht="17.149999999999999" customHeight="1">
      <c r="A116" s="432"/>
      <c r="B116" s="535" t="s">
        <v>17</v>
      </c>
      <c r="C116" s="490"/>
      <c r="D116" s="374" t="s">
        <v>261</v>
      </c>
      <c r="E116" s="358"/>
      <c r="F116" s="358"/>
      <c r="G116" s="616"/>
      <c r="H116" s="624" t="s">
        <v>301</v>
      </c>
      <c r="I116" s="416"/>
    </row>
    <row r="117" spans="1:9" ht="17.149999999999999" customHeight="1">
      <c r="A117" s="534">
        <v>30</v>
      </c>
      <c r="B117" s="351" t="str">
        <f>B74</f>
        <v># 314</v>
      </c>
      <c r="C117" s="388" t="str">
        <f>C74</f>
        <v># 315</v>
      </c>
      <c r="D117" s="388" t="str">
        <f>D74</f>
        <v># 316</v>
      </c>
      <c r="E117" s="388" t="str">
        <f>E74</f>
        <v># 317</v>
      </c>
      <c r="F117" s="388" t="str">
        <f>F74</f>
        <v># 318</v>
      </c>
      <c r="G117" s="593"/>
      <c r="H117" s="611" t="s">
        <v>297</v>
      </c>
      <c r="I117" s="401">
        <v>30</v>
      </c>
    </row>
    <row r="118" spans="1:9" ht="17.149999999999999" customHeight="1">
      <c r="A118" s="390"/>
      <c r="B118" s="537" t="s">
        <v>17</v>
      </c>
      <c r="C118" s="490" t="s">
        <v>17</v>
      </c>
      <c r="D118" s="507" t="s">
        <v>17</v>
      </c>
      <c r="E118" s="480" t="s">
        <v>83</v>
      </c>
      <c r="F118" s="357" t="s">
        <v>17</v>
      </c>
      <c r="G118" s="598" t="s">
        <v>77</v>
      </c>
      <c r="H118" s="587"/>
      <c r="I118" s="406"/>
    </row>
    <row r="119" spans="1:9" s="340" customFormat="1" ht="17.149999999999999" customHeight="1" thickBot="1">
      <c r="A119" s="331" t="s">
        <v>15</v>
      </c>
      <c r="B119" s="539" t="str">
        <f>B70</f>
        <v>美食新聞報道 # 138</v>
      </c>
      <c r="C119" s="374" t="str">
        <f>$C$70</f>
        <v>美食新聞報道 # 139</v>
      </c>
      <c r="D119" s="511" t="str">
        <f>D70</f>
        <v>美食新聞報道 (*港台篇) #26</v>
      </c>
      <c r="E119" s="399" t="str">
        <f>E58</f>
        <v># 59</v>
      </c>
      <c r="F119" s="353" t="str">
        <f>F70</f>
        <v>最強生命線 # 423</v>
      </c>
      <c r="G119" s="593" t="s">
        <v>302</v>
      </c>
      <c r="H119" s="603"/>
      <c r="I119" s="423" t="s">
        <v>15</v>
      </c>
    </row>
    <row r="120" spans="1:9" ht="17.149999999999999" customHeight="1">
      <c r="A120" s="432"/>
      <c r="B120" s="413" t="s">
        <v>17</v>
      </c>
      <c r="C120" s="358"/>
      <c r="D120" s="359"/>
      <c r="E120" s="359"/>
      <c r="F120" s="359"/>
      <c r="G120" s="497" t="s">
        <v>22</v>
      </c>
      <c r="H120" s="511" t="s">
        <v>77</v>
      </c>
      <c r="I120" s="370"/>
    </row>
    <row r="121" spans="1:9" ht="17.149999999999999" customHeight="1">
      <c r="A121" s="534">
        <v>30</v>
      </c>
      <c r="B121" s="540"/>
      <c r="C121" s="374"/>
      <c r="D121" s="485" t="s">
        <v>88</v>
      </c>
      <c r="E121" s="485"/>
      <c r="G121" s="352" t="str">
        <f>G76</f>
        <v>空運世一 # 3</v>
      </c>
      <c r="H121" s="352" t="str">
        <f>H74</f>
        <v># 320</v>
      </c>
      <c r="I121" s="376">
        <v>30</v>
      </c>
    </row>
    <row r="122" spans="1:9" ht="17.149999999999999" customHeight="1">
      <c r="A122" s="390"/>
      <c r="B122" s="372" t="str">
        <f>B64</f>
        <v># 23</v>
      </c>
      <c r="C122" s="374" t="str">
        <f>C64</f>
        <v># 24</v>
      </c>
      <c r="D122" s="374" t="str">
        <f>D64</f>
        <v># 25</v>
      </c>
      <c r="E122" s="374" t="str">
        <f>E64</f>
        <v># 26</v>
      </c>
      <c r="F122" s="374" t="str">
        <f>F64</f>
        <v># 27</v>
      </c>
      <c r="G122" s="497" t="s">
        <v>22</v>
      </c>
      <c r="H122" s="538" t="s">
        <v>20</v>
      </c>
      <c r="I122" s="379"/>
    </row>
    <row r="123" spans="1:9" s="340" customFormat="1" ht="17.149999999999999" customHeight="1" thickBot="1">
      <c r="A123" s="331" t="s">
        <v>13</v>
      </c>
      <c r="B123" s="380"/>
      <c r="C123" s="388"/>
      <c r="D123" s="388"/>
      <c r="E123" s="388"/>
      <c r="F123" s="388"/>
      <c r="G123" s="758" t="s">
        <v>359</v>
      </c>
      <c r="H123" s="498" t="s">
        <v>244</v>
      </c>
      <c r="I123" s="363" t="s">
        <v>13</v>
      </c>
    </row>
    <row r="124" spans="1:9" ht="17.149999999999999" customHeight="1">
      <c r="A124" s="364"/>
      <c r="B124" s="535" t="s">
        <v>17</v>
      </c>
      <c r="C124" s="490"/>
      <c r="D124" s="374" t="str">
        <f>D$41</f>
        <v>*流行都市  Big City Shop 2025</v>
      </c>
      <c r="E124" s="326"/>
      <c r="F124" s="541"/>
      <c r="G124" s="497" t="s">
        <v>22</v>
      </c>
      <c r="H124" s="783" t="s">
        <v>301</v>
      </c>
      <c r="I124" s="361"/>
    </row>
    <row r="125" spans="1:9" ht="17.149999999999999" customHeight="1">
      <c r="A125" s="364"/>
      <c r="B125" s="374" t="str">
        <f>B$42</f>
        <v># 1846</v>
      </c>
      <c r="C125" s="374" t="str">
        <f>C$42</f>
        <v># 1847</v>
      </c>
      <c r="D125" s="374" t="str">
        <f>D$42</f>
        <v># 1848</v>
      </c>
      <c r="E125" s="374" t="str">
        <f>E$42</f>
        <v># 1849</v>
      </c>
      <c r="F125" s="374" t="str">
        <f>F42</f>
        <v># 1850</v>
      </c>
      <c r="G125" s="511" t="str">
        <f>G70</f>
        <v>新聞透視 # 44</v>
      </c>
      <c r="H125" s="784"/>
      <c r="I125" s="361"/>
    </row>
    <row r="126" spans="1:9" ht="17.149999999999999" customHeight="1">
      <c r="A126" s="534" t="s">
        <v>2</v>
      </c>
      <c r="B126" s="351"/>
      <c r="C126" s="388"/>
      <c r="D126" s="388"/>
      <c r="E126" s="388"/>
      <c r="F126" s="544" t="s">
        <v>59</v>
      </c>
      <c r="H126" s="785" t="s">
        <v>440</v>
      </c>
      <c r="I126" s="376" t="s">
        <v>2</v>
      </c>
    </row>
    <row r="127" spans="1:9" ht="17.149999999999999" customHeight="1">
      <c r="A127" s="390"/>
      <c r="B127" s="545" t="s">
        <v>51</v>
      </c>
      <c r="C127" s="374"/>
      <c r="D127" s="374" t="s">
        <v>50</v>
      </c>
      <c r="E127" s="374"/>
      <c r="F127" s="374"/>
      <c r="G127" s="497" t="s">
        <v>22</v>
      </c>
      <c r="H127" s="785"/>
      <c r="I127" s="391"/>
    </row>
    <row r="128" spans="1:9" ht="17.149999999999999" customHeight="1" thickBot="1">
      <c r="A128" s="546" t="s">
        <v>14</v>
      </c>
      <c r="B128" s="547" t="s">
        <v>262</v>
      </c>
      <c r="C128" s="548" t="str">
        <f>"# " &amp; VALUE(RIGHT(B128,3)+1)</f>
        <v># 205</v>
      </c>
      <c r="D128" s="548" t="str">
        <f>"# " &amp; VALUE(RIGHT(C128,3)+1)</f>
        <v># 206</v>
      </c>
      <c r="E128" s="548" t="str">
        <f>"# " &amp; VALUE(RIGHT(D128,3)+1)</f>
        <v># 207</v>
      </c>
      <c r="F128" s="548" t="str">
        <f>"# " &amp; VALUE(RIGHT(E128,3)+1)</f>
        <v># 208</v>
      </c>
      <c r="G128" s="549">
        <f>G41</f>
        <v>0</v>
      </c>
      <c r="H128" s="786"/>
      <c r="I128" s="551" t="s">
        <v>14</v>
      </c>
    </row>
    <row r="129" spans="1:9" ht="17.149999999999999" customHeight="1" thickTop="1">
      <c r="A129" s="552"/>
      <c r="B129" s="553" t="s">
        <v>263</v>
      </c>
      <c r="C129" s="326"/>
      <c r="D129" s="326"/>
      <c r="E129" s="326"/>
      <c r="F129" s="326"/>
      <c r="G129" s="326"/>
      <c r="H129" s="921">
        <f ca="1">TODAY()</f>
        <v>45989</v>
      </c>
      <c r="I129" s="922"/>
    </row>
    <row r="130" spans="1:9" ht="17.149999999999999" customHeight="1">
      <c r="B130" s="553"/>
    </row>
    <row r="131" spans="1:9" ht="17.149999999999999" customHeight="1"/>
    <row r="132" spans="1:9" ht="17.149999999999999" customHeight="1"/>
  </sheetData>
  <mergeCells count="15">
    <mergeCell ref="G65:H65"/>
    <mergeCell ref="B67:F67"/>
    <mergeCell ref="G67:H67"/>
    <mergeCell ref="H129:I129"/>
    <mergeCell ref="C1:G1"/>
    <mergeCell ref="H2:I2"/>
    <mergeCell ref="G11:H11"/>
    <mergeCell ref="B12:F12"/>
    <mergeCell ref="G20:H20"/>
    <mergeCell ref="H27:H28"/>
    <mergeCell ref="H29:H30"/>
    <mergeCell ref="G44:G45"/>
    <mergeCell ref="H44:H45"/>
    <mergeCell ref="G46:G47"/>
    <mergeCell ref="H46:H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70B2-9637-4C9E-A34E-57C7BBF7D057}">
  <dimension ref="A1:N132"/>
  <sheetViews>
    <sheetView zoomScale="70" zoomScaleNormal="70" workbookViewId="0">
      <pane ySplit="4" topLeftCell="A43" activePane="bottomLeft" state="frozen"/>
      <selection pane="bottomLeft" activeCell="F78" sqref="F78"/>
    </sheetView>
  </sheetViews>
  <sheetFormatPr defaultColWidth="9.453125" defaultRowHeight="15.5"/>
  <cols>
    <col min="1" max="1" width="7.54296875" style="554" customWidth="1"/>
    <col min="2" max="8" width="32.54296875" style="324" customWidth="1"/>
    <col min="9" max="9" width="7.54296875" style="555" customWidth="1"/>
    <col min="10" max="16384" width="9.453125" style="324"/>
  </cols>
  <sheetData>
    <row r="1" spans="1:9" ht="36" customHeight="1">
      <c r="A1" s="578"/>
      <c r="B1" s="323"/>
      <c r="C1" s="923" t="s">
        <v>304</v>
      </c>
      <c r="D1" s="923"/>
      <c r="E1" s="923"/>
      <c r="F1" s="923"/>
      <c r="G1" s="923"/>
      <c r="H1" s="323"/>
      <c r="I1" s="323"/>
    </row>
    <row r="2" spans="1:9" ht="17.149999999999999" customHeight="1" thickBot="1">
      <c r="A2" s="325" t="s">
        <v>305</v>
      </c>
      <c r="B2" s="326"/>
      <c r="C2" s="326"/>
      <c r="D2" s="1" t="s">
        <v>18</v>
      </c>
      <c r="E2" s="1"/>
      <c r="F2" s="327"/>
      <c r="G2" s="327"/>
      <c r="H2" s="924" t="s">
        <v>306</v>
      </c>
      <c r="I2" s="924"/>
    </row>
    <row r="3" spans="1:9" ht="17.149999999999999" customHeight="1" thickTop="1">
      <c r="A3" s="328" t="s">
        <v>19</v>
      </c>
      <c r="B3" s="329" t="s">
        <v>26</v>
      </c>
      <c r="C3" s="329" t="s">
        <v>27</v>
      </c>
      <c r="D3" s="329" t="s">
        <v>28</v>
      </c>
      <c r="E3" s="329" t="s">
        <v>198</v>
      </c>
      <c r="F3" s="329" t="s">
        <v>30</v>
      </c>
      <c r="G3" s="329" t="s">
        <v>31</v>
      </c>
      <c r="H3" s="329" t="s">
        <v>32</v>
      </c>
      <c r="I3" s="330" t="s">
        <v>19</v>
      </c>
    </row>
    <row r="4" spans="1:9" ht="17.149999999999999" customHeight="1" thickBot="1">
      <c r="A4" s="331"/>
      <c r="B4" s="332">
        <v>45978</v>
      </c>
      <c r="C4" s="332">
        <f t="shared" ref="C4:H4" si="0">SUM(B4+1)</f>
        <v>45979</v>
      </c>
      <c r="D4" s="333">
        <f t="shared" si="0"/>
        <v>45980</v>
      </c>
      <c r="E4" s="333">
        <f t="shared" si="0"/>
        <v>45981</v>
      </c>
      <c r="F4" s="333">
        <f t="shared" si="0"/>
        <v>45982</v>
      </c>
      <c r="G4" s="333">
        <f t="shared" si="0"/>
        <v>45983</v>
      </c>
      <c r="H4" s="333">
        <f t="shared" si="0"/>
        <v>45984</v>
      </c>
      <c r="I4" s="334"/>
    </row>
    <row r="5" spans="1:9" s="340" customFormat="1" ht="17.149999999999999" customHeight="1" thickBot="1">
      <c r="A5" s="335" t="s">
        <v>14</v>
      </c>
      <c r="B5" s="336"/>
      <c r="C5" s="337"/>
      <c r="D5" s="337"/>
      <c r="E5" s="337"/>
      <c r="F5" s="337"/>
      <c r="G5" s="337"/>
      <c r="H5" s="338"/>
      <c r="I5" s="339" t="s">
        <v>14</v>
      </c>
    </row>
    <row r="6" spans="1:9" ht="17.149999999999999" customHeight="1">
      <c r="A6" s="341"/>
      <c r="B6" s="342" t="s">
        <v>17</v>
      </c>
      <c r="C6" s="343" t="s">
        <v>17</v>
      </c>
      <c r="D6" s="344" t="str">
        <f t="shared" ref="D6:G7" si="1">C54</f>
        <v>HOME即是識 Funny Funny Home (15 EPI)</v>
      </c>
      <c r="E6" s="345" t="str">
        <f t="shared" si="1"/>
        <v>一條麻甩在東莞 Made In Dongguan (13 EPI)</v>
      </c>
      <c r="F6" s="346" t="str">
        <f t="shared" si="1"/>
        <v>阿媽唔信我去亞馬遜 I Will Be Back (10 EPI)</v>
      </c>
      <c r="G6" s="347" t="str">
        <f t="shared" si="1"/>
        <v>感動味蕾美食餐廳100強 - 關西篇 Tastebuds Pamper Top 100 Delicacy Restro (12 EPI)</v>
      </c>
      <c r="H6" s="348" t="s">
        <v>17</v>
      </c>
      <c r="I6" s="349"/>
    </row>
    <row r="7" spans="1:9" ht="17.149999999999999" customHeight="1">
      <c r="A7" s="350">
        <v>30</v>
      </c>
      <c r="B7" s="351" t="str">
        <f>LEFT($H$63,5) &amp; " # " &amp; VALUE(RIGHT($H$63,2)-1)</f>
        <v>財經透視  # 46</v>
      </c>
      <c r="C7" s="352" t="str">
        <f>B26</f>
        <v>新聞掏寶  # 276</v>
      </c>
      <c r="D7" s="353" t="str">
        <f t="shared" si="1"/>
        <v># 7</v>
      </c>
      <c r="E7" s="352" t="str">
        <f t="shared" si="1"/>
        <v># 7</v>
      </c>
      <c r="F7" s="353" t="str">
        <f t="shared" si="1"/>
        <v># 2</v>
      </c>
      <c r="G7" s="352" t="str">
        <f t="shared" si="1"/>
        <v># 1</v>
      </c>
      <c r="H7" s="354" t="str">
        <f>D70</f>
        <v>旅行最緊要近 #1</v>
      </c>
      <c r="I7" s="355">
        <v>30</v>
      </c>
    </row>
    <row r="8" spans="1:9" ht="17.149999999999999" customHeight="1">
      <c r="A8" s="356"/>
      <c r="B8" s="357" t="s">
        <v>17</v>
      </c>
      <c r="C8" s="358"/>
      <c r="D8" s="358"/>
      <c r="E8" s="836" t="s">
        <v>459</v>
      </c>
      <c r="F8" s="735"/>
      <c r="G8" s="736" t="str">
        <f>$E$73</f>
        <v>東張西望  Scoop 2025</v>
      </c>
      <c r="H8" s="360"/>
      <c r="I8" s="361"/>
    </row>
    <row r="9" spans="1:9" s="340" customFormat="1" ht="17.149999999999999" customHeight="1" thickBot="1">
      <c r="A9" s="331" t="s">
        <v>0</v>
      </c>
      <c r="B9" s="362" t="s">
        <v>307</v>
      </c>
      <c r="C9" s="362" t="str">
        <f t="shared" ref="C9:D9" si="2">"# " &amp; VALUE(RIGHT(B9,3)+1)</f>
        <v># 321</v>
      </c>
      <c r="D9" s="362" t="str">
        <f t="shared" si="2"/>
        <v># 322</v>
      </c>
      <c r="E9" s="837"/>
      <c r="F9" s="838" t="s">
        <v>458</v>
      </c>
      <c r="G9" s="838" t="str">
        <f t="shared" ref="G9:H9" si="3">"# " &amp; VALUE(RIGHT(F9,3)+1)</f>
        <v># 324</v>
      </c>
      <c r="H9" s="838" t="str">
        <f t="shared" si="3"/>
        <v># 325</v>
      </c>
      <c r="I9" s="363" t="s">
        <v>0</v>
      </c>
    </row>
    <row r="10" spans="1:9" ht="17.149999999999999" customHeight="1">
      <c r="A10" s="364"/>
      <c r="B10" s="238"/>
      <c r="C10" s="556"/>
      <c r="D10" s="556"/>
      <c r="E10" s="556"/>
      <c r="F10" s="557"/>
      <c r="G10" s="238"/>
      <c r="H10" s="242"/>
      <c r="I10" s="349"/>
    </row>
    <row r="11" spans="1:9" ht="17.149999999999999" customHeight="1">
      <c r="A11" s="350">
        <v>30</v>
      </c>
      <c r="B11" s="243"/>
      <c r="C11" s="243"/>
      <c r="D11" s="243"/>
      <c r="E11" s="243"/>
      <c r="F11" s="243"/>
      <c r="G11" s="909" t="s">
        <v>33</v>
      </c>
      <c r="H11" s="910"/>
      <c r="I11" s="355">
        <v>30</v>
      </c>
    </row>
    <row r="12" spans="1:9" ht="17.149999999999999" customHeight="1">
      <c r="A12" s="365"/>
      <c r="B12" s="908" t="s">
        <v>201</v>
      </c>
      <c r="C12" s="902"/>
      <c r="D12" s="902"/>
      <c r="E12" s="902"/>
      <c r="F12" s="903"/>
      <c r="G12" s="241"/>
      <c r="H12" s="244"/>
      <c r="I12" s="361"/>
    </row>
    <row r="13" spans="1:9" s="340" customFormat="1" ht="17.149999999999999" customHeight="1" thickBot="1">
      <c r="A13" s="366" t="s">
        <v>1</v>
      </c>
      <c r="B13" s="245"/>
      <c r="C13" s="246"/>
      <c r="D13" s="246"/>
      <c r="E13" s="246"/>
      <c r="F13" s="247"/>
      <c r="G13" s="248"/>
      <c r="H13" s="249"/>
      <c r="I13" s="363" t="s">
        <v>1</v>
      </c>
    </row>
    <row r="14" spans="1:9" ht="17.149999999999999" customHeight="1">
      <c r="A14" s="367"/>
      <c r="B14" s="368">
        <v>800512081</v>
      </c>
      <c r="C14" s="368"/>
      <c r="D14" s="368"/>
      <c r="E14" s="368"/>
      <c r="F14" s="368"/>
      <c r="G14" s="368"/>
      <c r="H14" s="368"/>
      <c r="I14" s="370"/>
    </row>
    <row r="15" spans="1:9" ht="17.149999999999999" customHeight="1">
      <c r="A15" s="371" t="s">
        <v>2</v>
      </c>
      <c r="B15" s="372"/>
      <c r="C15" s="373"/>
      <c r="D15" s="373"/>
      <c r="E15" s="418" t="s">
        <v>308</v>
      </c>
      <c r="F15" s="373"/>
      <c r="G15" s="373"/>
      <c r="H15" s="373"/>
      <c r="I15" s="376" t="s">
        <v>2</v>
      </c>
    </row>
    <row r="16" spans="1:9" ht="17.149999999999999" customHeight="1">
      <c r="A16" s="377"/>
      <c r="B16" s="372" t="s">
        <v>223</v>
      </c>
      <c r="C16" s="374" t="str">
        <f t="shared" ref="C16:H16" si="4">"# " &amp; VALUE(RIGHT(B16,2)+1)</f>
        <v># 3</v>
      </c>
      <c r="D16" s="374" t="str">
        <f t="shared" si="4"/>
        <v># 4</v>
      </c>
      <c r="E16" s="374" t="str">
        <f t="shared" si="4"/>
        <v># 5</v>
      </c>
      <c r="F16" s="374" t="str">
        <f t="shared" si="4"/>
        <v># 6</v>
      </c>
      <c r="G16" s="374" t="str">
        <f t="shared" si="4"/>
        <v># 7</v>
      </c>
      <c r="H16" s="374" t="str">
        <f t="shared" si="4"/>
        <v># 8</v>
      </c>
      <c r="I16" s="379"/>
    </row>
    <row r="17" spans="1:9" s="340" customFormat="1" ht="17.149999999999999" customHeight="1" thickBot="1">
      <c r="A17" s="366" t="s">
        <v>3</v>
      </c>
      <c r="B17" s="380" t="s">
        <v>23</v>
      </c>
      <c r="C17" s="381"/>
      <c r="D17" s="381"/>
      <c r="E17" s="408"/>
      <c r="F17" s="381"/>
      <c r="G17" s="381"/>
      <c r="H17" s="381"/>
      <c r="I17" s="363" t="s">
        <v>16</v>
      </c>
    </row>
    <row r="18" spans="1:9" s="340" customFormat="1" ht="17.149999999999999" customHeight="1">
      <c r="A18" s="366"/>
      <c r="B18" s="766" t="s">
        <v>17</v>
      </c>
      <c r="C18" s="490" t="s">
        <v>210</v>
      </c>
      <c r="D18" s="326"/>
      <c r="E18" s="433"/>
      <c r="F18" s="326"/>
      <c r="G18" s="384" t="s">
        <v>91</v>
      </c>
      <c r="H18" s="385" t="s">
        <v>205</v>
      </c>
      <c r="I18" s="386"/>
    </row>
    <row r="19" spans="1:9" ht="17.149999999999999" customHeight="1">
      <c r="A19" s="387" t="s">
        <v>2</v>
      </c>
      <c r="B19" s="767" t="s">
        <v>435</v>
      </c>
      <c r="C19" s="772" t="str">
        <f t="shared" ref="C19:D19" si="5">B77</f>
        <v># 2685</v>
      </c>
      <c r="D19" s="772" t="str">
        <f t="shared" si="5"/>
        <v># 2686</v>
      </c>
      <c r="E19" s="632" t="s">
        <v>309</v>
      </c>
      <c r="F19" s="773" t="str">
        <f t="shared" ref="F19" si="6">E77</f>
        <v># 2687</v>
      </c>
      <c r="G19" s="388" t="s">
        <v>131</v>
      </c>
      <c r="H19" s="354" t="s">
        <v>223</v>
      </c>
      <c r="I19" s="376" t="s">
        <v>2</v>
      </c>
    </row>
    <row r="20" spans="1:9" ht="17.149999999999999" customHeight="1">
      <c r="A20" s="390"/>
      <c r="B20" s="357">
        <v>800626960</v>
      </c>
      <c r="C20" s="359"/>
      <c r="D20" s="395" t="s">
        <v>278</v>
      </c>
      <c r="E20" s="633"/>
      <c r="F20" s="383" t="s">
        <v>227</v>
      </c>
      <c r="G20" s="490" t="s">
        <v>310</v>
      </c>
      <c r="H20" s="374" t="s">
        <v>43</v>
      </c>
      <c r="I20" s="391"/>
    </row>
    <row r="21" spans="1:9" s="340" customFormat="1" ht="17.149999999999999" customHeight="1" thickBot="1">
      <c r="A21" s="335" t="s">
        <v>4</v>
      </c>
      <c r="B21" s="353" t="s">
        <v>131</v>
      </c>
      <c r="C21" s="388" t="s">
        <v>311</v>
      </c>
      <c r="D21" s="388" t="s">
        <v>312</v>
      </c>
      <c r="E21" s="389" t="s">
        <v>313</v>
      </c>
      <c r="F21" s="352" t="s">
        <v>314</v>
      </c>
      <c r="G21" s="374" t="s">
        <v>315</v>
      </c>
      <c r="H21" s="388" t="s">
        <v>316</v>
      </c>
      <c r="I21" s="363" t="s">
        <v>4</v>
      </c>
    </row>
    <row r="22" spans="1:9" ht="17.149999999999999" customHeight="1">
      <c r="A22" s="393"/>
      <c r="B22" s="394"/>
      <c r="C22" s="358"/>
      <c r="D22" s="395" t="str">
        <f>D91</f>
        <v>獨嘉瞓過界指南Overnighters (12 EPI)</v>
      </c>
      <c r="E22" s="358"/>
      <c r="F22" s="358"/>
      <c r="G22" s="357">
        <v>800579910</v>
      </c>
      <c r="H22" s="396"/>
      <c r="I22" s="397"/>
    </row>
    <row r="23" spans="1:9" ht="17.149999999999999" customHeight="1">
      <c r="A23" s="398" t="s">
        <v>2</v>
      </c>
      <c r="B23" s="351" t="s">
        <v>100</v>
      </c>
      <c r="C23" s="388" t="str">
        <f>B92</f>
        <v># 6</v>
      </c>
      <c r="D23" s="388" t="str">
        <f>"# " &amp; VALUE(RIGHT(C23,2)+1)</f>
        <v># 7</v>
      </c>
      <c r="E23" s="388" t="str">
        <f>"# " &amp; VALUE(RIGHT(D23,2)+1)</f>
        <v># 8</v>
      </c>
      <c r="F23" s="388" t="str">
        <f>"# " &amp; VALUE(RIGHT(E23,2)+1)</f>
        <v># 9</v>
      </c>
      <c r="G23" s="580"/>
      <c r="H23" s="400"/>
      <c r="I23" s="401" t="s">
        <v>2</v>
      </c>
    </row>
    <row r="24" spans="1:9" ht="17.149999999999999" customHeight="1">
      <c r="A24" s="402"/>
      <c r="B24" s="403" t="s">
        <v>17</v>
      </c>
      <c r="C24" s="404"/>
      <c r="D24" s="405" t="s">
        <v>208</v>
      </c>
      <c r="E24" s="405"/>
      <c r="F24" s="405"/>
      <c r="G24" s="580"/>
      <c r="H24" s="400"/>
      <c r="I24" s="406"/>
    </row>
    <row r="25" spans="1:9" ht="17.149999999999999" customHeight="1">
      <c r="A25" s="402"/>
      <c r="B25" s="407" t="s">
        <v>17</v>
      </c>
      <c r="C25" s="408" t="s">
        <v>17</v>
      </c>
      <c r="D25" s="409" t="s">
        <v>17</v>
      </c>
      <c r="E25" s="409" t="s">
        <v>17</v>
      </c>
      <c r="F25" s="409" t="s">
        <v>17</v>
      </c>
      <c r="G25" s="932" t="s">
        <v>107</v>
      </c>
      <c r="H25" s="933"/>
      <c r="I25" s="406"/>
    </row>
    <row r="26" spans="1:9" ht="17.149999999999999" customHeight="1">
      <c r="A26" s="402"/>
      <c r="B26" s="392" t="str">
        <f>LEFT($H$35,5) &amp; " # " &amp; VALUE(RIGHT($H$35,3)-1)</f>
        <v>新聞掏寶  # 276</v>
      </c>
      <c r="C26" s="392" t="str">
        <f>B70</f>
        <v>美食新聞報道 # 140</v>
      </c>
      <c r="D26" s="580" t="str">
        <f>C70</f>
        <v>美食新聞報道 # 141</v>
      </c>
      <c r="E26" s="580" t="str">
        <f>D70</f>
        <v>旅行最緊要近 #1</v>
      </c>
      <c r="F26" s="579" t="s">
        <v>209</v>
      </c>
      <c r="G26" s="930" t="s">
        <v>108</v>
      </c>
      <c r="H26" s="931"/>
      <c r="I26" s="406"/>
    </row>
    <row r="27" spans="1:9" s="340" customFormat="1" ht="17.149999999999999" customHeight="1" thickBot="1">
      <c r="A27" s="411" t="s">
        <v>5</v>
      </c>
      <c r="B27" s="389"/>
      <c r="C27" s="392"/>
      <c r="D27" s="353"/>
      <c r="E27" s="353"/>
      <c r="F27" s="353"/>
      <c r="G27" s="712" t="s">
        <v>412</v>
      </c>
      <c r="H27" s="730" t="s">
        <v>413</v>
      </c>
      <c r="I27" s="412" t="s">
        <v>5</v>
      </c>
    </row>
    <row r="28" spans="1:9" ht="17.149999999999999" customHeight="1">
      <c r="A28" s="402"/>
      <c r="B28" s="728" t="s">
        <v>17</v>
      </c>
      <c r="C28" s="731"/>
      <c r="D28" s="727"/>
      <c r="E28" s="726"/>
      <c r="F28" s="729"/>
      <c r="G28" s="415"/>
      <c r="H28" s="400"/>
      <c r="I28" s="416"/>
    </row>
    <row r="29" spans="1:9" ht="17.149999999999999" customHeight="1">
      <c r="A29" s="417" t="s">
        <v>2</v>
      </c>
      <c r="B29" s="725"/>
      <c r="C29" s="724"/>
      <c r="D29" s="680" t="s">
        <v>288</v>
      </c>
      <c r="E29" s="689" t="s">
        <v>297</v>
      </c>
      <c r="F29" s="688"/>
      <c r="G29" s="419"/>
      <c r="H29" s="420"/>
      <c r="I29" s="401" t="s">
        <v>2</v>
      </c>
    </row>
    <row r="30" spans="1:9" ht="17.149999999999999" customHeight="1">
      <c r="A30" s="402"/>
      <c r="B30" s="723" t="s">
        <v>167</v>
      </c>
      <c r="C30" s="722" t="s">
        <v>414</v>
      </c>
      <c r="D30" s="722" t="s">
        <v>415</v>
      </c>
      <c r="E30" s="691"/>
      <c r="F30" s="688" t="s">
        <v>312</v>
      </c>
      <c r="G30" s="580"/>
      <c r="H30" s="400"/>
      <c r="I30" s="406"/>
    </row>
    <row r="31" spans="1:9" s="340" customFormat="1" ht="17.149999999999999" customHeight="1" thickBot="1">
      <c r="A31" s="411" t="s">
        <v>6</v>
      </c>
      <c r="B31" s="721"/>
      <c r="C31" s="720"/>
      <c r="D31" s="720"/>
      <c r="E31" s="679"/>
      <c r="F31" s="719"/>
      <c r="G31" s="421" t="s">
        <v>23</v>
      </c>
      <c r="H31" s="422"/>
      <c r="I31" s="423" t="s">
        <v>6</v>
      </c>
    </row>
    <row r="32" spans="1:9" ht="17.149999999999999" customHeight="1">
      <c r="A32" s="424"/>
      <c r="B32" s="413" t="s">
        <v>17</v>
      </c>
      <c r="C32" s="326"/>
      <c r="D32" s="358"/>
      <c r="E32" s="836" t="s">
        <v>459</v>
      </c>
      <c r="F32" s="735"/>
      <c r="G32" s="736" t="str">
        <f>$E$73</f>
        <v>東張西望  Scoop 2025</v>
      </c>
      <c r="H32" s="425"/>
      <c r="I32" s="391"/>
    </row>
    <row r="33" spans="1:9" ht="17.149999999999999" customHeight="1">
      <c r="A33" s="417" t="s">
        <v>2</v>
      </c>
      <c r="B33" s="388" t="str">
        <f>B9</f>
        <v># 320</v>
      </c>
      <c r="C33" s="388" t="str">
        <f>B74</f>
        <v># 321</v>
      </c>
      <c r="D33" s="388" t="str">
        <f>D9</f>
        <v># 322</v>
      </c>
      <c r="E33" s="835"/>
      <c r="F33" s="839" t="str">
        <f>F9</f>
        <v># 323</v>
      </c>
      <c r="G33" s="839" t="str">
        <f>"# " &amp; VALUE(RIGHT(F33,3)+1)</f>
        <v># 324</v>
      </c>
      <c r="H33" s="839" t="str">
        <f>"# " &amp; VALUE(RIGHT(G33,3)+1)</f>
        <v># 325</v>
      </c>
      <c r="I33" s="376" t="s">
        <v>2</v>
      </c>
    </row>
    <row r="34" spans="1:9" ht="17.149999999999999" customHeight="1">
      <c r="A34" s="402"/>
      <c r="B34" s="413" t="s">
        <v>17</v>
      </c>
      <c r="C34" s="358"/>
      <c r="D34" s="374" t="s">
        <v>58</v>
      </c>
      <c r="E34" s="374"/>
      <c r="F34" s="374"/>
      <c r="G34" s="433" t="s">
        <v>317</v>
      </c>
      <c r="H34" s="427" t="s">
        <v>24</v>
      </c>
      <c r="I34" s="428"/>
    </row>
    <row r="35" spans="1:9" ht="17.149999999999999" customHeight="1">
      <c r="A35" s="402"/>
      <c r="B35" s="374" t="s">
        <v>318</v>
      </c>
      <c r="C35" s="374" t="str">
        <f>B61</f>
        <v># 2006</v>
      </c>
      <c r="D35" s="374" t="str">
        <f>C61</f>
        <v># 2007</v>
      </c>
      <c r="E35" s="374" t="str">
        <f>D61</f>
        <v># 2008</v>
      </c>
      <c r="F35" s="374" t="str">
        <f>E61</f>
        <v># 2009</v>
      </c>
      <c r="G35" s="634"/>
      <c r="H35" s="429" t="s">
        <v>319</v>
      </c>
      <c r="I35" s="428"/>
    </row>
    <row r="36" spans="1:9" s="340" customFormat="1" ht="17.149999999999999" customHeight="1" thickBot="1">
      <c r="A36" s="411" t="s">
        <v>7</v>
      </c>
      <c r="B36" s="374"/>
      <c r="C36" s="374"/>
      <c r="D36" s="388"/>
      <c r="E36" s="388"/>
      <c r="F36" s="430">
        <v>1255</v>
      </c>
      <c r="G36" s="436" t="s">
        <v>320</v>
      </c>
      <c r="H36" s="431" t="s">
        <v>25</v>
      </c>
      <c r="I36" s="334" t="s">
        <v>7</v>
      </c>
    </row>
    <row r="37" spans="1:9" ht="17.149999999999999" customHeight="1">
      <c r="A37" s="432"/>
      <c r="B37" s="413" t="s">
        <v>17</v>
      </c>
      <c r="C37" s="359"/>
      <c r="D37" s="395" t="s">
        <v>278</v>
      </c>
      <c r="E37" s="414"/>
      <c r="F37" s="374" t="s">
        <v>321</v>
      </c>
      <c r="G37" s="635" t="s">
        <v>322</v>
      </c>
      <c r="H37" s="434" t="s">
        <v>90</v>
      </c>
      <c r="I37" s="435"/>
    </row>
    <row r="38" spans="1:9" ht="17.149999999999999" customHeight="1">
      <c r="A38" s="390"/>
      <c r="B38" s="374" t="str">
        <f>B21</f>
        <v># 6</v>
      </c>
      <c r="C38" s="374" t="str">
        <f>C21</f>
        <v># 7</v>
      </c>
      <c r="D38" s="374" t="str">
        <f t="shared" ref="D38:E38" si="7">D21</f>
        <v># 8</v>
      </c>
      <c r="E38" s="392" t="str">
        <f t="shared" si="7"/>
        <v># 9</v>
      </c>
      <c r="F38" s="374" t="s">
        <v>289</v>
      </c>
      <c r="G38" s="436"/>
      <c r="I38" s="428"/>
    </row>
    <row r="39" spans="1:9" ht="17.149999999999999" customHeight="1">
      <c r="A39" s="371" t="s">
        <v>2</v>
      </c>
      <c r="B39" s="388"/>
      <c r="C39" s="388"/>
      <c r="D39" s="388"/>
      <c r="E39" s="389"/>
      <c r="F39" s="636">
        <v>1320</v>
      </c>
      <c r="G39" s="437"/>
      <c r="H39" s="732" t="s">
        <v>214</v>
      </c>
      <c r="I39" s="438" t="s">
        <v>2</v>
      </c>
    </row>
    <row r="40" spans="1:9" ht="17.149999999999999" customHeight="1">
      <c r="A40" s="439"/>
      <c r="B40" s="256" t="s">
        <v>49</v>
      </c>
      <c r="C40" s="257"/>
      <c r="D40" s="243"/>
      <c r="E40" s="251"/>
      <c r="F40" s="251"/>
      <c r="G40" s="814" t="s">
        <v>20</v>
      </c>
      <c r="H40" s="440" t="s">
        <v>89</v>
      </c>
      <c r="I40" s="428"/>
    </row>
    <row r="41" spans="1:9" ht="17.149999999999999" customHeight="1" thickBot="1">
      <c r="A41" s="390"/>
      <c r="B41" s="258"/>
      <c r="C41" s="250"/>
      <c r="D41" s="259" t="s">
        <v>215</v>
      </c>
      <c r="E41" s="250"/>
      <c r="F41" s="250"/>
      <c r="G41" s="815" t="s">
        <v>453</v>
      </c>
      <c r="H41" s="440"/>
      <c r="I41" s="428"/>
    </row>
    <row r="42" spans="1:9" s="340" customFormat="1" ht="17.149999999999999" customHeight="1" thickBot="1">
      <c r="A42" s="441" t="s">
        <v>8</v>
      </c>
      <c r="B42" s="258" t="s">
        <v>325</v>
      </c>
      <c r="C42" s="250" t="str">
        <f>"# " &amp; VALUE(RIGHT(B42,4)+1)</f>
        <v># 1852</v>
      </c>
      <c r="D42" s="250" t="str">
        <f>"# " &amp; VALUE(RIGHT(C42,4)+1)</f>
        <v># 1853</v>
      </c>
      <c r="E42" s="250" t="str">
        <f>"# " &amp; VALUE(RIGHT(D42,4)+1)</f>
        <v># 1854</v>
      </c>
      <c r="F42" s="250" t="str">
        <f>"# " &amp; VALUE(RIGHT(E42,4)+1)</f>
        <v># 1855</v>
      </c>
      <c r="G42" s="811"/>
      <c r="H42" s="378"/>
      <c r="I42" s="334" t="s">
        <v>8</v>
      </c>
    </row>
    <row r="43" spans="1:9" ht="17.149999999999999" customHeight="1">
      <c r="A43" s="424"/>
      <c r="B43" s="258"/>
      <c r="C43" s="250"/>
      <c r="D43" s="250"/>
      <c r="E43" s="250"/>
      <c r="F43" s="260">
        <v>1405</v>
      </c>
      <c r="G43" s="426" t="s">
        <v>20</v>
      </c>
      <c r="H43" s="442" t="s">
        <v>22</v>
      </c>
      <c r="I43" s="416"/>
    </row>
    <row r="44" spans="1:9" ht="17.149999999999999" customHeight="1">
      <c r="A44" s="402"/>
      <c r="B44" s="766" t="s">
        <v>17</v>
      </c>
      <c r="C44" s="490" t="s">
        <v>210</v>
      </c>
      <c r="D44" s="358"/>
      <c r="E44" s="787" t="s">
        <v>22</v>
      </c>
      <c r="F44" s="358"/>
      <c r="G44" s="443"/>
      <c r="H44" s="444"/>
      <c r="I44" s="406"/>
    </row>
    <row r="45" spans="1:9" ht="17.149999999999999" customHeight="1">
      <c r="A45" s="445" t="s">
        <v>2</v>
      </c>
      <c r="B45" s="767" t="s">
        <v>435</v>
      </c>
      <c r="C45" s="772" t="str">
        <f>C19</f>
        <v># 2685</v>
      </c>
      <c r="D45" s="770" t="str">
        <f>C77</f>
        <v># 2686</v>
      </c>
      <c r="E45" s="788" t="s">
        <v>443</v>
      </c>
      <c r="F45" s="770" t="str">
        <f>E77</f>
        <v># 2687</v>
      </c>
      <c r="G45" s="447"/>
      <c r="H45" s="637" t="str">
        <f>G80</f>
        <v>奇情谷 #10</v>
      </c>
      <c r="I45" s="401" t="s">
        <v>2</v>
      </c>
    </row>
    <row r="46" spans="1:9" ht="17.149999999999999" customHeight="1">
      <c r="A46" s="449"/>
      <c r="B46" s="357" t="s">
        <v>17</v>
      </c>
      <c r="C46" s="580"/>
      <c r="D46" s="359"/>
      <c r="E46" s="787" t="s">
        <v>22</v>
      </c>
      <c r="F46" s="414"/>
      <c r="G46" s="752" t="s">
        <v>419</v>
      </c>
      <c r="H46" s="450"/>
      <c r="I46" s="451"/>
    </row>
    <row r="47" spans="1:9" s="340" customFormat="1" ht="17.149999999999999" customHeight="1" thickBot="1">
      <c r="A47" s="452">
        <v>1500</v>
      </c>
      <c r="B47" s="454" t="s">
        <v>251</v>
      </c>
      <c r="C47" s="639"/>
      <c r="D47" s="454" t="s">
        <v>326</v>
      </c>
      <c r="E47" s="789" t="s">
        <v>444</v>
      </c>
      <c r="F47" s="392"/>
      <c r="G47" s="455"/>
      <c r="H47" s="456"/>
      <c r="I47" s="457">
        <v>1500</v>
      </c>
    </row>
    <row r="48" spans="1:9" ht="17.149999999999999" customHeight="1">
      <c r="A48" s="458"/>
      <c r="B48" s="374" t="s">
        <v>139</v>
      </c>
      <c r="C48" s="580" t="str">
        <f>B87</f>
        <v># 20</v>
      </c>
      <c r="D48" s="374" t="str">
        <f>C87</f>
        <v># 21</v>
      </c>
      <c r="E48" s="748" t="s">
        <v>301</v>
      </c>
      <c r="F48" s="392" t="str">
        <f>E87</f>
        <v>#22</v>
      </c>
      <c r="G48" s="443"/>
      <c r="H48" s="459" t="s">
        <v>22</v>
      </c>
      <c r="I48" s="460"/>
    </row>
    <row r="49" spans="1:9" ht="17.149999999999999" customHeight="1">
      <c r="A49" s="461">
        <v>30</v>
      </c>
      <c r="B49" s="353"/>
      <c r="C49" s="353"/>
      <c r="D49" s="388"/>
      <c r="E49" s="752" t="s">
        <v>417</v>
      </c>
      <c r="F49" s="389"/>
      <c r="G49" s="641"/>
      <c r="H49" s="463" t="s">
        <v>327</v>
      </c>
      <c r="I49" s="401" t="s">
        <v>2</v>
      </c>
    </row>
    <row r="50" spans="1:9" ht="17.149999999999999" customHeight="1">
      <c r="A50" s="464"/>
      <c r="B50" s="403" t="s">
        <v>17</v>
      </c>
      <c r="C50" s="465"/>
      <c r="D50" s="466" t="s">
        <v>208</v>
      </c>
      <c r="E50" s="405"/>
      <c r="F50" s="405"/>
      <c r="G50" s="426" t="s">
        <v>20</v>
      </c>
      <c r="H50" s="459" t="s">
        <v>22</v>
      </c>
      <c r="I50" s="406"/>
    </row>
    <row r="51" spans="1:9" ht="17.149999999999999" customHeight="1">
      <c r="A51" s="464"/>
      <c r="B51" s="394"/>
      <c r="C51" s="359"/>
      <c r="D51" s="395" t="str">
        <f>D22</f>
        <v>獨嘉瞓過界指南Overnighters (12 EPI)</v>
      </c>
      <c r="E51" s="358"/>
      <c r="F51" s="358"/>
      <c r="G51" s="443"/>
      <c r="H51" s="392" t="str">
        <f>G70</f>
        <v>新聞透視 # 45</v>
      </c>
      <c r="I51" s="406"/>
    </row>
    <row r="52" spans="1:9" s="340" customFormat="1" ht="17.149999999999999" customHeight="1" thickBot="1">
      <c r="A52" s="467">
        <v>1600</v>
      </c>
      <c r="B52" s="351" t="str">
        <f>B23</f>
        <v># 5</v>
      </c>
      <c r="C52" s="388" t="str">
        <f>C23</f>
        <v># 6</v>
      </c>
      <c r="D52" s="388" t="str">
        <f>"# " &amp; VALUE(RIGHT(C52,2)+1)</f>
        <v># 7</v>
      </c>
      <c r="E52" s="388" t="str">
        <f>"# " &amp; VALUE(RIGHT(D52,2)+1)</f>
        <v># 8</v>
      </c>
      <c r="F52" s="388" t="str">
        <f>"# " &amp; VALUE(RIGHT(E52,2)+1)</f>
        <v># 9</v>
      </c>
      <c r="G52" s="448" t="s">
        <v>328</v>
      </c>
      <c r="H52" s="418"/>
      <c r="I52" s="457">
        <v>1600</v>
      </c>
    </row>
    <row r="53" spans="1:9" ht="17.149999999999999" customHeight="1">
      <c r="A53" s="341"/>
      <c r="B53" s="469" t="s">
        <v>119</v>
      </c>
      <c r="C53" s="409" t="s">
        <v>85</v>
      </c>
      <c r="D53" s="343" t="s">
        <v>87</v>
      </c>
      <c r="E53" s="408" t="s">
        <v>219</v>
      </c>
      <c r="F53" s="409" t="s">
        <v>329</v>
      </c>
      <c r="G53" s="511"/>
      <c r="H53" s="459" t="s">
        <v>22</v>
      </c>
      <c r="I53" s="397"/>
    </row>
    <row r="54" spans="1:9" ht="17.149999999999999" customHeight="1">
      <c r="A54" s="364"/>
      <c r="B54" s="470" t="s">
        <v>220</v>
      </c>
      <c r="C54" s="346" t="s">
        <v>221</v>
      </c>
      <c r="D54" s="471" t="s">
        <v>222</v>
      </c>
      <c r="E54" s="385" t="s">
        <v>205</v>
      </c>
      <c r="F54" s="642" t="s">
        <v>330</v>
      </c>
      <c r="G54" s="462"/>
      <c r="H54" s="392" t="str">
        <f>G76</f>
        <v>空運世一 # 4</v>
      </c>
      <c r="I54" s="473"/>
    </row>
    <row r="55" spans="1:9" ht="16.75" customHeight="1">
      <c r="A55" s="350">
        <v>30</v>
      </c>
      <c r="B55" s="351" t="s">
        <v>331</v>
      </c>
      <c r="C55" s="353" t="s">
        <v>311</v>
      </c>
      <c r="D55" s="580" t="s">
        <v>311</v>
      </c>
      <c r="E55" s="580" t="s">
        <v>223</v>
      </c>
      <c r="F55" s="580" t="s">
        <v>82</v>
      </c>
      <c r="G55" s="474"/>
      <c r="H55" s="475"/>
      <c r="I55" s="476">
        <v>30</v>
      </c>
    </row>
    <row r="56" spans="1:9" ht="17.149999999999999" customHeight="1">
      <c r="A56" s="364"/>
      <c r="B56" s="477" t="s">
        <v>20</v>
      </c>
      <c r="C56" s="478" t="s">
        <v>225</v>
      </c>
      <c r="D56" s="357" t="s">
        <v>69</v>
      </c>
      <c r="E56" s="358"/>
      <c r="F56" s="358"/>
      <c r="G56" s="426" t="s">
        <v>20</v>
      </c>
      <c r="H56" s="442" t="s">
        <v>22</v>
      </c>
      <c r="I56" s="451"/>
    </row>
    <row r="57" spans="1:9" ht="17.149999999999999" customHeight="1">
      <c r="A57" s="364"/>
      <c r="B57" s="755" t="s">
        <v>309</v>
      </c>
      <c r="C57" s="479" t="s">
        <v>92</v>
      </c>
      <c r="D57" s="580"/>
      <c r="E57" s="480" t="s">
        <v>227</v>
      </c>
      <c r="F57" s="480"/>
      <c r="G57" s="643"/>
      <c r="H57" s="760" t="str">
        <f>G91</f>
        <v>老友記 #3</v>
      </c>
      <c r="I57" s="451"/>
    </row>
    <row r="58" spans="1:9" s="340" customFormat="1" ht="17.149999999999999" customHeight="1" thickBot="1">
      <c r="A58" s="481">
        <v>1700</v>
      </c>
      <c r="B58" s="482"/>
      <c r="C58" s="388" t="s">
        <v>131</v>
      </c>
      <c r="D58" s="353" t="s">
        <v>332</v>
      </c>
      <c r="E58" s="388" t="str">
        <f>"# " &amp; VALUE(RIGHT(D58,2)+1)</f>
        <v># 62</v>
      </c>
      <c r="F58" s="388" t="str">
        <f>"# " &amp; VALUE(RIGHT(E58,2)+1)</f>
        <v># 63</v>
      </c>
      <c r="G58" s="436" t="str">
        <f>G36</f>
        <v>芷珊約您 # 1</v>
      </c>
      <c r="H58" s="483"/>
      <c r="I58" s="457">
        <v>1700</v>
      </c>
    </row>
    <row r="59" spans="1:9" ht="17.149999999999999" customHeight="1">
      <c r="A59" s="393"/>
      <c r="B59" s="358" t="s">
        <v>53</v>
      </c>
      <c r="C59" s="484"/>
      <c r="D59" s="408"/>
      <c r="E59" s="408"/>
      <c r="F59" s="408"/>
      <c r="G59" s="635"/>
      <c r="H59" s="442" t="s">
        <v>22</v>
      </c>
      <c r="I59" s="397"/>
    </row>
    <row r="60" spans="1:9" ht="17.149999999999999" customHeight="1">
      <c r="A60" s="464"/>
      <c r="B60" s="408"/>
      <c r="C60" s="374"/>
      <c r="D60" s="485" t="s">
        <v>52</v>
      </c>
      <c r="E60" s="326"/>
      <c r="F60" s="326"/>
      <c r="G60" s="443"/>
      <c r="H60" s="429" t="str">
        <f>H35</f>
        <v>新聞掏寶 # 277</v>
      </c>
      <c r="I60" s="451"/>
    </row>
    <row r="61" spans="1:9" ht="17.149999999999999" customHeight="1">
      <c r="A61" s="486">
        <v>30</v>
      </c>
      <c r="B61" s="388" t="s">
        <v>333</v>
      </c>
      <c r="C61" s="388" t="str">
        <f>"# " &amp; VALUE(RIGHT(B61,4)+1)</f>
        <v># 2007</v>
      </c>
      <c r="D61" s="388" t="str">
        <f>"# " &amp; VALUE(RIGHT(C61,4)+1)</f>
        <v># 2008</v>
      </c>
      <c r="E61" s="374" t="str">
        <f>"# " &amp; VALUE(RIGHT(D61,4)+1)</f>
        <v># 2009</v>
      </c>
      <c r="F61" s="388" t="str">
        <f>"# " &amp; VALUE(RIGHT(E61,4)+1)</f>
        <v># 2010</v>
      </c>
      <c r="G61" s="487"/>
      <c r="H61" s="488"/>
      <c r="I61" s="476">
        <v>30</v>
      </c>
    </row>
    <row r="62" spans="1:9" ht="17.149999999999999" customHeight="1">
      <c r="A62" s="489"/>
      <c r="B62" s="413" t="s">
        <v>95</v>
      </c>
      <c r="C62" s="490"/>
      <c r="D62" s="407"/>
      <c r="E62" s="490">
        <v>800545631</v>
      </c>
      <c r="F62" s="490"/>
      <c r="G62" s="813" t="s">
        <v>20</v>
      </c>
      <c r="H62" s="261" t="s">
        <v>46</v>
      </c>
      <c r="I62" s="451"/>
    </row>
    <row r="63" spans="1:9" ht="17.149999999999999" customHeight="1">
      <c r="A63" s="464"/>
      <c r="B63" s="342"/>
      <c r="C63" s="491"/>
      <c r="D63" s="492" t="s">
        <v>94</v>
      </c>
      <c r="E63" s="932" t="s">
        <v>334</v>
      </c>
      <c r="F63" s="934"/>
      <c r="G63" s="816" t="str">
        <f>G41</f>
        <v>機場飲食攻略</v>
      </c>
      <c r="H63" s="259" t="s">
        <v>335</v>
      </c>
      <c r="I63" s="451"/>
    </row>
    <row r="64" spans="1:9" s="340" customFormat="1" ht="17.149999999999999" customHeight="1" thickBot="1">
      <c r="A64" s="467">
        <v>1800</v>
      </c>
      <c r="B64" s="372" t="s">
        <v>336</v>
      </c>
      <c r="C64" s="374" t="str">
        <f>"# " &amp; VALUE(RIGHT(B64,2)+1)</f>
        <v># 29</v>
      </c>
      <c r="D64" s="392" t="str">
        <f>"# " &amp; VALUE(RIGHT(C64,2)+1)</f>
        <v># 30</v>
      </c>
      <c r="E64" s="374" t="s">
        <v>82</v>
      </c>
      <c r="F64" s="374" t="str">
        <f>"# " &amp; VALUE(RIGHT(E64,2)+1)</f>
        <v># 2</v>
      </c>
      <c r="G64" s="809"/>
      <c r="H64" s="262" t="s">
        <v>41</v>
      </c>
      <c r="I64" s="457">
        <v>1800</v>
      </c>
    </row>
    <row r="65" spans="1:9" ht="17.149999999999999" customHeight="1">
      <c r="A65" s="464"/>
      <c r="B65" s="372"/>
      <c r="C65" s="374"/>
      <c r="D65" s="392"/>
      <c r="E65" s="374"/>
      <c r="F65" s="374"/>
      <c r="G65" s="919" t="s">
        <v>233</v>
      </c>
      <c r="H65" s="920"/>
      <c r="I65" s="361"/>
    </row>
    <row r="66" spans="1:9" ht="17.149999999999999" customHeight="1" thickBot="1">
      <c r="A66" s="486">
        <v>30</v>
      </c>
      <c r="B66" s="493"/>
      <c r="C66" s="362"/>
      <c r="D66" s="644"/>
      <c r="E66" s="362"/>
      <c r="F66" s="362"/>
      <c r="G66" s="494" t="s">
        <v>337</v>
      </c>
      <c r="H66" s="495" t="s">
        <v>338</v>
      </c>
      <c r="I66" s="355">
        <v>30</v>
      </c>
    </row>
    <row r="67" spans="1:9" ht="17.149999999999999" customHeight="1">
      <c r="A67" s="464"/>
      <c r="B67" s="901" t="s">
        <v>236</v>
      </c>
      <c r="C67" s="902"/>
      <c r="D67" s="902"/>
      <c r="E67" s="902"/>
      <c r="F67" s="903"/>
      <c r="G67" s="904" t="s">
        <v>237</v>
      </c>
      <c r="H67" s="905"/>
      <c r="I67" s="361"/>
    </row>
    <row r="68" spans="1:9" s="340" customFormat="1" ht="12.65" customHeight="1" thickBot="1">
      <c r="A68" s="467">
        <v>1900</v>
      </c>
      <c r="B68" s="263"/>
      <c r="C68" s="263"/>
      <c r="D68" s="263"/>
      <c r="E68" s="263"/>
      <c r="F68" s="247">
        <v>1900</v>
      </c>
      <c r="G68" s="264"/>
      <c r="H68" s="265"/>
      <c r="I68" s="496">
        <v>1900</v>
      </c>
    </row>
    <row r="69" spans="1:9" s="340" customFormat="1" ht="17.149999999999999" customHeight="1">
      <c r="A69" s="481"/>
      <c r="B69" s="253" t="s">
        <v>54</v>
      </c>
      <c r="C69" s="253" t="s">
        <v>54</v>
      </c>
      <c r="D69" s="692" t="s">
        <v>416</v>
      </c>
      <c r="E69" s="266" t="s">
        <v>81</v>
      </c>
      <c r="F69" s="267" t="s">
        <v>55</v>
      </c>
      <c r="G69" s="268" t="s">
        <v>60</v>
      </c>
      <c r="H69" s="269" t="s">
        <v>101</v>
      </c>
      <c r="I69" s="460"/>
    </row>
    <row r="70" spans="1:9" s="340" customFormat="1" ht="17.149999999999999" customHeight="1">
      <c r="A70" s="481"/>
      <c r="B70" s="270" t="s">
        <v>339</v>
      </c>
      <c r="C70" s="270" t="s">
        <v>340</v>
      </c>
      <c r="D70" s="689" t="s">
        <v>417</v>
      </c>
      <c r="E70" s="271" t="s">
        <v>341</v>
      </c>
      <c r="F70" s="272" t="s">
        <v>342</v>
      </c>
      <c r="G70" s="273" t="s">
        <v>343</v>
      </c>
      <c r="H70" s="274" t="s">
        <v>344</v>
      </c>
      <c r="I70" s="499"/>
    </row>
    <row r="71" spans="1:9" s="340" customFormat="1" ht="17.149999999999999" customHeight="1">
      <c r="A71" s="364">
        <v>30</v>
      </c>
      <c r="B71" s="275" t="s">
        <v>56</v>
      </c>
      <c r="C71" s="275" t="s">
        <v>70</v>
      </c>
      <c r="D71" s="718" t="s">
        <v>418</v>
      </c>
      <c r="E71" s="277" t="s">
        <v>80</v>
      </c>
      <c r="F71" s="278" t="s">
        <v>245</v>
      </c>
      <c r="G71" s="279" t="s">
        <v>61</v>
      </c>
      <c r="H71" s="280" t="s">
        <v>102</v>
      </c>
      <c r="I71" s="451">
        <v>30</v>
      </c>
    </row>
    <row r="72" spans="1:9" s="340" customFormat="1" ht="17.149999999999999" customHeight="1">
      <c r="A72" s="364"/>
      <c r="B72" s="281">
        <v>800653411</v>
      </c>
      <c r="C72" s="282"/>
      <c r="D72" s="283" t="s">
        <v>208</v>
      </c>
      <c r="E72" s="283"/>
      <c r="F72" s="284">
        <v>1935</v>
      </c>
      <c r="G72" s="285"/>
      <c r="H72" s="286">
        <v>1935</v>
      </c>
      <c r="I72" s="451"/>
    </row>
    <row r="73" spans="1:9" ht="17.149999999999999" customHeight="1">
      <c r="A73" s="502"/>
      <c r="B73" s="287" t="s">
        <v>48</v>
      </c>
      <c r="C73" s="251"/>
      <c r="D73" s="833"/>
      <c r="E73" s="259" t="s">
        <v>246</v>
      </c>
      <c r="F73" s="251"/>
      <c r="G73" s="251"/>
      <c r="H73" s="251"/>
      <c r="I73" s="503"/>
    </row>
    <row r="74" spans="1:9" ht="17.149999999999999" customHeight="1">
      <c r="A74" s="481"/>
      <c r="B74" s="258" t="s">
        <v>345</v>
      </c>
      <c r="C74" s="250" t="str">
        <f t="shared" ref="C74" si="8">"# " &amp; VALUE(RIGHT(B74,3)+1)</f>
        <v># 322</v>
      </c>
      <c r="D74" s="834" t="s">
        <v>459</v>
      </c>
      <c r="E74" s="832" t="s">
        <v>458</v>
      </c>
      <c r="F74" s="832" t="str">
        <f t="shared" ref="F74:H74" si="9">"# " &amp; VALUE(RIGHT(E74,3)+1)</f>
        <v># 324</v>
      </c>
      <c r="G74" s="832" t="str">
        <f t="shared" si="9"/>
        <v># 325</v>
      </c>
      <c r="H74" s="832" t="str">
        <f t="shared" si="9"/>
        <v># 326</v>
      </c>
      <c r="I74" s="504"/>
    </row>
    <row r="75" spans="1:9" s="340" customFormat="1" ht="17.149999999999999" customHeight="1" thickBot="1">
      <c r="A75" s="481">
        <v>2000</v>
      </c>
      <c r="B75" s="258"/>
      <c r="C75" s="252"/>
      <c r="D75" s="835" t="s">
        <v>460</v>
      </c>
      <c r="E75" s="252"/>
      <c r="F75" s="558"/>
      <c r="G75" s="252"/>
      <c r="H75" s="252"/>
      <c r="I75" s="457">
        <v>2000</v>
      </c>
    </row>
    <row r="76" spans="1:9" s="340" customFormat="1" ht="17.149999999999999" customHeight="1">
      <c r="A76" s="505"/>
      <c r="B76" s="287" t="s">
        <v>248</v>
      </c>
      <c r="C76" s="559" t="s">
        <v>249</v>
      </c>
      <c r="D76" s="733"/>
      <c r="E76" s="261" t="s">
        <v>210</v>
      </c>
      <c r="F76" s="810" t="s">
        <v>454</v>
      </c>
      <c r="G76" s="289" t="s">
        <v>346</v>
      </c>
      <c r="H76" s="290" t="s">
        <v>347</v>
      </c>
      <c r="I76" s="506"/>
    </row>
    <row r="77" spans="1:9" ht="17.149999999999999" customHeight="1">
      <c r="A77" s="364">
        <v>30</v>
      </c>
      <c r="B77" s="769" t="s">
        <v>438</v>
      </c>
      <c r="C77" s="770" t="str">
        <f>"# " &amp; VALUE(RIGHT(B77,4)+1)</f>
        <v># 2686</v>
      </c>
      <c r="D77" s="691"/>
      <c r="E77" s="770" t="s">
        <v>439</v>
      </c>
      <c r="F77" s="811" t="s">
        <v>457</v>
      </c>
      <c r="G77" s="291" t="s">
        <v>111</v>
      </c>
      <c r="H77" s="295"/>
      <c r="I77" s="355">
        <v>30</v>
      </c>
    </row>
    <row r="78" spans="1:9" ht="17.149999999999999" customHeight="1">
      <c r="A78" s="356"/>
      <c r="B78" s="287" t="s">
        <v>348</v>
      </c>
      <c r="C78" s="293"/>
      <c r="D78" s="691"/>
      <c r="E78" s="293"/>
      <c r="F78" s="674"/>
      <c r="G78" s="294" t="s">
        <v>104</v>
      </c>
      <c r="H78" s="670"/>
      <c r="I78" s="508"/>
    </row>
    <row r="79" spans="1:9" ht="17.149999999999999" customHeight="1" thickBot="1">
      <c r="A79" s="364"/>
      <c r="B79" s="256"/>
      <c r="C79" s="302"/>
      <c r="D79" s="691"/>
      <c r="E79" s="250"/>
      <c r="F79" s="298"/>
      <c r="G79" s="296"/>
      <c r="H79" s="840" t="s">
        <v>461</v>
      </c>
      <c r="I79" s="361"/>
    </row>
    <row r="80" spans="1:9" s="340" customFormat="1" ht="17.149999999999999" customHeight="1" thickBot="1">
      <c r="A80" s="509">
        <v>2100</v>
      </c>
      <c r="B80" s="258"/>
      <c r="C80" s="675" t="s">
        <v>288</v>
      </c>
      <c r="D80" s="689" t="s">
        <v>419</v>
      </c>
      <c r="E80" s="676" t="s">
        <v>288</v>
      </c>
      <c r="F80" s="298"/>
      <c r="G80" s="270" t="s">
        <v>349</v>
      </c>
      <c r="H80" s="295" t="s">
        <v>455</v>
      </c>
      <c r="I80" s="496">
        <v>2100</v>
      </c>
    </row>
    <row r="81" spans="1:14" s="340" customFormat="1" ht="17.149999999999999" customHeight="1">
      <c r="A81" s="510"/>
      <c r="B81" s="250" t="s">
        <v>131</v>
      </c>
      <c r="C81" s="250" t="str">
        <f>"# " &amp; VALUE(RIGHT(B81,2)+1)</f>
        <v># 7</v>
      </c>
      <c r="D81" s="691" t="s">
        <v>350</v>
      </c>
      <c r="E81" s="250" t="s">
        <v>351</v>
      </c>
      <c r="F81" s="298"/>
      <c r="G81" s="298" t="s">
        <v>103</v>
      </c>
      <c r="H81" s="670"/>
      <c r="I81" s="460"/>
    </row>
    <row r="82" spans="1:14" s="340" customFormat="1" ht="17.149999999999999" customHeight="1">
      <c r="A82" s="513"/>
      <c r="B82" s="250"/>
      <c r="C82" s="250"/>
      <c r="D82" s="691" t="s">
        <v>420</v>
      </c>
      <c r="E82" s="250"/>
      <c r="F82" s="298"/>
      <c r="G82" s="309"/>
      <c r="H82" s="280"/>
      <c r="I82" s="499"/>
    </row>
    <row r="83" spans="1:14" ht="17.149999999999999" customHeight="1">
      <c r="A83" s="486">
        <v>30</v>
      </c>
      <c r="B83" s="250"/>
      <c r="C83" s="250"/>
      <c r="D83" s="691" t="s">
        <v>421</v>
      </c>
      <c r="E83" s="250"/>
      <c r="F83" s="677" t="s">
        <v>352</v>
      </c>
      <c r="G83" s="309"/>
      <c r="H83" s="671"/>
      <c r="I83" s="476">
        <v>30</v>
      </c>
    </row>
    <row r="84" spans="1:14" ht="17.149999999999999" customHeight="1">
      <c r="A84" s="464"/>
      <c r="B84" s="287" t="s">
        <v>353</v>
      </c>
      <c r="C84" s="261"/>
      <c r="D84" s="691"/>
      <c r="E84" s="293"/>
      <c r="F84" s="250" t="s">
        <v>354</v>
      </c>
      <c r="G84" s="294">
        <v>800641584</v>
      </c>
      <c r="H84" s="753" t="s">
        <v>430</v>
      </c>
      <c r="I84" s="451"/>
    </row>
    <row r="85" spans="1:14" ht="17.149999999999999" customHeight="1">
      <c r="A85" s="464"/>
      <c r="B85" s="256"/>
      <c r="C85" s="250"/>
      <c r="D85" s="691"/>
      <c r="E85" s="250"/>
      <c r="F85" s="250"/>
      <c r="G85" s="298"/>
      <c r="H85" s="746"/>
      <c r="I85" s="451"/>
    </row>
    <row r="86" spans="1:14" s="340" customFormat="1" ht="17.149999999999999" customHeight="1" thickBot="1">
      <c r="A86" s="467">
        <v>2200</v>
      </c>
      <c r="B86" s="301"/>
      <c r="C86" s="678" t="s">
        <v>352</v>
      </c>
      <c r="D86" s="734"/>
      <c r="E86" s="677" t="s">
        <v>352</v>
      </c>
      <c r="F86" s="250"/>
      <c r="G86" s="303" t="s">
        <v>355</v>
      </c>
      <c r="H86" s="747" t="s">
        <v>431</v>
      </c>
      <c r="I86" s="457">
        <v>2200</v>
      </c>
      <c r="M86" s="324"/>
      <c r="N86" s="324"/>
    </row>
    <row r="87" spans="1:14" s="340" customFormat="1" ht="17.149999999999999" customHeight="1">
      <c r="A87" s="513"/>
      <c r="B87" s="250" t="s">
        <v>110</v>
      </c>
      <c r="C87" s="250" t="str">
        <f>"# " &amp; VALUE(RIGHT(B87,2)+1)</f>
        <v># 21</v>
      </c>
      <c r="D87" s="691"/>
      <c r="E87" s="250" t="s">
        <v>356</v>
      </c>
      <c r="F87" s="250"/>
      <c r="G87" s="304" t="s">
        <v>105</v>
      </c>
      <c r="H87" s="746" t="s">
        <v>432</v>
      </c>
      <c r="I87" s="460"/>
    </row>
    <row r="88" spans="1:14" s="340" customFormat="1" ht="17.149999999999999" customHeight="1">
      <c r="A88" s="513"/>
      <c r="B88" s="258"/>
      <c r="C88" s="250"/>
      <c r="D88" s="691"/>
      <c r="E88" s="250"/>
      <c r="F88" s="250"/>
      <c r="G88" s="298"/>
      <c r="H88" s="746"/>
      <c r="I88" s="499"/>
    </row>
    <row r="89" spans="1:14" ht="17.149999999999999" customHeight="1">
      <c r="A89" s="486">
        <v>30</v>
      </c>
      <c r="B89" s="305"/>
      <c r="C89" s="252"/>
      <c r="D89" s="679"/>
      <c r="E89" s="252"/>
      <c r="F89" s="252"/>
      <c r="G89" s="255"/>
      <c r="H89" s="745">
        <v>2215</v>
      </c>
      <c r="I89" s="476">
        <v>30</v>
      </c>
      <c r="M89" s="340"/>
    </row>
    <row r="90" spans="1:14" ht="17.149999999999999" customHeight="1">
      <c r="A90" s="489"/>
      <c r="B90" s="256">
        <v>800660233</v>
      </c>
      <c r="C90" s="307"/>
      <c r="D90" s="243"/>
      <c r="E90" s="308"/>
      <c r="F90" s="308"/>
      <c r="G90" s="759" t="s">
        <v>433</v>
      </c>
      <c r="H90" s="790" t="s">
        <v>445</v>
      </c>
      <c r="I90" s="451"/>
    </row>
    <row r="91" spans="1:14" ht="17.149999999999999" customHeight="1">
      <c r="A91" s="464"/>
      <c r="B91" s="308"/>
      <c r="C91" s="307"/>
      <c r="D91" s="259" t="s">
        <v>254</v>
      </c>
      <c r="E91" s="259"/>
      <c r="F91" s="259"/>
      <c r="G91" s="760" t="s">
        <v>436</v>
      </c>
      <c r="H91" s="796" t="s">
        <v>446</v>
      </c>
      <c r="I91" s="451"/>
    </row>
    <row r="92" spans="1:14" ht="17.149999999999999" customHeight="1">
      <c r="A92" s="464"/>
      <c r="B92" s="250" t="s">
        <v>131</v>
      </c>
      <c r="C92" s="250" t="str">
        <f>"# " &amp; VALUE(RIGHT(B92,2)+1)</f>
        <v># 7</v>
      </c>
      <c r="D92" s="250" t="str">
        <f>"# " &amp; VALUE(RIGHT(C92,2)+1)</f>
        <v># 8</v>
      </c>
      <c r="E92" s="250" t="str">
        <f>"# " &amp; VALUE(RIGHT(D92,2)+1)</f>
        <v># 9</v>
      </c>
      <c r="F92" s="250" t="str">
        <f>"# " &amp; VALUE(RIGHT(E92,2)+1)</f>
        <v># 10</v>
      </c>
      <c r="G92" s="761" t="s">
        <v>360</v>
      </c>
      <c r="H92" s="792" t="s">
        <v>447</v>
      </c>
      <c r="I92" s="451"/>
    </row>
    <row r="93" spans="1:14" ht="17.149999999999999" customHeight="1" thickBot="1">
      <c r="A93" s="467">
        <v>2300</v>
      </c>
      <c r="B93" s="252"/>
      <c r="C93" s="252"/>
      <c r="D93" s="310"/>
      <c r="E93" s="310"/>
      <c r="F93" s="310"/>
      <c r="G93" s="762"/>
      <c r="H93" s="793"/>
      <c r="I93" s="457">
        <v>2300</v>
      </c>
    </row>
    <row r="94" spans="1:14" s="340" customFormat="1" ht="17.149999999999999" customHeight="1">
      <c r="A94" s="518"/>
      <c r="B94" s="256" t="s">
        <v>98</v>
      </c>
      <c r="C94" s="631"/>
      <c r="D94" s="312" t="s">
        <v>255</v>
      </c>
      <c r="E94" s="250"/>
      <c r="F94" s="250"/>
      <c r="G94" s="313" t="s">
        <v>45</v>
      </c>
      <c r="H94" s="794" t="s">
        <v>255</v>
      </c>
      <c r="I94" s="506"/>
    </row>
    <row r="95" spans="1:14" s="340" customFormat="1" ht="17.149999999999999" customHeight="1">
      <c r="A95" s="518"/>
      <c r="B95" s="258" t="s">
        <v>362</v>
      </c>
      <c r="C95" s="250" t="str">
        <f>"# " &amp; VALUE(RIGHT(B95,4)+1)</f>
        <v># 3895</v>
      </c>
      <c r="D95" s="250" t="str">
        <f>"# " &amp; VALUE(RIGHT(C95,4)+1)</f>
        <v># 3896</v>
      </c>
      <c r="E95" s="250" t="str">
        <f>"# " &amp; VALUE(RIGHT(D95,4)+1)</f>
        <v># 3897</v>
      </c>
      <c r="F95" s="250" t="str">
        <f>"# " &amp; VALUE(RIGHT(E95,4)+1)</f>
        <v># 3898</v>
      </c>
      <c r="G95" s="254" t="s">
        <v>363</v>
      </c>
      <c r="H95" s="795" t="str">
        <f>"# " &amp; VALUE(RIGHT(F95,4)+1)</f>
        <v># 3899</v>
      </c>
      <c r="I95" s="519"/>
    </row>
    <row r="96" spans="1:14" s="340" customFormat="1" ht="17.149999999999999" customHeight="1" thickBot="1">
      <c r="A96" s="520">
        <v>2315</v>
      </c>
      <c r="B96" s="258"/>
      <c r="C96" s="250"/>
      <c r="D96" s="250"/>
      <c r="E96" s="250"/>
      <c r="F96" s="288">
        <v>2315</v>
      </c>
      <c r="G96" s="298" t="s">
        <v>42</v>
      </c>
      <c r="H96" s="795"/>
      <c r="I96" s="521">
        <v>2315</v>
      </c>
    </row>
    <row r="97" spans="1:9" ht="17.149999999999999" customHeight="1" thickBot="1">
      <c r="A97" s="350">
        <v>30</v>
      </c>
      <c r="B97" s="315"/>
      <c r="C97" s="316"/>
      <c r="D97" s="316"/>
      <c r="E97" s="316"/>
      <c r="F97" s="316"/>
      <c r="G97" s="913" t="s">
        <v>258</v>
      </c>
      <c r="H97" s="914"/>
      <c r="I97" s="523">
        <v>30</v>
      </c>
    </row>
    <row r="98" spans="1:9" ht="17.149999999999999" customHeight="1">
      <c r="A98" s="356"/>
      <c r="B98" s="258"/>
      <c r="C98" s="317"/>
      <c r="D98" s="317" t="s">
        <v>44</v>
      </c>
      <c r="E98" s="257"/>
      <c r="F98" s="317"/>
      <c r="G98" s="818" t="s">
        <v>22</v>
      </c>
      <c r="H98" s="808"/>
      <c r="I98" s="361"/>
    </row>
    <row r="99" spans="1:9" ht="17.149999999999999" customHeight="1">
      <c r="A99" s="364"/>
      <c r="B99" s="258"/>
      <c r="C99" s="251"/>
      <c r="D99" s="251"/>
      <c r="E99" s="257"/>
      <c r="F99" s="251"/>
      <c r="G99" s="817" t="str">
        <f>G76</f>
        <v>空運世一 # 4</v>
      </c>
      <c r="H99" s="634" t="s">
        <v>342</v>
      </c>
      <c r="I99" s="361"/>
    </row>
    <row r="100" spans="1:9" ht="17.149999999999999" customHeight="1" thickBot="1">
      <c r="A100" s="364"/>
      <c r="B100" s="258"/>
      <c r="C100" s="251"/>
      <c r="D100" s="251"/>
      <c r="E100" s="318"/>
      <c r="F100" s="631">
        <v>2350</v>
      </c>
      <c r="G100" s="819"/>
      <c r="H100" s="543"/>
      <c r="I100" s="361"/>
    </row>
    <row r="101" spans="1:9" s="340" customFormat="1" ht="17.149999999999999" customHeight="1" thickBot="1">
      <c r="A101" s="331" t="s">
        <v>9</v>
      </c>
      <c r="B101" s="319"/>
      <c r="C101" s="320"/>
      <c r="D101" s="320" t="s">
        <v>39</v>
      </c>
      <c r="E101" s="321"/>
      <c r="F101" s="320"/>
      <c r="G101" s="820"/>
      <c r="H101" s="651"/>
      <c r="I101" s="363" t="s">
        <v>9</v>
      </c>
    </row>
    <row r="102" spans="1:9" ht="17.149999999999999" customHeight="1">
      <c r="A102" s="341"/>
      <c r="B102" s="525" t="s">
        <v>17</v>
      </c>
      <c r="C102" s="522"/>
      <c r="D102" s="522"/>
      <c r="E102" s="326"/>
      <c r="F102" s="522"/>
      <c r="G102" s="526" t="s">
        <v>22</v>
      </c>
      <c r="H102" s="650" t="s">
        <v>20</v>
      </c>
      <c r="I102" s="397"/>
    </row>
    <row r="103" spans="1:9" ht="17.149999999999999" customHeight="1">
      <c r="A103" s="364"/>
      <c r="B103" s="408"/>
      <c r="C103" s="326"/>
      <c r="D103" s="326" t="str">
        <f>D60</f>
        <v>兄弟幫 Big Boys Club (2505 EPI)</v>
      </c>
      <c r="F103" s="528"/>
      <c r="G103" s="529" t="str">
        <f>G70</f>
        <v>新聞透視 # 45</v>
      </c>
      <c r="H103" s="737" t="str">
        <f>H35</f>
        <v>新聞掏寶 # 277</v>
      </c>
      <c r="I103" s="451"/>
    </row>
    <row r="104" spans="1:9" ht="17.149999999999999" customHeight="1">
      <c r="A104" s="350">
        <v>30</v>
      </c>
      <c r="B104" s="388" t="str">
        <f>B61</f>
        <v># 2006</v>
      </c>
      <c r="C104" s="388" t="str">
        <f>C61</f>
        <v># 2007</v>
      </c>
      <c r="D104" s="374" t="str">
        <f>D61</f>
        <v># 2008</v>
      </c>
      <c r="E104" s="374" t="str">
        <f>E61</f>
        <v># 2009</v>
      </c>
      <c r="F104" s="388" t="str">
        <f>F61</f>
        <v># 2010</v>
      </c>
      <c r="G104" s="530"/>
      <c r="H104" s="652"/>
      <c r="I104" s="476">
        <v>30</v>
      </c>
    </row>
    <row r="105" spans="1:9" ht="17.149999999999999" customHeight="1">
      <c r="A105" s="364"/>
      <c r="B105" s="342" t="s">
        <v>17</v>
      </c>
      <c r="C105" s="516"/>
      <c r="D105" s="646"/>
      <c r="E105" s="359"/>
      <c r="F105" s="359"/>
      <c r="G105" s="497" t="s">
        <v>22</v>
      </c>
      <c r="H105" s="434" t="s">
        <v>20</v>
      </c>
      <c r="I105" s="451"/>
    </row>
    <row r="106" spans="1:9" s="340" customFormat="1" ht="17.149999999999999" customHeight="1" thickBot="1">
      <c r="A106" s="331" t="s">
        <v>10</v>
      </c>
      <c r="B106" s="517"/>
      <c r="C106" s="648" t="s">
        <v>352</v>
      </c>
      <c r="D106" s="448" t="s">
        <v>364</v>
      </c>
      <c r="E106" s="653" t="s">
        <v>352</v>
      </c>
      <c r="G106" s="448" t="s">
        <v>365</v>
      </c>
      <c r="H106" s="418" t="str">
        <f>H63</f>
        <v>財經透視 # 47</v>
      </c>
      <c r="I106" s="423" t="s">
        <v>10</v>
      </c>
    </row>
    <row r="107" spans="1:9" ht="17.149999999999999" customHeight="1">
      <c r="A107" s="432"/>
      <c r="B107" s="374" t="str">
        <f>B87</f>
        <v># 20</v>
      </c>
      <c r="C107" s="374" t="str">
        <f>"# " &amp; VALUE(RIGHT(B107,2)+1)</f>
        <v># 21</v>
      </c>
      <c r="D107" s="511" t="s">
        <v>116</v>
      </c>
      <c r="E107" s="374" t="s">
        <v>356</v>
      </c>
      <c r="F107" s="374" t="s">
        <v>366</v>
      </c>
      <c r="G107" s="654" t="s">
        <v>330</v>
      </c>
      <c r="H107" s="434" t="s">
        <v>20</v>
      </c>
      <c r="I107" s="416"/>
    </row>
    <row r="108" spans="1:9" ht="17.149999999999999" customHeight="1">
      <c r="A108" s="534">
        <v>30</v>
      </c>
      <c r="B108" s="388"/>
      <c r="C108" s="388"/>
      <c r="D108" s="352"/>
      <c r="E108" s="388"/>
      <c r="F108" s="637"/>
      <c r="G108" s="352" t="s">
        <v>82</v>
      </c>
      <c r="H108" s="429" t="str">
        <f>H70</f>
        <v>星期日檔案 #28</v>
      </c>
      <c r="I108" s="401">
        <v>30</v>
      </c>
    </row>
    <row r="109" spans="1:9" ht="17.149999999999999" customHeight="1">
      <c r="A109" s="439"/>
      <c r="B109" s="413" t="s">
        <v>17</v>
      </c>
      <c r="C109" s="374"/>
      <c r="D109" s="497" t="s">
        <v>22</v>
      </c>
      <c r="E109" s="646"/>
      <c r="F109" s="392"/>
      <c r="G109" s="526" t="s">
        <v>22</v>
      </c>
      <c r="H109" s="655" t="s">
        <v>22</v>
      </c>
      <c r="I109" s="656"/>
    </row>
    <row r="110" spans="1:9" s="340" customFormat="1" ht="17.149999999999999" customHeight="1" thickBot="1">
      <c r="A110" s="331" t="s">
        <v>11</v>
      </c>
      <c r="B110" s="372"/>
      <c r="C110" s="647" t="s">
        <v>288</v>
      </c>
      <c r="D110" s="448"/>
      <c r="E110" s="657" t="s">
        <v>288</v>
      </c>
      <c r="F110" s="637"/>
      <c r="G110" s="448" t="str">
        <f>G80</f>
        <v>奇情谷 #10</v>
      </c>
      <c r="H110" s="831"/>
      <c r="I110" s="423" t="s">
        <v>11</v>
      </c>
    </row>
    <row r="111" spans="1:9" ht="17.149999999999999" customHeight="1">
      <c r="A111" s="432"/>
      <c r="B111" s="372" t="str">
        <f>B81</f>
        <v># 6</v>
      </c>
      <c r="C111" s="374" t="str">
        <f>C81</f>
        <v># 7</v>
      </c>
      <c r="D111" s="638" t="s">
        <v>295</v>
      </c>
      <c r="E111" s="511" t="str">
        <f>E81</f>
        <v># 8</v>
      </c>
      <c r="F111" s="392"/>
      <c r="G111" s="343"/>
      <c r="H111" s="840" t="str">
        <f>H79</f>
        <v>中年好聲音4 決戰新馬 # 1</v>
      </c>
      <c r="I111" s="370"/>
    </row>
    <row r="112" spans="1:9" ht="17.149999999999999" customHeight="1">
      <c r="A112" s="390">
        <v>30</v>
      </c>
      <c r="B112" s="380"/>
      <c r="C112" s="388"/>
      <c r="D112" s="640"/>
      <c r="E112" s="352"/>
      <c r="F112" s="389"/>
      <c r="G112" s="658"/>
      <c r="H112" s="659"/>
      <c r="I112" s="376">
        <v>30</v>
      </c>
    </row>
    <row r="113" spans="1:9" ht="17.149999999999999" customHeight="1">
      <c r="A113" s="390"/>
      <c r="B113" s="413" t="s">
        <v>17</v>
      </c>
      <c r="C113" s="405" t="s">
        <v>208</v>
      </c>
      <c r="D113" s="640"/>
      <c r="E113" s="405" t="s">
        <v>208</v>
      </c>
      <c r="F113" s="501"/>
      <c r="G113" s="497" t="s">
        <v>22</v>
      </c>
      <c r="H113" s="659"/>
      <c r="I113" s="391"/>
    </row>
    <row r="114" spans="1:9" ht="17.149999999999999" customHeight="1">
      <c r="A114" s="439"/>
      <c r="B114" s="535" t="s">
        <v>17</v>
      </c>
      <c r="C114" s="536" t="s">
        <v>210</v>
      </c>
      <c r="D114" s="640"/>
      <c r="E114" s="490" t="s">
        <v>210</v>
      </c>
      <c r="F114" s="812"/>
      <c r="G114" s="511"/>
      <c r="H114" s="659"/>
      <c r="I114" s="379"/>
    </row>
    <row r="115" spans="1:9" s="340" customFormat="1" ht="17.149999999999999" customHeight="1" thickBot="1">
      <c r="A115" s="331" t="s">
        <v>12</v>
      </c>
      <c r="B115" s="771" t="str">
        <f>B77</f>
        <v># 2685</v>
      </c>
      <c r="C115" s="772" t="str">
        <f t="shared" ref="C115" si="10">C77</f>
        <v># 2686</v>
      </c>
      <c r="D115" s="352"/>
      <c r="E115" s="772" t="str">
        <f>E77</f>
        <v># 2687</v>
      </c>
      <c r="F115" s="811" t="s">
        <v>454</v>
      </c>
      <c r="G115" s="649" t="str">
        <f>G86</f>
        <v>直播靈接觸 #26</v>
      </c>
      <c r="H115" s="841"/>
      <c r="I115" s="363" t="s">
        <v>12</v>
      </c>
    </row>
    <row r="116" spans="1:9" ht="17.149999999999999" customHeight="1">
      <c r="A116" s="432"/>
      <c r="B116" s="535" t="s">
        <v>17</v>
      </c>
      <c r="C116" s="490"/>
      <c r="D116" s="744"/>
      <c r="E116" s="358"/>
      <c r="F116" s="358"/>
      <c r="G116" s="448"/>
      <c r="H116" s="738" t="s">
        <v>261</v>
      </c>
      <c r="I116" s="416"/>
    </row>
    <row r="117" spans="1:9" ht="17.149999999999999" customHeight="1">
      <c r="A117" s="534">
        <v>30</v>
      </c>
      <c r="B117" s="351" t="str">
        <f>B74</f>
        <v># 321</v>
      </c>
      <c r="C117" s="388" t="str">
        <f>C74</f>
        <v># 322</v>
      </c>
      <c r="D117" s="744"/>
      <c r="E117" s="388" t="str">
        <f>E74</f>
        <v># 323</v>
      </c>
      <c r="F117" s="388" t="str">
        <f>F74</f>
        <v># 324</v>
      </c>
      <c r="G117" s="352"/>
      <c r="H117" s="842" t="str">
        <f>H74</f>
        <v># 326</v>
      </c>
      <c r="I117" s="401">
        <v>30</v>
      </c>
    </row>
    <row r="118" spans="1:9" ht="17.149999999999999" customHeight="1">
      <c r="A118" s="390"/>
      <c r="B118" s="537" t="s">
        <v>17</v>
      </c>
      <c r="C118" s="490" t="s">
        <v>17</v>
      </c>
      <c r="D118" s="744"/>
      <c r="E118" s="480" t="s">
        <v>83</v>
      </c>
      <c r="F118" s="357" t="s">
        <v>17</v>
      </c>
      <c r="G118" s="511" t="s">
        <v>77</v>
      </c>
      <c r="H118" s="655" t="s">
        <v>22</v>
      </c>
      <c r="I118" s="406"/>
    </row>
    <row r="119" spans="1:9" s="340" customFormat="1" ht="17.149999999999999" customHeight="1" thickBot="1">
      <c r="A119" s="331" t="s">
        <v>15</v>
      </c>
      <c r="B119" s="539" t="str">
        <f>B70</f>
        <v>美食新聞報道 # 140</v>
      </c>
      <c r="C119" s="374" t="str">
        <f>$C$70</f>
        <v>美食新聞報道 # 141</v>
      </c>
      <c r="D119" s="754"/>
      <c r="E119" s="580" t="str">
        <f>E58</f>
        <v># 62</v>
      </c>
      <c r="F119" s="353" t="str">
        <f>F70</f>
        <v>最強生命線 # 424</v>
      </c>
      <c r="G119" s="352" t="str">
        <f>G74</f>
        <v># 325</v>
      </c>
      <c r="H119" s="446" t="str">
        <f>H86</f>
        <v>芷珊再約王嘉爾 #1</v>
      </c>
      <c r="I119" s="423" t="s">
        <v>15</v>
      </c>
    </row>
    <row r="120" spans="1:9" ht="17.149999999999999" customHeight="1">
      <c r="A120" s="432"/>
      <c r="B120" s="413" t="s">
        <v>17</v>
      </c>
      <c r="C120" s="358"/>
      <c r="D120" s="414"/>
      <c r="E120" s="359"/>
      <c r="F120" s="359"/>
      <c r="G120" s="497" t="s">
        <v>22</v>
      </c>
      <c r="H120" s="843"/>
      <c r="I120" s="370"/>
    </row>
    <row r="121" spans="1:9" ht="17.149999999999999" customHeight="1">
      <c r="A121" s="534">
        <v>30</v>
      </c>
      <c r="B121" s="540"/>
      <c r="C121" s="485" t="s">
        <v>88</v>
      </c>
      <c r="D121" s="492"/>
      <c r="E121" s="935" t="s">
        <v>334</v>
      </c>
      <c r="F121" s="934"/>
      <c r="G121" s="352" t="str">
        <f>G76</f>
        <v>空運世一 # 4</v>
      </c>
      <c r="H121" s="436" t="s">
        <v>363</v>
      </c>
      <c r="I121" s="376">
        <v>30</v>
      </c>
    </row>
    <row r="122" spans="1:9" ht="17.149999999999999" customHeight="1">
      <c r="A122" s="390"/>
      <c r="B122" s="372" t="str">
        <f>B64</f>
        <v># 28</v>
      </c>
      <c r="C122" s="374" t="str">
        <f>C64</f>
        <v># 29</v>
      </c>
      <c r="D122" s="392" t="str">
        <f>D64</f>
        <v># 30</v>
      </c>
      <c r="E122" s="374" t="str">
        <f>E64</f>
        <v># 1</v>
      </c>
      <c r="F122" s="374" t="str">
        <f>F64</f>
        <v># 2</v>
      </c>
      <c r="G122" s="768" t="s">
        <v>22</v>
      </c>
      <c r="H122" s="538" t="s">
        <v>20</v>
      </c>
      <c r="I122" s="379"/>
    </row>
    <row r="123" spans="1:9" s="340" customFormat="1" ht="17.149999999999999" customHeight="1" thickBot="1">
      <c r="A123" s="331" t="s">
        <v>13</v>
      </c>
      <c r="B123" s="380"/>
      <c r="C123" s="388"/>
      <c r="D123" s="389"/>
      <c r="E123" s="388"/>
      <c r="F123" s="388"/>
      <c r="G123" s="760" t="str">
        <f>G91</f>
        <v>老友記 #3</v>
      </c>
      <c r="H123" s="498" t="str">
        <f>H70</f>
        <v>星期日檔案 #28</v>
      </c>
      <c r="I123" s="363" t="s">
        <v>13</v>
      </c>
    </row>
    <row r="124" spans="1:9" ht="17.149999999999999" customHeight="1">
      <c r="A124" s="364"/>
      <c r="B124" s="535" t="s">
        <v>17</v>
      </c>
      <c r="C124" s="490"/>
      <c r="D124" s="374" t="str">
        <f>D$41</f>
        <v>*流行都市  Big City Shop 2025</v>
      </c>
      <c r="E124" s="326"/>
      <c r="F124" s="541"/>
      <c r="G124" s="497" t="s">
        <v>22</v>
      </c>
      <c r="H124" s="542" t="s">
        <v>20</v>
      </c>
      <c r="I124" s="361"/>
    </row>
    <row r="125" spans="1:9" ht="17.149999999999999" customHeight="1">
      <c r="A125" s="364"/>
      <c r="B125" s="374" t="str">
        <f>B$42</f>
        <v># 1851</v>
      </c>
      <c r="C125" s="374" t="str">
        <f>C$42</f>
        <v># 1852</v>
      </c>
      <c r="D125" s="374" t="str">
        <f>D$42</f>
        <v># 1853</v>
      </c>
      <c r="E125" s="374" t="str">
        <f>E$42</f>
        <v># 1854</v>
      </c>
      <c r="F125" s="374" t="str">
        <f>F42</f>
        <v># 1855</v>
      </c>
      <c r="G125" s="511" t="str">
        <f>G70</f>
        <v>新聞透視 # 45</v>
      </c>
      <c r="H125" s="543"/>
      <c r="I125" s="361"/>
    </row>
    <row r="126" spans="1:9" ht="17.149999999999999" customHeight="1">
      <c r="A126" s="534" t="s">
        <v>2</v>
      </c>
      <c r="B126" s="351"/>
      <c r="C126" s="388"/>
      <c r="D126" s="388"/>
      <c r="E126" s="388"/>
      <c r="F126" s="544" t="s">
        <v>59</v>
      </c>
      <c r="H126" s="378" t="str">
        <f>H39</f>
        <v>流行經典50年 # 66</v>
      </c>
      <c r="I126" s="376" t="s">
        <v>2</v>
      </c>
    </row>
    <row r="127" spans="1:9" ht="17.149999999999999" customHeight="1">
      <c r="A127" s="390"/>
      <c r="B127" s="545" t="s">
        <v>51</v>
      </c>
      <c r="C127" s="374"/>
      <c r="D127" s="374" t="s">
        <v>50</v>
      </c>
      <c r="E127" s="374"/>
      <c r="F127" s="374"/>
      <c r="G127" s="497" t="s">
        <v>22</v>
      </c>
      <c r="H127" s="830"/>
      <c r="I127" s="391"/>
    </row>
    <row r="128" spans="1:9" ht="17.149999999999999" customHeight="1" thickBot="1">
      <c r="A128" s="546" t="s">
        <v>14</v>
      </c>
      <c r="B128" s="547" t="s">
        <v>367</v>
      </c>
      <c r="C128" s="548" t="str">
        <f>"# " &amp; VALUE(RIGHT(B128,3)+1)</f>
        <v># 210</v>
      </c>
      <c r="D128" s="548" t="str">
        <f>"# " &amp; VALUE(RIGHT(C128,3)+1)</f>
        <v># 211</v>
      </c>
      <c r="E128" s="548" t="str">
        <f>"# " &amp; VALUE(RIGHT(D128,3)+1)</f>
        <v># 212</v>
      </c>
      <c r="F128" s="548" t="str">
        <f>"# " &amp; VALUE(RIGHT(E128,3)+1)</f>
        <v># 213</v>
      </c>
      <c r="G128" s="549" t="str">
        <f>G41</f>
        <v>機場飲食攻略</v>
      </c>
      <c r="H128" s="550"/>
      <c r="I128" s="551" t="s">
        <v>14</v>
      </c>
    </row>
    <row r="129" spans="1:9" ht="17.149999999999999" customHeight="1" thickTop="1">
      <c r="A129" s="552"/>
      <c r="B129" s="553" t="s">
        <v>368</v>
      </c>
      <c r="C129" s="326"/>
      <c r="D129" s="326"/>
      <c r="E129" s="326"/>
      <c r="F129" s="326"/>
      <c r="G129" s="326"/>
      <c r="H129" s="921">
        <f ca="1">TODAY()</f>
        <v>45989</v>
      </c>
      <c r="I129" s="922"/>
    </row>
    <row r="130" spans="1:9" ht="17.149999999999999" customHeight="1">
      <c r="B130" s="553"/>
    </row>
    <row r="131" spans="1:9" ht="17.149999999999999" customHeight="1"/>
    <row r="132" spans="1:9" ht="17.149999999999999" customHeight="1"/>
  </sheetData>
  <mergeCells count="13">
    <mergeCell ref="H129:I129"/>
    <mergeCell ref="E63:F63"/>
    <mergeCell ref="G65:H65"/>
    <mergeCell ref="B67:F67"/>
    <mergeCell ref="G67:H67"/>
    <mergeCell ref="G97:H97"/>
    <mergeCell ref="E121:F121"/>
    <mergeCell ref="G26:H26"/>
    <mergeCell ref="C1:G1"/>
    <mergeCell ref="H2:I2"/>
    <mergeCell ref="G11:H11"/>
    <mergeCell ref="B12:F12"/>
    <mergeCell ref="G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B017-CD14-4132-9D5B-31B1A1047D13}">
  <dimension ref="A1:N132"/>
  <sheetViews>
    <sheetView tabSelected="1" zoomScale="70" zoomScaleNormal="70" workbookViewId="0">
      <pane ySplit="4" topLeftCell="A117" activePane="bottomLeft" state="frozen"/>
      <selection pane="bottomLeft" activeCell="D120" sqref="D120"/>
    </sheetView>
  </sheetViews>
  <sheetFormatPr defaultColWidth="9.453125" defaultRowHeight="15.5"/>
  <cols>
    <col min="1" max="1" width="7.54296875" style="554" customWidth="1"/>
    <col min="2" max="8" width="32.54296875" style="324" customWidth="1"/>
    <col min="9" max="9" width="7.54296875" style="555" customWidth="1"/>
    <col min="10" max="16384" width="9.453125" style="324"/>
  </cols>
  <sheetData>
    <row r="1" spans="1:9" ht="36" customHeight="1">
      <c r="A1" s="578"/>
      <c r="B1" s="323"/>
      <c r="C1" s="923" t="s">
        <v>369</v>
      </c>
      <c r="D1" s="923"/>
      <c r="E1" s="923"/>
      <c r="F1" s="923"/>
      <c r="G1" s="923"/>
      <c r="H1" s="323"/>
      <c r="I1" s="323"/>
    </row>
    <row r="2" spans="1:9" ht="17.149999999999999" customHeight="1" thickBot="1">
      <c r="A2" s="325" t="s">
        <v>370</v>
      </c>
      <c r="B2" s="326"/>
      <c r="C2" s="326"/>
      <c r="D2" s="1" t="s">
        <v>18</v>
      </c>
      <c r="E2" s="1"/>
      <c r="F2" s="327"/>
      <c r="G2" s="327"/>
      <c r="H2" s="924" t="s">
        <v>371</v>
      </c>
      <c r="I2" s="924"/>
    </row>
    <row r="3" spans="1:9" ht="17.149999999999999" customHeight="1" thickTop="1">
      <c r="A3" s="328" t="s">
        <v>19</v>
      </c>
      <c r="B3" s="329" t="s">
        <v>26</v>
      </c>
      <c r="C3" s="329" t="s">
        <v>27</v>
      </c>
      <c r="D3" s="329" t="s">
        <v>28</v>
      </c>
      <c r="E3" s="329" t="s">
        <v>198</v>
      </c>
      <c r="F3" s="329" t="s">
        <v>30</v>
      </c>
      <c r="G3" s="329" t="s">
        <v>31</v>
      </c>
      <c r="H3" s="329" t="s">
        <v>32</v>
      </c>
      <c r="I3" s="330" t="s">
        <v>19</v>
      </c>
    </row>
    <row r="4" spans="1:9" ht="17.149999999999999" customHeight="1" thickBot="1">
      <c r="A4" s="331"/>
      <c r="B4" s="332">
        <v>45985</v>
      </c>
      <c r="C4" s="332">
        <f t="shared" ref="C4:H4" si="0">SUM(B4+1)</f>
        <v>45986</v>
      </c>
      <c r="D4" s="333">
        <f t="shared" si="0"/>
        <v>45987</v>
      </c>
      <c r="E4" s="333">
        <f t="shared" si="0"/>
        <v>45988</v>
      </c>
      <c r="F4" s="333">
        <f t="shared" si="0"/>
        <v>45989</v>
      </c>
      <c r="G4" s="333">
        <f t="shared" si="0"/>
        <v>45990</v>
      </c>
      <c r="H4" s="333">
        <f t="shared" si="0"/>
        <v>45991</v>
      </c>
      <c r="I4" s="334"/>
    </row>
    <row r="5" spans="1:9" s="340" customFormat="1" ht="17.149999999999999" customHeight="1" thickBot="1">
      <c r="A5" s="335" t="s">
        <v>14</v>
      </c>
      <c r="B5" s="336"/>
      <c r="C5" s="337"/>
      <c r="D5" s="337"/>
      <c r="E5" s="337"/>
      <c r="F5" s="337"/>
      <c r="G5" s="337"/>
      <c r="H5" s="338"/>
      <c r="I5" s="339" t="s">
        <v>14</v>
      </c>
    </row>
    <row r="6" spans="1:9" ht="17.149999999999999" customHeight="1">
      <c r="A6" s="341"/>
      <c r="B6" s="342" t="s">
        <v>17</v>
      </c>
      <c r="C6" s="343" t="s">
        <v>17</v>
      </c>
      <c r="D6" s="882" t="s">
        <v>163</v>
      </c>
      <c r="E6" s="883" t="s">
        <v>164</v>
      </c>
      <c r="F6" s="861"/>
      <c r="G6" s="347" t="str">
        <f t="shared" ref="G6:G7" si="1">F54</f>
        <v>感動味蕾美食餐廳100強 - 關西篇 Tastebuds Pamper Top 100 Delicacy Restro (12 EPI)</v>
      </c>
      <c r="H6" s="348" t="s">
        <v>17</v>
      </c>
      <c r="I6" s="349"/>
    </row>
    <row r="7" spans="1:9" ht="17.149999999999999" customHeight="1">
      <c r="A7" s="350">
        <v>30</v>
      </c>
      <c r="B7" s="351" t="str">
        <f>LEFT($H$63,5) &amp; " # " &amp; VALUE(RIGHT($H$63,2)-1)</f>
        <v>財經透視  # 47</v>
      </c>
      <c r="C7" s="352" t="str">
        <f>B26</f>
        <v>新聞掏寶  # 277</v>
      </c>
      <c r="D7" s="881" t="s">
        <v>312</v>
      </c>
      <c r="E7" s="884" t="s">
        <v>312</v>
      </c>
      <c r="F7" s="864"/>
      <c r="G7" s="352" t="str">
        <f t="shared" si="1"/>
        <v># 2</v>
      </c>
      <c r="H7" s="354" t="str">
        <f>D70</f>
        <v>旅行最緊要近 #2</v>
      </c>
      <c r="I7" s="355">
        <v>30</v>
      </c>
    </row>
    <row r="8" spans="1:9" ht="17.149999999999999" customHeight="1">
      <c r="A8" s="356"/>
      <c r="B8" s="357" t="s">
        <v>17</v>
      </c>
      <c r="C8" s="358"/>
      <c r="D8" s="358"/>
      <c r="E8" s="359" t="str">
        <f>$E$73</f>
        <v>東張西望  Scoop 2025</v>
      </c>
      <c r="F8" s="358"/>
      <c r="G8" s="358" t="s">
        <v>199</v>
      </c>
      <c r="H8" s="360"/>
      <c r="I8" s="361"/>
    </row>
    <row r="9" spans="1:9" s="340" customFormat="1" ht="17.149999999999999" customHeight="1" thickBot="1">
      <c r="A9" s="331" t="s">
        <v>0</v>
      </c>
      <c r="B9" s="838" t="s">
        <v>462</v>
      </c>
      <c r="C9" s="838" t="str">
        <f t="shared" ref="C9:H9" si="2">"# " &amp; VALUE(RIGHT(B9,3)+1)</f>
        <v># 327</v>
      </c>
      <c r="D9" s="838" t="str">
        <f t="shared" si="2"/>
        <v># 328</v>
      </c>
      <c r="E9" s="838" t="str">
        <f t="shared" si="2"/>
        <v># 329</v>
      </c>
      <c r="F9" s="838" t="str">
        <f t="shared" si="2"/>
        <v># 330</v>
      </c>
      <c r="G9" s="838" t="str">
        <f t="shared" si="2"/>
        <v># 331</v>
      </c>
      <c r="H9" s="838" t="str">
        <f t="shared" si="2"/>
        <v># 332</v>
      </c>
      <c r="I9" s="363" t="s">
        <v>0</v>
      </c>
    </row>
    <row r="10" spans="1:9" ht="17.149999999999999" customHeight="1">
      <c r="A10" s="364"/>
      <c r="B10" s="238"/>
      <c r="C10" s="556"/>
      <c r="D10" s="556"/>
      <c r="E10" s="556"/>
      <c r="F10" s="557"/>
      <c r="G10" s="238"/>
      <c r="H10" s="242"/>
      <c r="I10" s="349"/>
    </row>
    <row r="11" spans="1:9" ht="17.149999999999999" customHeight="1">
      <c r="A11" s="350">
        <v>30</v>
      </c>
      <c r="B11" s="243"/>
      <c r="C11" s="243"/>
      <c r="D11" s="243"/>
      <c r="E11" s="243"/>
      <c r="F11" s="243"/>
      <c r="G11" s="909" t="s">
        <v>33</v>
      </c>
      <c r="H11" s="910"/>
      <c r="I11" s="355">
        <v>30</v>
      </c>
    </row>
    <row r="12" spans="1:9" ht="17.149999999999999" customHeight="1">
      <c r="A12" s="365"/>
      <c r="B12" s="908" t="s">
        <v>201</v>
      </c>
      <c r="C12" s="902"/>
      <c r="D12" s="902"/>
      <c r="E12" s="902"/>
      <c r="F12" s="903"/>
      <c r="G12" s="241"/>
      <c r="H12" s="244"/>
      <c r="I12" s="361"/>
    </row>
    <row r="13" spans="1:9" s="340" customFormat="1" ht="17.149999999999999" customHeight="1" thickBot="1">
      <c r="A13" s="366" t="s">
        <v>1</v>
      </c>
      <c r="B13" s="245"/>
      <c r="C13" s="246"/>
      <c r="D13" s="246"/>
      <c r="E13" s="246"/>
      <c r="F13" s="247"/>
      <c r="G13" s="248"/>
      <c r="H13" s="249"/>
      <c r="I13" s="363" t="s">
        <v>1</v>
      </c>
    </row>
    <row r="14" spans="1:9" ht="17.149999999999999" customHeight="1">
      <c r="A14" s="367"/>
      <c r="B14" s="368">
        <v>800512081</v>
      </c>
      <c r="C14" s="368"/>
      <c r="D14" s="368"/>
      <c r="E14" s="368"/>
      <c r="F14" s="368"/>
      <c r="G14" s="368"/>
      <c r="H14" s="368"/>
      <c r="I14" s="370"/>
    </row>
    <row r="15" spans="1:9" ht="17.149999999999999" customHeight="1">
      <c r="A15" s="371" t="s">
        <v>2</v>
      </c>
      <c r="B15" s="372"/>
      <c r="C15" s="373"/>
      <c r="D15" s="373"/>
      <c r="E15" s="418" t="s">
        <v>308</v>
      </c>
      <c r="F15" s="373"/>
      <c r="G15" s="373"/>
      <c r="H15" s="373"/>
      <c r="I15" s="376" t="s">
        <v>2</v>
      </c>
    </row>
    <row r="16" spans="1:9" ht="17.149999999999999" customHeight="1">
      <c r="A16" s="377"/>
      <c r="B16" s="372" t="s">
        <v>373</v>
      </c>
      <c r="C16" s="374" t="str">
        <f t="shared" ref="C16:H16" si="3">"# " &amp; VALUE(RIGHT(B16,2)+1)</f>
        <v># 10</v>
      </c>
      <c r="D16" s="374" t="str">
        <f t="shared" si="3"/>
        <v># 11</v>
      </c>
      <c r="E16" s="374" t="str">
        <f t="shared" si="3"/>
        <v># 12</v>
      </c>
      <c r="F16" s="374" t="str">
        <f t="shared" si="3"/>
        <v># 13</v>
      </c>
      <c r="G16" s="374" t="str">
        <f t="shared" si="3"/>
        <v># 14</v>
      </c>
      <c r="H16" s="374" t="str">
        <f t="shared" si="3"/>
        <v># 15</v>
      </c>
      <c r="I16" s="379"/>
    </row>
    <row r="17" spans="1:9" s="340" customFormat="1" ht="17.149999999999999" customHeight="1" thickBot="1">
      <c r="A17" s="366" t="s">
        <v>3</v>
      </c>
      <c r="B17" s="380" t="s">
        <v>23</v>
      </c>
      <c r="C17" s="381"/>
      <c r="D17" s="381"/>
      <c r="E17" s="381"/>
      <c r="F17" s="381"/>
      <c r="G17" s="381"/>
      <c r="H17" s="381"/>
      <c r="I17" s="363" t="s">
        <v>16</v>
      </c>
    </row>
    <row r="18" spans="1:9" s="340" customFormat="1" ht="17.149999999999999" customHeight="1">
      <c r="A18" s="366"/>
      <c r="B18" s="821" t="s">
        <v>17</v>
      </c>
      <c r="C18" s="357" t="s">
        <v>17</v>
      </c>
      <c r="D18" s="326" t="str">
        <f>D76</f>
        <v xml:space="preserve">愛．回家之開心速遞  Lo And Behold </v>
      </c>
      <c r="E18" s="326"/>
      <c r="F18" s="862" t="s">
        <v>321</v>
      </c>
      <c r="G18" s="384" t="s">
        <v>91</v>
      </c>
      <c r="H18" s="385" t="s">
        <v>205</v>
      </c>
      <c r="I18" s="386"/>
    </row>
    <row r="19" spans="1:9" ht="17.149999999999999" customHeight="1">
      <c r="A19" s="387" t="s">
        <v>2</v>
      </c>
      <c r="B19" s="822" t="s">
        <v>436</v>
      </c>
      <c r="C19" s="823" t="str">
        <f t="shared" ref="C19:E19" si="4">B77</f>
        <v># 2688</v>
      </c>
      <c r="D19" s="823" t="str">
        <f t="shared" si="4"/>
        <v># 2689</v>
      </c>
      <c r="E19" s="823" t="str">
        <f t="shared" si="4"/>
        <v># 2690</v>
      </c>
      <c r="F19" s="863" t="s">
        <v>290</v>
      </c>
      <c r="G19" s="388" t="s">
        <v>311</v>
      </c>
      <c r="H19" s="354" t="s">
        <v>331</v>
      </c>
      <c r="I19" s="376" t="s">
        <v>2</v>
      </c>
    </row>
    <row r="20" spans="1:9" ht="17.149999999999999" customHeight="1">
      <c r="A20" s="390"/>
      <c r="B20" s="672" t="s">
        <v>310</v>
      </c>
      <c r="C20" s="250"/>
      <c r="D20" s="250"/>
      <c r="E20" s="250" t="s">
        <v>43</v>
      </c>
      <c r="F20" s="250"/>
      <c r="G20" s="250"/>
      <c r="H20" s="250"/>
      <c r="I20" s="391"/>
    </row>
    <row r="21" spans="1:9" s="340" customFormat="1" ht="17.149999999999999" customHeight="1" thickBot="1">
      <c r="A21" s="335" t="s">
        <v>4</v>
      </c>
      <c r="B21" s="673" t="s">
        <v>374</v>
      </c>
      <c r="C21" s="250" t="s">
        <v>375</v>
      </c>
      <c r="D21" s="252" t="str">
        <f t="shared" ref="D21" si="5">"# " &amp; VALUE(RIGHT(C21,4)+1)</f>
        <v># 1510</v>
      </c>
      <c r="E21" s="252" t="s">
        <v>376</v>
      </c>
      <c r="F21" s="250" t="s">
        <v>377</v>
      </c>
      <c r="G21" s="250" t="str">
        <f t="shared" ref="G21:H21" si="6">"# " &amp; VALUE(RIGHT(F21,4)+1)</f>
        <v># 1512</v>
      </c>
      <c r="H21" s="252" t="str">
        <f t="shared" si="6"/>
        <v># 1513</v>
      </c>
      <c r="I21" s="363" t="s">
        <v>4</v>
      </c>
    </row>
    <row r="22" spans="1:9" ht="17.149999999999999" customHeight="1">
      <c r="A22" s="393"/>
      <c r="B22" s="394" t="s">
        <v>378</v>
      </c>
      <c r="C22" s="645"/>
      <c r="D22" s="395" t="str">
        <f>D91</f>
        <v>帶阿姐看世界 Take Liza to the World (10 EPI)</v>
      </c>
      <c r="E22" s="358"/>
      <c r="F22" s="541"/>
      <c r="G22" s="357">
        <v>800579910</v>
      </c>
      <c r="H22" s="396"/>
      <c r="I22" s="397"/>
    </row>
    <row r="23" spans="1:9" ht="17.149999999999999" customHeight="1">
      <c r="A23" s="398" t="s">
        <v>2</v>
      </c>
      <c r="B23" s="351" t="s">
        <v>207</v>
      </c>
      <c r="C23" s="353" t="str">
        <f>B92</f>
        <v># 1</v>
      </c>
      <c r="D23" s="388" t="str">
        <f>"# " &amp; VALUE(RIGHT(C23,2)+1)</f>
        <v># 2</v>
      </c>
      <c r="E23" s="388" t="str">
        <f>"# " &amp; VALUE(RIGHT(D23,2)+1)</f>
        <v># 3</v>
      </c>
      <c r="F23" s="389" t="str">
        <f>"# " &amp; VALUE(RIGHT(E23,2)+1)</f>
        <v># 4</v>
      </c>
      <c r="G23" s="580"/>
      <c r="H23" s="400"/>
      <c r="I23" s="401" t="s">
        <v>2</v>
      </c>
    </row>
    <row r="24" spans="1:9" ht="17.149999999999999" customHeight="1">
      <c r="A24" s="402"/>
      <c r="B24" s="403" t="s">
        <v>17</v>
      </c>
      <c r="C24" s="404"/>
      <c r="D24" s="405" t="s">
        <v>208</v>
      </c>
      <c r="E24" s="405"/>
      <c r="F24" s="405"/>
      <c r="G24" s="580"/>
      <c r="H24" s="400"/>
      <c r="I24" s="406"/>
    </row>
    <row r="25" spans="1:9" ht="17.149999999999999" customHeight="1">
      <c r="A25" s="402"/>
      <c r="B25" s="407" t="s">
        <v>17</v>
      </c>
      <c r="C25" s="408" t="s">
        <v>17</v>
      </c>
      <c r="D25" s="409" t="s">
        <v>17</v>
      </c>
      <c r="E25" s="409" t="s">
        <v>17</v>
      </c>
      <c r="F25" s="716" t="s">
        <v>17</v>
      </c>
      <c r="G25" s="932" t="s">
        <v>107</v>
      </c>
      <c r="H25" s="933"/>
      <c r="I25" s="406"/>
    </row>
    <row r="26" spans="1:9" ht="17.149999999999999" customHeight="1">
      <c r="A26" s="402"/>
      <c r="B26" s="392" t="str">
        <f>LEFT($H$35,5) &amp; " # " &amp; VALUE(RIGHT($H$35,3)-1)</f>
        <v>新聞掏寶  # 277</v>
      </c>
      <c r="C26" s="392" t="str">
        <f>B70</f>
        <v>美食新聞報道 # 142</v>
      </c>
      <c r="D26" s="580" t="str">
        <f>C70</f>
        <v>美食新聞報道 # 143</v>
      </c>
      <c r="E26" s="580" t="str">
        <f>D70</f>
        <v>旅行最緊要近 #2</v>
      </c>
      <c r="F26" s="709" t="s">
        <v>424</v>
      </c>
      <c r="G26" s="930" t="s">
        <v>108</v>
      </c>
      <c r="H26" s="931"/>
      <c r="I26" s="406"/>
    </row>
    <row r="27" spans="1:9" s="340" customFormat="1" ht="17.149999999999999" customHeight="1" thickBot="1">
      <c r="A27" s="411" t="s">
        <v>5</v>
      </c>
      <c r="B27" s="392"/>
      <c r="C27" s="392"/>
      <c r="D27" s="353"/>
      <c r="E27" s="353"/>
      <c r="F27" s="717"/>
      <c r="G27" s="712" t="s">
        <v>422</v>
      </c>
      <c r="H27" s="722" t="s">
        <v>423</v>
      </c>
      <c r="I27" s="412" t="s">
        <v>5</v>
      </c>
    </row>
    <row r="28" spans="1:9" ht="17.149999999999999" customHeight="1">
      <c r="A28" s="660"/>
      <c r="B28" s="733" t="s">
        <v>17</v>
      </c>
      <c r="C28" s="735"/>
      <c r="D28" s="736"/>
      <c r="E28" s="736"/>
      <c r="F28" s="742"/>
      <c r="G28" s="415"/>
      <c r="H28" s="400"/>
      <c r="I28" s="416"/>
    </row>
    <row r="29" spans="1:9" ht="17.149999999999999" customHeight="1">
      <c r="A29" s="661" t="s">
        <v>2</v>
      </c>
      <c r="B29" s="689" t="s">
        <v>425</v>
      </c>
      <c r="C29" s="743"/>
      <c r="D29" s="737" t="s">
        <v>288</v>
      </c>
      <c r="E29" s="743"/>
      <c r="F29" s="741"/>
      <c r="G29" s="419"/>
      <c r="H29" s="420"/>
      <c r="I29" s="401" t="s">
        <v>2</v>
      </c>
    </row>
    <row r="30" spans="1:9" ht="17.149999999999999" customHeight="1">
      <c r="A30" s="660"/>
      <c r="B30" s="691" t="s">
        <v>426</v>
      </c>
      <c r="C30" s="738" t="s">
        <v>313</v>
      </c>
      <c r="D30" s="738" t="s">
        <v>426</v>
      </c>
      <c r="E30" s="738" t="s">
        <v>427</v>
      </c>
      <c r="F30" s="741" t="s">
        <v>428</v>
      </c>
      <c r="G30" s="580"/>
      <c r="H30" s="400"/>
      <c r="I30" s="406"/>
    </row>
    <row r="31" spans="1:9" s="340" customFormat="1" ht="17.149999999999999" customHeight="1" thickBot="1">
      <c r="A31" s="662" t="s">
        <v>6</v>
      </c>
      <c r="B31" s="679"/>
      <c r="C31" s="739"/>
      <c r="D31" s="739"/>
      <c r="E31" s="739"/>
      <c r="F31" s="740"/>
      <c r="G31" s="421" t="s">
        <v>23</v>
      </c>
      <c r="H31" s="422"/>
      <c r="I31" s="423" t="s">
        <v>6</v>
      </c>
    </row>
    <row r="32" spans="1:9" ht="17.149999999999999" customHeight="1">
      <c r="A32" s="424"/>
      <c r="B32" s="342" t="s">
        <v>17</v>
      </c>
      <c r="C32" s="326"/>
      <c r="D32" s="358"/>
      <c r="E32" s="359" t="str">
        <f>$E$73</f>
        <v>東張西望  Scoop 2025</v>
      </c>
      <c r="F32" s="358"/>
      <c r="G32" s="326"/>
      <c r="H32" s="425"/>
      <c r="I32" s="391"/>
    </row>
    <row r="33" spans="1:9" ht="17.149999999999999" customHeight="1">
      <c r="A33" s="417" t="s">
        <v>2</v>
      </c>
      <c r="B33" s="839" t="str">
        <f>B9</f>
        <v># 326</v>
      </c>
      <c r="C33" s="839" t="str">
        <f>B74</f>
        <v># 327</v>
      </c>
      <c r="D33" s="839" t="str">
        <f>D9</f>
        <v># 328</v>
      </c>
      <c r="E33" s="839" t="str">
        <f>E9</f>
        <v># 329</v>
      </c>
      <c r="F33" s="839" t="str">
        <f>F9</f>
        <v># 330</v>
      </c>
      <c r="G33" s="839" t="str">
        <f>"# " &amp; VALUE(RIGHT(F33,3)+1)</f>
        <v># 331</v>
      </c>
      <c r="H33" s="839" t="str">
        <f>"# " &amp; VALUE(RIGHT(G33,3)+1)</f>
        <v># 332</v>
      </c>
      <c r="I33" s="376" t="s">
        <v>2</v>
      </c>
    </row>
    <row r="34" spans="1:9" ht="17.149999999999999" customHeight="1">
      <c r="A34" s="402"/>
      <c r="B34" s="413" t="s">
        <v>17</v>
      </c>
      <c r="C34" s="358"/>
      <c r="D34" s="374" t="s">
        <v>58</v>
      </c>
      <c r="E34" s="374"/>
      <c r="F34" s="885"/>
      <c r="G34" s="433" t="s">
        <v>317</v>
      </c>
      <c r="H34" s="427" t="s">
        <v>24</v>
      </c>
      <c r="I34" s="428"/>
    </row>
    <row r="35" spans="1:9" ht="17.149999999999999" customHeight="1">
      <c r="A35" s="402"/>
      <c r="B35" s="374" t="s">
        <v>379</v>
      </c>
      <c r="C35" s="374" t="str">
        <f>B61</f>
        <v># 2011</v>
      </c>
      <c r="D35" s="374" t="str">
        <f>C61</f>
        <v># 2012</v>
      </c>
      <c r="E35" s="374" t="str">
        <f>D61</f>
        <v># 2013</v>
      </c>
      <c r="F35" s="885"/>
      <c r="G35" s="634"/>
      <c r="H35" s="429" t="s">
        <v>380</v>
      </c>
      <c r="I35" s="428"/>
    </row>
    <row r="36" spans="1:9" s="340" customFormat="1" ht="17.149999999999999" customHeight="1" thickBot="1">
      <c r="A36" s="411" t="s">
        <v>7</v>
      </c>
      <c r="B36" s="374"/>
      <c r="C36" s="374"/>
      <c r="D36" s="388"/>
      <c r="E36" s="388"/>
      <c r="F36" s="887">
        <v>1255</v>
      </c>
      <c r="G36" s="436" t="s">
        <v>381</v>
      </c>
      <c r="H36" s="431" t="s">
        <v>25</v>
      </c>
      <c r="I36" s="334" t="s">
        <v>7</v>
      </c>
    </row>
    <row r="37" spans="1:9" ht="17.149999999999999" customHeight="1">
      <c r="A37" s="432"/>
      <c r="B37" s="413" t="s">
        <v>17</v>
      </c>
      <c r="C37" s="359"/>
      <c r="D37" s="359"/>
      <c r="E37" s="359" t="s">
        <v>43</v>
      </c>
      <c r="F37" s="414"/>
      <c r="G37" s="635" t="s">
        <v>322</v>
      </c>
      <c r="H37" s="434" t="s">
        <v>90</v>
      </c>
      <c r="I37" s="435"/>
    </row>
    <row r="38" spans="1:9" ht="17.149999999999999" customHeight="1">
      <c r="A38" s="390"/>
      <c r="B38" s="374" t="str">
        <f>B21</f>
        <v># 1500</v>
      </c>
      <c r="C38" s="374" t="str">
        <f>C21</f>
        <v># 1509</v>
      </c>
      <c r="D38" s="374" t="str">
        <f t="shared" ref="D38" si="7">"# " &amp; VALUE(RIGHT(C38,4)+1)</f>
        <v># 1510</v>
      </c>
      <c r="E38" s="374" t="str">
        <f>E21</f>
        <v># 1455</v>
      </c>
      <c r="F38" s="392" t="str">
        <f>F21</f>
        <v># 1511</v>
      </c>
      <c r="G38" s="436"/>
      <c r="I38" s="428"/>
    </row>
    <row r="39" spans="1:9" ht="17.149999999999999" customHeight="1">
      <c r="A39" s="371" t="s">
        <v>2</v>
      </c>
      <c r="B39" s="388"/>
      <c r="C39" s="388"/>
      <c r="D39" s="388"/>
      <c r="E39" s="388"/>
      <c r="F39" s="663">
        <v>1320</v>
      </c>
      <c r="G39" s="437"/>
      <c r="H39" s="732" t="s">
        <v>323</v>
      </c>
      <c r="I39" s="438" t="s">
        <v>2</v>
      </c>
    </row>
    <row r="40" spans="1:9" ht="17.149999999999999" customHeight="1">
      <c r="A40" s="439"/>
      <c r="B40" s="256" t="s">
        <v>49</v>
      </c>
      <c r="C40" s="257"/>
      <c r="D40" s="243"/>
      <c r="E40" s="251"/>
      <c r="F40" s="251"/>
      <c r="G40" s="253" t="s">
        <v>47</v>
      </c>
      <c r="H40" s="440" t="s">
        <v>89</v>
      </c>
      <c r="I40" s="428"/>
    </row>
    <row r="41" spans="1:9" ht="17.149999999999999" customHeight="1" thickBot="1">
      <c r="A41" s="390"/>
      <c r="B41" s="258"/>
      <c r="C41" s="250"/>
      <c r="D41" s="259" t="s">
        <v>215</v>
      </c>
      <c r="E41" s="250"/>
      <c r="F41" s="250"/>
      <c r="G41" s="829" t="s">
        <v>324</v>
      </c>
      <c r="H41" s="440"/>
      <c r="I41" s="428"/>
    </row>
    <row r="42" spans="1:9" s="340" customFormat="1" ht="17.149999999999999" customHeight="1" thickBot="1">
      <c r="A42" s="441" t="s">
        <v>8</v>
      </c>
      <c r="B42" s="258" t="s">
        <v>382</v>
      </c>
      <c r="C42" s="250" t="str">
        <f>"# " &amp; VALUE(RIGHT(B42,4)+1)</f>
        <v># 1857</v>
      </c>
      <c r="D42" s="250" t="str">
        <f>"# " &amp; VALUE(RIGHT(C42,4)+1)</f>
        <v># 1858</v>
      </c>
      <c r="E42" s="250" t="str">
        <f>"# " &amp; VALUE(RIGHT(D42,4)+1)</f>
        <v># 1859</v>
      </c>
      <c r="F42" s="250" t="str">
        <f>"# " &amp; VALUE(RIGHT(E42,4)+1)</f>
        <v># 1860</v>
      </c>
      <c r="G42" s="255" t="s">
        <v>21</v>
      </c>
      <c r="H42" s="378"/>
      <c r="I42" s="334" t="s">
        <v>8</v>
      </c>
    </row>
    <row r="43" spans="1:9" ht="17.149999999999999" customHeight="1">
      <c r="A43" s="424"/>
      <c r="B43" s="250"/>
      <c r="C43" s="250"/>
      <c r="D43" s="250"/>
      <c r="E43" s="250"/>
      <c r="F43" s="260">
        <v>1405</v>
      </c>
      <c r="G43" s="426" t="s">
        <v>20</v>
      </c>
      <c r="H43" s="854" t="s">
        <v>301</v>
      </c>
      <c r="I43" s="416"/>
    </row>
    <row r="44" spans="1:9" ht="17.149999999999999" customHeight="1">
      <c r="A44" s="402"/>
      <c r="B44" s="824" t="s">
        <v>17</v>
      </c>
      <c r="C44" s="735"/>
      <c r="D44" s="735" t="str">
        <f>D76</f>
        <v xml:space="preserve">愛．回家之開心速遞  Lo And Behold </v>
      </c>
      <c r="E44" s="735"/>
      <c r="F44" s="866" t="s">
        <v>58</v>
      </c>
      <c r="G44" s="443"/>
      <c r="H44" s="856"/>
      <c r="I44" s="406"/>
    </row>
    <row r="45" spans="1:9" ht="17.149999999999999" customHeight="1">
      <c r="A45" s="445" t="s">
        <v>2</v>
      </c>
      <c r="B45" s="825" t="s">
        <v>346</v>
      </c>
      <c r="C45" s="826" t="str">
        <f>C19</f>
        <v># 2688</v>
      </c>
      <c r="D45" s="826" t="str">
        <f>C77</f>
        <v># 2689</v>
      </c>
      <c r="E45" s="826" t="str">
        <f>D77</f>
        <v># 2690</v>
      </c>
      <c r="F45" s="863" t="s">
        <v>466</v>
      </c>
      <c r="G45" s="447"/>
      <c r="H45" s="853" t="s">
        <v>381</v>
      </c>
      <c r="I45" s="401" t="s">
        <v>2</v>
      </c>
    </row>
    <row r="46" spans="1:9" ht="17.149999999999999" customHeight="1">
      <c r="A46" s="464"/>
      <c r="B46" s="490" t="s">
        <v>17</v>
      </c>
      <c r="C46" s="359"/>
      <c r="D46" s="359"/>
      <c r="E46" s="359"/>
      <c r="F46" s="414"/>
      <c r="G46" s="845" t="s">
        <v>461</v>
      </c>
      <c r="H46" s="852"/>
      <c r="I46" s="451"/>
    </row>
    <row r="47" spans="1:9" s="340" customFormat="1" ht="17.149999999999999" customHeight="1" thickBot="1">
      <c r="A47" s="467">
        <v>1500</v>
      </c>
      <c r="B47" s="454"/>
      <c r="C47" s="453"/>
      <c r="D47" s="454" t="str">
        <f>D86</f>
        <v xml:space="preserve">錦囊妙錄: 終極局中局 Under The Moonlight (17 EPI) </v>
      </c>
      <c r="F47" s="392"/>
      <c r="G47" s="455"/>
      <c r="H47" s="855"/>
      <c r="I47" s="457">
        <v>1500</v>
      </c>
    </row>
    <row r="48" spans="1:9" ht="17.149999999999999" customHeight="1">
      <c r="A48" s="510"/>
      <c r="B48" s="374" t="s">
        <v>366</v>
      </c>
      <c r="C48" s="374" t="str">
        <f>B87</f>
        <v># 25</v>
      </c>
      <c r="D48" s="374" t="str">
        <f>C87</f>
        <v># 26</v>
      </c>
      <c r="E48" s="374" t="str">
        <f>D87</f>
        <v># 27</v>
      </c>
      <c r="F48" s="392" t="str">
        <f>E87</f>
        <v># 28</v>
      </c>
      <c r="G48" s="443"/>
      <c r="H48" s="459" t="s">
        <v>22</v>
      </c>
      <c r="I48" s="460"/>
    </row>
    <row r="49" spans="1:9" ht="17.149999999999999" customHeight="1">
      <c r="A49" s="486">
        <v>30</v>
      </c>
      <c r="B49" s="454"/>
      <c r="C49" s="388"/>
      <c r="D49" s="388"/>
      <c r="E49" s="388"/>
      <c r="F49" s="389"/>
      <c r="G49" s="468"/>
      <c r="H49" s="463" t="s">
        <v>383</v>
      </c>
      <c r="I49" s="401" t="s">
        <v>2</v>
      </c>
    </row>
    <row r="50" spans="1:9" ht="17.149999999999999" customHeight="1">
      <c r="A50" s="464"/>
      <c r="B50" s="454"/>
      <c r="C50" s="403" t="s">
        <v>17</v>
      </c>
      <c r="D50" s="466" t="s">
        <v>208</v>
      </c>
      <c r="E50" s="405"/>
      <c r="F50" s="888"/>
      <c r="G50" s="797" t="s">
        <v>20</v>
      </c>
      <c r="H50" s="459" t="s">
        <v>22</v>
      </c>
      <c r="I50" s="406"/>
    </row>
    <row r="51" spans="1:9" ht="17.149999999999999" customHeight="1">
      <c r="A51" s="464"/>
      <c r="B51" s="374"/>
      <c r="C51" s="664"/>
      <c r="D51" s="395" t="str">
        <f>D22</f>
        <v>帶阿姐看世界 Take Liza to the World (10 EPI)</v>
      </c>
      <c r="E51" s="358"/>
      <c r="F51" s="868" t="s">
        <v>17</v>
      </c>
      <c r="G51" s="791" t="s">
        <v>446</v>
      </c>
      <c r="H51" s="392" t="str">
        <f>G70</f>
        <v>新聞透視 # 46</v>
      </c>
      <c r="I51" s="406"/>
    </row>
    <row r="52" spans="1:9" s="340" customFormat="1" ht="17.149999999999999" customHeight="1" thickBot="1">
      <c r="A52" s="467">
        <v>1600</v>
      </c>
      <c r="B52" s="454"/>
      <c r="C52" s="353" t="str">
        <f>C23</f>
        <v># 1</v>
      </c>
      <c r="D52" s="388" t="str">
        <f>"# " &amp; VALUE(RIGHT(C52,2)+1)</f>
        <v># 2</v>
      </c>
      <c r="E52" s="388" t="str">
        <f>"# " &amp; VALUE(RIGHT(D52,2)+1)</f>
        <v># 3</v>
      </c>
      <c r="F52" s="867" t="s">
        <v>467</v>
      </c>
      <c r="G52" s="798"/>
      <c r="H52" s="418"/>
      <c r="I52" s="457">
        <v>1600</v>
      </c>
    </row>
    <row r="53" spans="1:9" ht="17.149999999999999" customHeight="1">
      <c r="A53" s="393"/>
      <c r="B53" s="454"/>
      <c r="C53" s="409" t="s">
        <v>85</v>
      </c>
      <c r="D53" s="343" t="s">
        <v>87</v>
      </c>
      <c r="E53" s="408" t="s">
        <v>219</v>
      </c>
      <c r="F53" s="409" t="s">
        <v>329</v>
      </c>
      <c r="G53" s="799">
        <v>1615</v>
      </c>
      <c r="H53" s="854" t="s">
        <v>301</v>
      </c>
      <c r="I53" s="397"/>
    </row>
    <row r="54" spans="1:9" ht="17.149999999999999" customHeight="1">
      <c r="A54" s="464"/>
      <c r="B54" s="374"/>
      <c r="C54" s="346" t="s">
        <v>221</v>
      </c>
      <c r="D54" s="471" t="s">
        <v>222</v>
      </c>
      <c r="E54" s="385" t="s">
        <v>205</v>
      </c>
      <c r="F54" s="642" t="s">
        <v>330</v>
      </c>
      <c r="G54" s="797" t="s">
        <v>20</v>
      </c>
      <c r="H54" s="858" t="s">
        <v>429</v>
      </c>
      <c r="I54" s="473"/>
    </row>
    <row r="55" spans="1:9" ht="16.75" customHeight="1">
      <c r="A55" s="486">
        <v>30</v>
      </c>
      <c r="B55" s="388"/>
      <c r="C55" s="353" t="s">
        <v>351</v>
      </c>
      <c r="D55" s="580" t="s">
        <v>351</v>
      </c>
      <c r="E55" s="580" t="s">
        <v>331</v>
      </c>
      <c r="F55" s="580" t="s">
        <v>223</v>
      </c>
      <c r="G55" s="800"/>
      <c r="H55" s="859"/>
      <c r="I55" s="476">
        <v>30</v>
      </c>
    </row>
    <row r="56" spans="1:9" ht="17.149999999999999" customHeight="1">
      <c r="A56" s="464"/>
      <c r="B56" s="650" t="s">
        <v>119</v>
      </c>
      <c r="C56" s="665" t="s">
        <v>225</v>
      </c>
      <c r="D56" s="357" t="s">
        <v>69</v>
      </c>
      <c r="E56" s="358"/>
      <c r="F56" s="358"/>
      <c r="G56" s="791" t="s">
        <v>449</v>
      </c>
      <c r="H56" s="854" t="s">
        <v>301</v>
      </c>
      <c r="I56" s="451"/>
    </row>
    <row r="57" spans="1:9" ht="17.149999999999999" customHeight="1">
      <c r="A57" s="464"/>
      <c r="B57" s="666" t="s">
        <v>220</v>
      </c>
      <c r="C57" s="667" t="s">
        <v>92</v>
      </c>
      <c r="D57" s="580"/>
      <c r="E57" s="480" t="s">
        <v>227</v>
      </c>
      <c r="F57" s="480"/>
      <c r="G57" s="801"/>
      <c r="H57" s="857" t="s">
        <v>394</v>
      </c>
      <c r="I57" s="451"/>
    </row>
    <row r="58" spans="1:9" s="340" customFormat="1" ht="17.149999999999999" customHeight="1" thickBot="1">
      <c r="A58" s="467">
        <v>1700</v>
      </c>
      <c r="B58" s="388" t="s">
        <v>106</v>
      </c>
      <c r="C58" s="352" t="s">
        <v>311</v>
      </c>
      <c r="D58" s="353" t="s">
        <v>384</v>
      </c>
      <c r="E58" s="388" t="str">
        <f>"# " &amp; VALUE(RIGHT(D58,2)+1)</f>
        <v># 65</v>
      </c>
      <c r="F58" s="388" t="str">
        <f>"# " &amp; VALUE(RIGHT(E58,2)+1)</f>
        <v># 66</v>
      </c>
      <c r="G58" s="802"/>
      <c r="H58" s="855"/>
      <c r="I58" s="457">
        <v>1700</v>
      </c>
    </row>
    <row r="59" spans="1:9" ht="17.149999999999999" customHeight="1">
      <c r="A59" s="393"/>
      <c r="B59" s="358" t="s">
        <v>53</v>
      </c>
      <c r="C59" s="484"/>
      <c r="D59" s="408"/>
      <c r="E59" s="408"/>
      <c r="F59" s="408"/>
      <c r="G59" s="797" t="s">
        <v>20</v>
      </c>
      <c r="H59" s="442" t="s">
        <v>22</v>
      </c>
      <c r="I59" s="397"/>
    </row>
    <row r="60" spans="1:9" ht="17.149999999999999" customHeight="1">
      <c r="A60" s="464"/>
      <c r="B60" s="408"/>
      <c r="C60" s="374"/>
      <c r="D60" s="485" t="s">
        <v>52</v>
      </c>
      <c r="E60" s="326"/>
      <c r="F60" s="326"/>
      <c r="G60" s="803" t="s">
        <v>450</v>
      </c>
      <c r="H60" s="429" t="str">
        <f>H35</f>
        <v>新聞掏寶 # 278</v>
      </c>
      <c r="I60" s="451"/>
    </row>
    <row r="61" spans="1:9" ht="17.149999999999999" customHeight="1">
      <c r="A61" s="486">
        <v>30</v>
      </c>
      <c r="B61" s="388" t="s">
        <v>385</v>
      </c>
      <c r="C61" s="388" t="str">
        <f>"# " &amp; VALUE(RIGHT(B61,4)+1)</f>
        <v># 2012</v>
      </c>
      <c r="D61" s="388" t="str">
        <f>"# " &amp; VALUE(RIGHT(C61,4)+1)</f>
        <v># 2013</v>
      </c>
      <c r="E61" s="388" t="str">
        <f>"# " &amp; VALUE(RIGHT(D61,4)+1)</f>
        <v># 2014</v>
      </c>
      <c r="F61" s="388" t="str">
        <f>"# " &amp; VALUE(RIGHT(E61,4)+1)</f>
        <v># 2015</v>
      </c>
      <c r="G61" s="804"/>
      <c r="H61" s="488"/>
      <c r="I61" s="476">
        <v>30</v>
      </c>
    </row>
    <row r="62" spans="1:9" ht="17.149999999999999" customHeight="1">
      <c r="A62" s="489"/>
      <c r="B62" s="413" t="s">
        <v>386</v>
      </c>
      <c r="C62" s="490"/>
      <c r="D62" s="490"/>
      <c r="E62" s="408"/>
      <c r="F62" s="490"/>
      <c r="G62" s="426" t="s">
        <v>20</v>
      </c>
      <c r="H62" s="261" t="s">
        <v>46</v>
      </c>
      <c r="I62" s="451"/>
    </row>
    <row r="63" spans="1:9" ht="17.149999999999999" customHeight="1">
      <c r="A63" s="464"/>
      <c r="B63" s="342"/>
      <c r="C63" s="454"/>
      <c r="D63" s="454" t="s">
        <v>387</v>
      </c>
      <c r="E63" s="485"/>
      <c r="F63" s="492"/>
      <c r="G63" s="436" t="str">
        <f>G41</f>
        <v>周六聊Teen谷 # 46</v>
      </c>
      <c r="H63" s="259" t="s">
        <v>388</v>
      </c>
      <c r="I63" s="451"/>
    </row>
    <row r="64" spans="1:9" s="340" customFormat="1" ht="17.149999999999999" customHeight="1" thickBot="1">
      <c r="A64" s="467">
        <v>1800</v>
      </c>
      <c r="B64" s="372" t="s">
        <v>331</v>
      </c>
      <c r="C64" s="374" t="str">
        <f>"# " &amp; VALUE(RIGHT(B64,2)+1)</f>
        <v># 4</v>
      </c>
      <c r="D64" s="374" t="str">
        <f>"# " &amp; VALUE(RIGHT(C64,2)+1)</f>
        <v># 5</v>
      </c>
      <c r="E64" s="374" t="str">
        <f>"# " &amp; VALUE(RIGHT(D64,2)+1)</f>
        <v># 6</v>
      </c>
      <c r="F64" s="374" t="str">
        <f>"# " &amp; VALUE(RIGHT(E64,2)+1)</f>
        <v># 7</v>
      </c>
      <c r="G64" s="352"/>
      <c r="H64" s="262" t="s">
        <v>41</v>
      </c>
      <c r="I64" s="457">
        <v>1800</v>
      </c>
    </row>
    <row r="65" spans="1:9" ht="17.149999999999999" customHeight="1">
      <c r="A65" s="464"/>
      <c r="B65" s="372"/>
      <c r="C65" s="374"/>
      <c r="D65" s="374"/>
      <c r="E65" s="374"/>
      <c r="F65" s="374"/>
      <c r="G65" s="919" t="s">
        <v>233</v>
      </c>
      <c r="H65" s="920"/>
      <c r="I65" s="361"/>
    </row>
    <row r="66" spans="1:9" ht="17.149999999999999" customHeight="1" thickBot="1">
      <c r="A66" s="486">
        <v>30</v>
      </c>
      <c r="B66" s="493"/>
      <c r="C66" s="362"/>
      <c r="D66" s="362"/>
      <c r="E66" s="362"/>
      <c r="F66" s="362"/>
      <c r="G66" s="494" t="s">
        <v>389</v>
      </c>
      <c r="H66" s="495" t="s">
        <v>390</v>
      </c>
      <c r="I66" s="355">
        <v>30</v>
      </c>
    </row>
    <row r="67" spans="1:9" ht="17.149999999999999" customHeight="1">
      <c r="A67" s="464"/>
      <c r="B67" s="901" t="s">
        <v>236</v>
      </c>
      <c r="C67" s="902"/>
      <c r="D67" s="902"/>
      <c r="E67" s="902"/>
      <c r="F67" s="903"/>
      <c r="G67" s="904" t="s">
        <v>237</v>
      </c>
      <c r="H67" s="905"/>
      <c r="I67" s="361"/>
    </row>
    <row r="68" spans="1:9" s="340" customFormat="1" ht="12.65" customHeight="1" thickBot="1">
      <c r="A68" s="467">
        <v>1900</v>
      </c>
      <c r="B68" s="263"/>
      <c r="C68" s="263"/>
      <c r="D68" s="263"/>
      <c r="E68" s="263"/>
      <c r="F68" s="247">
        <v>1900</v>
      </c>
      <c r="G68" s="264"/>
      <c r="H68" s="265"/>
      <c r="I68" s="496">
        <v>1900</v>
      </c>
    </row>
    <row r="69" spans="1:9" s="340" customFormat="1" ht="17.149999999999999" customHeight="1">
      <c r="A69" s="481"/>
      <c r="B69" s="253" t="s">
        <v>54</v>
      </c>
      <c r="C69" s="253" t="s">
        <v>54</v>
      </c>
      <c r="D69" s="692" t="s">
        <v>416</v>
      </c>
      <c r="E69" s="266" t="s">
        <v>81</v>
      </c>
      <c r="F69" s="267" t="s">
        <v>55</v>
      </c>
      <c r="G69" s="268" t="s">
        <v>60</v>
      </c>
      <c r="H69" s="269" t="s">
        <v>101</v>
      </c>
      <c r="I69" s="460"/>
    </row>
    <row r="70" spans="1:9" s="340" customFormat="1" ht="17.149999999999999" customHeight="1">
      <c r="A70" s="481"/>
      <c r="B70" s="270" t="s">
        <v>391</v>
      </c>
      <c r="C70" s="270" t="s">
        <v>392</v>
      </c>
      <c r="D70" s="689" t="s">
        <v>429</v>
      </c>
      <c r="E70" s="271" t="s">
        <v>393</v>
      </c>
      <c r="F70" s="272" t="s">
        <v>394</v>
      </c>
      <c r="G70" s="273" t="s">
        <v>395</v>
      </c>
      <c r="H70" s="274" t="s">
        <v>396</v>
      </c>
      <c r="I70" s="499"/>
    </row>
    <row r="71" spans="1:9" s="340" customFormat="1" ht="17.149999999999999" customHeight="1">
      <c r="A71" s="364">
        <v>30</v>
      </c>
      <c r="B71" s="275" t="s">
        <v>56</v>
      </c>
      <c r="C71" s="275" t="s">
        <v>70</v>
      </c>
      <c r="D71" s="718" t="s">
        <v>418</v>
      </c>
      <c r="E71" s="277" t="s">
        <v>80</v>
      </c>
      <c r="F71" s="278" t="s">
        <v>245</v>
      </c>
      <c r="G71" s="279" t="s">
        <v>61</v>
      </c>
      <c r="H71" s="280" t="s">
        <v>102</v>
      </c>
      <c r="I71" s="451">
        <v>30</v>
      </c>
    </row>
    <row r="72" spans="1:9" s="340" customFormat="1" ht="17.149999999999999" customHeight="1">
      <c r="A72" s="364"/>
      <c r="B72" s="281">
        <v>800653411</v>
      </c>
      <c r="C72" s="282"/>
      <c r="D72" s="283" t="s">
        <v>208</v>
      </c>
      <c r="E72" s="283"/>
      <c r="F72" s="284">
        <v>1935</v>
      </c>
      <c r="G72" s="285"/>
      <c r="H72" s="286">
        <v>1935</v>
      </c>
      <c r="I72" s="451"/>
    </row>
    <row r="73" spans="1:9" ht="17.149999999999999" customHeight="1">
      <c r="A73" s="502"/>
      <c r="B73" s="287" t="s">
        <v>48</v>
      </c>
      <c r="C73" s="251"/>
      <c r="D73" s="251"/>
      <c r="E73" s="880" t="s">
        <v>246</v>
      </c>
      <c r="F73" s="890"/>
      <c r="G73" s="251"/>
      <c r="H73" s="251"/>
      <c r="I73" s="503"/>
    </row>
    <row r="74" spans="1:9" ht="17.149999999999999" customHeight="1">
      <c r="A74" s="481"/>
      <c r="B74" s="844" t="s">
        <v>372</v>
      </c>
      <c r="C74" s="832" t="str">
        <f t="shared" ref="C74:H74" si="8">"# " &amp; VALUE(RIGHT(B74,3)+1)</f>
        <v># 328</v>
      </c>
      <c r="D74" s="832" t="str">
        <f t="shared" si="8"/>
        <v># 329</v>
      </c>
      <c r="E74" s="886" t="s">
        <v>468</v>
      </c>
      <c r="F74" s="886" t="s">
        <v>469</v>
      </c>
      <c r="G74" s="832" t="str">
        <f t="shared" si="8"/>
        <v># 332</v>
      </c>
      <c r="H74" s="832" t="str">
        <f t="shared" si="8"/>
        <v># 333</v>
      </c>
      <c r="I74" s="504"/>
    </row>
    <row r="75" spans="1:9" s="340" customFormat="1" ht="17.149999999999999" customHeight="1" thickBot="1">
      <c r="A75" s="481">
        <v>2000</v>
      </c>
      <c r="B75" s="258"/>
      <c r="C75" s="252"/>
      <c r="D75" s="558"/>
      <c r="E75" s="886"/>
      <c r="F75" s="879"/>
      <c r="G75" s="252"/>
      <c r="H75" s="252"/>
      <c r="I75" s="457">
        <v>2000</v>
      </c>
    </row>
    <row r="76" spans="1:9" s="340" customFormat="1" ht="17.149999999999999" customHeight="1">
      <c r="A76" s="505"/>
      <c r="B76" s="287" t="s">
        <v>248</v>
      </c>
      <c r="C76" s="559" t="s">
        <v>249</v>
      </c>
      <c r="D76" s="261" t="s">
        <v>210</v>
      </c>
      <c r="E76" s="886"/>
      <c r="F76" s="889"/>
      <c r="G76" s="891"/>
      <c r="H76" s="290" t="s">
        <v>347</v>
      </c>
      <c r="I76" s="506"/>
    </row>
    <row r="77" spans="1:9" ht="17.149999999999999" customHeight="1">
      <c r="A77" s="364">
        <v>30</v>
      </c>
      <c r="B77" s="827" t="s">
        <v>448</v>
      </c>
      <c r="C77" s="826" t="str">
        <f>"# " &amp; VALUE(RIGHT(B77,4)+1)</f>
        <v># 2689</v>
      </c>
      <c r="D77" s="826" t="str">
        <f>"# " &amp; VALUE(RIGHT(C77,4)+1)</f>
        <v># 2690</v>
      </c>
      <c r="E77" s="886"/>
      <c r="F77" s="886" t="s">
        <v>470</v>
      </c>
      <c r="G77" s="893"/>
      <c r="H77" s="295"/>
      <c r="I77" s="355">
        <v>30</v>
      </c>
    </row>
    <row r="78" spans="1:9" ht="17.149999999999999" customHeight="1">
      <c r="A78" s="356"/>
      <c r="B78" s="287" t="s">
        <v>348</v>
      </c>
      <c r="C78" s="293"/>
      <c r="D78" s="293"/>
      <c r="E78" s="293"/>
      <c r="F78" s="293"/>
      <c r="G78" s="885"/>
      <c r="H78" s="670"/>
      <c r="I78" s="508"/>
    </row>
    <row r="79" spans="1:9" ht="17.149999999999999" customHeight="1" thickBot="1">
      <c r="A79" s="364"/>
      <c r="B79" s="256"/>
      <c r="C79" s="250"/>
      <c r="D79" s="250"/>
      <c r="E79" s="250"/>
      <c r="F79" s="250"/>
      <c r="G79" s="869"/>
      <c r="H79" s="846" t="s">
        <v>463</v>
      </c>
      <c r="I79" s="361"/>
    </row>
    <row r="80" spans="1:9" s="340" customFormat="1" ht="17.149999999999999" customHeight="1" thickBot="1">
      <c r="A80" s="509">
        <v>2100</v>
      </c>
      <c r="B80" s="258"/>
      <c r="C80" s="297"/>
      <c r="D80" s="259" t="s">
        <v>288</v>
      </c>
      <c r="E80" s="250"/>
      <c r="F80" s="250"/>
      <c r="G80" s="893"/>
      <c r="H80" s="295" t="s">
        <v>455</v>
      </c>
      <c r="I80" s="496">
        <v>2100</v>
      </c>
    </row>
    <row r="81" spans="1:14" s="340" customFormat="1" ht="17.149999999999999" customHeight="1">
      <c r="A81" s="510"/>
      <c r="B81" s="250" t="s">
        <v>373</v>
      </c>
      <c r="C81" s="250" t="str">
        <f>"# " &amp; VALUE(RIGHT(B81,2)+1)</f>
        <v># 10</v>
      </c>
      <c r="D81" s="250" t="str">
        <f>"# " &amp; VALUE(RIGHT(C81,2)+1)</f>
        <v># 11</v>
      </c>
      <c r="E81" s="250" t="str">
        <f>"# " &amp; VALUE(RIGHT(D81,2)+1)</f>
        <v># 12</v>
      </c>
      <c r="F81" s="250" t="str">
        <f>"# " &amp; VALUE(RIGHT(E81,2)+1)</f>
        <v># 13</v>
      </c>
      <c r="G81" s="885"/>
      <c r="H81" s="670"/>
      <c r="I81" s="460"/>
    </row>
    <row r="82" spans="1:14" s="340" customFormat="1" ht="17.149999999999999" customHeight="1">
      <c r="A82" s="513"/>
      <c r="B82" s="250"/>
      <c r="C82" s="250"/>
      <c r="D82" s="250"/>
      <c r="E82" s="250"/>
      <c r="F82" s="250"/>
      <c r="G82" s="893" t="s">
        <v>471</v>
      </c>
      <c r="H82" s="280"/>
      <c r="I82" s="499"/>
    </row>
    <row r="83" spans="1:14" ht="17.149999999999999" customHeight="1">
      <c r="A83" s="486">
        <v>30</v>
      </c>
      <c r="B83" s="250"/>
      <c r="C83" s="250"/>
      <c r="D83" s="250"/>
      <c r="E83" s="250"/>
      <c r="F83" s="250"/>
      <c r="G83" s="893" t="s">
        <v>472</v>
      </c>
      <c r="H83" s="671"/>
      <c r="I83" s="476">
        <v>30</v>
      </c>
    </row>
    <row r="84" spans="1:14" ht="17.149999999999999" customHeight="1">
      <c r="A84" s="464"/>
      <c r="B84" s="287" t="s">
        <v>353</v>
      </c>
      <c r="C84" s="261"/>
      <c r="D84" s="293"/>
      <c r="E84" s="293"/>
      <c r="F84" s="293"/>
      <c r="G84" s="885" t="s">
        <v>397</v>
      </c>
      <c r="H84" s="807" t="s">
        <v>452</v>
      </c>
      <c r="I84" s="451"/>
    </row>
    <row r="85" spans="1:14" ht="17.149999999999999" customHeight="1">
      <c r="A85" s="464"/>
      <c r="B85" s="256"/>
      <c r="C85" s="250"/>
      <c r="D85" s="250"/>
      <c r="E85" s="250"/>
      <c r="F85" s="250"/>
      <c r="G85" s="885" t="s">
        <v>421</v>
      </c>
      <c r="H85" s="805" t="s">
        <v>451</v>
      </c>
      <c r="I85" s="451"/>
    </row>
    <row r="86" spans="1:14" s="340" customFormat="1" ht="17.149999999999999" customHeight="1" thickBot="1">
      <c r="A86" s="467">
        <v>2200</v>
      </c>
      <c r="B86" s="301"/>
      <c r="C86" s="302"/>
      <c r="D86" s="302" t="s">
        <v>352</v>
      </c>
      <c r="E86" s="250"/>
      <c r="F86" s="250"/>
      <c r="G86" s="865"/>
      <c r="H86" s="806" t="s">
        <v>456</v>
      </c>
      <c r="I86" s="457">
        <v>2200</v>
      </c>
      <c r="M86" s="324"/>
      <c r="N86" s="324"/>
    </row>
    <row r="87" spans="1:14" s="340" customFormat="1" ht="17.149999999999999" customHeight="1">
      <c r="A87" s="513"/>
      <c r="B87" s="250" t="s">
        <v>139</v>
      </c>
      <c r="C87" s="250" t="str">
        <f>"# " &amp; VALUE(RIGHT(B87,2)+1)</f>
        <v># 26</v>
      </c>
      <c r="D87" s="250" t="str">
        <f>"# " &amp; VALUE(RIGHT(C87,2)+1)</f>
        <v># 27</v>
      </c>
      <c r="E87" s="250" t="str">
        <f>"# " &amp; VALUE(RIGHT(D87,2)+1)</f>
        <v># 28</v>
      </c>
      <c r="F87" s="250" t="str">
        <f>"# " &amp; VALUE(RIGHT(E87,2)+1)</f>
        <v># 29</v>
      </c>
      <c r="G87" s="892"/>
      <c r="H87" s="290" t="s">
        <v>357</v>
      </c>
      <c r="I87" s="460"/>
    </row>
    <row r="88" spans="1:14" s="340" customFormat="1" ht="17.149999999999999" customHeight="1">
      <c r="A88" s="513"/>
      <c r="B88" s="258"/>
      <c r="C88" s="250"/>
      <c r="D88" s="250"/>
      <c r="E88" s="250"/>
      <c r="F88" s="250"/>
      <c r="G88" s="885"/>
      <c r="H88" s="295"/>
      <c r="I88" s="499"/>
    </row>
    <row r="89" spans="1:14" ht="17.149999999999999" customHeight="1" thickBot="1">
      <c r="A89" s="486">
        <v>30</v>
      </c>
      <c r="B89" s="305"/>
      <c r="C89" s="252"/>
      <c r="D89" s="252"/>
      <c r="E89" s="252"/>
      <c r="F89" s="252"/>
      <c r="G89" s="893"/>
      <c r="H89" s="299" t="s">
        <v>476</v>
      </c>
      <c r="I89" s="476">
        <v>30</v>
      </c>
      <c r="M89" s="340"/>
    </row>
    <row r="90" spans="1:14" ht="17.149999999999999" customHeight="1">
      <c r="A90" s="489"/>
      <c r="B90" s="256" t="s">
        <v>109</v>
      </c>
      <c r="C90" s="307"/>
      <c r="D90" s="243"/>
      <c r="E90" s="895"/>
      <c r="F90" s="895"/>
      <c r="G90" s="885"/>
      <c r="H90" s="295" t="s">
        <v>358</v>
      </c>
      <c r="I90" s="451"/>
    </row>
    <row r="91" spans="1:14" ht="17.149999999999999" customHeight="1">
      <c r="A91" s="464"/>
      <c r="B91" s="308"/>
      <c r="C91" s="307"/>
      <c r="D91" s="259" t="s">
        <v>398</v>
      </c>
      <c r="E91" s="897"/>
      <c r="F91" s="897"/>
      <c r="G91" s="893"/>
      <c r="H91" s="295"/>
      <c r="I91" s="451"/>
    </row>
    <row r="92" spans="1:14" ht="17.149999999999999" customHeight="1">
      <c r="A92" s="464"/>
      <c r="B92" s="250" t="s">
        <v>82</v>
      </c>
      <c r="C92" s="250" t="str">
        <f>"# " &amp; VALUE(RIGHT(B92,2)+1)</f>
        <v># 2</v>
      </c>
      <c r="D92" s="250" t="str">
        <f>"# " &amp; VALUE(RIGHT(C92,2)+1)</f>
        <v># 3</v>
      </c>
      <c r="E92" s="894" t="s">
        <v>473</v>
      </c>
      <c r="F92" s="894" t="s">
        <v>473</v>
      </c>
      <c r="G92" s="885"/>
      <c r="H92" s="286">
        <v>2245</v>
      </c>
      <c r="I92" s="451"/>
    </row>
    <row r="93" spans="1:14" ht="17.149999999999999" customHeight="1" thickBot="1">
      <c r="A93" s="467">
        <v>2300</v>
      </c>
      <c r="B93" s="252"/>
      <c r="C93" s="252"/>
      <c r="D93" s="310"/>
      <c r="E93" s="878"/>
      <c r="F93" s="878"/>
      <c r="G93" s="893"/>
      <c r="H93" s="253" t="s">
        <v>79</v>
      </c>
      <c r="I93" s="457">
        <v>2300</v>
      </c>
    </row>
    <row r="94" spans="1:14" s="340" customFormat="1" ht="17.149999999999999" customHeight="1">
      <c r="A94" s="518"/>
      <c r="B94" s="256" t="s">
        <v>98</v>
      </c>
      <c r="C94" s="577"/>
      <c r="D94" s="312" t="s">
        <v>255</v>
      </c>
      <c r="E94" s="896"/>
      <c r="F94" s="896"/>
      <c r="G94" s="885"/>
      <c r="H94" s="295" t="s">
        <v>361</v>
      </c>
      <c r="I94" s="506"/>
    </row>
    <row r="95" spans="1:14" s="340" customFormat="1" ht="17.149999999999999" customHeight="1" thickBot="1">
      <c r="A95" s="518"/>
      <c r="B95" s="848" t="s">
        <v>464</v>
      </c>
      <c r="C95" s="849" t="str">
        <f>"# " &amp; VALUE(RIGHT(B95,4)+1)</f>
        <v># 3901</v>
      </c>
      <c r="D95" s="849" t="str">
        <f>"# " &amp; VALUE(RIGHT(C95,4)+1)</f>
        <v># 3902</v>
      </c>
      <c r="E95" s="877"/>
      <c r="F95" s="877"/>
      <c r="G95" s="870"/>
      <c r="H95" s="280" t="s">
        <v>78</v>
      </c>
      <c r="I95" s="519"/>
    </row>
    <row r="96" spans="1:14" s="340" customFormat="1" ht="17.149999999999999" customHeight="1" thickBot="1">
      <c r="A96" s="520">
        <v>2315</v>
      </c>
      <c r="B96" s="258"/>
      <c r="C96" s="250"/>
      <c r="D96" s="250"/>
      <c r="E96" s="876" t="s">
        <v>39</v>
      </c>
      <c r="F96" s="876" t="s">
        <v>39</v>
      </c>
      <c r="G96" s="885"/>
      <c r="H96" s="311"/>
      <c r="I96" s="521">
        <v>2315</v>
      </c>
    </row>
    <row r="97" spans="1:9" ht="17.149999999999999" customHeight="1" thickBot="1">
      <c r="A97" s="350">
        <v>30</v>
      </c>
      <c r="B97" s="315"/>
      <c r="C97" s="316"/>
      <c r="D97" s="316"/>
      <c r="E97" s="875" t="s">
        <v>17</v>
      </c>
      <c r="F97" s="874" t="s">
        <v>17</v>
      </c>
      <c r="G97" s="913" t="s">
        <v>258</v>
      </c>
      <c r="H97" s="914"/>
      <c r="I97" s="523">
        <v>30</v>
      </c>
    </row>
    <row r="98" spans="1:9" ht="17.149999999999999" customHeight="1">
      <c r="A98" s="356"/>
      <c r="B98" s="258"/>
      <c r="C98" s="317"/>
      <c r="D98" s="317" t="s">
        <v>44</v>
      </c>
      <c r="E98" s="873"/>
      <c r="F98" s="873"/>
      <c r="G98" s="891"/>
      <c r="H98" s="851" t="s">
        <v>465</v>
      </c>
      <c r="I98" s="361"/>
    </row>
    <row r="99" spans="1:9" ht="17.149999999999999" customHeight="1">
      <c r="A99" s="364"/>
      <c r="B99" s="258"/>
      <c r="C99" s="251"/>
      <c r="D99" s="251"/>
      <c r="E99" s="893" t="s">
        <v>431</v>
      </c>
      <c r="F99" s="893" t="s">
        <v>474</v>
      </c>
      <c r="G99" s="893"/>
      <c r="H99" s="860" t="s">
        <v>265</v>
      </c>
      <c r="I99" s="361"/>
    </row>
    <row r="100" spans="1:9" ht="17.149999999999999" customHeight="1" thickBot="1">
      <c r="A100" s="364"/>
      <c r="B100" s="258"/>
      <c r="C100" s="251"/>
      <c r="D100" s="251"/>
      <c r="E100" s="873"/>
      <c r="F100" s="873"/>
      <c r="G100" s="885"/>
      <c r="H100" s="857" t="s">
        <v>394</v>
      </c>
      <c r="I100" s="361"/>
    </row>
    <row r="101" spans="1:9" s="340" customFormat="1" ht="17.149999999999999" customHeight="1" thickBot="1">
      <c r="A101" s="331" t="s">
        <v>9</v>
      </c>
      <c r="B101" s="319"/>
      <c r="C101" s="320"/>
      <c r="D101" s="320" t="s">
        <v>39</v>
      </c>
      <c r="E101" s="872"/>
      <c r="F101" s="872"/>
      <c r="G101" s="869"/>
      <c r="H101" s="850"/>
      <c r="I101" s="363" t="s">
        <v>9</v>
      </c>
    </row>
    <row r="102" spans="1:9" ht="17.149999999999999" customHeight="1">
      <c r="A102" s="341"/>
      <c r="B102" s="525" t="s">
        <v>17</v>
      </c>
      <c r="C102" s="522"/>
      <c r="D102" s="522"/>
      <c r="E102" s="326"/>
      <c r="F102" s="522"/>
      <c r="G102" s="893"/>
      <c r="H102" s="650" t="s">
        <v>20</v>
      </c>
      <c r="I102" s="397"/>
    </row>
    <row r="103" spans="1:9" ht="17.149999999999999" customHeight="1">
      <c r="A103" s="364"/>
      <c r="B103" s="408"/>
      <c r="C103" s="326"/>
      <c r="D103" s="326" t="str">
        <f>D60</f>
        <v>兄弟幫 Big Boys Club (2505 EPI)</v>
      </c>
      <c r="F103" s="528"/>
      <c r="G103" s="885"/>
      <c r="H103" s="418" t="str">
        <f>H35</f>
        <v>新聞掏寶 # 278</v>
      </c>
      <c r="I103" s="451"/>
    </row>
    <row r="104" spans="1:9" ht="17.149999999999999" customHeight="1">
      <c r="A104" s="350">
        <v>30</v>
      </c>
      <c r="B104" s="388" t="str">
        <f>B61</f>
        <v># 2011</v>
      </c>
      <c r="C104" s="388" t="str">
        <f>C61</f>
        <v># 2012</v>
      </c>
      <c r="D104" s="374" t="str">
        <f>D61</f>
        <v># 2013</v>
      </c>
      <c r="E104" s="374" t="str">
        <f>E61</f>
        <v># 2014</v>
      </c>
      <c r="F104" s="388" t="str">
        <f>F61</f>
        <v># 2015</v>
      </c>
      <c r="G104" s="893" t="s">
        <v>471</v>
      </c>
      <c r="H104" s="652"/>
      <c r="I104" s="476">
        <v>30</v>
      </c>
    </row>
    <row r="105" spans="1:9" ht="17.149999999999999" customHeight="1">
      <c r="A105" s="364"/>
      <c r="B105" s="342" t="s">
        <v>17</v>
      </c>
      <c r="C105" s="516"/>
      <c r="D105" s="359"/>
      <c r="E105" s="359"/>
      <c r="F105" s="359"/>
      <c r="G105" s="893" t="s">
        <v>472</v>
      </c>
      <c r="H105" s="434" t="s">
        <v>20</v>
      </c>
      <c r="I105" s="451"/>
    </row>
    <row r="106" spans="1:9" s="340" customFormat="1" ht="17.149999999999999" customHeight="1" thickBot="1">
      <c r="A106" s="331" t="s">
        <v>10</v>
      </c>
      <c r="B106" s="517"/>
      <c r="C106" s="516"/>
      <c r="D106" s="454" t="str">
        <f>D86</f>
        <v xml:space="preserve">錦囊妙錄: 終極局中局 Under The Moonlight (17 EPI) </v>
      </c>
      <c r="G106" s="885" t="s">
        <v>397</v>
      </c>
      <c r="H106" s="418" t="str">
        <f>H63</f>
        <v>財經透視 # 48</v>
      </c>
      <c r="I106" s="423" t="s">
        <v>10</v>
      </c>
    </row>
    <row r="107" spans="1:9" ht="17.149999999999999" customHeight="1">
      <c r="A107" s="432"/>
      <c r="B107" s="374" t="str">
        <f>B87</f>
        <v># 25</v>
      </c>
      <c r="C107" s="374" t="str">
        <f>"# " &amp; VALUE(RIGHT(B107,2)+1)</f>
        <v># 26</v>
      </c>
      <c r="D107" s="374" t="str">
        <f>"# " &amp; VALUE(RIGHT(C107,2)+1)</f>
        <v># 27</v>
      </c>
      <c r="E107" s="374" t="str">
        <f>"# " &amp; VALUE(RIGHT(D107,2)+1)</f>
        <v># 28</v>
      </c>
      <c r="F107" s="374" t="str">
        <f>"# " &amp; VALUE(RIGHT(E107,2)+1)</f>
        <v># 29</v>
      </c>
      <c r="G107" s="885" t="s">
        <v>421</v>
      </c>
      <c r="H107" s="434" t="s">
        <v>20</v>
      </c>
      <c r="I107" s="416"/>
    </row>
    <row r="108" spans="1:9" ht="17.149999999999999" customHeight="1">
      <c r="A108" s="534">
        <v>30</v>
      </c>
      <c r="B108" s="388"/>
      <c r="C108" s="388"/>
      <c r="D108" s="388"/>
      <c r="E108" s="388"/>
      <c r="F108" s="388"/>
      <c r="G108" s="865"/>
      <c r="H108" s="429" t="str">
        <f>H70</f>
        <v>星期日檔案 #29</v>
      </c>
      <c r="I108" s="401">
        <v>30</v>
      </c>
    </row>
    <row r="109" spans="1:9" ht="17.149999999999999" customHeight="1">
      <c r="A109" s="439"/>
      <c r="B109" s="413" t="s">
        <v>17</v>
      </c>
      <c r="C109" s="374"/>
      <c r="D109" s="374"/>
      <c r="E109" s="374"/>
      <c r="F109" s="359"/>
      <c r="G109" s="892"/>
      <c r="H109" s="655" t="s">
        <v>22</v>
      </c>
      <c r="I109" s="656"/>
    </row>
    <row r="110" spans="1:9" s="340" customFormat="1" ht="17.149999999999999" customHeight="1" thickBot="1">
      <c r="A110" s="331" t="s">
        <v>11</v>
      </c>
      <c r="B110" s="372"/>
      <c r="C110" s="408"/>
      <c r="D110" s="374" t="str">
        <f>$D$80</f>
        <v>新聞女王2 The QUEEN Of News 2 (25 EPI)</v>
      </c>
      <c r="E110" s="374"/>
      <c r="F110" s="374"/>
      <c r="G110" s="885"/>
      <c r="H110" s="579"/>
      <c r="I110" s="423" t="s">
        <v>11</v>
      </c>
    </row>
    <row r="111" spans="1:9" ht="17.149999999999999" customHeight="1">
      <c r="A111" s="432"/>
      <c r="B111" s="372" t="str">
        <f>B81</f>
        <v># 9</v>
      </c>
      <c r="C111" s="374" t="str">
        <f>C81</f>
        <v># 10</v>
      </c>
      <c r="D111" s="374" t="str">
        <f>"# " &amp; VALUE(RIGHT(C111,2)+1)</f>
        <v># 11</v>
      </c>
      <c r="E111" s="374" t="str">
        <f>"# " &amp; VALUE(RIGHT(D111,2)+1)</f>
        <v># 12</v>
      </c>
      <c r="F111" s="374" t="str">
        <f>"# " &amp; VALUE(RIGHT(E111,2)+1)</f>
        <v># 13</v>
      </c>
      <c r="G111" s="893"/>
      <c r="H111" s="847" t="s">
        <v>463</v>
      </c>
      <c r="I111" s="370"/>
    </row>
    <row r="112" spans="1:9" ht="17.149999999999999" customHeight="1">
      <c r="A112" s="390">
        <v>30</v>
      </c>
      <c r="B112" s="380"/>
      <c r="C112" s="388"/>
      <c r="D112" s="388"/>
      <c r="E112" s="388"/>
      <c r="F112" s="374"/>
      <c r="G112" s="898" t="s">
        <v>475</v>
      </c>
      <c r="H112" s="659"/>
      <c r="I112" s="376">
        <v>30</v>
      </c>
    </row>
    <row r="113" spans="1:9" ht="17.149999999999999" customHeight="1">
      <c r="A113" s="390"/>
      <c r="B113" s="413" t="s">
        <v>17</v>
      </c>
      <c r="C113" s="500"/>
      <c r="D113" s="405" t="s">
        <v>208</v>
      </c>
      <c r="E113" s="405"/>
      <c r="F113" s="501"/>
      <c r="G113" s="497" t="s">
        <v>22</v>
      </c>
      <c r="H113" s="659"/>
      <c r="I113" s="391"/>
    </row>
    <row r="114" spans="1:9" ht="17.149999999999999" customHeight="1">
      <c r="A114" s="439"/>
      <c r="B114" s="535" t="s">
        <v>17</v>
      </c>
      <c r="C114" s="536"/>
      <c r="D114" s="536" t="str">
        <f>D76</f>
        <v xml:space="preserve">愛．回家之開心速遞  Lo And Behold </v>
      </c>
      <c r="E114" s="889"/>
      <c r="F114" s="889"/>
      <c r="G114" s="448" t="s">
        <v>399</v>
      </c>
      <c r="H114" s="659"/>
      <c r="I114" s="379"/>
    </row>
    <row r="115" spans="1:9" s="340" customFormat="1" ht="17.149999999999999" customHeight="1" thickBot="1">
      <c r="A115" s="331" t="s">
        <v>12</v>
      </c>
      <c r="B115" s="828" t="str">
        <f>B77</f>
        <v># 2688</v>
      </c>
      <c r="C115" s="823" t="str">
        <f t="shared" ref="C115:D115" si="9">C77</f>
        <v># 2689</v>
      </c>
      <c r="D115" s="823" t="str">
        <f t="shared" si="9"/>
        <v># 2690</v>
      </c>
      <c r="E115" s="886"/>
      <c r="F115" s="871" t="s">
        <v>470</v>
      </c>
      <c r="G115" s="533"/>
      <c r="H115" s="659"/>
      <c r="I115" s="363" t="s">
        <v>12</v>
      </c>
    </row>
    <row r="116" spans="1:9" ht="17.149999999999999" customHeight="1">
      <c r="A116" s="432"/>
      <c r="B116" s="535" t="s">
        <v>17</v>
      </c>
      <c r="C116" s="490"/>
      <c r="D116" s="374" t="s">
        <v>261</v>
      </c>
      <c r="E116" s="886" t="s">
        <v>261</v>
      </c>
      <c r="F116" s="889"/>
      <c r="G116" s="654" t="s">
        <v>330</v>
      </c>
      <c r="H116" s="668" t="s">
        <v>22</v>
      </c>
      <c r="I116" s="416"/>
    </row>
    <row r="117" spans="1:9" ht="17.149999999999999" customHeight="1">
      <c r="A117" s="534">
        <v>30</v>
      </c>
      <c r="B117" s="351" t="str">
        <f>B74</f>
        <v># 327</v>
      </c>
      <c r="C117" s="388" t="str">
        <f>C74</f>
        <v># 328</v>
      </c>
      <c r="D117" s="388" t="str">
        <f>D74</f>
        <v># 329</v>
      </c>
      <c r="E117" s="871" t="s">
        <v>468</v>
      </c>
      <c r="F117" s="871" t="s">
        <v>469</v>
      </c>
      <c r="G117" s="352" t="s">
        <v>223</v>
      </c>
      <c r="H117" s="669" t="str">
        <f>H85</f>
        <v>無窮之路V — 智行無疆 #1</v>
      </c>
      <c r="I117" s="401">
        <v>30</v>
      </c>
    </row>
    <row r="118" spans="1:9" ht="17.149999999999999" customHeight="1">
      <c r="A118" s="390"/>
      <c r="B118" s="537" t="s">
        <v>17</v>
      </c>
      <c r="C118" s="490" t="s">
        <v>17</v>
      </c>
      <c r="D118" s="507" t="s">
        <v>17</v>
      </c>
      <c r="E118" s="480" t="s">
        <v>83</v>
      </c>
      <c r="F118" s="357" t="s">
        <v>17</v>
      </c>
      <c r="G118" s="511" t="s">
        <v>77</v>
      </c>
      <c r="H118" s="655" t="s">
        <v>22</v>
      </c>
      <c r="I118" s="406"/>
    </row>
    <row r="119" spans="1:9" s="340" customFormat="1" ht="17.149999999999999" customHeight="1" thickBot="1">
      <c r="A119" s="331" t="s">
        <v>15</v>
      </c>
      <c r="B119" s="539" t="str">
        <f>B70</f>
        <v>美食新聞報道 # 142</v>
      </c>
      <c r="C119" s="374" t="str">
        <f>$C$70</f>
        <v>美食新聞報道 # 143</v>
      </c>
      <c r="D119" s="511" t="str">
        <f>D70</f>
        <v>旅行最緊要近 #2</v>
      </c>
      <c r="E119" s="580" t="str">
        <f>E58</f>
        <v># 65</v>
      </c>
      <c r="F119" s="353" t="str">
        <f>F70</f>
        <v>最強生命線 # 425</v>
      </c>
      <c r="G119" s="352" t="str">
        <f>G74</f>
        <v># 332</v>
      </c>
      <c r="H119" s="446" t="str">
        <f>H89</f>
        <v>芷珊再約王嘉爾 #2</v>
      </c>
      <c r="I119" s="423" t="s">
        <v>15</v>
      </c>
    </row>
    <row r="120" spans="1:9" ht="17.149999999999999" customHeight="1">
      <c r="A120" s="432"/>
      <c r="B120" s="413" t="s">
        <v>17</v>
      </c>
      <c r="C120" s="358"/>
      <c r="D120" s="359"/>
      <c r="E120" s="359"/>
      <c r="F120" s="359"/>
      <c r="G120" s="497" t="s">
        <v>22</v>
      </c>
      <c r="H120" s="937" t="s">
        <v>477</v>
      </c>
      <c r="I120" s="370"/>
    </row>
    <row r="121" spans="1:9" ht="17.149999999999999" customHeight="1">
      <c r="A121" s="534">
        <v>30</v>
      </c>
      <c r="B121" s="540"/>
      <c r="C121" s="485"/>
      <c r="D121" s="485" t="s">
        <v>334</v>
      </c>
      <c r="E121" s="485"/>
      <c r="F121" s="492"/>
      <c r="G121" s="634"/>
      <c r="H121" s="936" t="s">
        <v>478</v>
      </c>
      <c r="I121" s="376">
        <v>30</v>
      </c>
    </row>
    <row r="122" spans="1:9" ht="17.149999999999999" customHeight="1">
      <c r="A122" s="390"/>
      <c r="B122" s="372" t="str">
        <f>B64</f>
        <v># 3</v>
      </c>
      <c r="C122" s="374" t="str">
        <f>C64</f>
        <v># 4</v>
      </c>
      <c r="D122" s="374" t="str">
        <f>D64</f>
        <v># 5</v>
      </c>
      <c r="E122" s="374" t="str">
        <f>E64</f>
        <v># 6</v>
      </c>
      <c r="F122" s="374" t="str">
        <f>F64</f>
        <v># 7</v>
      </c>
      <c r="G122" s="436" t="s">
        <v>381</v>
      </c>
      <c r="H122" s="538" t="s">
        <v>20</v>
      </c>
      <c r="I122" s="379"/>
    </row>
    <row r="123" spans="1:9" s="340" customFormat="1" ht="17.149999999999999" customHeight="1" thickBot="1">
      <c r="A123" s="331" t="s">
        <v>13</v>
      </c>
      <c r="B123" s="380"/>
      <c r="C123" s="388"/>
      <c r="D123" s="388"/>
      <c r="E123" s="388"/>
      <c r="F123" s="388"/>
      <c r="G123" s="635"/>
      <c r="H123" s="498" t="s">
        <v>244</v>
      </c>
      <c r="I123" s="363" t="s">
        <v>13</v>
      </c>
    </row>
    <row r="124" spans="1:9" ht="17.149999999999999" customHeight="1">
      <c r="A124" s="364"/>
      <c r="B124" s="535" t="s">
        <v>17</v>
      </c>
      <c r="C124" s="490"/>
      <c r="D124" s="374" t="str">
        <f>D$41</f>
        <v>*流行都市  Big City Shop 2025</v>
      </c>
      <c r="E124" s="326"/>
      <c r="F124" s="541"/>
      <c r="G124" s="497" t="s">
        <v>22</v>
      </c>
      <c r="H124" s="542" t="s">
        <v>20</v>
      </c>
      <c r="I124" s="361"/>
    </row>
    <row r="125" spans="1:9" ht="17.149999999999999" customHeight="1">
      <c r="A125" s="364"/>
      <c r="B125" s="374" t="str">
        <f>B$42</f>
        <v># 1856</v>
      </c>
      <c r="C125" s="374" t="str">
        <f>C$42</f>
        <v># 1857</v>
      </c>
      <c r="D125" s="374" t="str">
        <f>D$42</f>
        <v># 1858</v>
      </c>
      <c r="E125" s="374" t="str">
        <f>E$42</f>
        <v># 1859</v>
      </c>
      <c r="F125" s="374" t="str">
        <f>F42</f>
        <v># 1860</v>
      </c>
      <c r="G125" s="511" t="str">
        <f>G70</f>
        <v>新聞透視 # 46</v>
      </c>
      <c r="H125" s="543"/>
      <c r="I125" s="361"/>
    </row>
    <row r="126" spans="1:9" ht="17.149999999999999" customHeight="1">
      <c r="A126" s="534" t="s">
        <v>2</v>
      </c>
      <c r="B126" s="351"/>
      <c r="C126" s="388"/>
      <c r="D126" s="388"/>
      <c r="E126" s="388"/>
      <c r="F126" s="544" t="s">
        <v>59</v>
      </c>
      <c r="H126" s="378" t="str">
        <f>H39</f>
        <v>流行經典50年 # 67</v>
      </c>
      <c r="I126" s="376" t="s">
        <v>2</v>
      </c>
    </row>
    <row r="127" spans="1:9" ht="17.149999999999999" customHeight="1">
      <c r="A127" s="390"/>
      <c r="B127" s="545" t="s">
        <v>51</v>
      </c>
      <c r="C127" s="374"/>
      <c r="D127" s="374" t="s">
        <v>50</v>
      </c>
      <c r="E127" s="374"/>
      <c r="F127" s="374"/>
      <c r="G127" s="497" t="s">
        <v>22</v>
      </c>
      <c r="H127" s="581"/>
      <c r="I127" s="391"/>
    </row>
    <row r="128" spans="1:9" ht="17.149999999999999" customHeight="1" thickBot="1">
      <c r="A128" s="546" t="s">
        <v>14</v>
      </c>
      <c r="B128" s="547" t="s">
        <v>400</v>
      </c>
      <c r="C128" s="548" t="str">
        <f>"# " &amp; VALUE(RIGHT(B128,3)+1)</f>
        <v># 215</v>
      </c>
      <c r="D128" s="548" t="str">
        <f>"# " &amp; VALUE(RIGHT(C128,3)+1)</f>
        <v># 216</v>
      </c>
      <c r="E128" s="548" t="str">
        <f>"# " &amp; VALUE(RIGHT(D128,3)+1)</f>
        <v># 217</v>
      </c>
      <c r="F128" s="548" t="str">
        <f>"# " &amp; VALUE(RIGHT(E128,3)+1)</f>
        <v># 218</v>
      </c>
      <c r="G128" s="549" t="str">
        <f>G41</f>
        <v>周六聊Teen谷 # 46</v>
      </c>
      <c r="H128" s="550"/>
      <c r="I128" s="551" t="s">
        <v>14</v>
      </c>
    </row>
    <row r="129" spans="1:9" ht="17.149999999999999" customHeight="1" thickTop="1">
      <c r="A129" s="552"/>
      <c r="B129" s="553" t="s">
        <v>401</v>
      </c>
      <c r="C129" s="326"/>
      <c r="D129" s="326"/>
      <c r="E129" s="326"/>
      <c r="F129" s="326"/>
      <c r="G129" s="326"/>
      <c r="H129" s="921">
        <f ca="1">TODAY()</f>
        <v>45989</v>
      </c>
      <c r="I129" s="922"/>
    </row>
    <row r="130" spans="1:9" ht="17.149999999999999" customHeight="1">
      <c r="B130" s="553"/>
    </row>
    <row r="131" spans="1:9" ht="17.149999999999999" customHeight="1"/>
    <row r="132" spans="1:9" ht="17.149999999999999" customHeight="1"/>
  </sheetData>
  <mergeCells count="11">
    <mergeCell ref="G65:H65"/>
    <mergeCell ref="B67:F67"/>
    <mergeCell ref="G67:H67"/>
    <mergeCell ref="G97:H97"/>
    <mergeCell ref="H129:I129"/>
    <mergeCell ref="G26:H26"/>
    <mergeCell ref="C1:G1"/>
    <mergeCell ref="H2:I2"/>
    <mergeCell ref="G11:H11"/>
    <mergeCell ref="B12:F12"/>
    <mergeCell ref="G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wk1</vt:lpstr>
      <vt:lpstr>wk2</vt:lpstr>
      <vt:lpstr>wk3</vt:lpstr>
      <vt:lpstr>wk4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2025-10-21T04:22:28Z</cp:lastPrinted>
  <dcterms:created xsi:type="dcterms:W3CDTF">2009-06-03T02:40:18Z</dcterms:created>
  <dcterms:modified xsi:type="dcterms:W3CDTF">2025-11-28T04:38:16Z</dcterms:modified>
</cp:coreProperties>
</file>