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TVB Jade HD\Schedule\2025\"/>
    </mc:Choice>
  </mc:AlternateContent>
  <xr:revisionPtr revIDLastSave="0" documentId="13_ncr:1_{EC558360-D099-426E-9172-57B421EB9902}" xr6:coauthVersionLast="47" xr6:coauthVersionMax="47" xr10:uidLastSave="{00000000-0000-0000-0000-000000000000}"/>
  <bookViews>
    <workbookView xWindow="-110" yWindow="-110" windowWidth="19420" windowHeight="10300" tabRatio="602" xr2:uid="{00000000-000D-0000-FFFF-FFFF00000000}"/>
  </bookViews>
  <sheets>
    <sheet name="wk1" sheetId="3" r:id="rId1"/>
    <sheet name="wk2" sheetId="4" r:id="rId2"/>
  </sheets>
  <definedNames>
    <definedName name="_xlnm.Print_Area" localSheetId="0">'wk1'!$A$1:$I$130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9" i="4" l="1"/>
  <c r="G128" i="4"/>
  <c r="C128" i="4"/>
  <c r="D128" i="4" s="1"/>
  <c r="E128" i="4" s="1"/>
  <c r="F128" i="4" s="1"/>
  <c r="H126" i="4"/>
  <c r="G125" i="4"/>
  <c r="B125" i="4"/>
  <c r="D124" i="4"/>
  <c r="B122" i="4"/>
  <c r="G121" i="4"/>
  <c r="F119" i="4"/>
  <c r="D119" i="4"/>
  <c r="C119" i="4"/>
  <c r="B119" i="4"/>
  <c r="B117" i="4"/>
  <c r="B115" i="4"/>
  <c r="D114" i="4"/>
  <c r="B111" i="4"/>
  <c r="D110" i="4"/>
  <c r="H108" i="4"/>
  <c r="C107" i="4"/>
  <c r="D107" i="4" s="1"/>
  <c r="E107" i="4" s="1"/>
  <c r="F107" i="4" s="1"/>
  <c r="B107" i="4"/>
  <c r="H106" i="4"/>
  <c r="D106" i="4"/>
  <c r="B104" i="4"/>
  <c r="H103" i="4"/>
  <c r="G103" i="4"/>
  <c r="D103" i="4"/>
  <c r="G99" i="4"/>
  <c r="C95" i="4"/>
  <c r="D95" i="4" s="1"/>
  <c r="E95" i="4" s="1"/>
  <c r="F95" i="4" s="1"/>
  <c r="C92" i="4"/>
  <c r="D92" i="4" s="1"/>
  <c r="E92" i="4" s="1"/>
  <c r="F92" i="4" s="1"/>
  <c r="C87" i="4"/>
  <c r="D48" i="4" s="1"/>
  <c r="C81" i="4"/>
  <c r="C111" i="4" s="1"/>
  <c r="D111" i="4" s="1"/>
  <c r="E111" i="4" s="1"/>
  <c r="F111" i="4" s="1"/>
  <c r="C77" i="4"/>
  <c r="C115" i="4" s="1"/>
  <c r="D74" i="4"/>
  <c r="D117" i="4" s="1"/>
  <c r="C74" i="4"/>
  <c r="C117" i="4" s="1"/>
  <c r="C64" i="4"/>
  <c r="C122" i="4" s="1"/>
  <c r="G63" i="4"/>
  <c r="C61" i="4"/>
  <c r="D35" i="4" s="1"/>
  <c r="H60" i="4"/>
  <c r="E58" i="4"/>
  <c r="F58" i="4" s="1"/>
  <c r="G57" i="4"/>
  <c r="H54" i="4"/>
  <c r="C52" i="4"/>
  <c r="D52" i="4" s="1"/>
  <c r="E52" i="4" s="1"/>
  <c r="F52" i="4" s="1"/>
  <c r="B52" i="4"/>
  <c r="H51" i="4"/>
  <c r="C48" i="4"/>
  <c r="D47" i="4"/>
  <c r="D44" i="4"/>
  <c r="D42" i="4"/>
  <c r="D125" i="4" s="1"/>
  <c r="C42" i="4"/>
  <c r="C125" i="4" s="1"/>
  <c r="B38" i="4"/>
  <c r="G35" i="4"/>
  <c r="C35" i="4"/>
  <c r="C33" i="4"/>
  <c r="B33" i="4"/>
  <c r="E32" i="4"/>
  <c r="C30" i="4"/>
  <c r="E26" i="4"/>
  <c r="D26" i="4"/>
  <c r="C26" i="4"/>
  <c r="B26" i="4"/>
  <c r="C23" i="4"/>
  <c r="D23" i="4" s="1"/>
  <c r="E23" i="4" s="1"/>
  <c r="F23" i="4" s="1"/>
  <c r="D22" i="4"/>
  <c r="D51" i="4" s="1"/>
  <c r="G21" i="4"/>
  <c r="H21" i="4" s="1"/>
  <c r="C21" i="4"/>
  <c r="D21" i="4" s="1"/>
  <c r="C19" i="4"/>
  <c r="C45" i="4" s="1"/>
  <c r="D18" i="4"/>
  <c r="C16" i="4"/>
  <c r="D16" i="4" s="1"/>
  <c r="E16" i="4" s="1"/>
  <c r="F16" i="4" s="1"/>
  <c r="G16" i="4" s="1"/>
  <c r="C9" i="4"/>
  <c r="D9" i="4" s="1"/>
  <c r="E8" i="4"/>
  <c r="H7" i="4"/>
  <c r="G7" i="4"/>
  <c r="F7" i="4"/>
  <c r="E7" i="4"/>
  <c r="D7" i="4"/>
  <c r="C7" i="4"/>
  <c r="B7" i="4"/>
  <c r="G6" i="4"/>
  <c r="F6" i="4"/>
  <c r="E6" i="4"/>
  <c r="D6" i="4"/>
  <c r="C4" i="4"/>
  <c r="D4" i="4" s="1"/>
  <c r="E4" i="4" s="1"/>
  <c r="F4" i="4" s="1"/>
  <c r="G4" i="4" s="1"/>
  <c r="H4" i="4" s="1"/>
  <c r="E9" i="4" l="1"/>
  <c r="D33" i="4"/>
  <c r="D77" i="4"/>
  <c r="D87" i="4"/>
  <c r="C104" i="4"/>
  <c r="E119" i="4"/>
  <c r="E42" i="4"/>
  <c r="D61" i="4"/>
  <c r="D19" i="4"/>
  <c r="E74" i="4"/>
  <c r="C38" i="4"/>
  <c r="D38" i="4" s="1"/>
  <c r="D45" i="4"/>
  <c r="D81" i="4"/>
  <c r="D64" i="4"/>
  <c r="E61" i="4" l="1"/>
  <c r="D104" i="4"/>
  <c r="E35" i="4"/>
  <c r="E81" i="4"/>
  <c r="D30" i="4"/>
  <c r="D115" i="4"/>
  <c r="E45" i="4"/>
  <c r="E19" i="4"/>
  <c r="E77" i="4"/>
  <c r="D122" i="4"/>
  <c r="E64" i="4"/>
  <c r="E48" i="4"/>
  <c r="E87" i="4"/>
  <c r="E125" i="4"/>
  <c r="F42" i="4"/>
  <c r="F125" i="4" s="1"/>
  <c r="F74" i="4"/>
  <c r="E117" i="4"/>
  <c r="F9" i="4"/>
  <c r="E33" i="4"/>
  <c r="G74" i="4" l="1"/>
  <c r="F117" i="4"/>
  <c r="F81" i="4"/>
  <c r="F30" i="4"/>
  <c r="E30" i="4"/>
  <c r="F48" i="4"/>
  <c r="F87" i="4"/>
  <c r="F33" i="4"/>
  <c r="G33" i="4" s="1"/>
  <c r="H33" i="4" s="1"/>
  <c r="G9" i="4"/>
  <c r="H9" i="4" s="1"/>
  <c r="E122" i="4"/>
  <c r="F64" i="4"/>
  <c r="F122" i="4" s="1"/>
  <c r="E115" i="4"/>
  <c r="F45" i="4"/>
  <c r="F77" i="4"/>
  <c r="F115" i="4" s="1"/>
  <c r="F19" i="4"/>
  <c r="F61" i="4"/>
  <c r="F104" i="4" s="1"/>
  <c r="E104" i="4"/>
  <c r="F35" i="4"/>
  <c r="H74" i="4" l="1"/>
  <c r="H121" i="4" s="1"/>
  <c r="G119" i="4"/>
  <c r="H108" i="3" l="1"/>
  <c r="B107" i="3"/>
  <c r="C107" i="3" s="1"/>
  <c r="D107" i="3" s="1"/>
  <c r="E107" i="3" s="1"/>
  <c r="F107" i="3" s="1"/>
  <c r="H106" i="3"/>
  <c r="D106" i="3"/>
  <c r="C4" i="3" l="1"/>
  <c r="D4" i="3" s="1"/>
  <c r="E4" i="3" s="1"/>
  <c r="F4" i="3" s="1"/>
  <c r="G4" i="3" s="1"/>
  <c r="H4" i="3" s="1"/>
  <c r="B7" i="3"/>
  <c r="H7" i="3"/>
  <c r="C16" i="3"/>
  <c r="D16" i="3" s="1"/>
  <c r="E16" i="3" s="1"/>
  <c r="F16" i="3" s="1"/>
  <c r="G16" i="3" s="1"/>
  <c r="H16" i="3" s="1"/>
  <c r="C21" i="3"/>
  <c r="D21" i="3" s="1"/>
  <c r="E21" i="3" s="1"/>
  <c r="F21" i="3" s="1"/>
  <c r="G21" i="3" s="1"/>
  <c r="H21" i="3" s="1"/>
  <c r="D22" i="3"/>
  <c r="D51" i="3" s="1"/>
  <c r="C23" i="3"/>
  <c r="C52" i="3" s="1"/>
  <c r="D52" i="3" s="1"/>
  <c r="E52" i="3" s="1"/>
  <c r="F52" i="3" s="1"/>
  <c r="B26" i="3"/>
  <c r="C26" i="3"/>
  <c r="D26" i="3"/>
  <c r="E26" i="3"/>
  <c r="B33" i="3"/>
  <c r="B38" i="3"/>
  <c r="C38" i="3"/>
  <c r="D38" i="3" s="1"/>
  <c r="E38" i="3" s="1"/>
  <c r="F38" i="3" s="1"/>
  <c r="C42" i="3"/>
  <c r="C125" i="3" s="1"/>
  <c r="B45" i="3"/>
  <c r="D47" i="3"/>
  <c r="C48" i="3"/>
  <c r="D48" i="3"/>
  <c r="H51" i="3"/>
  <c r="B52" i="3"/>
  <c r="H54" i="3"/>
  <c r="G57" i="3"/>
  <c r="E58" i="3"/>
  <c r="F58" i="3"/>
  <c r="H60" i="3"/>
  <c r="C61" i="3"/>
  <c r="D61" i="3" s="1"/>
  <c r="G63" i="3"/>
  <c r="C64" i="3"/>
  <c r="C122" i="3" s="1"/>
  <c r="D64" i="3"/>
  <c r="D122" i="3" s="1"/>
  <c r="C74" i="3"/>
  <c r="C117" i="3" s="1"/>
  <c r="C87" i="3"/>
  <c r="D87" i="3"/>
  <c r="E48" i="3" s="1"/>
  <c r="E87" i="3"/>
  <c r="F48" i="3" s="1"/>
  <c r="F87" i="3"/>
  <c r="C92" i="3"/>
  <c r="D92" i="3"/>
  <c r="E92" i="3"/>
  <c r="F92" i="3" s="1"/>
  <c r="C95" i="3"/>
  <c r="D95" i="3" s="1"/>
  <c r="E95" i="3" s="1"/>
  <c r="F95" i="3" s="1"/>
  <c r="H95" i="3" s="1"/>
  <c r="G99" i="3"/>
  <c r="H99" i="3"/>
  <c r="D103" i="3"/>
  <c r="G103" i="3"/>
  <c r="H103" i="3"/>
  <c r="B104" i="3"/>
  <c r="D110" i="3"/>
  <c r="B111" i="3"/>
  <c r="B117" i="3"/>
  <c r="B119" i="3"/>
  <c r="C119" i="3"/>
  <c r="D119" i="3"/>
  <c r="E119" i="3"/>
  <c r="F119" i="3"/>
  <c r="H119" i="3"/>
  <c r="G121" i="3"/>
  <c r="B122" i="3"/>
  <c r="H123" i="3"/>
  <c r="D124" i="3"/>
  <c r="B125" i="3"/>
  <c r="G125" i="3"/>
  <c r="H126" i="3"/>
  <c r="C128" i="3"/>
  <c r="D128" i="3" s="1"/>
  <c r="E128" i="3" s="1"/>
  <c r="F128" i="3" s="1"/>
  <c r="G128" i="3"/>
  <c r="H129" i="3"/>
  <c r="C111" i="3" l="1"/>
  <c r="D111" i="3" s="1"/>
  <c r="E111" i="3" s="1"/>
  <c r="F111" i="3" s="1"/>
  <c r="E61" i="3"/>
  <c r="D104" i="3"/>
  <c r="D74" i="3"/>
  <c r="E64" i="3"/>
  <c r="D23" i="3"/>
  <c r="E23" i="3" s="1"/>
  <c r="F23" i="3" s="1"/>
  <c r="C104" i="3"/>
  <c r="D42" i="3"/>
  <c r="E122" i="3" l="1"/>
  <c r="F64" i="3"/>
  <c r="F122" i="3" s="1"/>
  <c r="E104" i="3"/>
  <c r="F61" i="3"/>
  <c r="F104" i="3" s="1"/>
  <c r="D125" i="3"/>
  <c r="E42" i="3"/>
  <c r="D117" i="3"/>
  <c r="E74" i="3"/>
  <c r="E125" i="3" l="1"/>
  <c r="F42" i="3"/>
  <c r="F125" i="3" s="1"/>
  <c r="F74" i="3"/>
  <c r="E117" i="3"/>
  <c r="G74" i="3" l="1"/>
  <c r="F117" i="3"/>
  <c r="H74" i="3" l="1"/>
  <c r="H121" i="3" s="1"/>
  <c r="G119" i="3"/>
</calcChain>
</file>

<file path=xl/sharedStrings.xml><?xml version="1.0" encoding="utf-8"?>
<sst xmlns="http://schemas.openxmlformats.org/spreadsheetml/2006/main" count="627" uniqueCount="290">
  <si>
    <t>0700</t>
  </si>
  <si>
    <t>0800</t>
  </si>
  <si>
    <t>30</t>
  </si>
  <si>
    <t>0900</t>
  </si>
  <si>
    <t>1000</t>
  </si>
  <si>
    <t>1100</t>
  </si>
  <si>
    <t>1200</t>
  </si>
  <si>
    <t>1300</t>
  </si>
  <si>
    <t>1400</t>
  </si>
  <si>
    <t>2400</t>
    <phoneticPr fontId="0" type="noConversion"/>
  </si>
  <si>
    <t>0100</t>
    <phoneticPr fontId="0" type="noConversion"/>
  </si>
  <si>
    <t>0200</t>
    <phoneticPr fontId="0" type="noConversion"/>
  </si>
  <si>
    <t>0300</t>
    <phoneticPr fontId="0" type="noConversion"/>
  </si>
  <si>
    <t>0500</t>
    <phoneticPr fontId="0" type="noConversion"/>
  </si>
  <si>
    <t>0600</t>
    <phoneticPr fontId="0" type="noConversion"/>
  </si>
  <si>
    <t>0400</t>
    <phoneticPr fontId="0" type="noConversion"/>
  </si>
  <si>
    <t>0900</t>
    <phoneticPr fontId="0" type="noConversion"/>
  </si>
  <si>
    <t>(R)</t>
  </si>
  <si>
    <t xml:space="preserve"> </t>
    <phoneticPr fontId="0" type="noConversion"/>
  </si>
  <si>
    <t>HK</t>
    <phoneticPr fontId="0" type="noConversion"/>
  </si>
  <si>
    <t xml:space="preserve">(R)          </t>
    <phoneticPr fontId="0" type="noConversion"/>
  </si>
  <si>
    <t>ChatSAT</t>
  </si>
  <si>
    <t xml:space="preserve">(R)        </t>
    <phoneticPr fontId="0" type="noConversion"/>
  </si>
  <si>
    <t>(CA/MA) (Sub: Chi/Eng)  (CC)</t>
    <phoneticPr fontId="0" type="noConversion"/>
  </si>
  <si>
    <t>800636931(Sub: Chi) (CC)</t>
    <phoneticPr fontId="0" type="noConversion"/>
  </si>
  <si>
    <t>News Treasury 2024</t>
  </si>
  <si>
    <r>
      <rPr>
        <b/>
        <sz val="14"/>
        <rFont val="新細明體"/>
        <family val="1"/>
        <charset val="136"/>
      </rPr>
      <t>星期一</t>
    </r>
  </si>
  <si>
    <r>
      <rPr>
        <b/>
        <sz val="14"/>
        <rFont val="新細明體"/>
        <family val="1"/>
        <charset val="136"/>
      </rPr>
      <t>星期二</t>
    </r>
  </si>
  <si>
    <r>
      <rPr>
        <b/>
        <sz val="14"/>
        <rFont val="新細明體"/>
        <family val="1"/>
        <charset val="136"/>
      </rPr>
      <t>星期三</t>
    </r>
  </si>
  <si>
    <r>
      <rPr>
        <b/>
        <sz val="14"/>
        <rFont val="新細明體"/>
        <family val="1"/>
        <charset val="136"/>
      </rPr>
      <t>星期四</t>
    </r>
    <phoneticPr fontId="0" type="noConversion"/>
  </si>
  <si>
    <r>
      <rPr>
        <b/>
        <sz val="14"/>
        <rFont val="新細明體"/>
        <family val="1"/>
        <charset val="136"/>
      </rPr>
      <t>星期五</t>
    </r>
  </si>
  <si>
    <r>
      <rPr>
        <b/>
        <sz val="14"/>
        <rFont val="新細明體"/>
        <family val="1"/>
        <charset val="136"/>
      </rPr>
      <t>星期六</t>
    </r>
  </si>
  <si>
    <r>
      <rPr>
        <b/>
        <sz val="14"/>
        <rFont val="新細明體"/>
        <family val="1"/>
        <charset val="136"/>
      </rPr>
      <t>星期日</t>
    </r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</si>
  <si>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</si>
  <si>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</si>
  <si>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2024</t>
    </r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</si>
  <si>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  <phoneticPr fontId="0" type="noConversion"/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</si>
  <si>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  <phoneticPr fontId="0" type="noConversion"/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</si>
  <si>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  <phoneticPr fontId="0" type="noConversion"/>
  </si>
  <si>
    <r>
      <rPr>
        <b/>
        <sz val="14"/>
        <rFont val="細明體"/>
        <family val="3"/>
        <charset val="136"/>
      </rPr>
      <t>世界觀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</si>
  <si>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2025</t>
    </r>
    <phoneticPr fontId="0" type="noConversion"/>
  </si>
  <si>
    <t>Finance Magazine 2025</t>
    <phoneticPr fontId="0" type="noConversion"/>
  </si>
  <si>
    <t>JSG Billboard 2025</t>
    <phoneticPr fontId="0" type="noConversion"/>
  </si>
  <si>
    <t>Hands Up   Hands Up 2025</t>
    <phoneticPr fontId="0" type="noConversion"/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</si>
  <si>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</si>
  <si>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t>800651242 (Sub: *Chi) (OP)</t>
    <phoneticPr fontId="0" type="noConversion"/>
  </si>
  <si>
    <t>800651331 (Sub: Chi) (CA/MA) (OP)</t>
    <phoneticPr fontId="0" type="noConversion"/>
  </si>
  <si>
    <t>800651362 (NA)</t>
    <phoneticPr fontId="0" type="noConversion"/>
  </si>
  <si>
    <t>800651161 (OP)</t>
    <phoneticPr fontId="0" type="noConversion"/>
  </si>
  <si>
    <t>800651192 (NA)</t>
    <phoneticPr fontId="0" type="noConversion"/>
  </si>
  <si>
    <t>800651211 (Sub: *Chi) (OP)</t>
    <phoneticPr fontId="0" type="noConversion"/>
  </si>
  <si>
    <t>快樂長門人Happy Old Buddies</t>
  </si>
  <si>
    <t>800577845 (CC)</t>
    <phoneticPr fontId="0" type="noConversion"/>
  </si>
  <si>
    <t>兄弟幫 Big Boys Club (2505 EPI)</t>
    <phoneticPr fontId="0" type="noConversion"/>
  </si>
  <si>
    <t>800428175 (Sub: Chi) (CC)</t>
    <phoneticPr fontId="0" type="noConversion"/>
  </si>
  <si>
    <t xml:space="preserve">800641576 (Sub: Chi) (CC)  </t>
    <phoneticPr fontId="0" type="noConversion"/>
  </si>
  <si>
    <t>800651370 (Sub: Chi) (CC)</t>
    <phoneticPr fontId="0" type="noConversion"/>
  </si>
  <si>
    <t>Gourmet Express</t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</si>
  <si>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2025</t>
    </r>
    <phoneticPr fontId="0" type="noConversion"/>
  </si>
  <si>
    <t>兄弟幫 Big Boys Club (2505 EPI)</t>
  </si>
  <si>
    <t>0545</t>
    <phoneticPr fontId="0" type="noConversion"/>
  </si>
  <si>
    <t>800651315 (Sub: *Chi) (OP) (CA/MA)</t>
    <phoneticPr fontId="0" type="noConversion"/>
  </si>
  <si>
    <t>News Magazine 2025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</si>
  <si>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  <phoneticPr fontId="0" type="noConversion"/>
  </si>
  <si>
    <r>
      <t xml:space="preserve">Vital Lifeline 2025   </t>
    </r>
    <r>
      <rPr>
        <b/>
        <sz val="14"/>
        <rFont val="Times New Roman"/>
        <family val="1"/>
      </rPr>
      <t>1930</t>
    </r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</si>
  <si>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  <phoneticPr fontId="0" type="noConversion"/>
  </si>
  <si>
    <t xml:space="preserve">800652303 (Sub: Chi) (CC)  </t>
    <phoneticPr fontId="0" type="noConversion"/>
  </si>
  <si>
    <t>Gourmet Express - Hong Kong &amp; Taiwan</t>
    <phoneticPr fontId="0" type="noConversion"/>
  </si>
  <si>
    <t>800630420 (Sub: Chi) (CC)</t>
    <phoneticPr fontId="0" type="noConversion"/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</si>
  <si>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  <phoneticPr fontId="0" type="noConversion"/>
  </si>
  <si>
    <t xml:space="preserve">800605406 (Sub: Chi)(CC) </t>
    <phoneticPr fontId="0" type="noConversion"/>
  </si>
  <si>
    <t>Gourmet Express</t>
    <phoneticPr fontId="0" type="noConversion"/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</si>
  <si>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  <charset val="136"/>
      </rPr>
      <t xml:space="preserve"> Gourmet Express</t>
    </r>
    <phoneticPr fontId="0" type="noConversion"/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</si>
  <si>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</t>
    </r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</si>
  <si>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  <phoneticPr fontId="0" type="noConversion"/>
  </si>
  <si>
    <r>
      <rPr>
        <sz val="14"/>
        <rFont val="新細明體"/>
        <family val="1"/>
        <charset val="136"/>
      </rPr>
      <t>膽粗粗．</t>
    </r>
    <r>
      <rPr>
        <sz val="14"/>
        <rFont val="Times New Roman"/>
        <family val="1"/>
      </rPr>
      <t xml:space="preserve">HERE WE GO    HERE WE GO, Off The Beaten Roads </t>
    </r>
    <phoneticPr fontId="0" type="noConversion"/>
  </si>
  <si>
    <r>
      <rPr>
        <sz val="14"/>
        <rFont val="新細明體"/>
        <family val="1"/>
        <charset val="136"/>
      </rPr>
      <t xml:space="preserve">解風大阪 </t>
    </r>
    <r>
      <rPr>
        <sz val="14"/>
        <rFont val="Times New Roman"/>
        <family val="1"/>
      </rPr>
      <t>Osaka Unlock (15 EPI)</t>
    </r>
    <phoneticPr fontId="0" type="noConversion"/>
  </si>
  <si>
    <t>800635800 (Sub: Chi) (CC)</t>
    <phoneticPr fontId="0" type="noConversion"/>
  </si>
  <si>
    <t>東張西望  Scoop 2024</t>
  </si>
  <si>
    <t>'Roadside Station Guide XIII (16 EPI)</t>
  </si>
  <si>
    <t>800653554 (Sub: Chi) (CC)</t>
    <phoneticPr fontId="0" type="noConversion"/>
  </si>
  <si>
    <t>Shock Mystery (Sr.2) (52 EPI)</t>
    <phoneticPr fontId="0" type="noConversion"/>
  </si>
  <si>
    <t>800658211 (Sub: Chi) (CC)</t>
    <phoneticPr fontId="0" type="noConversion"/>
  </si>
  <si>
    <t># 1</t>
    <phoneticPr fontId="0" type="noConversion"/>
  </si>
  <si>
    <t>開卷 Open Book (108 EPI)</t>
  </si>
  <si>
    <r>
      <t>HOME</t>
    </r>
    <r>
      <rPr>
        <sz val="14"/>
        <rFont val="細明體"/>
        <family val="1"/>
        <charset val="136"/>
      </rPr>
      <t>即是識</t>
    </r>
    <r>
      <rPr>
        <sz val="14"/>
        <rFont val="Times New Roman"/>
        <family val="1"/>
      </rPr>
      <t xml:space="preserve"> Funny Funny Home (15 EPI)</t>
    </r>
    <phoneticPr fontId="0" type="noConversion"/>
  </si>
  <si>
    <t>800638520 (Sub: Chi) (CC)</t>
    <phoneticPr fontId="0" type="noConversion"/>
  </si>
  <si>
    <r>
      <t xml:space="preserve">一條麻甩在東莞 </t>
    </r>
    <r>
      <rPr>
        <sz val="14"/>
        <rFont val="Times New Roman"/>
        <family val="1"/>
      </rPr>
      <t>Made In Dongguan (13 EPI)</t>
    </r>
    <phoneticPr fontId="0" type="noConversion"/>
  </si>
  <si>
    <t>800643803 (Sub: Chi) (CC)</t>
    <phoneticPr fontId="0" type="noConversion"/>
  </si>
  <si>
    <t>家族榮耀 Modern Dynasty (30 EPI)</t>
    <phoneticPr fontId="0" type="noConversion"/>
  </si>
  <si>
    <t>Cantopop At 50 (160 EPI)</t>
  </si>
  <si>
    <t>800503983 (Sub: Chi)  (CC)</t>
    <phoneticPr fontId="0" type="noConversion"/>
  </si>
  <si>
    <t>家常便飯爭霸戰</t>
  </si>
  <si>
    <t>Clash Of Home Chefs (10 EPI)</t>
  </si>
  <si>
    <r>
      <t xml:space="preserve">800647163 (Sub: Chi)(CC) </t>
    </r>
    <r>
      <rPr>
        <sz val="12"/>
        <rFont val="微軟正黑體"/>
        <family val="1"/>
        <charset val="136"/>
      </rPr>
      <t>家常便飯爭霸戰</t>
    </r>
    <phoneticPr fontId="0" type="noConversion"/>
  </si>
  <si>
    <r>
      <t>家族榮耀</t>
    </r>
    <r>
      <rPr>
        <sz val="14"/>
        <rFont val="Times New Roman"/>
        <family val="1"/>
      </rPr>
      <t xml:space="preserve"> Modern Dynasty (30 EPI)</t>
    </r>
  </si>
  <si>
    <t>800596444 (CA/MA) (Sub: Chi) (CC)</t>
    <phoneticPr fontId="0" type="noConversion"/>
  </si>
  <si>
    <r>
      <t>金式森林</t>
    </r>
    <r>
      <rPr>
        <sz val="14"/>
        <rFont val="Times New Roman"/>
        <family val="2"/>
      </rPr>
      <t xml:space="preserve"> The Fading Gold (25 EPI)</t>
    </r>
    <phoneticPr fontId="0" type="noConversion"/>
  </si>
  <si>
    <t>800649394 (CA/MA) (Sub: Chi/Eng) (CC)</t>
    <phoneticPr fontId="0" type="noConversion"/>
  </si>
  <si>
    <t>800658934 (OP)</t>
    <phoneticPr fontId="0" type="noConversion"/>
  </si>
  <si>
    <t>叠影狙擊 Dead Ringer (24 EPI)</t>
    <phoneticPr fontId="0" type="noConversion"/>
  </si>
  <si>
    <t># 5</t>
    <phoneticPr fontId="0" type="noConversion"/>
  </si>
  <si>
    <t>800651281 (Sub: *Chi) (OP) (CA/MA)</t>
    <phoneticPr fontId="0" type="noConversion"/>
  </si>
  <si>
    <t>Sunday Report 2025</t>
    <phoneticPr fontId="0" type="noConversion"/>
  </si>
  <si>
    <t>Mystery Files (40 EPI)</t>
  </si>
  <si>
    <t>800654252 (Sub: Chi) (CC)</t>
    <phoneticPr fontId="0" type="noConversion"/>
  </si>
  <si>
    <t>You Are Not Alone (29 EPI)</t>
    <phoneticPr fontId="45" type="noConversion"/>
  </si>
  <si>
    <t># 4</t>
    <phoneticPr fontId="0" type="noConversion"/>
  </si>
  <si>
    <t>七公主</t>
  </si>
  <si>
    <t>Battle Of The Seven Sisters (26 EPI)</t>
  </si>
  <si>
    <t>TBC</t>
    <phoneticPr fontId="0" type="noConversion"/>
  </si>
  <si>
    <t># 20</t>
    <phoneticPr fontId="0" type="noConversion"/>
  </si>
  <si>
    <t>A Race Against Time (4 EPI)</t>
    <phoneticPr fontId="0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</si>
  <si>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9</t>
    </r>
    <phoneticPr fontId="0" type="noConversion"/>
  </si>
  <si>
    <r>
      <rPr>
        <sz val="14"/>
        <rFont val="細明體"/>
        <family val="1"/>
        <charset val="136"/>
      </rPr>
      <t xml:space="preserve">攻你上大學 </t>
    </r>
    <r>
      <rPr>
        <sz val="14"/>
        <rFont val="Times New Roman"/>
        <family val="1"/>
      </rPr>
      <t>Game of Scholars (10 EPI)</t>
    </r>
    <phoneticPr fontId="0" type="noConversion"/>
  </si>
  <si>
    <t>WK 43</t>
    <phoneticPr fontId="0" type="noConversion"/>
  </si>
  <si>
    <t>PERIOD: 3 - 9 Nov 2025</t>
    <phoneticPr fontId="0" type="noConversion"/>
  </si>
  <si>
    <t># 12</t>
    <phoneticPr fontId="0" type="noConversion"/>
  </si>
  <si>
    <t># 1500</t>
    <phoneticPr fontId="0" type="noConversion"/>
  </si>
  <si>
    <t># 1841</t>
    <phoneticPr fontId="0" type="noConversion"/>
  </si>
  <si>
    <r>
      <rPr>
        <sz val="14"/>
        <rFont val="微軟正黑體"/>
        <family val="1"/>
        <charset val="136"/>
      </rPr>
      <t>一個香港‧十種玩法</t>
    </r>
    <r>
      <rPr>
        <sz val="14"/>
        <rFont val="Times New Roman"/>
        <family val="1"/>
        <charset val="136"/>
      </rPr>
      <t xml:space="preserve"> </t>
    </r>
    <r>
      <rPr>
        <sz val="14"/>
        <rFont val="微軟正黑體"/>
        <family val="1"/>
        <charset val="136"/>
      </rPr>
      <t xml:space="preserve">過節篇 </t>
    </r>
    <r>
      <rPr>
        <sz val="14"/>
        <rFont val="Times New Roman"/>
        <family val="1"/>
        <charset val="136"/>
      </rPr>
      <t>10 Festive Ways to Enjoy Hong Kong (10 EPI)</t>
    </r>
    <phoneticPr fontId="0" type="noConversion"/>
  </si>
  <si>
    <t>800650165 (Sub: Chi) (CC)</t>
    <phoneticPr fontId="0" type="noConversion"/>
  </si>
  <si>
    <t># 14</t>
    <phoneticPr fontId="0" type="noConversion"/>
  </si>
  <si>
    <t># 55</t>
    <phoneticPr fontId="0" type="noConversion"/>
  </si>
  <si>
    <t># 1996</t>
    <phoneticPr fontId="0" type="noConversion"/>
  </si>
  <si>
    <t># 18</t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</si>
  <si>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136</t>
    </r>
    <phoneticPr fontId="0" type="noConversion"/>
  </si>
  <si>
    <r>
      <t>美食新聞報道</t>
    </r>
    <r>
      <rPr>
        <sz val="14"/>
        <rFont val="Times New Roman"/>
        <family val="1"/>
        <charset val="136"/>
      </rPr>
      <t xml:space="preserve"> # 137</t>
    </r>
    <phoneticPr fontId="0" type="noConversion"/>
  </si>
  <si>
    <r>
      <t>美食新聞報道 (*港台篇)</t>
    </r>
    <r>
      <rPr>
        <sz val="14"/>
        <rFont val="Times New Roman"/>
        <family val="1"/>
        <charset val="136"/>
      </rPr>
      <t xml:space="preserve"> #25</t>
    </r>
    <phoneticPr fontId="0" type="noConversion"/>
  </si>
  <si>
    <t>地球大神秘 # 61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</si>
  <si>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422</t>
    </r>
    <phoneticPr fontId="0" type="noConversion"/>
  </si>
  <si>
    <t># 307</t>
    <phoneticPr fontId="0" type="noConversion"/>
  </si>
  <si>
    <t># 16</t>
    <phoneticPr fontId="0" type="noConversion"/>
  </si>
  <si>
    <t># 6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</si>
  <si>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#219-223</t>
    </r>
    <phoneticPr fontId="0" type="noConversion"/>
  </si>
  <si>
    <t># 199</t>
    <phoneticPr fontId="0" type="noConversion"/>
  </si>
  <si>
    <t># 306</t>
    <phoneticPr fontId="0" type="noConversion"/>
  </si>
  <si>
    <t># 1995</t>
    <phoneticPr fontId="0" type="noConversion"/>
  </si>
  <si>
    <t># 2675</t>
    <phoneticPr fontId="0" type="noConversion"/>
  </si>
  <si>
    <t>#15</t>
    <phoneticPr fontId="0" type="noConversion"/>
  </si>
  <si>
    <t>巨塔之后</t>
  </si>
  <si>
    <t># 25</t>
    <phoneticPr fontId="0" type="noConversion"/>
  </si>
  <si>
    <t># 3 - 4</t>
    <phoneticPr fontId="0" type="noConversion"/>
  </si>
  <si>
    <t># 5 - 6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</si>
  <si>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275</t>
    </r>
    <phoneticPr fontId="0" type="noConversion"/>
  </si>
  <si>
    <r>
      <rPr>
        <sz val="14"/>
        <rFont val="Times New Roman"/>
        <family val="1"/>
      </rPr>
      <t>Mayanne</t>
    </r>
    <r>
      <rPr>
        <sz val="14"/>
        <rFont val="微軟正黑體"/>
        <family val="1"/>
        <charset val="136"/>
      </rPr>
      <t>小喇叭</t>
    </r>
    <r>
      <rPr>
        <sz val="14"/>
        <rFont val="Times New Roman"/>
        <family val="1"/>
      </rPr>
      <t xml:space="preserve"> </t>
    </r>
    <r>
      <rPr>
        <sz val="14"/>
        <rFont val="微軟正黑體"/>
        <family val="1"/>
        <charset val="136"/>
      </rPr>
      <t>加長版</t>
    </r>
    <r>
      <rPr>
        <sz val="14"/>
        <rFont val="Times New Roman"/>
        <family val="1"/>
      </rPr>
      <t xml:space="preserve"> # 1</t>
    </r>
    <phoneticPr fontId="0" type="noConversion"/>
  </si>
  <si>
    <t>Mayanne Blah Blah Blah Special (2 EPI)</t>
    <phoneticPr fontId="0" type="noConversion"/>
  </si>
  <si>
    <t>800641986 (Sub: Chi) (CC)</t>
    <phoneticPr fontId="0" type="noConversion"/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</si>
  <si>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44</t>
    </r>
    <phoneticPr fontId="0" type="noConversion"/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</si>
  <si>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65</t>
    </r>
    <phoneticPr fontId="0" type="noConversion"/>
  </si>
  <si>
    <t># 136</t>
    <phoneticPr fontId="0" type="noConversion"/>
  </si>
  <si>
    <t># 137</t>
    <phoneticPr fontId="0" type="noConversion"/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</si>
  <si>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43</t>
    </r>
    <phoneticPr fontId="0" type="noConversion"/>
  </si>
  <si>
    <t>空運世一 # 2</t>
    <phoneticPr fontId="0" type="noConversion"/>
  </si>
  <si>
    <t>奇情谷 #8</t>
    <phoneticPr fontId="0" type="noConversion"/>
  </si>
  <si>
    <r>
      <rPr>
        <sz val="14"/>
        <rFont val="新細明體"/>
        <family val="1"/>
        <charset val="136"/>
      </rPr>
      <t>直播靈接觸</t>
    </r>
    <r>
      <rPr>
        <sz val="14"/>
        <rFont val="Times New Roman"/>
        <family val="1"/>
      </rPr>
      <t xml:space="preserve"> #24 </t>
    </r>
    <phoneticPr fontId="0" type="noConversion"/>
  </si>
  <si>
    <r>
      <t>邵逸夫獎</t>
    </r>
    <r>
      <rPr>
        <sz val="14"/>
        <rFont val="Times New Roman"/>
        <family val="1"/>
      </rPr>
      <t>2025</t>
    </r>
    <r>
      <rPr>
        <sz val="14"/>
        <rFont val="細明體"/>
        <family val="3"/>
        <charset val="136"/>
      </rPr>
      <t>頒獎典禮</t>
    </r>
  </si>
  <si>
    <t>The Shaw Prize Award Presentation 2025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</si>
  <si>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45</t>
    </r>
    <phoneticPr fontId="0" type="noConversion"/>
  </si>
  <si>
    <t>開卷 # 57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</si>
  <si>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45</t>
    </r>
    <phoneticPr fontId="0" type="noConversion"/>
  </si>
  <si>
    <r>
      <rPr>
        <sz val="14"/>
        <rFont val="細明體"/>
        <family val="1"/>
        <charset val="136"/>
      </rPr>
      <t>星期日檔案</t>
    </r>
    <r>
      <rPr>
        <sz val="14"/>
        <rFont val="Times New Roman"/>
        <family val="1"/>
      </rPr>
      <t xml:space="preserve"> #26</t>
    </r>
    <phoneticPr fontId="0" type="noConversion"/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</si>
  <si>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10</t>
    </r>
    <phoneticPr fontId="0" type="noConversion"/>
  </si>
  <si>
    <t>800658524 (Sub: Chi) (CC)</t>
    <phoneticPr fontId="0" type="noConversion"/>
  </si>
  <si>
    <t>Tokyo Unlock (Sr.2) (16 EPI)</t>
    <phoneticPr fontId="0" type="noConversion"/>
  </si>
  <si>
    <t>解風東京 2 #5</t>
    <phoneticPr fontId="0" type="noConversion"/>
  </si>
  <si>
    <t>暗戰</t>
  </si>
  <si>
    <t>Running Out Of Time</t>
  </si>
  <si>
    <t>800567433 (Sub: *Chi) (OP)</t>
    <phoneticPr fontId="0" type="noConversion"/>
  </si>
  <si>
    <t>HOME即是識 Funny Funny Home (15 EPI)</t>
  </si>
  <si>
    <t>一條麻甩在東莞 Made In Dongguan (13 EPI)</t>
  </si>
  <si>
    <t xml:space="preserve">膽粗粗．HERE WE GO    HERE WE GO, Off The Beaten Roads </t>
  </si>
  <si>
    <t>新聞掏寶  # 274</t>
  </si>
  <si>
    <t># 5</t>
  </si>
  <si>
    <t># 20</t>
  </si>
  <si>
    <t># 307</t>
  </si>
  <si>
    <t># 308</t>
  </si>
  <si>
    <t># 309</t>
  </si>
  <si>
    <t># 310</t>
  </si>
  <si>
    <t># 311</t>
  </si>
  <si>
    <t xml:space="preserve">愛．回家之開心速遞  Lo And Behold </t>
  </si>
  <si>
    <t># 2676</t>
  </si>
  <si>
    <t># 2677</t>
  </si>
  <si>
    <t># 2678</t>
  </si>
  <si>
    <t># 2679</t>
  </si>
  <si>
    <t># 1996</t>
  </si>
  <si>
    <t># 1997</t>
  </si>
  <si>
    <t># 1998</t>
  </si>
  <si>
    <t># 1999</t>
  </si>
  <si>
    <t># 2680</t>
  </si>
  <si>
    <t>800653086 (CA/MA) (Sub: Chi)   (CC)</t>
  </si>
  <si>
    <t>愛．回家之開心速遞</t>
  </si>
  <si>
    <t># 312</t>
  </si>
  <si>
    <t>東張西望</t>
  </si>
  <si>
    <t>家常便飯爭霸戰 #4</t>
    <phoneticPr fontId="0" type="noConversion"/>
  </si>
  <si>
    <t># 312</t>
    <phoneticPr fontId="0" type="noConversion"/>
  </si>
  <si>
    <t>聲秀決賽 終極聲戰 #15</t>
    <phoneticPr fontId="0" type="noConversion"/>
  </si>
  <si>
    <t xml:space="preserve">聲秀 王者登場 </t>
  </si>
  <si>
    <t># 3882</t>
    <phoneticPr fontId="0" type="noConversion"/>
  </si>
  <si>
    <r>
      <t>2025</t>
    </r>
    <r>
      <rPr>
        <b/>
        <u/>
        <sz val="28"/>
        <rFont val="新細明體"/>
        <family val="1"/>
        <charset val="136"/>
      </rPr>
      <t>年11月第</t>
    </r>
    <r>
      <rPr>
        <b/>
        <u/>
        <sz val="28"/>
        <rFont val="Times New Roman"/>
        <family val="1"/>
      </rPr>
      <t>1</t>
    </r>
    <r>
      <rPr>
        <b/>
        <u/>
        <sz val="28"/>
        <rFont val="新細明體"/>
        <family val="1"/>
        <charset val="136"/>
      </rPr>
      <t xml:space="preserve">週 </t>
    </r>
    <r>
      <rPr>
        <b/>
        <u/>
        <sz val="28"/>
        <rFont val="Times New Roman"/>
        <family val="1"/>
      </rPr>
      <t xml:space="preserve">TVB JADE MALAYSIA </t>
    </r>
    <r>
      <rPr>
        <b/>
        <u/>
        <sz val="28"/>
        <rFont val="新細明體"/>
        <family val="1"/>
        <charset val="136"/>
      </rPr>
      <t>節目表</t>
    </r>
    <phoneticPr fontId="0" type="noConversion"/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</si>
  <si>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4</t>
    </r>
    <phoneticPr fontId="0" type="noConversion"/>
  </si>
  <si>
    <t>解風大阪 # 14</t>
    <phoneticPr fontId="0" type="noConversion"/>
  </si>
  <si>
    <r>
      <t>2025</t>
    </r>
    <r>
      <rPr>
        <b/>
        <u/>
        <sz val="28"/>
        <rFont val="新細明體"/>
        <family val="1"/>
        <charset val="136"/>
      </rPr>
      <t>年11月第</t>
    </r>
    <r>
      <rPr>
        <b/>
        <u/>
        <sz val="28"/>
        <rFont val="Times New Roman"/>
        <family val="1"/>
      </rPr>
      <t>2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</si>
  <si>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44</t>
    <phoneticPr fontId="0" type="noConversion"/>
  </si>
  <si>
    <t>PERIOD: 10 - 16 Nov 2025</t>
    <phoneticPr fontId="0" type="noConversion"/>
  </si>
  <si>
    <r>
      <rPr>
        <b/>
        <sz val="14"/>
        <rFont val="新細明體"/>
        <family val="1"/>
        <charset val="136"/>
      </rPr>
      <t>星期四</t>
    </r>
  </si>
  <si>
    <t xml:space="preserve">                                      </t>
    <phoneticPr fontId="0" type="noConversion"/>
  </si>
  <si>
    <t># 313</t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</si>
  <si>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</si>
  <si>
    <t>降魔的</t>
  </si>
  <si>
    <t># 19</t>
    <phoneticPr fontId="0" type="noConversion"/>
  </si>
  <si>
    <r>
      <rPr>
        <sz val="14"/>
        <rFont val="新細明體"/>
        <family val="1"/>
        <charset val="136"/>
      </rPr>
      <t xml:space="preserve">解風大阪 </t>
    </r>
    <r>
      <rPr>
        <sz val="14"/>
        <rFont val="Times New Roman"/>
        <family val="1"/>
      </rPr>
      <t>Osaka Unlock (15 EPI)</t>
    </r>
  </si>
  <si>
    <t>阿媽唔信我去亞馬遜 I Will Be Back (10 EPI)</t>
    <phoneticPr fontId="0" type="noConversion"/>
  </si>
  <si>
    <t># 1507</t>
    <phoneticPr fontId="0" type="noConversion"/>
  </si>
  <si>
    <t xml:space="preserve"> #1455</t>
    <phoneticPr fontId="0" type="noConversion"/>
  </si>
  <si>
    <t># 1510</t>
    <phoneticPr fontId="0" type="noConversion"/>
  </si>
  <si>
    <t>攻你上大學</t>
  </si>
  <si>
    <t># 10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</si>
  <si>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</si>
  <si>
    <t>家常便飯爭霸戰 #5</t>
    <phoneticPr fontId="0" type="noConversion"/>
  </si>
  <si>
    <t># 7 - 8</t>
    <phoneticPr fontId="0" type="noConversion"/>
  </si>
  <si>
    <t># 9 - 10</t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</si>
  <si>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</si>
  <si>
    <t># 2680</t>
    <phoneticPr fontId="0" type="noConversion"/>
  </si>
  <si>
    <t># 2000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</si>
  <si>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276</t>
    </r>
  </si>
  <si>
    <r>
      <rPr>
        <sz val="14"/>
        <rFont val="Times New Roman"/>
        <family val="1"/>
      </rPr>
      <t>Mayanne</t>
    </r>
    <r>
      <rPr>
        <sz val="14"/>
        <rFont val="微軟正黑體"/>
        <family val="1"/>
        <charset val="136"/>
      </rPr>
      <t>小喇叭</t>
    </r>
    <r>
      <rPr>
        <sz val="14"/>
        <rFont val="Times New Roman"/>
        <family val="1"/>
      </rPr>
      <t xml:space="preserve"> </t>
    </r>
    <r>
      <rPr>
        <sz val="14"/>
        <rFont val="微軟正黑體"/>
        <family val="1"/>
        <charset val="136"/>
      </rPr>
      <t>加長版</t>
    </r>
    <r>
      <rPr>
        <sz val="14"/>
        <rFont val="Times New Roman"/>
        <family val="1"/>
      </rPr>
      <t xml:space="preserve"> # 2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</si>
  <si>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66</t>
    </r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</si>
  <si>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2025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</si>
  <si>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45</t>
    </r>
  </si>
  <si>
    <t># 1846</t>
    <phoneticPr fontId="0" type="noConversion"/>
  </si>
  <si>
    <t>TVB節目巡禮2026</t>
    <phoneticPr fontId="0" type="noConversion"/>
  </si>
  <si>
    <t>#20</t>
    <phoneticPr fontId="0" type="noConversion"/>
  </si>
  <si>
    <t>開卷 # 60</t>
    <phoneticPr fontId="0" type="noConversion"/>
  </si>
  <si>
    <t>800626333 (Sub: Chi) (CC)</t>
    <phoneticPr fontId="0" type="noConversion"/>
  </si>
  <si>
    <r>
      <rPr>
        <sz val="14"/>
        <rFont val="微軟正黑體"/>
        <family val="1"/>
        <charset val="136"/>
      </rPr>
      <t>一個香港‧十種玩法</t>
    </r>
    <r>
      <rPr>
        <sz val="14"/>
        <rFont val="Times New Roman"/>
        <family val="1"/>
        <charset val="136"/>
      </rPr>
      <t xml:space="preserve"> </t>
    </r>
    <r>
      <rPr>
        <sz val="14"/>
        <rFont val="微軟正黑體"/>
        <family val="1"/>
        <charset val="136"/>
      </rPr>
      <t xml:space="preserve">過節篇 </t>
    </r>
    <r>
      <rPr>
        <sz val="14"/>
        <rFont val="Times New Roman"/>
        <family val="1"/>
        <charset val="136"/>
      </rPr>
      <t>10 Festive Ways to Enjoy Hong Kong (10 EPI)</t>
    </r>
  </si>
  <si>
    <r>
      <t>HOME</t>
    </r>
    <r>
      <rPr>
        <sz val="14"/>
        <rFont val="細明體"/>
        <family val="1"/>
        <charset val="136"/>
      </rPr>
      <t>即是識</t>
    </r>
    <r>
      <rPr>
        <sz val="14"/>
        <rFont val="Times New Roman"/>
        <family val="1"/>
      </rPr>
      <t xml:space="preserve"> Funny Funny Home (15 EPI)</t>
    </r>
  </si>
  <si>
    <r>
      <t xml:space="preserve">一條麻甩在東莞 </t>
    </r>
    <r>
      <rPr>
        <sz val="14"/>
        <rFont val="Times New Roman"/>
        <family val="1"/>
      </rPr>
      <t>Made In Dongguan (13 EPI)</t>
    </r>
  </si>
  <si>
    <t># 2</t>
    <phoneticPr fontId="0" type="noConversion"/>
  </si>
  <si>
    <t># 15</t>
    <phoneticPr fontId="0" type="noConversion"/>
  </si>
  <si>
    <r>
      <t xml:space="preserve">800647163 (Sub: Chi)(CC) </t>
    </r>
    <r>
      <rPr>
        <sz val="12"/>
        <rFont val="微軟正黑體"/>
        <family val="1"/>
        <charset val="136"/>
      </rPr>
      <t>家常便飯爭霸戰</t>
    </r>
  </si>
  <si>
    <r>
      <rPr>
        <sz val="14"/>
        <rFont val="細明體"/>
        <family val="3"/>
        <charset val="136"/>
      </rPr>
      <t>關東</t>
    </r>
    <r>
      <rPr>
        <sz val="14"/>
        <rFont val="Times New Roman"/>
        <family val="1"/>
      </rPr>
      <t>·</t>
    </r>
    <r>
      <rPr>
        <sz val="14"/>
        <rFont val="細明體"/>
        <family val="3"/>
        <charset val="136"/>
      </rPr>
      <t>路駅十三</t>
    </r>
    <r>
      <rPr>
        <sz val="14"/>
        <rFont val="Times New Roman"/>
        <family val="1"/>
      </rPr>
      <t xml:space="preserve"> # 10</t>
    </r>
  </si>
  <si>
    <r>
      <rPr>
        <sz val="14"/>
        <rFont val="微軟正黑體"/>
        <family val="1"/>
        <charset val="136"/>
      </rPr>
      <t>開卷</t>
    </r>
    <r>
      <rPr>
        <sz val="14"/>
        <rFont val="Times New Roman"/>
        <family val="1"/>
      </rPr>
      <t xml:space="preserve"> Open Book (108 EPI)</t>
    </r>
  </si>
  <si>
    <t>老友記 #1</t>
    <phoneticPr fontId="0" type="noConversion"/>
  </si>
  <si>
    <t># 58</t>
    <phoneticPr fontId="0" type="noConversion"/>
  </si>
  <si>
    <t># 2001</t>
    <phoneticPr fontId="0" type="noConversion"/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</si>
  <si>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46</t>
    </r>
  </si>
  <si>
    <t># 23</t>
    <phoneticPr fontId="0" type="noConversion"/>
  </si>
  <si>
    <r>
      <t xml:space="preserve">(R)            </t>
    </r>
    <r>
      <rPr>
        <sz val="14"/>
        <rFont val="微軟正黑體"/>
        <family val="1"/>
        <charset val="136"/>
      </rPr>
      <t>美食新聞報道</t>
    </r>
    <r>
      <rPr>
        <sz val="14"/>
        <rFont val="Times New Roman"/>
        <family val="1"/>
        <charset val="136"/>
      </rPr>
      <t xml:space="preserve"> Gourmet Express</t>
    </r>
  </si>
  <si>
    <t># 138</t>
    <phoneticPr fontId="0" type="noConversion"/>
  </si>
  <si>
    <t># 139</t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</si>
  <si>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</si>
  <si>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</si>
  <si>
    <r>
      <t>美食新聞報道</t>
    </r>
    <r>
      <rPr>
        <sz val="14"/>
        <rFont val="Times New Roman"/>
        <family val="1"/>
        <charset val="136"/>
      </rPr>
      <t xml:space="preserve"> # 138</t>
    </r>
  </si>
  <si>
    <r>
      <t>美食新聞報道</t>
    </r>
    <r>
      <rPr>
        <sz val="14"/>
        <rFont val="Times New Roman"/>
        <family val="1"/>
        <charset val="136"/>
      </rPr>
      <t xml:space="preserve"> # 139</t>
    </r>
  </si>
  <si>
    <r>
      <t>美食新聞報道 (*港台篇)</t>
    </r>
    <r>
      <rPr>
        <sz val="14"/>
        <rFont val="Times New Roman"/>
        <family val="1"/>
        <charset val="136"/>
      </rPr>
      <t xml:space="preserve"> #26</t>
    </r>
  </si>
  <si>
    <t>地球大神秘 # 62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</si>
  <si>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423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</si>
  <si>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44</t>
    </r>
  </si>
  <si>
    <r>
      <rPr>
        <sz val="14"/>
        <rFont val="細明體"/>
        <family val="1"/>
        <charset val="136"/>
      </rPr>
      <t>星期日檔案</t>
    </r>
    <r>
      <rPr>
        <sz val="14"/>
        <rFont val="Times New Roman"/>
        <family val="1"/>
      </rPr>
      <t xml:space="preserve"> #27</t>
    </r>
  </si>
  <si>
    <r>
      <t xml:space="preserve">Vital Lifeline 2025   </t>
    </r>
    <r>
      <rPr>
        <b/>
        <sz val="14"/>
        <rFont val="Times New Roman"/>
        <family val="1"/>
      </rPr>
      <t>1930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</si>
  <si>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2025</t>
    </r>
  </si>
  <si>
    <t># 314</t>
    <phoneticPr fontId="0" type="noConversion"/>
  </si>
  <si>
    <t>800653086 (CA/MA) (Sub: Chi)   (CC)</t>
    <phoneticPr fontId="0" type="noConversion"/>
  </si>
  <si>
    <t xml:space="preserve"> </t>
    <phoneticPr fontId="45" type="noConversion"/>
  </si>
  <si>
    <t>空運世一 # 3</t>
    <phoneticPr fontId="0" type="noConversion"/>
  </si>
  <si>
    <r>
      <rPr>
        <sz val="14"/>
        <rFont val="細明體"/>
        <family val="3"/>
        <charset val="136"/>
      </rPr>
      <t>解風東京</t>
    </r>
    <r>
      <rPr>
        <sz val="14"/>
        <rFont val="Times New Roman"/>
        <family val="1"/>
      </rPr>
      <t xml:space="preserve"> 2 #6</t>
    </r>
  </si>
  <si>
    <t># 2681</t>
    <phoneticPr fontId="0" type="noConversion"/>
  </si>
  <si>
    <t>TBC (CA/MA) (Sub: Chi/Eng) (CC)</t>
    <phoneticPr fontId="0" type="noConversion"/>
  </si>
  <si>
    <t>TBC (Sub: Chi) (CC)</t>
    <phoneticPr fontId="0" type="noConversion"/>
  </si>
  <si>
    <t>奇情谷 #9</t>
    <phoneticPr fontId="0" type="noConversion"/>
  </si>
  <si>
    <t>Programme Presentation 2026</t>
    <phoneticPr fontId="0" type="noConversion"/>
  </si>
  <si>
    <t>TBC (Sub: *Chi) (OP)</t>
    <phoneticPr fontId="0" type="noConversion"/>
  </si>
  <si>
    <r>
      <t>金式森林</t>
    </r>
    <r>
      <rPr>
        <sz val="14"/>
        <rFont val="Times New Roman"/>
        <family val="2"/>
      </rPr>
      <t xml:space="preserve"> The Fading Gold (25 EPI)</t>
    </r>
  </si>
  <si>
    <r>
      <rPr>
        <sz val="14"/>
        <rFont val="新細明體"/>
        <family val="1"/>
        <charset val="136"/>
      </rPr>
      <t>直播靈接觸</t>
    </r>
    <r>
      <rPr>
        <sz val="14"/>
        <rFont val="Times New Roman"/>
        <family val="1"/>
      </rPr>
      <t xml:space="preserve"> #25</t>
    </r>
  </si>
  <si>
    <t># 21</t>
    <phoneticPr fontId="0" type="noConversion"/>
  </si>
  <si>
    <r>
      <rPr>
        <sz val="12"/>
        <rFont val="微軟正黑體"/>
        <family val="3"/>
        <charset val="136"/>
      </rPr>
      <t>中年好聲音</t>
    </r>
    <r>
      <rPr>
        <sz val="12"/>
        <rFont val="Times New Roman"/>
        <family val="1"/>
      </rPr>
      <t xml:space="preserve">3  </t>
    </r>
    <r>
      <rPr>
        <sz val="12"/>
        <rFont val="微軟正黑體"/>
        <family val="3"/>
        <charset val="136"/>
      </rPr>
      <t>有你有我</t>
    </r>
    <r>
      <rPr>
        <sz val="12"/>
        <rFont val="Times New Roman"/>
        <family val="1"/>
      </rPr>
      <t xml:space="preserve"> </t>
    </r>
    <r>
      <rPr>
        <sz val="12"/>
        <rFont val="微軟正黑體"/>
        <family val="3"/>
        <charset val="136"/>
      </rPr>
      <t>演唱會</t>
    </r>
  </si>
  <si>
    <t>Midlife, Sing &amp; Shine! 3 - Concert 2025</t>
    <phoneticPr fontId="0" type="noConversion"/>
  </si>
  <si>
    <r>
      <rPr>
        <sz val="14"/>
        <rFont val="細明體"/>
        <family val="1"/>
        <charset val="136"/>
      </rPr>
      <t>獨嘉瞓過界指南</t>
    </r>
    <r>
      <rPr>
        <sz val="14"/>
        <rFont val="Times New Roman"/>
        <family val="1"/>
      </rPr>
      <t>Overnighters (12 EPI)</t>
    </r>
  </si>
  <si>
    <t>Christian's Choice (12 EPI)</t>
    <phoneticPr fontId="0" type="noConversion"/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</si>
  <si>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2024</t>
    </r>
  </si>
  <si>
    <t># 3888</t>
    <phoneticPr fontId="0" type="noConversion"/>
  </si>
  <si>
    <r>
      <rPr>
        <sz val="14"/>
        <rFont val="新細明體"/>
        <family val="1"/>
        <charset val="136"/>
      </rPr>
      <t>勁歌金榜</t>
    </r>
    <r>
      <rPr>
        <sz val="14"/>
        <rFont val="Times New Roman"/>
        <family val="1"/>
      </rPr>
      <t xml:space="preserve"> # 46</t>
    </r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</si>
  <si>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</si>
  <si>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t>晚間新聞   News Roundup</t>
  </si>
  <si>
    <r>
      <t>家常便飯爭霸戰</t>
    </r>
    <r>
      <rPr>
        <sz val="14"/>
        <rFont val="細明體"/>
        <family val="1"/>
        <charset val="136"/>
      </rPr>
      <t xml:space="preserve"> </t>
    </r>
    <r>
      <rPr>
        <sz val="14"/>
        <rFont val="細明體"/>
        <family val="3"/>
        <charset val="136"/>
      </rPr>
      <t># 5</t>
    </r>
  </si>
  <si>
    <t>解風大阪 # 15</t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</si>
  <si>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2024</t>
    </r>
  </si>
  <si>
    <t># 204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</si>
  <si>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#224-228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</si>
</sst>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,##0.00;\(#,##0.00\)"/>
    <numFmt numFmtId="167" formatCode="d/m;@"/>
    <numFmt numFmtId="168" formatCode="yyyy/mm/dd;@"/>
  </numFmts>
  <fonts count="69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6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新細明體"/>
      <family val="1"/>
      <charset val="13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0"/>
      <name val="MS Sans Serif"/>
      <family val="2"/>
    </font>
    <font>
      <sz val="24"/>
      <name val="細明體"/>
      <family val="3"/>
      <charset val="136"/>
    </font>
    <font>
      <sz val="10"/>
      <name val="Geneva"/>
      <family val="2"/>
    </font>
    <font>
      <sz val="12"/>
      <color theme="1"/>
      <name val="Calibri"/>
      <family val="1"/>
      <charset val="136"/>
      <scheme val="minor"/>
    </font>
    <font>
      <b/>
      <u/>
      <sz val="2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u/>
      <sz val="28"/>
      <name val="新細明體"/>
      <family val="1"/>
      <charset val="136"/>
    </font>
    <font>
      <sz val="14"/>
      <name val="Times New Roman"/>
      <family val="1"/>
      <charset val="136"/>
    </font>
    <font>
      <sz val="14"/>
      <name val="Times New Roman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微軟正黑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sz val="14"/>
      <name val="細明體"/>
      <family val="1"/>
      <charset val="136"/>
    </font>
    <font>
      <sz val="12"/>
      <name val="微軟正黑體"/>
      <family val="1"/>
      <charset val="136"/>
    </font>
    <font>
      <sz val="13"/>
      <name val="細明體"/>
      <family val="3"/>
      <charset val="136"/>
    </font>
    <font>
      <b/>
      <sz val="13"/>
      <name val="Times New Roman"/>
      <family val="1"/>
    </font>
    <font>
      <sz val="14"/>
      <name val="Times New Roman"/>
      <family val="2"/>
    </font>
    <font>
      <sz val="11"/>
      <name val="Times New Roman"/>
      <family val="1"/>
      <charset val="136"/>
    </font>
    <font>
      <sz val="13"/>
      <name val="Times New Roman"/>
      <family val="3"/>
      <charset val="136"/>
    </font>
    <font>
      <sz val="11"/>
      <name val="Times New Roman"/>
      <family val="1"/>
    </font>
    <font>
      <sz val="14"/>
      <name val="Times New Roman"/>
      <family val="2"/>
      <charset val="136"/>
    </font>
    <font>
      <sz val="12"/>
      <name val="微軟正黑體"/>
      <family val="3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89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6" fillId="25" borderId="1" applyNumberFormat="0" applyAlignment="0" applyProtection="0">
      <alignment vertical="center"/>
    </xf>
    <xf numFmtId="0" fontId="6" fillId="25" borderId="1" applyNumberFormat="0" applyAlignment="0" applyProtection="0">
      <alignment vertical="center"/>
    </xf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13" fillId="8" borderId="1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16" fillId="25" borderId="12" applyNumberFormat="0" applyAlignment="0" applyProtection="0">
      <alignment vertical="center"/>
    </xf>
    <xf numFmtId="0" fontId="16" fillId="25" borderId="12" applyNumberForma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8" fillId="0" borderId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0" fontId="20" fillId="0" borderId="0"/>
    <xf numFmtId="0" fontId="44" fillId="0" borderId="0"/>
  </cellStyleXfs>
  <cellXfs count="619">
    <xf numFmtId="0" fontId="0" fillId="0" borderId="0" xfId="0"/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47" fillId="0" borderId="0" xfId="0" applyFont="1" applyFill="1" applyAlignment="1">
      <alignment horizontal="center" vertical="center" wrapText="1"/>
    </xf>
    <xf numFmtId="49" fontId="46" fillId="0" borderId="48" xfId="0" applyNumberFormat="1" applyFont="1" applyFill="1" applyBorder="1" applyAlignment="1">
      <alignment horizontal="right" vertical="center"/>
    </xf>
    <xf numFmtId="49" fontId="46" fillId="0" borderId="15" xfId="0" applyNumberFormat="1" applyFont="1" applyFill="1" applyBorder="1" applyAlignment="1">
      <alignment horizontal="center" vertical="center"/>
    </xf>
    <xf numFmtId="49" fontId="46" fillId="0" borderId="16" xfId="0" applyNumberFormat="1" applyFont="1" applyFill="1" applyBorder="1" applyAlignment="1">
      <alignment horizontal="left" vertical="center"/>
    </xf>
    <xf numFmtId="49" fontId="46" fillId="0" borderId="17" xfId="0" applyNumberFormat="1" applyFont="1" applyFill="1" applyBorder="1" applyAlignment="1">
      <alignment horizontal="right" vertical="center"/>
    </xf>
    <xf numFmtId="167" fontId="46" fillId="0" borderId="18" xfId="0" applyNumberFormat="1" applyFont="1" applyFill="1" applyBorder="1" applyAlignment="1">
      <alignment horizontal="center" vertical="center"/>
    </xf>
    <xf numFmtId="167" fontId="46" fillId="0" borderId="19" xfId="0" applyNumberFormat="1" applyFont="1" applyFill="1" applyBorder="1" applyAlignment="1">
      <alignment horizontal="center" vertical="center"/>
    </xf>
    <xf numFmtId="49" fontId="46" fillId="0" borderId="20" xfId="0" applyNumberFormat="1" applyFont="1" applyFill="1" applyBorder="1" applyAlignment="1">
      <alignment horizontal="left" vertical="center"/>
    </xf>
    <xf numFmtId="49" fontId="46" fillId="0" borderId="21" xfId="0" applyNumberFormat="1" applyFont="1" applyFill="1" applyBorder="1" applyAlignment="1">
      <alignment horizontal="right" vertical="center"/>
    </xf>
    <xf numFmtId="0" fontId="47" fillId="0" borderId="64" xfId="0" applyFont="1" applyFill="1" applyBorder="1" applyAlignment="1">
      <alignment vertical="center"/>
    </xf>
    <xf numFmtId="0" fontId="47" fillId="0" borderId="63" xfId="0" applyFont="1" applyFill="1" applyBorder="1" applyAlignment="1">
      <alignment vertical="center"/>
    </xf>
    <xf numFmtId="0" fontId="47" fillId="0" borderId="62" xfId="0" applyFont="1" applyFill="1" applyBorder="1" applyAlignment="1">
      <alignment vertical="center"/>
    </xf>
    <xf numFmtId="49" fontId="46" fillId="0" borderId="27" xfId="0" applyNumberFormat="1" applyFont="1" applyFill="1" applyBorder="1" applyAlignment="1">
      <alignment horizontal="left" vertical="center"/>
    </xf>
    <xf numFmtId="0" fontId="43" fillId="0" borderId="0" xfId="0" applyFont="1" applyFill="1" applyAlignment="1">
      <alignment vertical="center"/>
    </xf>
    <xf numFmtId="0" fontId="47" fillId="0" borderId="22" xfId="0" applyFont="1" applyFill="1" applyBorder="1" applyAlignment="1">
      <alignment horizontal="right" vertical="center"/>
    </xf>
    <xf numFmtId="0" fontId="47" fillId="0" borderId="31" xfId="0" applyFont="1" applyFill="1" applyBorder="1" applyAlignment="1">
      <alignment horizontal="left" vertical="center"/>
    </xf>
    <xf numFmtId="0" fontId="47" fillId="0" borderId="45" xfId="0" applyFont="1" applyFill="1" applyBorder="1" applyAlignment="1">
      <alignment vertical="center"/>
    </xf>
    <xf numFmtId="0" fontId="47" fillId="0" borderId="37" xfId="0" applyFont="1" applyFill="1" applyBorder="1" applyAlignment="1">
      <alignment vertical="center"/>
    </xf>
    <xf numFmtId="0" fontId="47" fillId="0" borderId="38" xfId="0" applyFont="1" applyFill="1" applyBorder="1" applyAlignment="1">
      <alignment vertical="center"/>
    </xf>
    <xf numFmtId="0" fontId="47" fillId="0" borderId="53" xfId="0" applyFont="1" applyFill="1" applyBorder="1" applyAlignment="1">
      <alignment horizontal="left" vertical="center"/>
    </xf>
    <xf numFmtId="0" fontId="47" fillId="0" borderId="68" xfId="0" applyFont="1" applyFill="1" applyBorder="1" applyAlignment="1">
      <alignment horizontal="left" vertical="center"/>
    </xf>
    <xf numFmtId="0" fontId="47" fillId="0" borderId="24" xfId="0" applyFont="1" applyFill="1" applyBorder="1" applyAlignment="1">
      <alignment horizontal="right" vertical="center"/>
    </xf>
    <xf numFmtId="0" fontId="47" fillId="0" borderId="51" xfId="0" applyFont="1" applyFill="1" applyBorder="1" applyAlignment="1">
      <alignment horizontal="center" vertical="center"/>
    </xf>
    <xf numFmtId="0" fontId="47" fillId="0" borderId="39" xfId="0" applyFont="1" applyFill="1" applyBorder="1" applyAlignment="1">
      <alignment vertical="center"/>
    </xf>
    <xf numFmtId="0" fontId="47" fillId="0" borderId="0" xfId="0" applyFont="1" applyFill="1" applyAlignment="1">
      <alignment horizontal="left" vertical="center"/>
    </xf>
    <xf numFmtId="0" fontId="52" fillId="0" borderId="0" xfId="0" applyFont="1" applyFill="1" applyAlignment="1">
      <alignment horizontal="center" vertical="center"/>
    </xf>
    <xf numFmtId="0" fontId="47" fillId="0" borderId="41" xfId="0" applyFont="1" applyFill="1" applyBorder="1" applyAlignment="1">
      <alignment vertical="center"/>
    </xf>
    <xf numFmtId="0" fontId="47" fillId="0" borderId="52" xfId="0" applyFont="1" applyFill="1" applyBorder="1" applyAlignment="1">
      <alignment horizontal="center" vertical="center"/>
    </xf>
    <xf numFmtId="0" fontId="47" fillId="0" borderId="69" xfId="0" applyFont="1" applyFill="1" applyBorder="1" applyAlignment="1">
      <alignment horizontal="left" vertical="center"/>
    </xf>
    <xf numFmtId="0" fontId="47" fillId="0" borderId="26" xfId="0" applyFont="1" applyFill="1" applyBorder="1" applyAlignment="1">
      <alignment horizontal="right" vertical="center"/>
    </xf>
    <xf numFmtId="0" fontId="47" fillId="0" borderId="42" xfId="0" applyFont="1" applyFill="1" applyBorder="1" applyAlignment="1">
      <alignment horizontal="left" vertical="center"/>
    </xf>
    <xf numFmtId="0" fontId="47" fillId="0" borderId="39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47" fillId="0" borderId="41" xfId="0" applyFont="1" applyFill="1" applyBorder="1" applyAlignment="1">
      <alignment horizontal="center" vertical="center"/>
    </xf>
    <xf numFmtId="0" fontId="54" fillId="0" borderId="56" xfId="0" applyFont="1" applyFill="1" applyBorder="1" applyAlignment="1">
      <alignment horizontal="center" vertical="center"/>
    </xf>
    <xf numFmtId="0" fontId="47" fillId="0" borderId="70" xfId="0" applyFont="1" applyFill="1" applyBorder="1" applyAlignment="1">
      <alignment horizontal="left" vertical="center"/>
    </xf>
    <xf numFmtId="0" fontId="47" fillId="0" borderId="30" xfId="0" applyFont="1" applyFill="1" applyBorder="1" applyAlignment="1">
      <alignment horizontal="center" vertical="center"/>
    </xf>
    <xf numFmtId="0" fontId="47" fillId="0" borderId="78" xfId="0" applyFont="1" applyFill="1" applyBorder="1" applyAlignment="1">
      <alignment horizontal="center" vertical="center"/>
    </xf>
    <xf numFmtId="0" fontId="47" fillId="0" borderId="90" xfId="0" quotePrefix="1" applyFont="1" applyFill="1" applyBorder="1" applyAlignment="1">
      <alignment horizontal="center" vertical="center"/>
    </xf>
    <xf numFmtId="49" fontId="46" fillId="0" borderId="71" xfId="0" applyNumberFormat="1" applyFont="1" applyFill="1" applyBorder="1" applyAlignment="1">
      <alignment horizontal="left" vertical="center"/>
    </xf>
    <xf numFmtId="0" fontId="47" fillId="0" borderId="21" xfId="0" applyFont="1" applyFill="1" applyBorder="1" applyAlignment="1">
      <alignment horizontal="right" vertical="center"/>
    </xf>
    <xf numFmtId="0" fontId="47" fillId="0" borderId="26" xfId="0" applyFont="1" applyFill="1" applyBorder="1" applyAlignment="1">
      <alignment horizontal="right" vertical="center" wrapText="1"/>
    </xf>
    <xf numFmtId="49" fontId="46" fillId="0" borderId="21" xfId="0" applyNumberFormat="1" applyFont="1" applyFill="1" applyBorder="1" applyAlignment="1">
      <alignment horizontal="right" vertical="center" wrapText="1"/>
    </xf>
    <xf numFmtId="49" fontId="47" fillId="0" borderId="22" xfId="0" applyNumberFormat="1" applyFont="1" applyFill="1" applyBorder="1" applyAlignment="1">
      <alignment horizontal="right" vertical="center" wrapText="1"/>
    </xf>
    <xf numFmtId="0" fontId="47" fillId="0" borderId="34" xfId="0" applyFont="1" applyFill="1" applyBorder="1" applyAlignment="1">
      <alignment horizontal="left" vertical="center"/>
    </xf>
    <xf numFmtId="0" fontId="47" fillId="0" borderId="32" xfId="0" applyFont="1" applyFill="1" applyBorder="1" applyAlignment="1">
      <alignment horizontal="left" vertical="center"/>
    </xf>
    <xf numFmtId="49" fontId="47" fillId="0" borderId="68" xfId="0" applyNumberFormat="1" applyFont="1" applyFill="1" applyBorder="1" applyAlignment="1">
      <alignment horizontal="left" vertical="center"/>
    </xf>
    <xf numFmtId="49" fontId="47" fillId="0" borderId="24" xfId="0" applyNumberFormat="1" applyFont="1" applyFill="1" applyBorder="1" applyAlignment="1">
      <alignment horizontal="right" vertical="center" wrapText="1"/>
    </xf>
    <xf numFmtId="0" fontId="47" fillId="0" borderId="31" xfId="0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56" fillId="0" borderId="33" xfId="0" applyFont="1" applyFill="1" applyBorder="1" applyAlignment="1">
      <alignment vertical="center"/>
    </xf>
    <xf numFmtId="49" fontId="47" fillId="0" borderId="69" xfId="0" applyNumberFormat="1" applyFont="1" applyFill="1" applyBorder="1" applyAlignment="1">
      <alignment horizontal="left" vertical="center"/>
    </xf>
    <xf numFmtId="49" fontId="47" fillId="0" borderId="26" xfId="0" applyNumberFormat="1" applyFont="1" applyFill="1" applyBorder="1" applyAlignment="1">
      <alignment horizontal="right" vertical="center" wrapText="1"/>
    </xf>
    <xf numFmtId="0" fontId="47" fillId="0" borderId="33" xfId="0" applyFont="1" applyFill="1" applyBorder="1" applyAlignment="1">
      <alignment horizontal="center" vertical="center"/>
    </xf>
    <xf numFmtId="49" fontId="47" fillId="0" borderId="72" xfId="0" applyNumberFormat="1" applyFont="1" applyFill="1" applyBorder="1" applyAlignment="1">
      <alignment horizontal="left" vertical="center"/>
    </xf>
    <xf numFmtId="0" fontId="47" fillId="0" borderId="51" xfId="0" applyFont="1" applyFill="1" applyBorder="1" applyAlignment="1">
      <alignment horizontal="left" vertical="center"/>
    </xf>
    <xf numFmtId="0" fontId="47" fillId="0" borderId="35" xfId="0" applyFont="1" applyFill="1" applyBorder="1" applyAlignment="1">
      <alignment horizontal="left" vertical="center"/>
    </xf>
    <xf numFmtId="0" fontId="47" fillId="0" borderId="57" xfId="0" applyFont="1" applyFill="1" applyBorder="1" applyAlignment="1">
      <alignment horizontal="left" vertical="center"/>
    </xf>
    <xf numFmtId="0" fontId="54" fillId="0" borderId="42" xfId="0" applyFont="1" applyFill="1" applyBorder="1" applyAlignment="1">
      <alignment horizontal="center" vertical="center"/>
    </xf>
    <xf numFmtId="0" fontId="54" fillId="0" borderId="45" xfId="0" applyFont="1" applyFill="1" applyBorder="1" applyAlignment="1">
      <alignment horizontal="center" vertical="center"/>
    </xf>
    <xf numFmtId="0" fontId="52" fillId="0" borderId="56" xfId="0" applyFont="1" applyFill="1" applyBorder="1" applyAlignment="1">
      <alignment horizontal="center" vertical="center"/>
    </xf>
    <xf numFmtId="49" fontId="46" fillId="0" borderId="70" xfId="0" applyNumberFormat="1" applyFont="1" applyFill="1" applyBorder="1" applyAlignment="1">
      <alignment horizontal="left" vertical="center"/>
    </xf>
    <xf numFmtId="49" fontId="47" fillId="0" borderId="21" xfId="0" applyNumberFormat="1" applyFont="1" applyFill="1" applyBorder="1" applyAlignment="1">
      <alignment horizontal="right" vertical="center" wrapText="1"/>
    </xf>
    <xf numFmtId="0" fontId="47" fillId="0" borderId="36" xfId="0" applyFont="1" applyFill="1" applyBorder="1" applyAlignment="1">
      <alignment horizontal="center" vertical="center"/>
    </xf>
    <xf numFmtId="0" fontId="47" fillId="0" borderId="35" xfId="0" applyFont="1" applyFill="1" applyBorder="1" applyAlignment="1">
      <alignment horizontal="center" vertical="center"/>
    </xf>
    <xf numFmtId="49" fontId="47" fillId="0" borderId="21" xfId="0" applyNumberFormat="1" applyFont="1" applyFill="1" applyBorder="1" applyAlignment="1">
      <alignment horizontal="right" vertical="center"/>
    </xf>
    <xf numFmtId="49" fontId="47" fillId="0" borderId="70" xfId="0" applyNumberFormat="1" applyFont="1" applyFill="1" applyBorder="1" applyAlignment="1">
      <alignment horizontal="left" vertical="center"/>
    </xf>
    <xf numFmtId="0" fontId="47" fillId="0" borderId="43" xfId="0" applyFont="1" applyFill="1" applyBorder="1" applyAlignment="1">
      <alignment horizontal="center" vertical="center"/>
    </xf>
    <xf numFmtId="0" fontId="47" fillId="0" borderId="60" xfId="0" applyFont="1" applyFill="1" applyBorder="1" applyAlignment="1">
      <alignment horizontal="right" vertical="center"/>
    </xf>
    <xf numFmtId="0" fontId="52" fillId="0" borderId="37" xfId="0" applyFont="1" applyFill="1" applyBorder="1" applyAlignment="1">
      <alignment horizontal="center" vertical="center"/>
    </xf>
    <xf numFmtId="0" fontId="47" fillId="0" borderId="56" xfId="0" applyFont="1" applyFill="1" applyBorder="1" applyAlignment="1">
      <alignment horizontal="left" vertical="center"/>
    </xf>
    <xf numFmtId="0" fontId="47" fillId="0" borderId="60" xfId="0" applyFont="1" applyFill="1" applyBorder="1" applyAlignment="1">
      <alignment horizontal="left" vertical="center"/>
    </xf>
    <xf numFmtId="49" fontId="47" fillId="0" borderId="80" xfId="0" applyNumberFormat="1" applyFont="1" applyFill="1" applyBorder="1" applyAlignment="1">
      <alignment horizontal="right" vertical="center"/>
    </xf>
    <xf numFmtId="0" fontId="47" fillId="0" borderId="33" xfId="0" quotePrefix="1" applyFont="1" applyFill="1" applyBorder="1" applyAlignment="1">
      <alignment vertical="center"/>
    </xf>
    <xf numFmtId="49" fontId="47" fillId="0" borderId="77" xfId="0" applyNumberFormat="1" applyFont="1" applyFill="1" applyBorder="1" applyAlignment="1">
      <alignment horizontal="left" vertical="center"/>
    </xf>
    <xf numFmtId="49" fontId="47" fillId="0" borderId="61" xfId="0" applyNumberFormat="1" applyFont="1" applyFill="1" applyBorder="1" applyAlignment="1">
      <alignment horizontal="right" vertical="center"/>
    </xf>
    <xf numFmtId="0" fontId="47" fillId="0" borderId="82" xfId="0" applyFont="1" applyFill="1" applyBorder="1" applyAlignment="1">
      <alignment horizontal="left" vertical="center"/>
    </xf>
    <xf numFmtId="0" fontId="62" fillId="0" borderId="35" xfId="0" applyFont="1" applyFill="1" applyBorder="1" applyAlignment="1">
      <alignment vertical="center"/>
    </xf>
    <xf numFmtId="0" fontId="48" fillId="0" borderId="83" xfId="0" applyFont="1" applyFill="1" applyBorder="1" applyAlignment="1">
      <alignment horizontal="center" vertical="center"/>
    </xf>
    <xf numFmtId="49" fontId="47" fillId="0" borderId="61" xfId="0" applyNumberFormat="1" applyFont="1" applyFill="1" applyBorder="1" applyAlignment="1">
      <alignment horizontal="left" vertical="center"/>
    </xf>
    <xf numFmtId="0" fontId="47" fillId="0" borderId="38" xfId="0" applyFont="1" applyFill="1" applyBorder="1" applyAlignment="1">
      <alignment horizontal="left" vertical="center"/>
    </xf>
    <xf numFmtId="0" fontId="47" fillId="0" borderId="39" xfId="0" applyFont="1" applyFill="1" applyBorder="1" applyAlignment="1">
      <alignment horizontal="left" vertical="center"/>
    </xf>
    <xf numFmtId="0" fontId="54" fillId="0" borderId="39" xfId="0" applyFont="1" applyFill="1" applyBorder="1" applyAlignment="1">
      <alignment horizontal="center" vertical="center"/>
    </xf>
    <xf numFmtId="49" fontId="46" fillId="0" borderId="18" xfId="0" applyNumberFormat="1" applyFont="1" applyFill="1" applyBorder="1" applyAlignment="1">
      <alignment horizontal="right" vertical="center"/>
    </xf>
    <xf numFmtId="0" fontId="47" fillId="0" borderId="44" xfId="0" applyFont="1" applyFill="1" applyBorder="1" applyAlignment="1">
      <alignment horizontal="center" vertical="center"/>
    </xf>
    <xf numFmtId="49" fontId="46" fillId="0" borderId="61" xfId="0" applyNumberFormat="1" applyFont="1" applyFill="1" applyBorder="1" applyAlignment="1">
      <alignment horizontal="left" vertical="center"/>
    </xf>
    <xf numFmtId="0" fontId="47" fillId="0" borderId="55" xfId="0" applyFont="1" applyFill="1" applyBorder="1" applyAlignment="1">
      <alignment horizontal="left" vertical="center"/>
    </xf>
    <xf numFmtId="0" fontId="47" fillId="0" borderId="42" xfId="0" applyFont="1" applyFill="1" applyBorder="1" applyAlignment="1">
      <alignment vertical="center"/>
    </xf>
    <xf numFmtId="0" fontId="47" fillId="0" borderId="37" xfId="0" applyFont="1" applyFill="1" applyBorder="1" applyAlignment="1">
      <alignment horizontal="center" vertical="center"/>
    </xf>
    <xf numFmtId="0" fontId="47" fillId="0" borderId="38" xfId="0" applyFont="1" applyFill="1" applyBorder="1" applyAlignment="1">
      <alignment horizontal="center" vertical="center"/>
    </xf>
    <xf numFmtId="0" fontId="47" fillId="0" borderId="39" xfId="0" applyFont="1" applyFill="1" applyBorder="1" applyAlignment="1">
      <alignment horizontal="center" vertical="center" wrapText="1"/>
    </xf>
    <xf numFmtId="49" fontId="47" fillId="0" borderId="60" xfId="0" applyNumberFormat="1" applyFont="1" applyFill="1" applyBorder="1" applyAlignment="1">
      <alignment horizontal="left" vertical="center"/>
    </xf>
    <xf numFmtId="49" fontId="47" fillId="0" borderId="77" xfId="0" applyNumberFormat="1" applyFont="1" applyFill="1" applyBorder="1" applyAlignment="1">
      <alignment horizontal="right" vertical="center"/>
    </xf>
    <xf numFmtId="0" fontId="54" fillId="0" borderId="31" xfId="0" applyFont="1" applyFill="1" applyBorder="1" applyAlignment="1">
      <alignment horizontal="center" vertical="center"/>
    </xf>
    <xf numFmtId="0" fontId="67" fillId="0" borderId="0" xfId="0" applyFont="1" applyFill="1" applyAlignment="1">
      <alignment horizontal="left" vertical="center"/>
    </xf>
    <xf numFmtId="0" fontId="52" fillId="0" borderId="39" xfId="0" applyFont="1" applyFill="1" applyBorder="1" applyAlignment="1">
      <alignment horizontal="center" vertical="center"/>
    </xf>
    <xf numFmtId="49" fontId="61" fillId="0" borderId="33" xfId="0" applyNumberFormat="1" applyFont="1" applyFill="1" applyBorder="1" applyAlignment="1">
      <alignment horizontal="center" vertical="center" shrinkToFit="1"/>
    </xf>
    <xf numFmtId="49" fontId="54" fillId="0" borderId="57" xfId="0" applyNumberFormat="1" applyFont="1" applyFill="1" applyBorder="1" applyAlignment="1">
      <alignment horizontal="center" vertical="center" shrinkToFit="1"/>
    </xf>
    <xf numFmtId="49" fontId="46" fillId="0" borderId="18" xfId="0" applyNumberFormat="1" applyFont="1" applyFill="1" applyBorder="1" applyAlignment="1">
      <alignment horizontal="left" vertical="center"/>
    </xf>
    <xf numFmtId="49" fontId="47" fillId="0" borderId="60" xfId="0" applyNumberFormat="1" applyFont="1" applyFill="1" applyBorder="1" applyAlignment="1">
      <alignment horizontal="right" vertical="center"/>
    </xf>
    <xf numFmtId="0" fontId="47" fillId="0" borderId="33" xfId="0" applyFont="1" applyFill="1" applyBorder="1" applyAlignment="1">
      <alignment horizontal="left" vertical="center" wrapText="1"/>
    </xf>
    <xf numFmtId="49" fontId="47" fillId="0" borderId="27" xfId="0" applyNumberFormat="1" applyFont="1" applyFill="1" applyBorder="1" applyAlignment="1">
      <alignment horizontal="left" vertical="center"/>
    </xf>
    <xf numFmtId="0" fontId="47" fillId="0" borderId="41" xfId="0" quotePrefix="1" applyFont="1" applyFill="1" applyBorder="1" applyAlignment="1">
      <alignment horizontal="center" vertical="center"/>
    </xf>
    <xf numFmtId="0" fontId="52" fillId="0" borderId="33" xfId="0" applyFont="1" applyFill="1" applyBorder="1" applyAlignment="1">
      <alignment horizontal="center" vertical="center"/>
    </xf>
    <xf numFmtId="0" fontId="47" fillId="0" borderId="35" xfId="0" applyFont="1" applyFill="1" applyBorder="1" applyAlignment="1">
      <alignment horizontal="right" vertical="center"/>
    </xf>
    <xf numFmtId="0" fontId="47" fillId="0" borderId="57" xfId="0" applyFont="1" applyFill="1" applyBorder="1" applyAlignment="1">
      <alignment horizontal="center" vertical="center"/>
    </xf>
    <xf numFmtId="49" fontId="47" fillId="0" borderId="22" xfId="0" applyNumberFormat="1" applyFont="1" applyFill="1" applyBorder="1" applyAlignment="1">
      <alignment horizontal="right" vertical="center"/>
    </xf>
    <xf numFmtId="0" fontId="47" fillId="0" borderId="40" xfId="0" applyFont="1" applyFill="1" applyBorder="1" applyAlignment="1">
      <alignment vertical="center"/>
    </xf>
    <xf numFmtId="0" fontId="47" fillId="0" borderId="56" xfId="0" quotePrefix="1" applyFont="1" applyFill="1" applyBorder="1" applyAlignment="1">
      <alignment horizontal="left" vertical="center"/>
    </xf>
    <xf numFmtId="49" fontId="47" fillId="0" borderId="23" xfId="0" applyNumberFormat="1" applyFont="1" applyFill="1" applyBorder="1" applyAlignment="1">
      <alignment horizontal="left" vertical="center"/>
    </xf>
    <xf numFmtId="0" fontId="52" fillId="0" borderId="40" xfId="0" applyFont="1" applyFill="1" applyBorder="1" applyAlignment="1">
      <alignment horizontal="center" vertical="center"/>
    </xf>
    <xf numFmtId="0" fontId="46" fillId="0" borderId="44" xfId="0" applyFont="1" applyFill="1" applyBorder="1" applyAlignment="1">
      <alignment horizontal="right" vertical="center"/>
    </xf>
    <xf numFmtId="0" fontId="42" fillId="0" borderId="36" xfId="0" applyFont="1" applyFill="1" applyBorder="1" applyAlignment="1">
      <alignment horizontal="center" vertical="center"/>
    </xf>
    <xf numFmtId="0" fontId="52" fillId="0" borderId="33" xfId="0" quotePrefix="1" applyFont="1" applyFill="1" applyBorder="1" applyAlignment="1">
      <alignment horizontal="center" vertical="center"/>
    </xf>
    <xf numFmtId="49" fontId="47" fillId="0" borderId="25" xfId="0" applyNumberFormat="1" applyFont="1" applyFill="1" applyBorder="1" applyAlignment="1">
      <alignment horizontal="left" vertical="center"/>
    </xf>
    <xf numFmtId="49" fontId="47" fillId="0" borderId="26" xfId="0" applyNumberFormat="1" applyFont="1" applyFill="1" applyBorder="1" applyAlignment="1">
      <alignment horizontal="right" vertical="center"/>
    </xf>
    <xf numFmtId="0" fontId="47" fillId="0" borderId="40" xfId="0" applyFont="1" applyFill="1" applyBorder="1" applyAlignment="1">
      <alignment horizontal="left" vertical="center"/>
    </xf>
    <xf numFmtId="0" fontId="47" fillId="0" borderId="54" xfId="0" quotePrefix="1" applyFont="1" applyFill="1" applyBorder="1" applyAlignment="1">
      <alignment horizontal="center" vertical="center"/>
    </xf>
    <xf numFmtId="49" fontId="46" fillId="0" borderId="75" xfId="0" applyNumberFormat="1" applyFont="1" applyFill="1" applyBorder="1" applyAlignment="1">
      <alignment horizontal="right" vertical="center"/>
    </xf>
    <xf numFmtId="0" fontId="47" fillId="0" borderId="54" xfId="0" applyFont="1" applyFill="1" applyBorder="1" applyAlignment="1">
      <alignment horizontal="center" vertical="center"/>
    </xf>
    <xf numFmtId="0" fontId="47" fillId="0" borderId="45" xfId="0" quotePrefix="1" applyFont="1" applyFill="1" applyBorder="1" applyAlignment="1">
      <alignment horizontal="left" vertical="center"/>
    </xf>
    <xf numFmtId="0" fontId="47" fillId="0" borderId="56" xfId="0" quotePrefix="1" applyFont="1" applyFill="1" applyBorder="1" applyAlignment="1">
      <alignment vertical="center"/>
    </xf>
    <xf numFmtId="0" fontId="53" fillId="0" borderId="40" xfId="0" applyFont="1" applyFill="1" applyBorder="1" applyAlignment="1">
      <alignment horizontal="center" vertical="center"/>
    </xf>
    <xf numFmtId="0" fontId="47" fillId="0" borderId="33" xfId="0" quotePrefix="1" applyFont="1" applyFill="1" applyBorder="1" applyAlignment="1">
      <alignment horizontal="center" vertical="center"/>
    </xf>
    <xf numFmtId="49" fontId="47" fillId="0" borderId="77" xfId="0" applyNumberFormat="1" applyFont="1" applyFill="1" applyBorder="1" applyAlignment="1">
      <alignment horizontal="right" vertical="center" wrapText="1"/>
    </xf>
    <xf numFmtId="0" fontId="66" fillId="0" borderId="40" xfId="0" applyFont="1" applyFill="1" applyBorder="1" applyAlignment="1">
      <alignment vertical="center"/>
    </xf>
    <xf numFmtId="0" fontId="54" fillId="0" borderId="40" xfId="0" applyFont="1" applyFill="1" applyBorder="1" applyAlignment="1">
      <alignment horizontal="center" vertical="center"/>
    </xf>
    <xf numFmtId="0" fontId="47" fillId="0" borderId="31" xfId="0" applyFont="1" applyFill="1" applyBorder="1" applyAlignment="1">
      <alignment horizontal="right" vertical="center"/>
    </xf>
    <xf numFmtId="0" fontId="54" fillId="0" borderId="33" xfId="0" applyFont="1" applyFill="1" applyBorder="1" applyAlignment="1">
      <alignment horizontal="center" vertical="center"/>
    </xf>
    <xf numFmtId="49" fontId="54" fillId="0" borderId="33" xfId="0" applyNumberFormat="1" applyFont="1" applyFill="1" applyBorder="1" applyAlignment="1">
      <alignment horizontal="center" vertical="center" shrinkToFit="1"/>
    </xf>
    <xf numFmtId="0" fontId="47" fillId="0" borderId="61" xfId="0" applyFont="1" applyFill="1" applyBorder="1" applyAlignment="1">
      <alignment horizontal="left" vertical="center"/>
    </xf>
    <xf numFmtId="0" fontId="46" fillId="0" borderId="29" xfId="0" applyFont="1" applyFill="1" applyBorder="1" applyAlignment="1">
      <alignment horizontal="right" vertical="center"/>
    </xf>
    <xf numFmtId="0" fontId="59" fillId="0" borderId="0" xfId="0" applyFont="1" applyFill="1" applyAlignment="1">
      <alignment vertical="center"/>
    </xf>
    <xf numFmtId="0" fontId="54" fillId="0" borderId="0" xfId="0" applyFont="1" applyFill="1" applyAlignment="1">
      <alignment horizontal="left" vertical="center"/>
    </xf>
    <xf numFmtId="0" fontId="59" fillId="0" borderId="40" xfId="0" applyFont="1" applyFill="1" applyBorder="1" applyAlignment="1">
      <alignment horizontal="center" vertical="center" wrapText="1"/>
    </xf>
    <xf numFmtId="49" fontId="52" fillId="0" borderId="57" xfId="0" applyNumberFormat="1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left" vertical="center"/>
    </xf>
    <xf numFmtId="0" fontId="46" fillId="0" borderId="46" xfId="0" applyFont="1" applyFill="1" applyBorder="1" applyAlignment="1">
      <alignment horizontal="right" vertical="center"/>
    </xf>
    <xf numFmtId="0" fontId="47" fillId="0" borderId="38" xfId="0" quotePrefix="1" applyFont="1" applyFill="1" applyBorder="1" applyAlignment="1">
      <alignment vertical="center"/>
    </xf>
    <xf numFmtId="0" fontId="46" fillId="0" borderId="60" xfId="0" applyFont="1" applyFill="1" applyBorder="1" applyAlignment="1">
      <alignment horizontal="left" vertical="center"/>
    </xf>
    <xf numFmtId="0" fontId="47" fillId="0" borderId="87" xfId="0" applyFont="1" applyFill="1" applyBorder="1" applyAlignment="1">
      <alignment horizontal="right" vertical="center"/>
    </xf>
    <xf numFmtId="0" fontId="42" fillId="0" borderId="40" xfId="0" applyFont="1" applyFill="1" applyBorder="1" applyAlignment="1">
      <alignment vertical="center"/>
    </xf>
    <xf numFmtId="49" fontId="54" fillId="0" borderId="41" xfId="0" applyNumberFormat="1" applyFont="1" applyFill="1" applyBorder="1" applyAlignment="1">
      <alignment horizontal="center" vertical="center"/>
    </xf>
    <xf numFmtId="0" fontId="47" fillId="0" borderId="61" xfId="0" applyFont="1" applyFill="1" applyBorder="1" applyAlignment="1">
      <alignment horizontal="right" vertical="center"/>
    </xf>
    <xf numFmtId="0" fontId="62" fillId="0" borderId="0" xfId="0" applyFont="1" applyFill="1" applyAlignment="1">
      <alignment vertical="center"/>
    </xf>
    <xf numFmtId="0" fontId="48" fillId="0" borderId="35" xfId="0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right" vertical="center"/>
    </xf>
    <xf numFmtId="0" fontId="47" fillId="0" borderId="31" xfId="0" quotePrefix="1" applyFont="1" applyFill="1" applyBorder="1" applyAlignment="1">
      <alignment horizontal="left" vertical="center"/>
    </xf>
    <xf numFmtId="0" fontId="52" fillId="0" borderId="31" xfId="0" quotePrefix="1" applyFont="1" applyFill="1" applyBorder="1" applyAlignment="1">
      <alignment horizontal="left" vertical="center"/>
    </xf>
    <xf numFmtId="0" fontId="54" fillId="0" borderId="40" xfId="0" applyFont="1" applyFill="1" applyBorder="1" applyAlignment="1">
      <alignment vertical="center"/>
    </xf>
    <xf numFmtId="0" fontId="52" fillId="0" borderId="0" xfId="0" applyFont="1" applyFill="1" applyAlignment="1">
      <alignment vertical="center"/>
    </xf>
    <xf numFmtId="0" fontId="52" fillId="0" borderId="39" xfId="0" applyFont="1" applyFill="1" applyBorder="1" applyAlignment="1">
      <alignment vertical="center"/>
    </xf>
    <xf numFmtId="0" fontId="47" fillId="0" borderId="33" xfId="0" applyFont="1" applyFill="1" applyBorder="1" applyAlignment="1">
      <alignment horizontal="left" vertical="center"/>
    </xf>
    <xf numFmtId="0" fontId="47" fillId="0" borderId="44" xfId="0" applyFont="1" applyFill="1" applyBorder="1" applyAlignment="1">
      <alignment vertical="center"/>
    </xf>
    <xf numFmtId="0" fontId="47" fillId="0" borderId="77" xfId="0" applyFont="1" applyFill="1" applyBorder="1" applyAlignment="1">
      <alignment horizontal="left" vertical="center"/>
    </xf>
    <xf numFmtId="0" fontId="47" fillId="0" borderId="58" xfId="0" quotePrefix="1" applyFont="1" applyFill="1" applyBorder="1" applyAlignment="1">
      <alignment horizontal="left" vertical="center"/>
    </xf>
    <xf numFmtId="0" fontId="42" fillId="0" borderId="37" xfId="0" applyFont="1" applyFill="1" applyBorder="1" applyAlignment="1">
      <alignment horizontal="right" vertical="center"/>
    </xf>
    <xf numFmtId="0" fontId="47" fillId="0" borderId="40" xfId="0" applyFont="1" applyFill="1" applyBorder="1" applyAlignment="1">
      <alignment horizontal="center" vertical="center"/>
    </xf>
    <xf numFmtId="0" fontId="59" fillId="0" borderId="0" xfId="0" applyFont="1" applyFill="1" applyAlignment="1">
      <alignment horizontal="center" vertical="center"/>
    </xf>
    <xf numFmtId="0" fontId="61" fillId="0" borderId="40" xfId="0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right" vertical="center"/>
    </xf>
    <xf numFmtId="0" fontId="54" fillId="0" borderId="36" xfId="388" applyFont="1" applyFill="1" applyBorder="1" applyAlignment="1">
      <alignment horizontal="center" vertical="center" wrapText="1"/>
    </xf>
    <xf numFmtId="0" fontId="53" fillId="0" borderId="36" xfId="0" applyFont="1" applyFill="1" applyBorder="1" applyAlignment="1">
      <alignment horizontal="right" vertical="center" wrapText="1"/>
    </xf>
    <xf numFmtId="49" fontId="52" fillId="0" borderId="41" xfId="0" applyNumberFormat="1" applyFont="1" applyFill="1" applyBorder="1" applyAlignment="1">
      <alignment horizontal="center" vertical="center"/>
    </xf>
    <xf numFmtId="0" fontId="47" fillId="0" borderId="37" xfId="0" quotePrefix="1" applyFont="1" applyFill="1" applyBorder="1" applyAlignment="1">
      <alignment horizontal="left" vertical="center"/>
    </xf>
    <xf numFmtId="0" fontId="54" fillId="0" borderId="0" xfId="0" applyFont="1" applyFill="1" applyAlignment="1">
      <alignment vertical="center"/>
    </xf>
    <xf numFmtId="0" fontId="47" fillId="0" borderId="77" xfId="0" applyFont="1" applyFill="1" applyBorder="1" applyAlignment="1">
      <alignment horizontal="right" vertical="center"/>
    </xf>
    <xf numFmtId="0" fontId="59" fillId="0" borderId="36" xfId="0" applyFont="1" applyFill="1" applyBorder="1" applyAlignment="1">
      <alignment horizontal="center" vertical="center"/>
    </xf>
    <xf numFmtId="0" fontId="53" fillId="0" borderId="44" xfId="388" quotePrefix="1" applyFont="1" applyFill="1" applyBorder="1" applyAlignment="1">
      <alignment horizontal="center" vertical="center"/>
    </xf>
    <xf numFmtId="0" fontId="47" fillId="0" borderId="79" xfId="0" applyFont="1" applyFill="1" applyBorder="1" applyAlignment="1">
      <alignment horizontal="right" vertical="center"/>
    </xf>
    <xf numFmtId="0" fontId="47" fillId="0" borderId="37" xfId="0" applyFont="1" applyFill="1" applyBorder="1" applyAlignment="1">
      <alignment horizontal="left" vertical="center"/>
    </xf>
    <xf numFmtId="0" fontId="52" fillId="0" borderId="0" xfId="0" applyFont="1" applyFill="1" applyAlignment="1">
      <alignment horizontal="left" vertical="center"/>
    </xf>
    <xf numFmtId="0" fontId="54" fillId="0" borderId="41" xfId="0" applyFont="1" applyFill="1" applyBorder="1" applyAlignment="1">
      <alignment vertical="center"/>
    </xf>
    <xf numFmtId="0" fontId="47" fillId="0" borderId="29" xfId="0" applyFont="1" applyFill="1" applyBorder="1" applyAlignment="1">
      <alignment horizontal="left" vertical="center"/>
    </xf>
    <xf numFmtId="0" fontId="47" fillId="0" borderId="19" xfId="0" applyFont="1" applyFill="1" applyBorder="1" applyAlignment="1">
      <alignment horizontal="center" vertical="center"/>
    </xf>
    <xf numFmtId="0" fontId="46" fillId="0" borderId="71" xfId="0" applyFont="1" applyFill="1" applyBorder="1" applyAlignment="1">
      <alignment horizontal="left" vertical="center"/>
    </xf>
    <xf numFmtId="0" fontId="47" fillId="0" borderId="45" xfId="0" quotePrefix="1" applyFont="1" applyFill="1" applyBorder="1" applyAlignment="1">
      <alignment vertical="center"/>
    </xf>
    <xf numFmtId="0" fontId="46" fillId="0" borderId="61" xfId="0" applyFont="1" applyFill="1" applyBorder="1" applyAlignment="1">
      <alignment horizontal="left" vertical="center"/>
    </xf>
    <xf numFmtId="0" fontId="62" fillId="0" borderId="83" xfId="0" applyFont="1" applyFill="1" applyBorder="1" applyAlignment="1">
      <alignment vertical="center"/>
    </xf>
    <xf numFmtId="0" fontId="47" fillId="0" borderId="83" xfId="0" applyFont="1" applyFill="1" applyBorder="1" applyAlignment="1">
      <alignment horizontal="right" vertical="center"/>
    </xf>
    <xf numFmtId="0" fontId="46" fillId="0" borderId="26" xfId="0" applyFont="1" applyFill="1" applyBorder="1" applyAlignment="1">
      <alignment horizontal="right" vertical="center"/>
    </xf>
    <xf numFmtId="0" fontId="46" fillId="0" borderId="79" xfId="0" applyFont="1" applyFill="1" applyBorder="1" applyAlignment="1">
      <alignment horizontal="left" vertical="center"/>
    </xf>
    <xf numFmtId="0" fontId="46" fillId="0" borderId="33" xfId="0" applyFont="1" applyFill="1" applyBorder="1" applyAlignment="1">
      <alignment horizontal="left" vertical="center"/>
    </xf>
    <xf numFmtId="0" fontId="46" fillId="0" borderId="22" xfId="0" applyFont="1" applyFill="1" applyBorder="1" applyAlignment="1">
      <alignment horizontal="right" vertical="center"/>
    </xf>
    <xf numFmtId="0" fontId="46" fillId="0" borderId="68" xfId="0" applyFont="1" applyFill="1" applyBorder="1" applyAlignment="1">
      <alignment horizontal="left" vertical="center"/>
    </xf>
    <xf numFmtId="0" fontId="53" fillId="0" borderId="54" xfId="0" applyFont="1" applyFill="1" applyBorder="1" applyAlignment="1">
      <alignment horizontal="center" vertical="center"/>
    </xf>
    <xf numFmtId="0" fontId="47" fillId="0" borderId="72" xfId="0" applyFont="1" applyFill="1" applyBorder="1" applyAlignment="1">
      <alignment horizontal="left" vertical="center"/>
    </xf>
    <xf numFmtId="0" fontId="46" fillId="0" borderId="75" xfId="0" applyFont="1" applyFill="1" applyBorder="1" applyAlignment="1">
      <alignment horizontal="right" vertical="center"/>
    </xf>
    <xf numFmtId="0" fontId="46" fillId="0" borderId="60" xfId="0" applyFont="1" applyFill="1" applyBorder="1" applyAlignment="1">
      <alignment horizontal="right" vertical="center"/>
    </xf>
    <xf numFmtId="0" fontId="54" fillId="0" borderId="54" xfId="0" applyFont="1" applyFill="1" applyBorder="1" applyAlignment="1">
      <alignment horizontal="center" vertical="center"/>
    </xf>
    <xf numFmtId="49" fontId="48" fillId="0" borderId="54" xfId="0" applyNumberFormat="1" applyFont="1" applyFill="1" applyBorder="1" applyAlignment="1">
      <alignment horizontal="center" vertical="center" wrapText="1"/>
    </xf>
    <xf numFmtId="0" fontId="46" fillId="0" borderId="61" xfId="0" applyFont="1" applyFill="1" applyBorder="1" applyAlignment="1">
      <alignment horizontal="right" vertical="center"/>
    </xf>
    <xf numFmtId="49" fontId="48" fillId="0" borderId="39" xfId="0" applyNumberFormat="1" applyFont="1" applyFill="1" applyBorder="1" applyAlignment="1">
      <alignment horizontal="center" vertical="center" wrapText="1"/>
    </xf>
    <xf numFmtId="49" fontId="65" fillId="0" borderId="4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horizontal="left" vertical="center"/>
    </xf>
    <xf numFmtId="0" fontId="46" fillId="0" borderId="21" xfId="0" applyFont="1" applyFill="1" applyBorder="1" applyAlignment="1">
      <alignment vertical="center"/>
    </xf>
    <xf numFmtId="0" fontId="46" fillId="0" borderId="70" xfId="0" applyFont="1" applyFill="1" applyBorder="1" applyAlignment="1">
      <alignment horizontal="left" vertical="center"/>
    </xf>
    <xf numFmtId="0" fontId="47" fillId="0" borderId="49" xfId="0" applyFont="1" applyFill="1" applyBorder="1" applyAlignment="1">
      <alignment horizontal="right" vertical="center"/>
    </xf>
    <xf numFmtId="0" fontId="47" fillId="0" borderId="73" xfId="0" applyFont="1" applyFill="1" applyBorder="1" applyAlignment="1">
      <alignment horizontal="left" vertical="center"/>
    </xf>
    <xf numFmtId="0" fontId="47" fillId="0" borderId="34" xfId="0" applyFont="1" applyFill="1" applyBorder="1" applyAlignment="1">
      <alignment horizontal="center" vertical="center"/>
    </xf>
    <xf numFmtId="0" fontId="47" fillId="0" borderId="71" xfId="0" applyFont="1" applyFill="1" applyBorder="1" applyAlignment="1">
      <alignment horizontal="left" vertical="center"/>
    </xf>
    <xf numFmtId="0" fontId="47" fillId="0" borderId="39" xfId="0" quotePrefix="1" applyFont="1" applyFill="1" applyBorder="1" applyAlignment="1">
      <alignment vertical="center"/>
    </xf>
    <xf numFmtId="0" fontId="47" fillId="0" borderId="86" xfId="0" quotePrefix="1" applyFont="1" applyFill="1" applyBorder="1" applyAlignment="1">
      <alignment horizontal="left" vertical="center"/>
    </xf>
    <xf numFmtId="0" fontId="59" fillId="0" borderId="54" xfId="0" applyFont="1" applyFill="1" applyBorder="1" applyAlignment="1">
      <alignment horizontal="center" vertical="center"/>
    </xf>
    <xf numFmtId="0" fontId="47" fillId="0" borderId="46" xfId="0" applyFont="1" applyFill="1" applyBorder="1" applyAlignment="1">
      <alignment horizontal="left" vertical="center"/>
    </xf>
    <xf numFmtId="0" fontId="47" fillId="0" borderId="40" xfId="0" quotePrefix="1" applyFont="1" applyFill="1" applyBorder="1" applyAlignment="1">
      <alignment vertical="center"/>
    </xf>
    <xf numFmtId="0" fontId="47" fillId="0" borderId="33" xfId="0" quotePrefix="1" applyFont="1" applyFill="1" applyBorder="1" applyAlignment="1">
      <alignment horizontal="left" vertical="center"/>
    </xf>
    <xf numFmtId="0" fontId="47" fillId="0" borderId="40" xfId="0" applyFont="1" applyFill="1" applyBorder="1" applyAlignment="1">
      <alignment horizontal="center" vertical="center" wrapText="1" shrinkToFit="1"/>
    </xf>
    <xf numFmtId="0" fontId="47" fillId="0" borderId="36" xfId="388" applyFont="1" applyFill="1" applyBorder="1" applyAlignment="1">
      <alignment horizontal="center" vertical="center"/>
    </xf>
    <xf numFmtId="0" fontId="52" fillId="0" borderId="52" xfId="0" applyFont="1" applyFill="1" applyBorder="1" applyAlignment="1">
      <alignment horizontal="center" vertical="center"/>
    </xf>
    <xf numFmtId="0" fontId="47" fillId="0" borderId="27" xfId="0" applyFont="1" applyFill="1" applyBorder="1" applyAlignment="1">
      <alignment horizontal="left" vertical="center"/>
    </xf>
    <xf numFmtId="0" fontId="54" fillId="0" borderId="36" xfId="0" applyFont="1" applyFill="1" applyBorder="1" applyAlignment="1">
      <alignment horizontal="center" vertical="center"/>
    </xf>
    <xf numFmtId="49" fontId="47" fillId="0" borderId="24" xfId="0" applyNumberFormat="1" applyFont="1" applyFill="1" applyBorder="1" applyAlignment="1">
      <alignment horizontal="right" vertical="center"/>
    </xf>
    <xf numFmtId="49" fontId="54" fillId="0" borderId="36" xfId="0" applyNumberFormat="1" applyFont="1" applyFill="1" applyBorder="1" applyAlignment="1">
      <alignment horizontal="center" vertical="center" shrinkToFit="1"/>
    </xf>
    <xf numFmtId="0" fontId="47" fillId="0" borderId="37" xfId="0" applyFont="1" applyFill="1" applyBorder="1" applyAlignment="1">
      <alignment horizontal="right" vertical="center"/>
    </xf>
    <xf numFmtId="49" fontId="52" fillId="0" borderId="0" xfId="0" applyNumberFormat="1" applyFont="1" applyFill="1" applyAlignment="1">
      <alignment horizontal="center" vertical="center" wrapText="1"/>
    </xf>
    <xf numFmtId="0" fontId="54" fillId="0" borderId="41" xfId="0" applyFont="1" applyFill="1" applyBorder="1" applyAlignment="1">
      <alignment horizontal="center" vertical="center"/>
    </xf>
    <xf numFmtId="0" fontId="47" fillId="0" borderId="89" xfId="0" applyFont="1" applyFill="1" applyBorder="1" applyAlignment="1">
      <alignment vertical="center"/>
    </xf>
    <xf numFmtId="0" fontId="47" fillId="0" borderId="42" xfId="0" quotePrefix="1" applyFont="1" applyFill="1" applyBorder="1" applyAlignment="1">
      <alignment horizontal="left" vertical="center"/>
    </xf>
    <xf numFmtId="0" fontId="47" fillId="0" borderId="50" xfId="0" applyFont="1" applyFill="1" applyBorder="1" applyAlignment="1">
      <alignment horizontal="center" vertical="center"/>
    </xf>
    <xf numFmtId="14" fontId="47" fillId="0" borderId="31" xfId="0" applyNumberFormat="1" applyFont="1" applyFill="1" applyBorder="1" applyAlignment="1">
      <alignment horizontal="center" vertical="center" wrapText="1"/>
    </xf>
    <xf numFmtId="0" fontId="47" fillId="0" borderId="55" xfId="0" applyFont="1" applyFill="1" applyBorder="1" applyAlignment="1">
      <alignment vertical="center"/>
    </xf>
    <xf numFmtId="0" fontId="47" fillId="0" borderId="53" xfId="0" quotePrefix="1" applyFont="1" applyFill="1" applyBorder="1" applyAlignment="1">
      <alignment horizontal="left" vertical="center"/>
    </xf>
    <xf numFmtId="0" fontId="47" fillId="0" borderId="54" xfId="0" quotePrefix="1" applyFont="1" applyFill="1" applyBorder="1" applyAlignment="1">
      <alignment horizontal="left" vertical="center"/>
    </xf>
    <xf numFmtId="49" fontId="47" fillId="0" borderId="44" xfId="0" applyNumberFormat="1" applyFont="1" applyFill="1" applyBorder="1" applyAlignment="1">
      <alignment horizontal="right" vertical="center"/>
    </xf>
    <xf numFmtId="0" fontId="47" fillId="0" borderId="31" xfId="0" applyFont="1" applyFill="1" applyBorder="1" applyAlignment="1">
      <alignment vertical="center"/>
    </xf>
    <xf numFmtId="49" fontId="46" fillId="0" borderId="28" xfId="0" applyNumberFormat="1" applyFont="1" applyFill="1" applyBorder="1" applyAlignment="1">
      <alignment horizontal="right" vertical="center"/>
    </xf>
    <xf numFmtId="0" fontId="47" fillId="0" borderId="59" xfId="0" applyFont="1" applyFill="1" applyBorder="1" applyAlignment="1">
      <alignment horizontal="center" vertical="center"/>
    </xf>
    <xf numFmtId="0" fontId="47" fillId="0" borderId="47" xfId="0" applyFont="1" applyFill="1" applyBorder="1" applyAlignment="1">
      <alignment horizontal="center" vertical="center"/>
    </xf>
    <xf numFmtId="0" fontId="47" fillId="0" borderId="81" xfId="0" applyFont="1" applyFill="1" applyBorder="1" applyAlignment="1">
      <alignment horizontal="center" vertical="center"/>
    </xf>
    <xf numFmtId="0" fontId="47" fillId="0" borderId="76" xfId="0" applyFont="1" applyFill="1" applyBorder="1" applyAlignment="1">
      <alignment horizontal="center" vertical="center"/>
    </xf>
    <xf numFmtId="49" fontId="46" fillId="0" borderId="74" xfId="0" applyNumberFormat="1" applyFont="1" applyFill="1" applyBorder="1" applyAlignment="1">
      <alignment horizontal="left" vertical="center"/>
    </xf>
    <xf numFmtId="0" fontId="46" fillId="0" borderId="0" xfId="0" applyFont="1" applyFill="1" applyAlignment="1">
      <alignment horizontal="left" vertical="center"/>
    </xf>
    <xf numFmtId="0" fontId="57" fillId="0" borderId="0" xfId="0" applyFont="1" applyFill="1" applyAlignment="1">
      <alignment vertical="center"/>
    </xf>
    <xf numFmtId="0" fontId="42" fillId="0" borderId="0" xfId="0" applyFont="1" applyFill="1" applyAlignment="1">
      <alignment horizontal="right" vertical="center"/>
    </xf>
    <xf numFmtId="0" fontId="42" fillId="0" borderId="0" xfId="0" applyFont="1" applyFill="1" applyAlignment="1">
      <alignment horizontal="left" vertical="center"/>
    </xf>
    <xf numFmtId="168" fontId="46" fillId="0" borderId="0" xfId="0" applyNumberFormat="1" applyFont="1" applyFill="1" applyAlignment="1">
      <alignment horizontal="right" vertical="center"/>
    </xf>
    <xf numFmtId="168" fontId="47" fillId="0" borderId="0" xfId="0" applyNumberFormat="1" applyFont="1" applyFill="1" applyAlignment="1">
      <alignment vertical="center"/>
    </xf>
    <xf numFmtId="0" fontId="40" fillId="0" borderId="0" xfId="0" applyFont="1" applyFill="1" applyAlignment="1">
      <alignment horizontal="center" vertical="center" wrapText="1"/>
    </xf>
    <xf numFmtId="0" fontId="46" fillId="0" borderId="47" xfId="0" applyFont="1" applyFill="1" applyBorder="1" applyAlignment="1">
      <alignment horizontal="right" vertical="center"/>
    </xf>
    <xf numFmtId="0" fontId="52" fillId="0" borderId="42" xfId="0" quotePrefix="1" applyFont="1" applyFill="1" applyBorder="1" applyAlignment="1">
      <alignment horizontal="left" vertical="center"/>
    </xf>
    <xf numFmtId="0" fontId="52" fillId="0" borderId="56" xfId="0" quotePrefix="1" applyFont="1" applyFill="1" applyBorder="1" applyAlignment="1">
      <alignment horizontal="left" vertical="center"/>
    </xf>
    <xf numFmtId="0" fontId="54" fillId="0" borderId="39" xfId="0" applyFont="1" applyFill="1" applyBorder="1" applyAlignment="1">
      <alignment horizontal="center" vertical="center"/>
    </xf>
    <xf numFmtId="0" fontId="54" fillId="0" borderId="33" xfId="0" applyFont="1" applyFill="1" applyBorder="1" applyAlignment="1">
      <alignment horizontal="center" vertical="center"/>
    </xf>
    <xf numFmtId="0" fontId="47" fillId="0" borderId="39" xfId="0" applyFont="1" applyFill="1" applyBorder="1" applyAlignment="1">
      <alignment horizontal="center" vertical="center"/>
    </xf>
    <xf numFmtId="0" fontId="47" fillId="0" borderId="33" xfId="0" applyFont="1" applyFill="1" applyBorder="1" applyAlignment="1">
      <alignment horizontal="center" vertical="center"/>
    </xf>
    <xf numFmtId="0" fontId="46" fillId="27" borderId="46" xfId="0" quotePrefix="1" applyFont="1" applyFill="1" applyBorder="1" applyAlignment="1">
      <alignment vertical="center"/>
    </xf>
    <xf numFmtId="0" fontId="46" fillId="27" borderId="0" xfId="0" applyFont="1" applyFill="1" applyAlignment="1">
      <alignment vertical="center"/>
    </xf>
    <xf numFmtId="0" fontId="46" fillId="27" borderId="33" xfId="0" applyFont="1" applyFill="1" applyBorder="1" applyAlignment="1">
      <alignment vertical="center"/>
    </xf>
    <xf numFmtId="0" fontId="46" fillId="27" borderId="31" xfId="0" quotePrefix="1" applyFont="1" applyFill="1" applyBorder="1" applyAlignment="1">
      <alignment vertical="center"/>
    </xf>
    <xf numFmtId="0" fontId="46" fillId="27" borderId="32" xfId="0" quotePrefix="1" applyFont="1" applyFill="1" applyBorder="1" applyAlignment="1">
      <alignment vertical="center"/>
    </xf>
    <xf numFmtId="0" fontId="42" fillId="27" borderId="0" xfId="0" applyFont="1" applyFill="1" applyAlignment="1">
      <alignment vertical="center"/>
    </xf>
    <xf numFmtId="0" fontId="46" fillId="27" borderId="31" xfId="0" applyFont="1" applyFill="1" applyBorder="1" applyAlignment="1">
      <alignment horizontal="center" vertical="center"/>
    </xf>
    <xf numFmtId="0" fontId="46" fillId="27" borderId="33" xfId="0" applyFont="1" applyFill="1" applyBorder="1" applyAlignment="1">
      <alignment horizontal="center" vertical="center"/>
    </xf>
    <xf numFmtId="0" fontId="57" fillId="27" borderId="31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46" fillId="27" borderId="33" xfId="0" applyFont="1" applyFill="1" applyBorder="1" applyAlignment="1">
      <alignment vertical="center"/>
    </xf>
    <xf numFmtId="0" fontId="46" fillId="27" borderId="33" xfId="0" quotePrefix="1" applyFont="1" applyFill="1" applyBorder="1" applyAlignment="1">
      <alignment vertical="center"/>
    </xf>
    <xf numFmtId="0" fontId="46" fillId="27" borderId="29" xfId="0" applyFont="1" applyFill="1" applyBorder="1" applyAlignment="1">
      <alignment vertical="center"/>
    </xf>
    <xf numFmtId="0" fontId="46" fillId="27" borderId="30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vertical="center"/>
    </xf>
    <xf numFmtId="0" fontId="46" fillId="27" borderId="29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horizontal="center" vertical="center"/>
    </xf>
    <xf numFmtId="0" fontId="47" fillId="27" borderId="42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center" vertical="center"/>
    </xf>
    <xf numFmtId="0" fontId="47" fillId="27" borderId="0" xfId="0" applyFont="1" applyFill="1" applyAlignment="1">
      <alignment vertical="center"/>
    </xf>
    <xf numFmtId="0" fontId="47" fillId="27" borderId="43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center" vertical="center"/>
    </xf>
    <xf numFmtId="0" fontId="47" fillId="27" borderId="40" xfId="0" applyFont="1" applyFill="1" applyBorder="1" applyAlignment="1">
      <alignment horizontal="left" vertical="center"/>
    </xf>
    <xf numFmtId="0" fontId="52" fillId="27" borderId="40" xfId="0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center" vertical="center"/>
    </xf>
    <xf numFmtId="0" fontId="47" fillId="27" borderId="31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left" vertical="center"/>
    </xf>
    <xf numFmtId="0" fontId="47" fillId="27" borderId="31" xfId="0" applyFont="1" applyFill="1" applyBorder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46" fillId="27" borderId="0" xfId="0" applyFont="1" applyFill="1" applyAlignment="1">
      <alignment horizontal="right" vertical="center"/>
    </xf>
    <xf numFmtId="0" fontId="47" fillId="27" borderId="37" xfId="0" applyFont="1" applyFill="1" applyBorder="1" applyAlignment="1">
      <alignment horizontal="left" vertical="center"/>
    </xf>
    <xf numFmtId="0" fontId="47" fillId="27" borderId="57" xfId="0" applyFont="1" applyFill="1" applyBorder="1" applyAlignment="1">
      <alignment horizontal="center" vertical="center"/>
    </xf>
    <xf numFmtId="0" fontId="57" fillId="27" borderId="0" xfId="0" applyFont="1" applyFill="1" applyAlignment="1">
      <alignment horizontal="center" vertical="center" wrapText="1"/>
    </xf>
    <xf numFmtId="0" fontId="46" fillId="27" borderId="31" xfId="0" applyFont="1" applyFill="1" applyBorder="1" applyAlignment="1">
      <alignment horizontal="center" vertical="center" wrapText="1"/>
    </xf>
    <xf numFmtId="0" fontId="46" fillId="27" borderId="33" xfId="0" applyFont="1" applyFill="1" applyBorder="1" applyAlignment="1">
      <alignment horizontal="center" vertical="center" wrapText="1"/>
    </xf>
    <xf numFmtId="0" fontId="47" fillId="27" borderId="30" xfId="0" applyFont="1" applyFill="1" applyBorder="1" applyAlignment="1">
      <alignment vertical="center"/>
    </xf>
    <xf numFmtId="0" fontId="47" fillId="27" borderId="29" xfId="0" applyFont="1" applyFill="1" applyBorder="1" applyAlignment="1">
      <alignment vertical="center"/>
    </xf>
    <xf numFmtId="0" fontId="47" fillId="27" borderId="19" xfId="0" applyFont="1" applyFill="1" applyBorder="1" applyAlignment="1">
      <alignment vertical="center"/>
    </xf>
    <xf numFmtId="0" fontId="47" fillId="27" borderId="67" xfId="0" applyFont="1" applyFill="1" applyBorder="1" applyAlignment="1">
      <alignment horizontal="left" vertical="center"/>
    </xf>
    <xf numFmtId="0" fontId="47" fillId="27" borderId="45" xfId="0" quotePrefix="1" applyFont="1" applyFill="1" applyBorder="1" applyAlignment="1">
      <alignment vertical="center"/>
    </xf>
    <xf numFmtId="0" fontId="47" fillId="27" borderId="85" xfId="0" applyFont="1" applyFill="1" applyBorder="1" applyAlignment="1">
      <alignment horizontal="left" vertical="center"/>
    </xf>
    <xf numFmtId="0" fontId="47" fillId="27" borderId="86" xfId="0" applyFont="1" applyFill="1" applyBorder="1" applyAlignment="1">
      <alignment horizontal="left" vertical="center"/>
    </xf>
    <xf numFmtId="0" fontId="54" fillId="27" borderId="40" xfId="0" applyFont="1" applyFill="1" applyBorder="1" applyAlignment="1">
      <alignment horizontal="center" vertical="center"/>
    </xf>
    <xf numFmtId="0" fontId="59" fillId="27" borderId="41" xfId="0" applyFont="1" applyFill="1" applyBorder="1" applyAlignment="1">
      <alignment horizontal="center" vertical="center"/>
    </xf>
    <xf numFmtId="0" fontId="47" fillId="27" borderId="40" xfId="0" quotePrefix="1" applyFont="1" applyFill="1" applyBorder="1" applyAlignment="1">
      <alignment horizontal="center" vertical="center"/>
    </xf>
    <xf numFmtId="0" fontId="52" fillId="27" borderId="39" xfId="0" applyFont="1" applyFill="1" applyBorder="1" applyAlignment="1">
      <alignment horizontal="center" vertical="center"/>
    </xf>
    <xf numFmtId="0" fontId="52" fillId="27" borderId="54" xfId="0" applyFont="1" applyFill="1" applyBorder="1" applyAlignment="1">
      <alignment horizontal="center" vertical="center"/>
    </xf>
    <xf numFmtId="0" fontId="52" fillId="27" borderId="36" xfId="0" applyFont="1" applyFill="1" applyBorder="1" applyAlignment="1">
      <alignment horizontal="center" vertical="center"/>
    </xf>
    <xf numFmtId="0" fontId="64" fillId="27" borderId="36" xfId="0" applyFont="1" applyFill="1" applyBorder="1" applyAlignment="1">
      <alignment horizontal="center" vertical="center"/>
    </xf>
    <xf numFmtId="0" fontId="47" fillId="27" borderId="44" xfId="0" quotePrefix="1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right" vertical="center"/>
    </xf>
    <xf numFmtId="0" fontId="47" fillId="27" borderId="39" xfId="0" applyFont="1" applyFill="1" applyBorder="1" applyAlignment="1">
      <alignment horizontal="center" vertical="center" wrapText="1"/>
    </xf>
    <xf numFmtId="0" fontId="47" fillId="27" borderId="54" xfId="0" applyFont="1" applyFill="1" applyBorder="1" applyAlignment="1">
      <alignment horizontal="center" vertical="center"/>
    </xf>
    <xf numFmtId="0" fontId="48" fillId="27" borderId="84" xfId="0" applyFont="1" applyFill="1" applyBorder="1" applyAlignment="1">
      <alignment horizontal="left" vertical="center"/>
    </xf>
    <xf numFmtId="0" fontId="62" fillId="27" borderId="83" xfId="0" applyFont="1" applyFill="1" applyBorder="1" applyAlignment="1">
      <alignment vertical="center"/>
    </xf>
    <xf numFmtId="0" fontId="48" fillId="27" borderId="83" xfId="0" applyFont="1" applyFill="1" applyBorder="1" applyAlignment="1">
      <alignment horizontal="center" vertical="center"/>
    </xf>
    <xf numFmtId="0" fontId="47" fillId="27" borderId="83" xfId="0" applyFont="1" applyFill="1" applyBorder="1" applyAlignment="1">
      <alignment horizontal="right" vertical="center"/>
    </xf>
    <xf numFmtId="0" fontId="47" fillId="27" borderId="43" xfId="0" applyFont="1" applyFill="1" applyBorder="1" applyAlignment="1">
      <alignment horizontal="center" vertical="center" wrapText="1"/>
    </xf>
    <xf numFmtId="0" fontId="47" fillId="27" borderId="52" xfId="0" applyFont="1" applyFill="1" applyBorder="1" applyAlignment="1">
      <alignment horizontal="right" vertical="center"/>
    </xf>
    <xf numFmtId="0" fontId="47" fillId="27" borderId="55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right" vertical="center"/>
    </xf>
    <xf numFmtId="49" fontId="61" fillId="27" borderId="45" xfId="0" applyNumberFormat="1" applyFont="1" applyFill="1" applyBorder="1" applyAlignment="1">
      <alignment horizontal="center" vertical="center"/>
    </xf>
    <xf numFmtId="49" fontId="47" fillId="27" borderId="53" xfId="0" applyNumberFormat="1" applyFont="1" applyFill="1" applyBorder="1" applyAlignment="1">
      <alignment horizontal="left" vertical="center"/>
    </xf>
    <xf numFmtId="49" fontId="48" fillId="27" borderId="36" xfId="0" applyNumberFormat="1" applyFont="1" applyFill="1" applyBorder="1" applyAlignment="1">
      <alignment horizontal="center" vertical="center" shrinkToFit="1"/>
    </xf>
    <xf numFmtId="0" fontId="65" fillId="27" borderId="54" xfId="0" applyFont="1" applyFill="1" applyBorder="1" applyAlignment="1">
      <alignment vertical="center"/>
    </xf>
    <xf numFmtId="0" fontId="47" fillId="27" borderId="37" xfId="0" applyFont="1" applyFill="1" applyBorder="1" applyAlignment="1">
      <alignment horizontal="center" vertical="center"/>
    </xf>
    <xf numFmtId="0" fontId="47" fillId="27" borderId="45" xfId="0" applyFont="1" applyFill="1" applyBorder="1" applyAlignment="1">
      <alignment horizontal="left" vertical="center"/>
    </xf>
    <xf numFmtId="0" fontId="53" fillId="27" borderId="54" xfId="0" applyFont="1" applyFill="1" applyBorder="1" applyAlignment="1">
      <alignment horizontal="center" vertical="center"/>
    </xf>
    <xf numFmtId="0" fontId="47" fillId="27" borderId="40" xfId="0" applyFont="1" applyFill="1" applyBorder="1" applyAlignment="1">
      <alignment vertical="center"/>
    </xf>
    <xf numFmtId="0" fontId="67" fillId="27" borderId="0" xfId="0" applyFont="1" applyFill="1" applyAlignment="1">
      <alignment horizontal="left" vertical="center"/>
    </xf>
    <xf numFmtId="0" fontId="47" fillId="27" borderId="40" xfId="0" applyFont="1" applyFill="1" applyBorder="1" applyAlignment="1">
      <alignment horizontal="center" vertical="center"/>
    </xf>
    <xf numFmtId="0" fontId="54" fillId="27" borderId="54" xfId="0" applyFont="1" applyFill="1" applyBorder="1" applyAlignment="1">
      <alignment horizontal="center" vertical="center"/>
    </xf>
    <xf numFmtId="0" fontId="42" fillId="27" borderId="40" xfId="0" applyFont="1" applyFill="1" applyBorder="1" applyAlignment="1">
      <alignment horizontal="center" vertical="center"/>
    </xf>
    <xf numFmtId="0" fontId="54" fillId="27" borderId="31" xfId="0" applyFont="1" applyFill="1" applyBorder="1" applyAlignment="1">
      <alignment horizontal="center" vertical="center"/>
    </xf>
    <xf numFmtId="0" fontId="54" fillId="27" borderId="0" xfId="0" applyFont="1" applyFill="1" applyAlignment="1">
      <alignment horizontal="left" vertical="center"/>
    </xf>
    <xf numFmtId="49" fontId="52" fillId="27" borderId="40" xfId="0" applyNumberFormat="1" applyFont="1" applyFill="1" applyBorder="1" applyAlignment="1">
      <alignment horizontal="center" vertical="center"/>
    </xf>
    <xf numFmtId="49" fontId="47" fillId="27" borderId="40" xfId="0" applyNumberFormat="1" applyFont="1" applyFill="1" applyBorder="1" applyAlignment="1">
      <alignment horizontal="center" vertical="center"/>
    </xf>
    <xf numFmtId="0" fontId="47" fillId="27" borderId="51" xfId="0" applyFont="1" applyFill="1" applyBorder="1" applyAlignment="1">
      <alignment horizontal="center" vertical="center"/>
    </xf>
    <xf numFmtId="0" fontId="65" fillId="27" borderId="52" xfId="0" applyFont="1" applyFill="1" applyBorder="1" applyAlignment="1">
      <alignment horizontal="center" vertical="center"/>
    </xf>
    <xf numFmtId="0" fontId="62" fillId="27" borderId="0" xfId="0" applyFont="1" applyFill="1" applyAlignment="1">
      <alignment horizontal="center" vertical="center"/>
    </xf>
    <xf numFmtId="0" fontId="48" fillId="27" borderId="0" xfId="0" applyFont="1" applyFill="1" applyAlignment="1">
      <alignment horizontal="left" vertical="center"/>
    </xf>
    <xf numFmtId="0" fontId="42" fillId="27" borderId="40" xfId="0" applyFont="1" applyFill="1" applyBorder="1" applyAlignment="1">
      <alignment vertical="center"/>
    </xf>
    <xf numFmtId="0" fontId="46" fillId="27" borderId="35" xfId="0" applyFont="1" applyFill="1" applyBorder="1" applyAlignment="1">
      <alignment horizontal="right" vertical="center"/>
    </xf>
    <xf numFmtId="0" fontId="47" fillId="27" borderId="54" xfId="0" applyFont="1" applyFill="1" applyBorder="1" applyAlignment="1">
      <alignment horizontal="left" vertical="center"/>
    </xf>
    <xf numFmtId="0" fontId="53" fillId="27" borderId="0" xfId="0" applyFont="1" applyFill="1" applyAlignment="1">
      <alignment horizontal="center" vertical="center"/>
    </xf>
    <xf numFmtId="49" fontId="47" fillId="27" borderId="45" xfId="0" applyNumberFormat="1" applyFont="1" applyFill="1" applyBorder="1" applyAlignment="1">
      <alignment horizontal="left" vertical="center" wrapText="1"/>
    </xf>
    <xf numFmtId="0" fontId="47" fillId="27" borderId="53" xfId="0" applyFont="1" applyFill="1" applyBorder="1" applyAlignment="1">
      <alignment horizontal="center" vertical="center"/>
    </xf>
    <xf numFmtId="0" fontId="47" fillId="27" borderId="46" xfId="0" applyFont="1" applyFill="1" applyBorder="1" applyAlignment="1">
      <alignment horizontal="center" vertical="center"/>
    </xf>
    <xf numFmtId="0" fontId="47" fillId="27" borderId="34" xfId="0" applyFont="1" applyFill="1" applyBorder="1" applyAlignment="1">
      <alignment horizontal="center" vertical="center"/>
    </xf>
    <xf numFmtId="0" fontId="57" fillId="27" borderId="65" xfId="0" applyFont="1" applyFill="1" applyBorder="1" applyAlignment="1">
      <alignment horizontal="center" vertical="center"/>
    </xf>
    <xf numFmtId="0" fontId="57" fillId="27" borderId="88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center" vertical="center"/>
    </xf>
    <xf numFmtId="0" fontId="47" fillId="27" borderId="30" xfId="0" applyFont="1" applyFill="1" applyBorder="1" applyAlignment="1">
      <alignment horizontal="left" vertical="center"/>
    </xf>
    <xf numFmtId="0" fontId="46" fillId="27" borderId="65" xfId="0" applyFont="1" applyFill="1" applyBorder="1" applyAlignment="1">
      <alignment horizontal="center" vertical="center"/>
    </xf>
    <xf numFmtId="0" fontId="46" fillId="27" borderId="66" xfId="0" applyFont="1" applyFill="1" applyBorder="1" applyAlignment="1">
      <alignment horizontal="center" vertical="center"/>
    </xf>
    <xf numFmtId="0" fontId="43" fillId="27" borderId="66" xfId="0" applyFont="1" applyFill="1" applyBorder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0" fontId="46" fillId="0" borderId="47" xfId="0" applyFont="1" applyBorder="1" applyAlignment="1">
      <alignment horizontal="right" vertical="center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54" fillId="0" borderId="38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8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9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47" fillId="0" borderId="42" xfId="0" applyFont="1" applyBorder="1" applyAlignment="1">
      <alignment horizontal="left" vertical="center"/>
    </xf>
    <xf numFmtId="0" fontId="47" fillId="0" borderId="37" xfId="0" applyFont="1" applyBorder="1" applyAlignment="1">
      <alignment vertical="center"/>
    </xf>
    <xf numFmtId="0" fontId="47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vertical="center"/>
    </xf>
    <xf numFmtId="0" fontId="47" fillId="0" borderId="70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center"/>
    </xf>
    <xf numFmtId="49" fontId="46" fillId="0" borderId="71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86" xfId="0" applyFont="1" applyBorder="1" applyAlignment="1">
      <alignment horizontal="left"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6" fillId="0" borderId="54" xfId="0" applyFont="1" applyBorder="1" applyAlignment="1">
      <alignment horizontal="center" vertical="center"/>
    </xf>
    <xf numFmtId="49" fontId="47" fillId="0" borderId="69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54" xfId="0" applyFont="1" applyBorder="1" applyAlignment="1">
      <alignment horizontal="center" vertical="center"/>
    </xf>
    <xf numFmtId="49" fontId="47" fillId="0" borderId="72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52" xfId="0" applyFont="1" applyBorder="1" applyAlignment="1">
      <alignment horizontal="left" vertical="center"/>
    </xf>
    <xf numFmtId="0" fontId="52" fillId="0" borderId="45" xfId="0" applyFont="1" applyBorder="1" applyAlignment="1">
      <alignment vertical="center"/>
    </xf>
    <xf numFmtId="0" fontId="54" fillId="0" borderId="45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49" fontId="46" fillId="0" borderId="70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41" xfId="0" applyFont="1" applyBorder="1" applyAlignment="1">
      <alignment horizontal="center" vertical="center"/>
    </xf>
    <xf numFmtId="0" fontId="47" fillId="0" borderId="60" xfId="0" applyFont="1" applyBorder="1" applyAlignment="1">
      <alignment horizontal="right" vertical="center"/>
    </xf>
    <xf numFmtId="0" fontId="54" fillId="0" borderId="42" xfId="0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47" fillId="0" borderId="56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80" xfId="0" applyNumberFormat="1" applyFont="1" applyBorder="1" applyAlignment="1">
      <alignment horizontal="right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quotePrefix="1" applyFont="1" applyBorder="1" applyAlignment="1">
      <alignment vertical="center"/>
    </xf>
    <xf numFmtId="49" fontId="47" fillId="0" borderId="77" xfId="0" applyNumberFormat="1" applyFont="1" applyBorder="1" applyAlignment="1">
      <alignment horizontal="left"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82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83" xfId="0" applyFont="1" applyBorder="1" applyAlignment="1">
      <alignment horizontal="center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38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54" fillId="0" borderId="39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0" fontId="47" fillId="0" borderId="33" xfId="0" applyFont="1" applyBorder="1" applyAlignment="1">
      <alignment horizontal="center" vertical="center"/>
    </xf>
    <xf numFmtId="49" fontId="46" fillId="0" borderId="61" xfId="0" applyNumberFormat="1" applyFont="1" applyBorder="1" applyAlignment="1">
      <alignment horizontal="left" vertical="center"/>
    </xf>
    <xf numFmtId="0" fontId="47" fillId="0" borderId="55" xfId="0" applyFont="1" applyBorder="1" applyAlignment="1">
      <alignment horizontal="left" vertical="center"/>
    </xf>
    <xf numFmtId="0" fontId="47" fillId="0" borderId="42" xfId="0" applyFont="1" applyBorder="1" applyAlignment="1">
      <alignment vertical="center"/>
    </xf>
    <xf numFmtId="0" fontId="47" fillId="0" borderId="38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60" xfId="0" applyNumberFormat="1" applyFont="1" applyBorder="1" applyAlignment="1">
      <alignment horizontal="left" vertical="center"/>
    </xf>
    <xf numFmtId="49" fontId="47" fillId="0" borderId="77" xfId="0" applyNumberFormat="1" applyFont="1" applyBorder="1" applyAlignment="1">
      <alignment horizontal="right" vertical="center"/>
    </xf>
    <xf numFmtId="0" fontId="52" fillId="0" borderId="0" xfId="0" applyFont="1" applyAlignment="1">
      <alignment horizontal="center" vertical="center"/>
    </xf>
    <xf numFmtId="0" fontId="67" fillId="0" borderId="39" xfId="0" applyFont="1" applyBorder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52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0" fontId="47" fillId="0" borderId="43" xfId="0" applyFont="1" applyBorder="1" applyAlignment="1">
      <alignment horizontal="lef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46" fillId="0" borderId="18" xfId="0" applyNumberFormat="1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right" vertical="center"/>
    </xf>
    <xf numFmtId="0" fontId="47" fillId="0" borderId="33" xfId="0" applyFont="1" applyBorder="1" applyAlignment="1">
      <alignment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 wrapText="1"/>
    </xf>
    <xf numFmtId="49" fontId="47" fillId="0" borderId="27" xfId="0" applyNumberFormat="1" applyFont="1" applyBorder="1" applyAlignment="1">
      <alignment horizontal="left" vertical="center"/>
    </xf>
    <xf numFmtId="0" fontId="47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7" fillId="0" borderId="45" xfId="0" applyFont="1" applyBorder="1" applyAlignment="1">
      <alignment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52" fillId="0" borderId="40" xfId="0" applyFont="1" applyBorder="1" applyAlignment="1">
      <alignment horizontal="center" vertical="center"/>
    </xf>
    <xf numFmtId="0" fontId="46" fillId="0" borderId="44" xfId="0" applyFont="1" applyBorder="1" applyAlignment="1">
      <alignment horizontal="right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54" xfId="0" quotePrefix="1" applyFont="1" applyBorder="1" applyAlignment="1">
      <alignment horizontal="center" vertical="center"/>
    </xf>
    <xf numFmtId="49" fontId="46" fillId="0" borderId="75" xfId="0" applyNumberFormat="1" applyFont="1" applyBorder="1" applyAlignment="1">
      <alignment horizontal="right" vertical="center"/>
    </xf>
    <xf numFmtId="0" fontId="47" fillId="0" borderId="56" xfId="0" quotePrefix="1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0" fontId="47" fillId="0" borderId="33" xfId="0" quotePrefix="1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right" vertical="center" wrapText="1"/>
    </xf>
    <xf numFmtId="0" fontId="54" fillId="0" borderId="54" xfId="0" applyFont="1" applyBorder="1" applyAlignment="1">
      <alignment horizontal="center" vertical="center"/>
    </xf>
    <xf numFmtId="0" fontId="66" fillId="0" borderId="40" xfId="0" applyFont="1" applyBorder="1" applyAlignment="1">
      <alignment vertical="center"/>
    </xf>
    <xf numFmtId="0" fontId="54" fillId="0" borderId="40" xfId="0" applyFont="1" applyBorder="1" applyAlignment="1">
      <alignment horizontal="center" vertical="center"/>
    </xf>
    <xf numFmtId="0" fontId="47" fillId="0" borderId="31" xfId="0" applyFont="1" applyBorder="1" applyAlignment="1">
      <alignment horizontal="right" vertical="center"/>
    </xf>
    <xf numFmtId="49" fontId="54" fillId="0" borderId="33" xfId="0" applyNumberFormat="1" applyFont="1" applyBorder="1" applyAlignment="1">
      <alignment horizontal="center" vertical="center" shrinkToFit="1"/>
    </xf>
    <xf numFmtId="0" fontId="47" fillId="0" borderId="61" xfId="0" applyFont="1" applyBorder="1" applyAlignment="1">
      <alignment horizontal="left" vertical="center"/>
    </xf>
    <xf numFmtId="0" fontId="46" fillId="0" borderId="29" xfId="0" applyFont="1" applyBorder="1" applyAlignment="1">
      <alignment horizontal="right" vertical="center"/>
    </xf>
    <xf numFmtId="0" fontId="59" fillId="0" borderId="0" xfId="0" applyFont="1" applyAlignment="1">
      <alignment vertical="center"/>
    </xf>
    <xf numFmtId="0" fontId="54" fillId="0" borderId="0" xfId="0" applyFont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49" fontId="52" fillId="0" borderId="57" xfId="0" applyNumberFormat="1" applyFont="1" applyBorder="1" applyAlignment="1">
      <alignment horizontal="center" vertical="center"/>
    </xf>
    <xf numFmtId="0" fontId="46" fillId="0" borderId="18" xfId="0" applyFont="1" applyBorder="1" applyAlignment="1">
      <alignment horizontal="left" vertical="center"/>
    </xf>
    <xf numFmtId="0" fontId="46" fillId="0" borderId="46" xfId="0" applyFont="1" applyBorder="1" applyAlignment="1">
      <alignment horizontal="right" vertical="center"/>
    </xf>
    <xf numFmtId="0" fontId="47" fillId="0" borderId="38" xfId="0" quotePrefix="1" applyFont="1" applyBorder="1" applyAlignment="1">
      <alignment vertical="center"/>
    </xf>
    <xf numFmtId="0" fontId="46" fillId="0" borderId="60" xfId="0" applyFont="1" applyBorder="1" applyAlignment="1">
      <alignment horizontal="left" vertical="center"/>
    </xf>
    <xf numFmtId="0" fontId="47" fillId="0" borderId="87" xfId="0" applyFont="1" applyBorder="1" applyAlignment="1">
      <alignment horizontal="right" vertical="center"/>
    </xf>
    <xf numFmtId="0" fontId="42" fillId="0" borderId="40" xfId="0" applyFont="1" applyBorder="1" applyAlignment="1">
      <alignment vertical="center"/>
    </xf>
    <xf numFmtId="49" fontId="54" fillId="0" borderId="41" xfId="0" applyNumberFormat="1" applyFont="1" applyBorder="1" applyAlignment="1">
      <alignment horizontal="center" vertical="center"/>
    </xf>
    <xf numFmtId="0" fontId="47" fillId="0" borderId="61" xfId="0" applyFont="1" applyBorder="1" applyAlignment="1">
      <alignment horizontal="right" vertical="center"/>
    </xf>
    <xf numFmtId="0" fontId="62" fillId="0" borderId="0" xfId="0" applyFont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46" fillId="0" borderId="18" xfId="0" applyFont="1" applyBorder="1" applyAlignment="1">
      <alignment horizontal="right" vertical="center"/>
    </xf>
    <xf numFmtId="0" fontId="59" fillId="0" borderId="36" xfId="0" applyFont="1" applyBorder="1" applyAlignment="1">
      <alignment horizontal="center" vertical="center" wrapText="1"/>
    </xf>
    <xf numFmtId="0" fontId="47" fillId="0" borderId="31" xfId="0" quotePrefix="1" applyFont="1" applyBorder="1" applyAlignment="1">
      <alignment horizontal="left" vertical="center"/>
    </xf>
    <xf numFmtId="0" fontId="52" fillId="0" borderId="31" xfId="0" quotePrefix="1" applyFont="1" applyBorder="1" applyAlignment="1">
      <alignment horizontal="left" vertical="center"/>
    </xf>
    <xf numFmtId="0" fontId="54" fillId="0" borderId="40" xfId="0" applyFont="1" applyBorder="1" applyAlignment="1">
      <alignment vertical="center"/>
    </xf>
    <xf numFmtId="0" fontId="52" fillId="0" borderId="39" xfId="0" applyFont="1" applyBorder="1" applyAlignment="1">
      <alignment vertical="center"/>
    </xf>
    <xf numFmtId="0" fontId="47" fillId="0" borderId="33" xfId="0" applyFont="1" applyBorder="1" applyAlignment="1">
      <alignment horizontal="left" vertical="center"/>
    </xf>
    <xf numFmtId="0" fontId="53" fillId="0" borderId="36" xfId="0" applyFont="1" applyBorder="1" applyAlignment="1">
      <alignment horizontal="right" vertical="center" wrapText="1"/>
    </xf>
    <xf numFmtId="0" fontId="47" fillId="0" borderId="44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47" fillId="0" borderId="58" xfId="0" quotePrefix="1" applyFont="1" applyBorder="1" applyAlignment="1">
      <alignment horizontal="left" vertical="center"/>
    </xf>
    <xf numFmtId="0" fontId="42" fillId="0" borderId="37" xfId="0" applyFont="1" applyBorder="1" applyAlignment="1">
      <alignment horizontal="right" vertical="center"/>
    </xf>
    <xf numFmtId="0" fontId="59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61" fillId="0" borderId="40" xfId="0" applyFont="1" applyBorder="1" applyAlignment="1">
      <alignment horizontal="center" vertical="center"/>
    </xf>
    <xf numFmtId="0" fontId="46" fillId="0" borderId="21" xfId="0" applyFont="1" applyBorder="1" applyAlignment="1">
      <alignment horizontal="right" vertical="center"/>
    </xf>
    <xf numFmtId="0" fontId="54" fillId="0" borderId="36" xfId="388" applyFont="1" applyBorder="1" applyAlignment="1">
      <alignment horizontal="center" vertical="center" wrapText="1"/>
    </xf>
    <xf numFmtId="49" fontId="52" fillId="0" borderId="41" xfId="0" applyNumberFormat="1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47" fillId="0" borderId="77" xfId="0" applyFont="1" applyBorder="1" applyAlignment="1">
      <alignment horizontal="right" vertical="center"/>
    </xf>
    <xf numFmtId="0" fontId="59" fillId="0" borderId="36" xfId="0" applyFont="1" applyBorder="1" applyAlignment="1">
      <alignment horizontal="center" vertical="center"/>
    </xf>
    <xf numFmtId="0" fontId="53" fillId="0" borderId="44" xfId="388" quotePrefix="1" applyFont="1" applyBorder="1" applyAlignment="1">
      <alignment horizontal="center" vertical="center"/>
    </xf>
    <xf numFmtId="0" fontId="47" fillId="0" borderId="79" xfId="0" applyFont="1" applyBorder="1" applyAlignment="1">
      <alignment horizontal="right" vertical="center"/>
    </xf>
    <xf numFmtId="0" fontId="47" fillId="0" borderId="37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4" fillId="0" borderId="41" xfId="0" applyFont="1" applyBorder="1" applyAlignment="1">
      <alignment vertical="center"/>
    </xf>
    <xf numFmtId="0" fontId="52" fillId="0" borderId="42" xfId="0" quotePrefix="1" applyFont="1" applyBorder="1" applyAlignment="1">
      <alignment horizontal="left" vertical="center"/>
    </xf>
    <xf numFmtId="0" fontId="52" fillId="0" borderId="56" xfId="0" quotePrefix="1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7" fillId="0" borderId="78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6" fillId="0" borderId="71" xfId="0" applyFont="1" applyBorder="1" applyAlignment="1">
      <alignment horizontal="left" vertical="center"/>
    </xf>
    <xf numFmtId="0" fontId="47" fillId="0" borderId="45" xfId="0" quotePrefix="1" applyFont="1" applyBorder="1" applyAlignment="1">
      <alignment vertical="center"/>
    </xf>
    <xf numFmtId="0" fontId="52" fillId="0" borderId="54" xfId="0" applyFont="1" applyBorder="1" applyAlignment="1">
      <alignment horizontal="center" vertical="center"/>
    </xf>
    <xf numFmtId="0" fontId="46" fillId="0" borderId="61" xfId="0" applyFont="1" applyBorder="1" applyAlignment="1">
      <alignment horizontal="left" vertical="center"/>
    </xf>
    <xf numFmtId="0" fontId="62" fillId="0" borderId="83" xfId="0" applyFont="1" applyBorder="1" applyAlignment="1">
      <alignment vertical="center"/>
    </xf>
    <xf numFmtId="0" fontId="47" fillId="0" borderId="83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79" xfId="0" applyFont="1" applyBorder="1" applyAlignment="1">
      <alignment horizontal="left" vertical="center"/>
    </xf>
    <xf numFmtId="0" fontId="46" fillId="0" borderId="33" xfId="0" applyFont="1" applyBorder="1" applyAlignment="1">
      <alignment horizontal="left" vertical="center"/>
    </xf>
    <xf numFmtId="0" fontId="46" fillId="0" borderId="22" xfId="0" applyFont="1" applyBorder="1" applyAlignment="1">
      <alignment horizontal="right" vertical="center"/>
    </xf>
    <xf numFmtId="0" fontId="46" fillId="0" borderId="68" xfId="0" applyFont="1" applyBorder="1" applyAlignment="1">
      <alignment horizontal="left" vertical="center"/>
    </xf>
    <xf numFmtId="0" fontId="47" fillId="0" borderId="45" xfId="0" applyFont="1" applyBorder="1" applyAlignment="1">
      <alignment horizontal="left" vertical="center"/>
    </xf>
    <xf numFmtId="0" fontId="47" fillId="0" borderId="72" xfId="0" applyFont="1" applyBorder="1" applyAlignment="1">
      <alignment horizontal="left" vertical="center"/>
    </xf>
    <xf numFmtId="0" fontId="46" fillId="0" borderId="75" xfId="0" applyFont="1" applyBorder="1" applyAlignment="1">
      <alignment horizontal="right" vertical="center"/>
    </xf>
    <xf numFmtId="0" fontId="46" fillId="0" borderId="60" xfId="0" applyFont="1" applyBorder="1" applyAlignment="1">
      <alignment horizontal="right" vertical="center"/>
    </xf>
    <xf numFmtId="0" fontId="47" fillId="0" borderId="40" xfId="0" applyFont="1" applyBorder="1" applyAlignment="1">
      <alignment horizontal="center" vertical="center"/>
    </xf>
    <xf numFmtId="49" fontId="48" fillId="0" borderId="54" xfId="0" applyNumberFormat="1" applyFont="1" applyBorder="1" applyAlignment="1">
      <alignment horizontal="center" vertical="center" wrapText="1"/>
    </xf>
    <xf numFmtId="0" fontId="46" fillId="0" borderId="61" xfId="0" applyFont="1" applyBorder="1" applyAlignment="1">
      <alignment horizontal="right" vertical="center"/>
    </xf>
    <xf numFmtId="49" fontId="48" fillId="0" borderId="39" xfId="0" applyNumberFormat="1" applyFont="1" applyBorder="1" applyAlignment="1">
      <alignment horizontal="center" vertical="center" wrapText="1"/>
    </xf>
    <xf numFmtId="49" fontId="65" fillId="0" borderId="43" xfId="0" applyNumberFormat="1" applyFont="1" applyBorder="1" applyAlignment="1">
      <alignment horizontal="center" vertical="center" wrapText="1"/>
    </xf>
    <xf numFmtId="49" fontId="52" fillId="0" borderId="40" xfId="0" applyNumberFormat="1" applyFont="1" applyBorder="1" applyAlignment="1">
      <alignment horizontal="center" vertical="center"/>
    </xf>
    <xf numFmtId="0" fontId="42" fillId="0" borderId="54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6" fillId="0" borderId="21" xfId="0" applyFont="1" applyBorder="1" applyAlignment="1">
      <alignment vertical="center"/>
    </xf>
    <xf numFmtId="0" fontId="46" fillId="0" borderId="70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73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71" xfId="0" applyFont="1" applyBorder="1" applyAlignment="1">
      <alignment horizontal="left" vertical="center"/>
    </xf>
    <xf numFmtId="0" fontId="47" fillId="0" borderId="39" xfId="0" quotePrefix="1" applyFont="1" applyBorder="1" applyAlignment="1">
      <alignment vertical="center"/>
    </xf>
    <xf numFmtId="0" fontId="47" fillId="0" borderId="86" xfId="0" quotePrefix="1" applyFont="1" applyBorder="1" applyAlignment="1">
      <alignment horizontal="left" vertical="center"/>
    </xf>
    <xf numFmtId="0" fontId="55" fillId="0" borderId="54" xfId="0" applyFont="1" applyBorder="1" applyAlignment="1">
      <alignment horizontal="center" vertical="center"/>
    </xf>
    <xf numFmtId="0" fontId="47" fillId="0" borderId="46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33" xfId="0" quotePrefix="1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47" fillId="0" borderId="27" xfId="0" applyFont="1" applyBorder="1" applyAlignment="1">
      <alignment horizontal="left" vertical="center"/>
    </xf>
    <xf numFmtId="0" fontId="54" fillId="0" borderId="36" xfId="0" applyFont="1" applyBorder="1" applyAlignment="1">
      <alignment horizontal="center" vertical="center"/>
    </xf>
    <xf numFmtId="49" fontId="47" fillId="0" borderId="24" xfId="0" applyNumberFormat="1" applyFont="1" applyBorder="1" applyAlignment="1">
      <alignment horizontal="right" vertical="center"/>
    </xf>
    <xf numFmtId="0" fontId="54" fillId="0" borderId="33" xfId="0" applyFont="1" applyBorder="1" applyAlignment="1">
      <alignment horizontal="center" vertical="center"/>
    </xf>
    <xf numFmtId="49" fontId="54" fillId="0" borderId="36" xfId="0" applyNumberFormat="1" applyFont="1" applyBorder="1" applyAlignment="1">
      <alignment horizontal="center" vertical="center" shrinkToFit="1"/>
    </xf>
    <xf numFmtId="0" fontId="47" fillId="0" borderId="55" xfId="0" applyFont="1" applyBorder="1" applyAlignment="1">
      <alignment vertical="center"/>
    </xf>
    <xf numFmtId="0" fontId="47" fillId="0" borderId="37" xfId="0" applyFont="1" applyBorder="1" applyAlignment="1">
      <alignment horizontal="right" vertical="center"/>
    </xf>
    <xf numFmtId="49" fontId="52" fillId="0" borderId="0" xfId="0" applyNumberFormat="1" applyFont="1" applyAlignment="1">
      <alignment horizontal="center" vertical="center" wrapText="1"/>
    </xf>
    <xf numFmtId="0" fontId="47" fillId="0" borderId="58" xfId="0" applyFont="1" applyBorder="1" applyAlignment="1">
      <alignment vertical="center"/>
    </xf>
    <xf numFmtId="0" fontId="47" fillId="0" borderId="42" xfId="0" quotePrefix="1" applyFont="1" applyBorder="1" applyAlignment="1">
      <alignment horizontal="left" vertical="center"/>
    </xf>
    <xf numFmtId="0" fontId="47" fillId="0" borderId="50" xfId="0" applyFont="1" applyBorder="1" applyAlignment="1">
      <alignment horizontal="center" vertical="center"/>
    </xf>
    <xf numFmtId="0" fontId="53" fillId="0" borderId="52" xfId="0" applyFont="1" applyBorder="1" applyAlignment="1">
      <alignment horizontal="center" vertical="center"/>
    </xf>
    <xf numFmtId="14" fontId="47" fillId="0" borderId="31" xfId="0" applyNumberFormat="1" applyFont="1" applyBorder="1" applyAlignment="1">
      <alignment horizontal="center" vertical="center" wrapText="1"/>
    </xf>
    <xf numFmtId="0" fontId="47" fillId="0" borderId="38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center"/>
    </xf>
    <xf numFmtId="0" fontId="47" fillId="0" borderId="54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81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/>
    </xf>
    <xf numFmtId="49" fontId="46" fillId="0" borderId="74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68" fontId="46" fillId="0" borderId="0" xfId="0" applyNumberFormat="1" applyFont="1" applyAlignment="1">
      <alignment horizontal="right" vertical="center"/>
    </xf>
    <xf numFmtId="168" fontId="47" fillId="0" borderId="0" xfId="0" applyNumberFormat="1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6" fillId="27" borderId="34" xfId="0" applyFont="1" applyFill="1" applyBorder="1" applyAlignment="1">
      <alignment vertical="center"/>
    </xf>
    <xf numFmtId="0" fontId="46" fillId="27" borderId="32" xfId="0" applyFont="1" applyFill="1" applyBorder="1" applyAlignment="1">
      <alignment vertical="center"/>
    </xf>
    <xf numFmtId="0" fontId="47" fillId="27" borderId="41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right" vertical="center"/>
    </xf>
    <xf numFmtId="0" fontId="47" fillId="27" borderId="42" xfId="0" applyFont="1" applyFill="1" applyBorder="1" applyAlignment="1">
      <alignment vertical="center"/>
    </xf>
    <xf numFmtId="0" fontId="47" fillId="27" borderId="37" xfId="0" applyFont="1" applyFill="1" applyBorder="1" applyAlignment="1">
      <alignment vertical="center"/>
    </xf>
    <xf numFmtId="0" fontId="48" fillId="27" borderId="52" xfId="0" applyFont="1" applyFill="1" applyBorder="1" applyAlignment="1">
      <alignment horizontal="center" vertical="center"/>
    </xf>
    <xf numFmtId="0" fontId="42" fillId="27" borderId="54" xfId="0" applyFont="1" applyFill="1" applyBorder="1" applyAlignment="1">
      <alignment horizontal="center" vertical="center"/>
    </xf>
    <xf numFmtId="0" fontId="57" fillId="27" borderId="65" xfId="0" applyFont="1" applyFill="1" applyBorder="1" applyAlignment="1">
      <alignment vertical="center"/>
    </xf>
  </cellXfs>
  <cellStyles count="389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2 4" xfId="4" xr:uid="{00000000-0005-0000-0000-000003000000}"/>
    <cellStyle name="20% - Accent1 2 5" xfId="5" xr:uid="{00000000-0005-0000-0000-000004000000}"/>
    <cellStyle name="20% - Accent1 2 6" xfId="6" xr:uid="{00000000-0005-0000-0000-000005000000}"/>
    <cellStyle name="20% - Accent1 2 7" xfId="7" xr:uid="{00000000-0005-0000-0000-000006000000}"/>
    <cellStyle name="20% - Accent1 2 7 2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 6" xfId="16" xr:uid="{00000000-0005-0000-0000-00000F000000}"/>
    <cellStyle name="20% - Accent2 2 7" xfId="17" xr:uid="{00000000-0005-0000-0000-000010000000}"/>
    <cellStyle name="20% - Accent2 2 7 2" xfId="18" xr:uid="{00000000-0005-0000-0000-000011000000}"/>
    <cellStyle name="20% - Accent2 3" xfId="19" xr:uid="{00000000-0005-0000-0000-000012000000}"/>
    <cellStyle name="20% - Accent2 3 2" xfId="20" xr:uid="{00000000-0005-0000-0000-000013000000}"/>
    <cellStyle name="20% - Accent3 2" xfId="21" xr:uid="{00000000-0005-0000-0000-000014000000}"/>
    <cellStyle name="20% - Accent3 2 2" xfId="22" xr:uid="{00000000-0005-0000-0000-000015000000}"/>
    <cellStyle name="20% - Accent3 2 3" xfId="23" xr:uid="{00000000-0005-0000-0000-000016000000}"/>
    <cellStyle name="20% - Accent3 2 4" xfId="24" xr:uid="{00000000-0005-0000-0000-000017000000}"/>
    <cellStyle name="20% - Accent3 2 5" xfId="25" xr:uid="{00000000-0005-0000-0000-000018000000}"/>
    <cellStyle name="20% - Accent3 2 6" xfId="26" xr:uid="{00000000-0005-0000-0000-000019000000}"/>
    <cellStyle name="20% - Accent3 2 7" xfId="27" xr:uid="{00000000-0005-0000-0000-00001A000000}"/>
    <cellStyle name="20% - Accent3 2 7 2" xfId="28" xr:uid="{00000000-0005-0000-0000-00001B000000}"/>
    <cellStyle name="20% - Accent3 3" xfId="29" xr:uid="{00000000-0005-0000-0000-00001C000000}"/>
    <cellStyle name="20% - Accent3 3 2" xfId="30" xr:uid="{00000000-0005-0000-0000-00001D000000}"/>
    <cellStyle name="20% - Accent4 2" xfId="31" xr:uid="{00000000-0005-0000-0000-00001E000000}"/>
    <cellStyle name="20% - Accent4 2 2" xfId="32" xr:uid="{00000000-0005-0000-0000-00001F000000}"/>
    <cellStyle name="20% - Accent4 2 3" xfId="33" xr:uid="{00000000-0005-0000-0000-000020000000}"/>
    <cellStyle name="20% - Accent4 2 4" xfId="34" xr:uid="{00000000-0005-0000-0000-000021000000}"/>
    <cellStyle name="20% - Accent4 2 5" xfId="35" xr:uid="{00000000-0005-0000-0000-000022000000}"/>
    <cellStyle name="20% - Accent4 2 6" xfId="36" xr:uid="{00000000-0005-0000-0000-000023000000}"/>
    <cellStyle name="20% - Accent4 2 7" xfId="37" xr:uid="{00000000-0005-0000-0000-000024000000}"/>
    <cellStyle name="20% - Accent4 2 7 2" xfId="38" xr:uid="{00000000-0005-0000-0000-000025000000}"/>
    <cellStyle name="20% - Accent4 3" xfId="39" xr:uid="{00000000-0005-0000-0000-000026000000}"/>
    <cellStyle name="20% - Accent4 3 2" xfId="40" xr:uid="{00000000-0005-0000-0000-000027000000}"/>
    <cellStyle name="20% - Accent5 2" xfId="41" xr:uid="{00000000-0005-0000-0000-000028000000}"/>
    <cellStyle name="20% - Accent5 2 2" xfId="42" xr:uid="{00000000-0005-0000-0000-000029000000}"/>
    <cellStyle name="20% - Accent5 2 3" xfId="43" xr:uid="{00000000-0005-0000-0000-00002A000000}"/>
    <cellStyle name="20% - Accent5 2 4" xfId="44" xr:uid="{00000000-0005-0000-0000-00002B000000}"/>
    <cellStyle name="20% - Accent5 2 5" xfId="45" xr:uid="{00000000-0005-0000-0000-00002C000000}"/>
    <cellStyle name="20% - Accent5 2 6" xfId="46" xr:uid="{00000000-0005-0000-0000-00002D000000}"/>
    <cellStyle name="20% - Accent5 2 7" xfId="47" xr:uid="{00000000-0005-0000-0000-00002E000000}"/>
    <cellStyle name="20% - Accent5 2 7 2" xfId="48" xr:uid="{00000000-0005-0000-0000-00002F000000}"/>
    <cellStyle name="20% - Accent5 3" xfId="49" xr:uid="{00000000-0005-0000-0000-000030000000}"/>
    <cellStyle name="20% - Accent5 3 2" xfId="50" xr:uid="{00000000-0005-0000-0000-000031000000}"/>
    <cellStyle name="20% - Accent6 2" xfId="51" xr:uid="{00000000-0005-0000-0000-000032000000}"/>
    <cellStyle name="20% - Accent6 2 2" xfId="52" xr:uid="{00000000-0005-0000-0000-000033000000}"/>
    <cellStyle name="20% - Accent6 2 3" xfId="53" xr:uid="{00000000-0005-0000-0000-000034000000}"/>
    <cellStyle name="20% - Accent6 2 4" xfId="54" xr:uid="{00000000-0005-0000-0000-000035000000}"/>
    <cellStyle name="20% - Accent6 2 5" xfId="55" xr:uid="{00000000-0005-0000-0000-000036000000}"/>
    <cellStyle name="20% - Accent6 2 6" xfId="56" xr:uid="{00000000-0005-0000-0000-000037000000}"/>
    <cellStyle name="20% - Accent6 2 7" xfId="57" xr:uid="{00000000-0005-0000-0000-000038000000}"/>
    <cellStyle name="20% - Accent6 2 7 2" xfId="58" xr:uid="{00000000-0005-0000-0000-000039000000}"/>
    <cellStyle name="20% - Accent6 3" xfId="59" xr:uid="{00000000-0005-0000-0000-00003A000000}"/>
    <cellStyle name="20% - Accent6 3 2" xfId="60" xr:uid="{00000000-0005-0000-0000-00003B000000}"/>
    <cellStyle name="40% - Accent1 2" xfId="61" xr:uid="{00000000-0005-0000-0000-00003C000000}"/>
    <cellStyle name="40% - Accent1 2 2" xfId="62" xr:uid="{00000000-0005-0000-0000-00003D000000}"/>
    <cellStyle name="40% - Accent1 2 3" xfId="63" xr:uid="{00000000-0005-0000-0000-00003E000000}"/>
    <cellStyle name="40% - Accent1 2 4" xfId="64" xr:uid="{00000000-0005-0000-0000-00003F000000}"/>
    <cellStyle name="40% - Accent1 2 5" xfId="65" xr:uid="{00000000-0005-0000-0000-000040000000}"/>
    <cellStyle name="40% - Accent1 2 6" xfId="66" xr:uid="{00000000-0005-0000-0000-000041000000}"/>
    <cellStyle name="40% - Accent1 2 7" xfId="67" xr:uid="{00000000-0005-0000-0000-000042000000}"/>
    <cellStyle name="40% - Accent1 2 7 2" xfId="68" xr:uid="{00000000-0005-0000-0000-000043000000}"/>
    <cellStyle name="40% - Accent1 3" xfId="69" xr:uid="{00000000-0005-0000-0000-000044000000}"/>
    <cellStyle name="40% - Accent1 3 2" xfId="70" xr:uid="{00000000-0005-0000-0000-000045000000}"/>
    <cellStyle name="40% - Accent2 2" xfId="71" xr:uid="{00000000-0005-0000-0000-000046000000}"/>
    <cellStyle name="40% - Accent2 2 2" xfId="72" xr:uid="{00000000-0005-0000-0000-000047000000}"/>
    <cellStyle name="40% - Accent2 2 3" xfId="73" xr:uid="{00000000-0005-0000-0000-000048000000}"/>
    <cellStyle name="40% - Accent2 2 4" xfId="74" xr:uid="{00000000-0005-0000-0000-000049000000}"/>
    <cellStyle name="40% - Accent2 2 5" xfId="75" xr:uid="{00000000-0005-0000-0000-00004A000000}"/>
    <cellStyle name="40% - Accent2 2 6" xfId="76" xr:uid="{00000000-0005-0000-0000-00004B000000}"/>
    <cellStyle name="40% - Accent2 2 7" xfId="77" xr:uid="{00000000-0005-0000-0000-00004C000000}"/>
    <cellStyle name="40% - Accent2 2 7 2" xfId="78" xr:uid="{00000000-0005-0000-0000-00004D000000}"/>
    <cellStyle name="40% - Accent2 3" xfId="79" xr:uid="{00000000-0005-0000-0000-00004E000000}"/>
    <cellStyle name="40% - Accent2 3 2" xfId="80" xr:uid="{00000000-0005-0000-0000-00004F000000}"/>
    <cellStyle name="40% - Accent3 2" xfId="81" xr:uid="{00000000-0005-0000-0000-000050000000}"/>
    <cellStyle name="40% - Accent3 2 2" xfId="82" xr:uid="{00000000-0005-0000-0000-000051000000}"/>
    <cellStyle name="40% - Accent3 2 3" xfId="83" xr:uid="{00000000-0005-0000-0000-000052000000}"/>
    <cellStyle name="40% - Accent3 2 4" xfId="84" xr:uid="{00000000-0005-0000-0000-000053000000}"/>
    <cellStyle name="40% - Accent3 2 5" xfId="85" xr:uid="{00000000-0005-0000-0000-000054000000}"/>
    <cellStyle name="40% - Accent3 2 6" xfId="86" xr:uid="{00000000-0005-0000-0000-000055000000}"/>
    <cellStyle name="40% - Accent3 2 7" xfId="87" xr:uid="{00000000-0005-0000-0000-000056000000}"/>
    <cellStyle name="40% - Accent3 2 7 2" xfId="88" xr:uid="{00000000-0005-0000-0000-000057000000}"/>
    <cellStyle name="40% - Accent3 3" xfId="89" xr:uid="{00000000-0005-0000-0000-000058000000}"/>
    <cellStyle name="40% - Accent3 3 2" xfId="90" xr:uid="{00000000-0005-0000-0000-000059000000}"/>
    <cellStyle name="40% - Accent4 2" xfId="91" xr:uid="{00000000-0005-0000-0000-00005A000000}"/>
    <cellStyle name="40% - Accent4 2 2" xfId="92" xr:uid="{00000000-0005-0000-0000-00005B000000}"/>
    <cellStyle name="40% - Accent4 2 3" xfId="93" xr:uid="{00000000-0005-0000-0000-00005C000000}"/>
    <cellStyle name="40% - Accent4 2 4" xfId="94" xr:uid="{00000000-0005-0000-0000-00005D000000}"/>
    <cellStyle name="40% - Accent4 2 5" xfId="95" xr:uid="{00000000-0005-0000-0000-00005E000000}"/>
    <cellStyle name="40% - Accent4 2 6" xfId="96" xr:uid="{00000000-0005-0000-0000-00005F000000}"/>
    <cellStyle name="40% - Accent4 2 7" xfId="97" xr:uid="{00000000-0005-0000-0000-000060000000}"/>
    <cellStyle name="40% - Accent4 2 7 2" xfId="98" xr:uid="{00000000-0005-0000-0000-000061000000}"/>
    <cellStyle name="40% - Accent4 3" xfId="99" xr:uid="{00000000-0005-0000-0000-000062000000}"/>
    <cellStyle name="40% - Accent4 3 2" xfId="100" xr:uid="{00000000-0005-0000-0000-000063000000}"/>
    <cellStyle name="40% - Accent5 2" xfId="101" xr:uid="{00000000-0005-0000-0000-000064000000}"/>
    <cellStyle name="40% - Accent5 2 2" xfId="102" xr:uid="{00000000-0005-0000-0000-000065000000}"/>
    <cellStyle name="40% - Accent5 2 3" xfId="103" xr:uid="{00000000-0005-0000-0000-000066000000}"/>
    <cellStyle name="40% - Accent5 2 4" xfId="104" xr:uid="{00000000-0005-0000-0000-000067000000}"/>
    <cellStyle name="40% - Accent5 2 5" xfId="105" xr:uid="{00000000-0005-0000-0000-000068000000}"/>
    <cellStyle name="40% - Accent5 2 6" xfId="106" xr:uid="{00000000-0005-0000-0000-000069000000}"/>
    <cellStyle name="40% - Accent5 2 7" xfId="107" xr:uid="{00000000-0005-0000-0000-00006A000000}"/>
    <cellStyle name="40% - Accent5 2 7 2" xfId="108" xr:uid="{00000000-0005-0000-0000-00006B000000}"/>
    <cellStyle name="40% - Accent5 3" xfId="109" xr:uid="{00000000-0005-0000-0000-00006C000000}"/>
    <cellStyle name="40% - Accent5 3 2" xfId="110" xr:uid="{00000000-0005-0000-0000-00006D000000}"/>
    <cellStyle name="40% - Accent6 2" xfId="111" xr:uid="{00000000-0005-0000-0000-00006E000000}"/>
    <cellStyle name="40% - Accent6 2 2" xfId="112" xr:uid="{00000000-0005-0000-0000-00006F000000}"/>
    <cellStyle name="40% - Accent6 2 3" xfId="113" xr:uid="{00000000-0005-0000-0000-000070000000}"/>
    <cellStyle name="40% - Accent6 2 4" xfId="114" xr:uid="{00000000-0005-0000-0000-000071000000}"/>
    <cellStyle name="40% - Accent6 2 5" xfId="115" xr:uid="{00000000-0005-0000-0000-000072000000}"/>
    <cellStyle name="40% - Accent6 2 6" xfId="116" xr:uid="{00000000-0005-0000-0000-000073000000}"/>
    <cellStyle name="40% - Accent6 2 7" xfId="117" xr:uid="{00000000-0005-0000-0000-000074000000}"/>
    <cellStyle name="40% - Accent6 2 7 2" xfId="118" xr:uid="{00000000-0005-0000-0000-000075000000}"/>
    <cellStyle name="40% - Accent6 3" xfId="119" xr:uid="{00000000-0005-0000-0000-000076000000}"/>
    <cellStyle name="40% - Accent6 3 2" xfId="120" xr:uid="{00000000-0005-0000-0000-000077000000}"/>
    <cellStyle name="60% - Accent1 2" xfId="121" xr:uid="{00000000-0005-0000-0000-000078000000}"/>
    <cellStyle name="60% - Accent1 2 2" xfId="122" xr:uid="{00000000-0005-0000-0000-000079000000}"/>
    <cellStyle name="60% - Accent1 2 3" xfId="123" xr:uid="{00000000-0005-0000-0000-00007A000000}"/>
    <cellStyle name="60% - Accent1 2 4" xfId="124" xr:uid="{00000000-0005-0000-0000-00007B000000}"/>
    <cellStyle name="60% - Accent1 2 5" xfId="125" xr:uid="{00000000-0005-0000-0000-00007C000000}"/>
    <cellStyle name="60% - Accent1 2 6" xfId="126" xr:uid="{00000000-0005-0000-0000-00007D000000}"/>
    <cellStyle name="60% - Accent1 2 7" xfId="127" xr:uid="{00000000-0005-0000-0000-00007E000000}"/>
    <cellStyle name="60% - Accent1 3" xfId="128" xr:uid="{00000000-0005-0000-0000-00007F000000}"/>
    <cellStyle name="60% - Accent2 2" xfId="129" xr:uid="{00000000-0005-0000-0000-000080000000}"/>
    <cellStyle name="60% - Accent2 2 2" xfId="130" xr:uid="{00000000-0005-0000-0000-000081000000}"/>
    <cellStyle name="60% - Accent2 2 3" xfId="131" xr:uid="{00000000-0005-0000-0000-000082000000}"/>
    <cellStyle name="60% - Accent2 2 4" xfId="132" xr:uid="{00000000-0005-0000-0000-000083000000}"/>
    <cellStyle name="60% - Accent2 2 5" xfId="133" xr:uid="{00000000-0005-0000-0000-000084000000}"/>
    <cellStyle name="60% - Accent2 2 6" xfId="134" xr:uid="{00000000-0005-0000-0000-000085000000}"/>
    <cellStyle name="60% - Accent2 2 7" xfId="135" xr:uid="{00000000-0005-0000-0000-000086000000}"/>
    <cellStyle name="60% - Accent2 3" xfId="136" xr:uid="{00000000-0005-0000-0000-000087000000}"/>
    <cellStyle name="60% - Accent3 2" xfId="137" xr:uid="{00000000-0005-0000-0000-000088000000}"/>
    <cellStyle name="60% - Accent3 2 2" xfId="138" xr:uid="{00000000-0005-0000-0000-000089000000}"/>
    <cellStyle name="60% - Accent3 2 3" xfId="139" xr:uid="{00000000-0005-0000-0000-00008A000000}"/>
    <cellStyle name="60% - Accent3 2 4" xfId="140" xr:uid="{00000000-0005-0000-0000-00008B000000}"/>
    <cellStyle name="60% - Accent3 2 5" xfId="141" xr:uid="{00000000-0005-0000-0000-00008C000000}"/>
    <cellStyle name="60% - Accent3 2 6" xfId="142" xr:uid="{00000000-0005-0000-0000-00008D000000}"/>
    <cellStyle name="60% - Accent3 2 7" xfId="143" xr:uid="{00000000-0005-0000-0000-00008E000000}"/>
    <cellStyle name="60% - Accent3 3" xfId="144" xr:uid="{00000000-0005-0000-0000-00008F000000}"/>
    <cellStyle name="60% - Accent4 2" xfId="145" xr:uid="{00000000-0005-0000-0000-000090000000}"/>
    <cellStyle name="60% - Accent4 2 2" xfId="146" xr:uid="{00000000-0005-0000-0000-000091000000}"/>
    <cellStyle name="60% - Accent4 2 3" xfId="147" xr:uid="{00000000-0005-0000-0000-000092000000}"/>
    <cellStyle name="60% - Accent4 2 4" xfId="148" xr:uid="{00000000-0005-0000-0000-000093000000}"/>
    <cellStyle name="60% - Accent4 2 5" xfId="149" xr:uid="{00000000-0005-0000-0000-000094000000}"/>
    <cellStyle name="60% - Accent4 2 6" xfId="150" xr:uid="{00000000-0005-0000-0000-000095000000}"/>
    <cellStyle name="60% - Accent4 2 7" xfId="151" xr:uid="{00000000-0005-0000-0000-000096000000}"/>
    <cellStyle name="60% - Accent4 3" xfId="152" xr:uid="{00000000-0005-0000-0000-000097000000}"/>
    <cellStyle name="60% - Accent5 2" xfId="153" xr:uid="{00000000-0005-0000-0000-000098000000}"/>
    <cellStyle name="60% - Accent5 2 2" xfId="154" xr:uid="{00000000-0005-0000-0000-000099000000}"/>
    <cellStyle name="60% - Accent5 2 3" xfId="155" xr:uid="{00000000-0005-0000-0000-00009A000000}"/>
    <cellStyle name="60% - Accent5 2 4" xfId="156" xr:uid="{00000000-0005-0000-0000-00009B000000}"/>
    <cellStyle name="60% - Accent5 2 5" xfId="157" xr:uid="{00000000-0005-0000-0000-00009C000000}"/>
    <cellStyle name="60% - Accent5 2 6" xfId="158" xr:uid="{00000000-0005-0000-0000-00009D000000}"/>
    <cellStyle name="60% - Accent5 2 7" xfId="159" xr:uid="{00000000-0005-0000-0000-00009E000000}"/>
    <cellStyle name="60% - Accent5 3" xfId="160" xr:uid="{00000000-0005-0000-0000-00009F000000}"/>
    <cellStyle name="60% - Accent6 2" xfId="161" xr:uid="{00000000-0005-0000-0000-0000A0000000}"/>
    <cellStyle name="60% - Accent6 2 2" xfId="162" xr:uid="{00000000-0005-0000-0000-0000A1000000}"/>
    <cellStyle name="60% - Accent6 2 3" xfId="163" xr:uid="{00000000-0005-0000-0000-0000A2000000}"/>
    <cellStyle name="60% - Accent6 2 4" xfId="164" xr:uid="{00000000-0005-0000-0000-0000A3000000}"/>
    <cellStyle name="60% - Accent6 2 5" xfId="165" xr:uid="{00000000-0005-0000-0000-0000A4000000}"/>
    <cellStyle name="60% - Accent6 2 6" xfId="166" xr:uid="{00000000-0005-0000-0000-0000A5000000}"/>
    <cellStyle name="60% - Accent6 2 7" xfId="167" xr:uid="{00000000-0005-0000-0000-0000A6000000}"/>
    <cellStyle name="60% - Accent6 3" xfId="168" xr:uid="{00000000-0005-0000-0000-0000A7000000}"/>
    <cellStyle name="Accent1 2" xfId="169" xr:uid="{00000000-0005-0000-0000-0000A8000000}"/>
    <cellStyle name="Accent1 2 2" xfId="170" xr:uid="{00000000-0005-0000-0000-0000A9000000}"/>
    <cellStyle name="Accent1 2 3" xfId="171" xr:uid="{00000000-0005-0000-0000-0000AA000000}"/>
    <cellStyle name="Accent1 2 4" xfId="172" xr:uid="{00000000-0005-0000-0000-0000AB000000}"/>
    <cellStyle name="Accent1 2 5" xfId="173" xr:uid="{00000000-0005-0000-0000-0000AC000000}"/>
    <cellStyle name="Accent1 2 6" xfId="174" xr:uid="{00000000-0005-0000-0000-0000AD000000}"/>
    <cellStyle name="Accent1 2 7" xfId="175" xr:uid="{00000000-0005-0000-0000-0000AE000000}"/>
    <cellStyle name="Accent1 3" xfId="176" xr:uid="{00000000-0005-0000-0000-0000AF000000}"/>
    <cellStyle name="Accent2 2" xfId="177" xr:uid="{00000000-0005-0000-0000-0000B0000000}"/>
    <cellStyle name="Accent2 2 2" xfId="178" xr:uid="{00000000-0005-0000-0000-0000B1000000}"/>
    <cellStyle name="Accent2 2 3" xfId="179" xr:uid="{00000000-0005-0000-0000-0000B2000000}"/>
    <cellStyle name="Accent2 2 4" xfId="180" xr:uid="{00000000-0005-0000-0000-0000B3000000}"/>
    <cellStyle name="Accent2 2 5" xfId="181" xr:uid="{00000000-0005-0000-0000-0000B4000000}"/>
    <cellStyle name="Accent2 2 6" xfId="182" xr:uid="{00000000-0005-0000-0000-0000B5000000}"/>
    <cellStyle name="Accent2 2 7" xfId="183" xr:uid="{00000000-0005-0000-0000-0000B6000000}"/>
    <cellStyle name="Accent2 3" xfId="184" xr:uid="{00000000-0005-0000-0000-0000B7000000}"/>
    <cellStyle name="Accent3 2" xfId="185" xr:uid="{00000000-0005-0000-0000-0000B8000000}"/>
    <cellStyle name="Accent3 2 2" xfId="186" xr:uid="{00000000-0005-0000-0000-0000B9000000}"/>
    <cellStyle name="Accent3 2 3" xfId="187" xr:uid="{00000000-0005-0000-0000-0000BA000000}"/>
    <cellStyle name="Accent3 2 4" xfId="188" xr:uid="{00000000-0005-0000-0000-0000BB000000}"/>
    <cellStyle name="Accent3 2 5" xfId="189" xr:uid="{00000000-0005-0000-0000-0000BC000000}"/>
    <cellStyle name="Accent3 2 6" xfId="190" xr:uid="{00000000-0005-0000-0000-0000BD000000}"/>
    <cellStyle name="Accent3 2 7" xfId="191" xr:uid="{00000000-0005-0000-0000-0000BE000000}"/>
    <cellStyle name="Accent3 3" xfId="192" xr:uid="{00000000-0005-0000-0000-0000BF000000}"/>
    <cellStyle name="Accent4 2" xfId="193" xr:uid="{00000000-0005-0000-0000-0000C0000000}"/>
    <cellStyle name="Accent4 2 2" xfId="194" xr:uid="{00000000-0005-0000-0000-0000C1000000}"/>
    <cellStyle name="Accent4 2 3" xfId="195" xr:uid="{00000000-0005-0000-0000-0000C2000000}"/>
    <cellStyle name="Accent4 2 4" xfId="196" xr:uid="{00000000-0005-0000-0000-0000C3000000}"/>
    <cellStyle name="Accent4 2 5" xfId="197" xr:uid="{00000000-0005-0000-0000-0000C4000000}"/>
    <cellStyle name="Accent4 2 6" xfId="198" xr:uid="{00000000-0005-0000-0000-0000C5000000}"/>
    <cellStyle name="Accent4 2 7" xfId="199" xr:uid="{00000000-0005-0000-0000-0000C6000000}"/>
    <cellStyle name="Accent4 3" xfId="200" xr:uid="{00000000-0005-0000-0000-0000C7000000}"/>
    <cellStyle name="Accent5 2" xfId="201" xr:uid="{00000000-0005-0000-0000-0000C8000000}"/>
    <cellStyle name="Accent5 2 2" xfId="202" xr:uid="{00000000-0005-0000-0000-0000C9000000}"/>
    <cellStyle name="Accent5 2 3" xfId="203" xr:uid="{00000000-0005-0000-0000-0000CA000000}"/>
    <cellStyle name="Accent5 2 4" xfId="204" xr:uid="{00000000-0005-0000-0000-0000CB000000}"/>
    <cellStyle name="Accent5 2 5" xfId="205" xr:uid="{00000000-0005-0000-0000-0000CC000000}"/>
    <cellStyle name="Accent5 2 6" xfId="206" xr:uid="{00000000-0005-0000-0000-0000CD000000}"/>
    <cellStyle name="Accent5 2 7" xfId="207" xr:uid="{00000000-0005-0000-0000-0000CE000000}"/>
    <cellStyle name="Accent5 3" xfId="208" xr:uid="{00000000-0005-0000-0000-0000CF000000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 6" xfId="214" xr:uid="{00000000-0005-0000-0000-0000D5000000}"/>
    <cellStyle name="Accent6 2 7" xfId="215" xr:uid="{00000000-0005-0000-0000-0000D6000000}"/>
    <cellStyle name="Accent6 3" xfId="216" xr:uid="{00000000-0005-0000-0000-0000D7000000}"/>
    <cellStyle name="Bad 2" xfId="217" xr:uid="{00000000-0005-0000-0000-0000D8000000}"/>
    <cellStyle name="Bad 2 2" xfId="218" xr:uid="{00000000-0005-0000-0000-0000D9000000}"/>
    <cellStyle name="Bad 2 3" xfId="219" xr:uid="{00000000-0005-0000-0000-0000DA000000}"/>
    <cellStyle name="Bad 2 4" xfId="220" xr:uid="{00000000-0005-0000-0000-0000DB000000}"/>
    <cellStyle name="Bad 2 5" xfId="221" xr:uid="{00000000-0005-0000-0000-0000DC000000}"/>
    <cellStyle name="Bad 2 6" xfId="222" xr:uid="{00000000-0005-0000-0000-0000DD000000}"/>
    <cellStyle name="Bad 2 7" xfId="223" xr:uid="{00000000-0005-0000-0000-0000DE000000}"/>
    <cellStyle name="Bad 3" xfId="224" xr:uid="{00000000-0005-0000-0000-0000DF000000}"/>
    <cellStyle name="Calculation 2" xfId="225" xr:uid="{00000000-0005-0000-0000-0000E0000000}"/>
    <cellStyle name="Calculation 2 2" xfId="226" xr:uid="{00000000-0005-0000-0000-0000E1000000}"/>
    <cellStyle name="Calculation 2 3" xfId="227" xr:uid="{00000000-0005-0000-0000-0000E2000000}"/>
    <cellStyle name="Calculation 2 4" xfId="228" xr:uid="{00000000-0005-0000-0000-0000E3000000}"/>
    <cellStyle name="Calculation 2 5" xfId="229" xr:uid="{00000000-0005-0000-0000-0000E4000000}"/>
    <cellStyle name="Calculation 2 6" xfId="230" xr:uid="{00000000-0005-0000-0000-0000E5000000}"/>
    <cellStyle name="Calculation 2 7" xfId="231" xr:uid="{00000000-0005-0000-0000-0000E6000000}"/>
    <cellStyle name="Calculation 3" xfId="232" xr:uid="{00000000-0005-0000-0000-0000E7000000}"/>
    <cellStyle name="Check Cell 2" xfId="233" xr:uid="{00000000-0005-0000-0000-0000E8000000}"/>
    <cellStyle name="Check Cell 2 2" xfId="234" xr:uid="{00000000-0005-0000-0000-0000E9000000}"/>
    <cellStyle name="Check Cell 2 3" xfId="235" xr:uid="{00000000-0005-0000-0000-0000EA000000}"/>
    <cellStyle name="Check Cell 2 4" xfId="236" xr:uid="{00000000-0005-0000-0000-0000EB000000}"/>
    <cellStyle name="Check Cell 2 5" xfId="237" xr:uid="{00000000-0005-0000-0000-0000EC000000}"/>
    <cellStyle name="Check Cell 2 6" xfId="238" xr:uid="{00000000-0005-0000-0000-0000ED000000}"/>
    <cellStyle name="Check Cell 2 7" xfId="239" xr:uid="{00000000-0005-0000-0000-0000EE000000}"/>
    <cellStyle name="Check Cell 3" xfId="240" xr:uid="{00000000-0005-0000-0000-0000EF000000}"/>
    <cellStyle name="Comma 2" xfId="241" xr:uid="{00000000-0005-0000-0000-0000F0000000}"/>
    <cellStyle name="Currency 2" xfId="242" xr:uid="{00000000-0005-0000-0000-0000F1000000}"/>
    <cellStyle name="Currency 3" xfId="243" xr:uid="{00000000-0005-0000-0000-0000F2000000}"/>
    <cellStyle name="Explanatory Text 2" xfId="244" xr:uid="{00000000-0005-0000-0000-0000F3000000}"/>
    <cellStyle name="Explanatory Text 2 2" xfId="245" xr:uid="{00000000-0005-0000-0000-0000F4000000}"/>
    <cellStyle name="Explanatory Text 2 3" xfId="246" xr:uid="{00000000-0005-0000-0000-0000F5000000}"/>
    <cellStyle name="Explanatory Text 2 4" xfId="247" xr:uid="{00000000-0005-0000-0000-0000F6000000}"/>
    <cellStyle name="Explanatory Text 2 5" xfId="248" xr:uid="{00000000-0005-0000-0000-0000F7000000}"/>
    <cellStyle name="Explanatory Text 2 6" xfId="249" xr:uid="{00000000-0005-0000-0000-0000F8000000}"/>
    <cellStyle name="Explanatory Text 2 7" xfId="250" xr:uid="{00000000-0005-0000-0000-0000F9000000}"/>
    <cellStyle name="Explanatory Text 3" xfId="251" xr:uid="{00000000-0005-0000-0000-0000FA000000}"/>
    <cellStyle name="Good 2" xfId="252" xr:uid="{00000000-0005-0000-0000-0000FB000000}"/>
    <cellStyle name="Good 2 2" xfId="253" xr:uid="{00000000-0005-0000-0000-0000FC000000}"/>
    <cellStyle name="Good 2 3" xfId="254" xr:uid="{00000000-0005-0000-0000-0000FD000000}"/>
    <cellStyle name="Good 2 4" xfId="255" xr:uid="{00000000-0005-0000-0000-0000FE000000}"/>
    <cellStyle name="Good 2 5" xfId="256" xr:uid="{00000000-0005-0000-0000-0000FF000000}"/>
    <cellStyle name="Good 2 6" xfId="257" xr:uid="{00000000-0005-0000-0000-000000010000}"/>
    <cellStyle name="Good 2 7" xfId="258" xr:uid="{00000000-0005-0000-0000-000001010000}"/>
    <cellStyle name="Good 3" xfId="259" xr:uid="{00000000-0005-0000-0000-000002010000}"/>
    <cellStyle name="Heading 1 2" xfId="260" xr:uid="{00000000-0005-0000-0000-000003010000}"/>
    <cellStyle name="Heading 1 2 2" xfId="261" xr:uid="{00000000-0005-0000-0000-000004010000}"/>
    <cellStyle name="Heading 1 2 3" xfId="262" xr:uid="{00000000-0005-0000-0000-000005010000}"/>
    <cellStyle name="Heading 1 2 4" xfId="263" xr:uid="{00000000-0005-0000-0000-000006010000}"/>
    <cellStyle name="Heading 1 2 5" xfId="264" xr:uid="{00000000-0005-0000-0000-000007010000}"/>
    <cellStyle name="Heading 1 2 6" xfId="265" xr:uid="{00000000-0005-0000-0000-000008010000}"/>
    <cellStyle name="Heading 1 2 7" xfId="266" xr:uid="{00000000-0005-0000-0000-000009010000}"/>
    <cellStyle name="Heading 1 3" xfId="267" xr:uid="{00000000-0005-0000-0000-00000A010000}"/>
    <cellStyle name="Heading 2 2" xfId="268" xr:uid="{00000000-0005-0000-0000-00000B010000}"/>
    <cellStyle name="Heading 2 2 2" xfId="269" xr:uid="{00000000-0005-0000-0000-00000C010000}"/>
    <cellStyle name="Heading 2 2 3" xfId="270" xr:uid="{00000000-0005-0000-0000-00000D010000}"/>
    <cellStyle name="Heading 2 2 4" xfId="271" xr:uid="{00000000-0005-0000-0000-00000E010000}"/>
    <cellStyle name="Heading 2 2 5" xfId="272" xr:uid="{00000000-0005-0000-0000-00000F010000}"/>
    <cellStyle name="Heading 2 2 6" xfId="273" xr:uid="{00000000-0005-0000-0000-000010010000}"/>
    <cellStyle name="Heading 2 2 7" xfId="274" xr:uid="{00000000-0005-0000-0000-000011010000}"/>
    <cellStyle name="Heading 2 3" xfId="275" xr:uid="{00000000-0005-0000-0000-000012010000}"/>
    <cellStyle name="Heading 3 2" xfId="276" xr:uid="{00000000-0005-0000-0000-000013010000}"/>
    <cellStyle name="Heading 3 2 2" xfId="277" xr:uid="{00000000-0005-0000-0000-000014010000}"/>
    <cellStyle name="Heading 3 2 3" xfId="278" xr:uid="{00000000-0005-0000-0000-000015010000}"/>
    <cellStyle name="Heading 3 2 4" xfId="279" xr:uid="{00000000-0005-0000-0000-000016010000}"/>
    <cellStyle name="Heading 3 2 5" xfId="280" xr:uid="{00000000-0005-0000-0000-000017010000}"/>
    <cellStyle name="Heading 3 2 6" xfId="281" xr:uid="{00000000-0005-0000-0000-000018010000}"/>
    <cellStyle name="Heading 3 2 7" xfId="282" xr:uid="{00000000-0005-0000-0000-000019010000}"/>
    <cellStyle name="Heading 3 3" xfId="283" xr:uid="{00000000-0005-0000-0000-00001A010000}"/>
    <cellStyle name="Heading 4 2" xfId="284" xr:uid="{00000000-0005-0000-0000-00001B010000}"/>
    <cellStyle name="Heading 4 2 2" xfId="285" xr:uid="{00000000-0005-0000-0000-00001C010000}"/>
    <cellStyle name="Heading 4 2 3" xfId="286" xr:uid="{00000000-0005-0000-0000-00001D010000}"/>
    <cellStyle name="Heading 4 2 4" xfId="287" xr:uid="{00000000-0005-0000-0000-00001E010000}"/>
    <cellStyle name="Heading 4 2 5" xfId="288" xr:uid="{00000000-0005-0000-0000-00001F010000}"/>
    <cellStyle name="Heading 4 2 6" xfId="289" xr:uid="{00000000-0005-0000-0000-000020010000}"/>
    <cellStyle name="Heading 4 2 7" xfId="290" xr:uid="{00000000-0005-0000-0000-000021010000}"/>
    <cellStyle name="Heading 4 3" xfId="291" xr:uid="{00000000-0005-0000-0000-000022010000}"/>
    <cellStyle name="Hyperlink 2" xfId="292" xr:uid="{00000000-0005-0000-0000-000023010000}"/>
    <cellStyle name="Input 2" xfId="293" xr:uid="{00000000-0005-0000-0000-000024010000}"/>
    <cellStyle name="Input 2 2" xfId="294" xr:uid="{00000000-0005-0000-0000-000025010000}"/>
    <cellStyle name="Input 2 3" xfId="295" xr:uid="{00000000-0005-0000-0000-000026010000}"/>
    <cellStyle name="Input 2 4" xfId="296" xr:uid="{00000000-0005-0000-0000-000027010000}"/>
    <cellStyle name="Input 2 5" xfId="297" xr:uid="{00000000-0005-0000-0000-000028010000}"/>
    <cellStyle name="Input 2 6" xfId="298" xr:uid="{00000000-0005-0000-0000-000029010000}"/>
    <cellStyle name="Input 2 7" xfId="299" xr:uid="{00000000-0005-0000-0000-00002A010000}"/>
    <cellStyle name="Input 3" xfId="300" xr:uid="{00000000-0005-0000-0000-00002B010000}"/>
    <cellStyle name="Linked Cell 2" xfId="301" xr:uid="{00000000-0005-0000-0000-00002C010000}"/>
    <cellStyle name="Linked Cell 2 2" xfId="302" xr:uid="{00000000-0005-0000-0000-00002D010000}"/>
    <cellStyle name="Linked Cell 2 3" xfId="303" xr:uid="{00000000-0005-0000-0000-00002E010000}"/>
    <cellStyle name="Linked Cell 2 4" xfId="304" xr:uid="{00000000-0005-0000-0000-00002F010000}"/>
    <cellStyle name="Linked Cell 2 5" xfId="305" xr:uid="{00000000-0005-0000-0000-000030010000}"/>
    <cellStyle name="Linked Cell 2 6" xfId="306" xr:uid="{00000000-0005-0000-0000-000031010000}"/>
    <cellStyle name="Linked Cell 2 7" xfId="307" xr:uid="{00000000-0005-0000-0000-000032010000}"/>
    <cellStyle name="Linked Cell 3" xfId="308" xr:uid="{00000000-0005-0000-0000-000033010000}"/>
    <cellStyle name="Neutral 2" xfId="309" xr:uid="{00000000-0005-0000-0000-000034010000}"/>
    <cellStyle name="Neutral 2 2" xfId="310" xr:uid="{00000000-0005-0000-0000-000035010000}"/>
    <cellStyle name="Neutral 2 3" xfId="311" xr:uid="{00000000-0005-0000-0000-000036010000}"/>
    <cellStyle name="Neutral 2 4" xfId="312" xr:uid="{00000000-0005-0000-0000-000037010000}"/>
    <cellStyle name="Neutral 2 5" xfId="313" xr:uid="{00000000-0005-0000-0000-000038010000}"/>
    <cellStyle name="Neutral 2 6" xfId="314" xr:uid="{00000000-0005-0000-0000-000039010000}"/>
    <cellStyle name="Neutral 2 7" xfId="315" xr:uid="{00000000-0005-0000-0000-00003A010000}"/>
    <cellStyle name="Neutral 3" xfId="316" xr:uid="{00000000-0005-0000-0000-00003B010000}"/>
    <cellStyle name="Normal" xfId="0" builtinId="0"/>
    <cellStyle name="Normal 10" xfId="317" xr:uid="{00000000-0005-0000-0000-00003C010000}"/>
    <cellStyle name="Normal 17" xfId="318" xr:uid="{00000000-0005-0000-0000-00003D010000}"/>
    <cellStyle name="Normal 2" xfId="387" xr:uid="{CC846F10-D7EE-4B73-A725-4056CC4149A6}"/>
    <cellStyle name="Normal 2 2" xfId="319" xr:uid="{00000000-0005-0000-0000-00003E010000}"/>
    <cellStyle name="Normal 3 2" xfId="320" xr:uid="{00000000-0005-0000-0000-00003F010000}"/>
    <cellStyle name="Normal 3 3" xfId="321" xr:uid="{00000000-0005-0000-0000-000040010000}"/>
    <cellStyle name="Normal 4 2" xfId="322" xr:uid="{00000000-0005-0000-0000-000041010000}"/>
    <cellStyle name="Normal 8 2" xfId="323" xr:uid="{00000000-0005-0000-0000-000042010000}"/>
    <cellStyle name="Normal 9 2" xfId="324" xr:uid="{00000000-0005-0000-0000-000043010000}"/>
    <cellStyle name="Note 10" xfId="325" xr:uid="{00000000-0005-0000-0000-000044010000}"/>
    <cellStyle name="Note 2" xfId="326" xr:uid="{00000000-0005-0000-0000-000045010000}"/>
    <cellStyle name="Note 2 2" xfId="327" xr:uid="{00000000-0005-0000-0000-000046010000}"/>
    <cellStyle name="Note 2 3" xfId="328" xr:uid="{00000000-0005-0000-0000-000047010000}"/>
    <cellStyle name="Note 2 4" xfId="329" xr:uid="{00000000-0005-0000-0000-000048010000}"/>
    <cellStyle name="Note 2 5" xfId="330" xr:uid="{00000000-0005-0000-0000-000049010000}"/>
    <cellStyle name="Note 2 6" xfId="331" xr:uid="{00000000-0005-0000-0000-00004A010000}"/>
    <cellStyle name="Note 2 7" xfId="332" xr:uid="{00000000-0005-0000-0000-00004B010000}"/>
    <cellStyle name="Note 3" xfId="333" xr:uid="{00000000-0005-0000-0000-00004C010000}"/>
    <cellStyle name="Note 3 2" xfId="334" xr:uid="{00000000-0005-0000-0000-00004D010000}"/>
    <cellStyle name="Note 4" xfId="335" xr:uid="{00000000-0005-0000-0000-00004E010000}"/>
    <cellStyle name="Note 4 2" xfId="336" xr:uid="{00000000-0005-0000-0000-00004F010000}"/>
    <cellStyle name="Note 5" xfId="337" xr:uid="{00000000-0005-0000-0000-000050010000}"/>
    <cellStyle name="Note 5 2" xfId="338" xr:uid="{00000000-0005-0000-0000-000051010000}"/>
    <cellStyle name="Note 6" xfId="339" xr:uid="{00000000-0005-0000-0000-000052010000}"/>
    <cellStyle name="Note 6 2" xfId="340" xr:uid="{00000000-0005-0000-0000-000053010000}"/>
    <cellStyle name="Note 7" xfId="341" xr:uid="{00000000-0005-0000-0000-000054010000}"/>
    <cellStyle name="Note 7 2" xfId="342" xr:uid="{00000000-0005-0000-0000-000055010000}"/>
    <cellStyle name="Note 8" xfId="343" xr:uid="{00000000-0005-0000-0000-000056010000}"/>
    <cellStyle name="Note 8 2" xfId="344" xr:uid="{00000000-0005-0000-0000-000057010000}"/>
    <cellStyle name="Note 9" xfId="345" xr:uid="{00000000-0005-0000-0000-000058010000}"/>
    <cellStyle name="Note 9 2" xfId="346" xr:uid="{00000000-0005-0000-0000-000059010000}"/>
    <cellStyle name="Output 2" xfId="347" xr:uid="{00000000-0005-0000-0000-00005A010000}"/>
    <cellStyle name="Output 2 2" xfId="348" xr:uid="{00000000-0005-0000-0000-00005B010000}"/>
    <cellStyle name="Output 2 3" xfId="349" xr:uid="{00000000-0005-0000-0000-00005C010000}"/>
    <cellStyle name="Output 2 4" xfId="350" xr:uid="{00000000-0005-0000-0000-00005D010000}"/>
    <cellStyle name="Output 2 5" xfId="351" xr:uid="{00000000-0005-0000-0000-00005E010000}"/>
    <cellStyle name="Output 2 6" xfId="352" xr:uid="{00000000-0005-0000-0000-00005F010000}"/>
    <cellStyle name="Output 2 7" xfId="353" xr:uid="{00000000-0005-0000-0000-000060010000}"/>
    <cellStyle name="Output 3" xfId="354" xr:uid="{00000000-0005-0000-0000-000061010000}"/>
    <cellStyle name="Percent" xfId="384" builtinId="5"/>
    <cellStyle name="Percent 2" xfId="355" xr:uid="{00000000-0005-0000-0000-000062010000}"/>
    <cellStyle name="Percent 2 2" xfId="356" xr:uid="{00000000-0005-0000-0000-000063010000}"/>
    <cellStyle name="Style 1" xfId="357" xr:uid="{00000000-0005-0000-0000-000064010000}"/>
    <cellStyle name="Title 2" xfId="358" xr:uid="{00000000-0005-0000-0000-000065010000}"/>
    <cellStyle name="Title 2 2" xfId="359" xr:uid="{00000000-0005-0000-0000-000066010000}"/>
    <cellStyle name="Title 2 3" xfId="360" xr:uid="{00000000-0005-0000-0000-000067010000}"/>
    <cellStyle name="Title 2 4" xfId="361" xr:uid="{00000000-0005-0000-0000-000068010000}"/>
    <cellStyle name="Title 2 5" xfId="362" xr:uid="{00000000-0005-0000-0000-000069010000}"/>
    <cellStyle name="Title 2 6" xfId="363" xr:uid="{00000000-0005-0000-0000-00006A010000}"/>
    <cellStyle name="Title 2 7" xfId="364" xr:uid="{00000000-0005-0000-0000-00006B010000}"/>
    <cellStyle name="Title 3" xfId="365" xr:uid="{00000000-0005-0000-0000-00006C010000}"/>
    <cellStyle name="Total 2" xfId="366" xr:uid="{00000000-0005-0000-0000-00006D010000}"/>
    <cellStyle name="Total 2 2" xfId="367" xr:uid="{00000000-0005-0000-0000-00006E010000}"/>
    <cellStyle name="Total 2 3" xfId="368" xr:uid="{00000000-0005-0000-0000-00006F010000}"/>
    <cellStyle name="Total 2 4" xfId="369" xr:uid="{00000000-0005-0000-0000-000070010000}"/>
    <cellStyle name="Total 2 5" xfId="370" xr:uid="{00000000-0005-0000-0000-000071010000}"/>
    <cellStyle name="Total 2 6" xfId="371" xr:uid="{00000000-0005-0000-0000-000072010000}"/>
    <cellStyle name="Total 2 7" xfId="372" xr:uid="{00000000-0005-0000-0000-000073010000}"/>
    <cellStyle name="Total 3" xfId="373" xr:uid="{00000000-0005-0000-0000-000074010000}"/>
    <cellStyle name="Warning Text 2" xfId="374" xr:uid="{00000000-0005-0000-0000-000075010000}"/>
    <cellStyle name="Warning Text 2 2" xfId="375" xr:uid="{00000000-0005-0000-0000-000076010000}"/>
    <cellStyle name="Warning Text 2 3" xfId="376" xr:uid="{00000000-0005-0000-0000-000077010000}"/>
    <cellStyle name="Warning Text 2 4" xfId="377" xr:uid="{00000000-0005-0000-0000-000078010000}"/>
    <cellStyle name="Warning Text 2 5" xfId="378" xr:uid="{00000000-0005-0000-0000-000079010000}"/>
    <cellStyle name="Warning Text 2 6" xfId="379" xr:uid="{00000000-0005-0000-0000-00007A010000}"/>
    <cellStyle name="Warning Text 2 7" xfId="380" xr:uid="{00000000-0005-0000-0000-00007B010000}"/>
    <cellStyle name="Warning Text 3" xfId="381" xr:uid="{00000000-0005-0000-0000-00007C010000}"/>
    <cellStyle name="표준_Year One Shaw Brothers Titles __ Korea Version #01__Aug'03" xfId="386" xr:uid="{00000000-0005-0000-0000-000082010000}"/>
    <cellStyle name="一般 10" xfId="382" xr:uid="{00000000-0005-0000-0000-00007E010000}"/>
    <cellStyle name="一般 2" xfId="383" xr:uid="{00000000-0005-0000-0000-00007F010000}"/>
    <cellStyle name="一般_061212 閃耀女人心(TVB周大福FOREVERMARK_SR2)" xfId="388" xr:uid="{E99E4782-3EAA-4D1D-AE45-2A7E1EA8B7D4}"/>
    <cellStyle name="常规_Sheet1" xfId="385" xr:uid="{00000000-0005-0000-0000-000081010000}"/>
  </cellStyles>
  <dxfs count="0"/>
  <tableStyles count="0" defaultTableStyle="TableStyleMedium9" defaultPivotStyle="PivotStyleLight16"/>
  <colors>
    <mruColors>
      <color rgb="FFCCECFF"/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2"/>
  <sheetViews>
    <sheetView tabSelected="1" zoomScale="68" zoomScaleNormal="68" zoomScaleSheetLayoutView="70" workbookViewId="0">
      <pane ySplit="4" topLeftCell="A66" activePane="bottomLeft" state="frozen"/>
      <selection pane="bottomLeft" activeCell="E79" sqref="E79"/>
    </sheetView>
  </sheetViews>
  <sheetFormatPr defaultColWidth="9.453125" defaultRowHeight="15.5"/>
  <cols>
    <col min="1" max="1" width="7.6328125" style="242" customWidth="1"/>
    <col min="2" max="8" width="32.6328125" style="4" customWidth="1"/>
    <col min="9" max="9" width="7.6328125" style="243" customWidth="1"/>
    <col min="10" max="16384" width="9.453125" style="4"/>
  </cols>
  <sheetData>
    <row r="1" spans="1:9" ht="36" customHeight="1">
      <c r="A1" s="2"/>
      <c r="B1" s="3"/>
      <c r="C1" s="246" t="s">
        <v>199</v>
      </c>
      <c r="D1" s="246"/>
      <c r="E1" s="246"/>
      <c r="F1" s="246"/>
      <c r="G1" s="246"/>
      <c r="H1" s="3"/>
      <c r="I1" s="3"/>
    </row>
    <row r="2" spans="1:9" ht="17" customHeight="1" thickBot="1">
      <c r="A2" s="5" t="s">
        <v>115</v>
      </c>
      <c r="B2" s="6"/>
      <c r="C2" s="6"/>
      <c r="D2" s="1" t="s">
        <v>18</v>
      </c>
      <c r="E2" s="1"/>
      <c r="F2" s="7"/>
      <c r="G2" s="7"/>
      <c r="H2" s="247" t="s">
        <v>116</v>
      </c>
      <c r="I2" s="247"/>
    </row>
    <row r="3" spans="1:9" ht="17" customHeight="1" thickTop="1">
      <c r="A3" s="8" t="s">
        <v>19</v>
      </c>
      <c r="B3" s="9" t="s">
        <v>26</v>
      </c>
      <c r="C3" s="9" t="s">
        <v>27</v>
      </c>
      <c r="D3" s="9" t="s">
        <v>28</v>
      </c>
      <c r="E3" s="9" t="s">
        <v>29</v>
      </c>
      <c r="F3" s="9" t="s">
        <v>30</v>
      </c>
      <c r="G3" s="9" t="s">
        <v>31</v>
      </c>
      <c r="H3" s="9" t="s">
        <v>32</v>
      </c>
      <c r="I3" s="10" t="s">
        <v>19</v>
      </c>
    </row>
    <row r="4" spans="1:9" ht="17" customHeight="1" thickBot="1">
      <c r="A4" s="11"/>
      <c r="B4" s="12">
        <v>45964</v>
      </c>
      <c r="C4" s="12">
        <f t="shared" ref="C4:H4" si="0">SUM(B4+1)</f>
        <v>45965</v>
      </c>
      <c r="D4" s="13">
        <f t="shared" si="0"/>
        <v>45966</v>
      </c>
      <c r="E4" s="13">
        <f t="shared" si="0"/>
        <v>45967</v>
      </c>
      <c r="F4" s="13">
        <f t="shared" si="0"/>
        <v>45968</v>
      </c>
      <c r="G4" s="13">
        <f t="shared" si="0"/>
        <v>45969</v>
      </c>
      <c r="H4" s="13">
        <f t="shared" si="0"/>
        <v>45970</v>
      </c>
      <c r="I4" s="14"/>
    </row>
    <row r="5" spans="1:9" s="20" customFormat="1" ht="17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" customHeight="1">
      <c r="A6" s="21"/>
      <c r="B6" s="22" t="s">
        <v>17</v>
      </c>
      <c r="C6" s="23" t="s">
        <v>17</v>
      </c>
      <c r="D6" s="24"/>
      <c r="E6" s="24"/>
      <c r="F6" s="24"/>
      <c r="G6" s="25"/>
      <c r="H6" s="26" t="s">
        <v>17</v>
      </c>
      <c r="I6" s="27"/>
    </row>
    <row r="7" spans="1:9" ht="17" customHeight="1">
      <c r="A7" s="28">
        <v>30</v>
      </c>
      <c r="B7" s="29" t="str">
        <f>LEFT($H$63,5) &amp; " # " &amp; VALUE(RIGHT($H$63,2)-1)</f>
        <v>財經透視  # 44</v>
      </c>
      <c r="C7" s="30"/>
      <c r="D7" s="31"/>
      <c r="E7" s="32" t="s">
        <v>35</v>
      </c>
      <c r="F7" s="6"/>
      <c r="G7" s="33"/>
      <c r="H7" s="34" t="str">
        <f>D70</f>
        <v>美食新聞報道 (*港台篇) #25</v>
      </c>
      <c r="I7" s="35">
        <v>30</v>
      </c>
    </row>
    <row r="8" spans="1:9" ht="17" customHeight="1">
      <c r="A8" s="36"/>
      <c r="B8" s="37" t="s">
        <v>17</v>
      </c>
      <c r="C8" s="38" t="s">
        <v>175</v>
      </c>
      <c r="D8" s="39" t="s">
        <v>176</v>
      </c>
      <c r="E8" s="39" t="s">
        <v>177</v>
      </c>
      <c r="F8" s="39" t="s">
        <v>178</v>
      </c>
      <c r="G8" s="40" t="s">
        <v>179</v>
      </c>
      <c r="H8" s="41" t="s">
        <v>193</v>
      </c>
      <c r="I8" s="42"/>
    </row>
    <row r="9" spans="1:9" s="20" customFormat="1" ht="17" customHeight="1" thickBot="1">
      <c r="A9" s="11" t="s">
        <v>0</v>
      </c>
      <c r="B9" s="43" t="s">
        <v>136</v>
      </c>
      <c r="C9" s="44"/>
      <c r="D9" s="43"/>
      <c r="E9" s="43"/>
      <c r="F9" s="43"/>
      <c r="G9" s="45"/>
      <c r="H9" s="39" t="s">
        <v>192</v>
      </c>
      <c r="I9" s="46" t="s">
        <v>0</v>
      </c>
    </row>
    <row r="10" spans="1:9" ht="17" customHeight="1">
      <c r="A10" s="47"/>
      <c r="B10" s="254"/>
      <c r="C10" s="255"/>
      <c r="D10" s="255"/>
      <c r="E10" s="255"/>
      <c r="F10" s="256"/>
      <c r="G10" s="257"/>
      <c r="H10" s="258"/>
      <c r="I10" s="27"/>
    </row>
    <row r="11" spans="1:9" ht="17" customHeight="1">
      <c r="A11" s="28">
        <v>30</v>
      </c>
      <c r="B11" s="259"/>
      <c r="C11" s="259"/>
      <c r="D11" s="259"/>
      <c r="E11" s="259"/>
      <c r="F11" s="259"/>
      <c r="G11" s="260" t="s">
        <v>33</v>
      </c>
      <c r="H11" s="261"/>
      <c r="I11" s="35">
        <v>30</v>
      </c>
    </row>
    <row r="12" spans="1:9" ht="17" customHeight="1">
      <c r="A12" s="48"/>
      <c r="B12" s="262" t="s">
        <v>74</v>
      </c>
      <c r="C12" s="263"/>
      <c r="D12" s="263"/>
      <c r="E12" s="263"/>
      <c r="F12" s="264"/>
      <c r="G12" s="257"/>
      <c r="H12" s="265"/>
      <c r="I12" s="42"/>
    </row>
    <row r="13" spans="1:9" s="20" customFormat="1" ht="17" customHeight="1" thickBot="1">
      <c r="A13" s="49" t="s">
        <v>1</v>
      </c>
      <c r="B13" s="266"/>
      <c r="C13" s="267"/>
      <c r="D13" s="267"/>
      <c r="E13" s="267"/>
      <c r="F13" s="268"/>
      <c r="G13" s="269"/>
      <c r="H13" s="270"/>
      <c r="I13" s="46" t="s">
        <v>1</v>
      </c>
    </row>
    <row r="14" spans="1:9" ht="17" customHeight="1">
      <c r="A14" s="50"/>
      <c r="B14" s="51">
        <v>800623130</v>
      </c>
      <c r="C14" s="51"/>
      <c r="D14" s="51"/>
      <c r="E14" s="51"/>
      <c r="F14" s="51"/>
      <c r="G14" s="51"/>
      <c r="H14" s="52"/>
      <c r="I14" s="53"/>
    </row>
    <row r="15" spans="1:9" ht="17" customHeight="1">
      <c r="A15" s="54" t="s">
        <v>2</v>
      </c>
      <c r="B15" s="55"/>
      <c r="C15" s="56"/>
      <c r="D15" s="56"/>
      <c r="E15" s="39" t="s">
        <v>100</v>
      </c>
      <c r="F15" s="56"/>
      <c r="G15" s="56"/>
      <c r="H15" s="57"/>
      <c r="I15" s="58" t="s">
        <v>2</v>
      </c>
    </row>
    <row r="16" spans="1:9" ht="17" customHeight="1">
      <c r="A16" s="59"/>
      <c r="B16" s="55" t="s">
        <v>117</v>
      </c>
      <c r="C16" s="39" t="str">
        <f t="shared" ref="C16:F16" si="1">"# " &amp; VALUE(RIGHT(B16,2)+1)</f>
        <v># 13</v>
      </c>
      <c r="D16" s="39" t="str">
        <f t="shared" si="1"/>
        <v># 14</v>
      </c>
      <c r="E16" s="39" t="str">
        <f t="shared" si="1"/>
        <v># 15</v>
      </c>
      <c r="F16" s="39" t="str">
        <f t="shared" si="1"/>
        <v># 16</v>
      </c>
      <c r="G16" s="39" t="str">
        <f t="shared" ref="G16" si="2">"# " &amp; VALUE(RIGHT(F16,2)+1)</f>
        <v># 17</v>
      </c>
      <c r="H16" s="60" t="str">
        <f t="shared" ref="H16" si="3">"# " &amp; VALUE(RIGHT(G16,2)+1)</f>
        <v># 18</v>
      </c>
      <c r="I16" s="61"/>
    </row>
    <row r="17" spans="1:9" s="20" customFormat="1" ht="17" customHeight="1" thickBot="1">
      <c r="A17" s="49" t="s">
        <v>3</v>
      </c>
      <c r="B17" s="62" t="s">
        <v>23</v>
      </c>
      <c r="C17" s="63"/>
      <c r="D17" s="63"/>
      <c r="E17" s="63"/>
      <c r="F17" s="63"/>
      <c r="G17" s="63"/>
      <c r="H17" s="64"/>
      <c r="I17" s="46" t="s">
        <v>16</v>
      </c>
    </row>
    <row r="18" spans="1:9" s="20" customFormat="1" ht="17" customHeight="1">
      <c r="A18" s="49"/>
      <c r="B18" s="65" t="s">
        <v>191</v>
      </c>
      <c r="C18" s="23" t="s">
        <v>17</v>
      </c>
      <c r="D18" s="23" t="s">
        <v>169</v>
      </c>
      <c r="E18" s="6" t="s">
        <v>170</v>
      </c>
      <c r="F18" s="23" t="s">
        <v>171</v>
      </c>
      <c r="G18" s="66" t="s">
        <v>92</v>
      </c>
      <c r="H18" s="67" t="s">
        <v>73</v>
      </c>
      <c r="I18" s="68"/>
    </row>
    <row r="19" spans="1:9" ht="17" customHeight="1">
      <c r="A19" s="69" t="s">
        <v>2</v>
      </c>
      <c r="B19" s="29" t="s">
        <v>138</v>
      </c>
      <c r="C19" s="70" t="s">
        <v>172</v>
      </c>
      <c r="D19" s="70" t="s">
        <v>173</v>
      </c>
      <c r="E19" s="71" t="s">
        <v>173</v>
      </c>
      <c r="F19" s="70" t="s">
        <v>174</v>
      </c>
      <c r="G19" s="71" t="s">
        <v>107</v>
      </c>
      <c r="H19" s="34" t="s">
        <v>111</v>
      </c>
      <c r="I19" s="58" t="s">
        <v>2</v>
      </c>
    </row>
    <row r="20" spans="1:9" ht="17" customHeight="1">
      <c r="A20" s="72"/>
      <c r="B20" s="271" t="s">
        <v>50</v>
      </c>
      <c r="C20" s="272"/>
      <c r="D20" s="272"/>
      <c r="E20" s="272" t="s">
        <v>43</v>
      </c>
      <c r="F20" s="272"/>
      <c r="G20" s="273"/>
      <c r="H20" s="273"/>
      <c r="I20" s="73"/>
    </row>
    <row r="21" spans="1:9" s="20" customFormat="1" ht="17" customHeight="1" thickBot="1">
      <c r="A21" s="15" t="s">
        <v>4</v>
      </c>
      <c r="B21" s="274" t="s">
        <v>118</v>
      </c>
      <c r="C21" s="272" t="str">
        <f t="shared" ref="C21:D21" si="4">"# " &amp; VALUE(RIGHT(B21,4)+1)</f>
        <v># 1501</v>
      </c>
      <c r="D21" s="275" t="str">
        <f t="shared" si="4"/>
        <v># 1502</v>
      </c>
      <c r="E21" s="275" t="str">
        <f t="shared" ref="E21:H21" si="5">"# " &amp; VALUE(RIGHT(D21,4)+1)</f>
        <v># 1503</v>
      </c>
      <c r="F21" s="272" t="str">
        <f t="shared" si="5"/>
        <v># 1504</v>
      </c>
      <c r="G21" s="272" t="str">
        <f t="shared" si="5"/>
        <v># 1505</v>
      </c>
      <c r="H21" s="272" t="str">
        <f t="shared" si="5"/>
        <v># 1506</v>
      </c>
      <c r="I21" s="46" t="s">
        <v>4</v>
      </c>
    </row>
    <row r="22" spans="1:9" ht="17" customHeight="1">
      <c r="A22" s="75"/>
      <c r="B22" s="65"/>
      <c r="C22" s="24"/>
      <c r="D22" s="76" t="str">
        <f>D91</f>
        <v>攻你上大學 Game of Scholars (10 EPI)</v>
      </c>
      <c r="E22" s="24"/>
      <c r="F22" s="24"/>
      <c r="G22" s="37">
        <v>800579910</v>
      </c>
      <c r="H22" s="77"/>
      <c r="I22" s="78"/>
    </row>
    <row r="23" spans="1:9" ht="17" customHeight="1">
      <c r="A23" s="79" t="s">
        <v>2</v>
      </c>
      <c r="B23" s="29" t="s">
        <v>101</v>
      </c>
      <c r="C23" s="71" t="str">
        <f>B92</f>
        <v># 6</v>
      </c>
      <c r="D23" s="71" t="str">
        <f>"# " &amp; VALUE(RIGHT(C23,2)+1)</f>
        <v># 7</v>
      </c>
      <c r="E23" s="71" t="str">
        <f>"# " &amp; VALUE(RIGHT(D23,2)+1)</f>
        <v># 8</v>
      </c>
      <c r="F23" s="71" t="str">
        <f>"# " &amp; VALUE(RIGHT(E23,2)+1)</f>
        <v># 9</v>
      </c>
      <c r="G23" s="38"/>
      <c r="H23" s="80"/>
      <c r="I23" s="81" t="s">
        <v>2</v>
      </c>
    </row>
    <row r="24" spans="1:9" ht="17" customHeight="1">
      <c r="A24" s="82"/>
      <c r="B24" s="83" t="s">
        <v>17</v>
      </c>
      <c r="C24" s="84"/>
      <c r="D24" s="85" t="s">
        <v>63</v>
      </c>
      <c r="E24" s="85"/>
      <c r="F24" s="85"/>
      <c r="G24" s="38"/>
      <c r="H24" s="80"/>
      <c r="I24" s="86"/>
    </row>
    <row r="25" spans="1:9" ht="17" customHeight="1">
      <c r="A25" s="82"/>
      <c r="B25" s="87" t="s">
        <v>17</v>
      </c>
      <c r="C25" s="31" t="s">
        <v>17</v>
      </c>
      <c r="D25" s="88" t="s">
        <v>17</v>
      </c>
      <c r="E25" s="88" t="s">
        <v>17</v>
      </c>
      <c r="F25" s="88" t="s">
        <v>17</v>
      </c>
      <c r="G25" s="250" t="s">
        <v>108</v>
      </c>
      <c r="H25" s="251"/>
      <c r="I25" s="86"/>
    </row>
    <row r="26" spans="1:9" ht="17" customHeight="1">
      <c r="A26" s="82"/>
      <c r="B26" s="40" t="str">
        <f>LEFT($H$35,5) &amp; " # " &amp; VALUE(RIGHT($H$35,3)-1)</f>
        <v>新聞掏寶  # 274</v>
      </c>
      <c r="C26" s="40" t="str">
        <f>B70</f>
        <v>美食新聞報道 # 136</v>
      </c>
      <c r="D26" s="38" t="str">
        <f>C70</f>
        <v>美食新聞報道 # 137</v>
      </c>
      <c r="E26" s="38" t="str">
        <f>D70</f>
        <v>美食新聞報道 (*港台篇) #25</v>
      </c>
      <c r="F26" s="89" t="s">
        <v>194</v>
      </c>
      <c r="G26" s="252" t="s">
        <v>109</v>
      </c>
      <c r="H26" s="253"/>
      <c r="I26" s="86"/>
    </row>
    <row r="27" spans="1:9" s="20" customFormat="1" ht="17" customHeight="1" thickBot="1">
      <c r="A27" s="90" t="s">
        <v>5</v>
      </c>
      <c r="B27" s="91"/>
      <c r="C27" s="40"/>
      <c r="D27" s="74"/>
      <c r="E27" s="74"/>
      <c r="F27" s="74"/>
      <c r="G27" s="38" t="s">
        <v>142</v>
      </c>
      <c r="H27" s="60" t="s">
        <v>143</v>
      </c>
      <c r="I27" s="92" t="s">
        <v>5</v>
      </c>
    </row>
    <row r="28" spans="1:9" ht="17" customHeight="1">
      <c r="A28" s="82"/>
      <c r="B28" s="93" t="s">
        <v>17</v>
      </c>
      <c r="C28" s="94"/>
      <c r="D28" s="95"/>
      <c r="E28" s="95"/>
      <c r="F28" s="96"/>
      <c r="G28" s="97"/>
      <c r="H28" s="80"/>
      <c r="I28" s="98"/>
    </row>
    <row r="29" spans="1:9" ht="17" customHeight="1">
      <c r="A29" s="99" t="s">
        <v>2</v>
      </c>
      <c r="B29" s="100" t="s">
        <v>140</v>
      </c>
      <c r="C29" s="38"/>
      <c r="D29" s="101"/>
      <c r="E29" s="32" t="s">
        <v>36</v>
      </c>
      <c r="F29" s="40"/>
      <c r="G29" s="102"/>
      <c r="H29" s="103"/>
      <c r="I29" s="81" t="s">
        <v>2</v>
      </c>
    </row>
    <row r="30" spans="1:9" ht="17" customHeight="1">
      <c r="A30" s="82"/>
      <c r="B30" s="55" t="s">
        <v>141</v>
      </c>
      <c r="C30" s="38" t="s">
        <v>181</v>
      </c>
      <c r="D30" s="39" t="s">
        <v>182</v>
      </c>
      <c r="E30" s="39" t="s">
        <v>183</v>
      </c>
      <c r="F30" s="40" t="s">
        <v>184</v>
      </c>
      <c r="G30" s="38"/>
      <c r="H30" s="80"/>
      <c r="I30" s="86"/>
    </row>
    <row r="31" spans="1:9" s="20" customFormat="1" ht="17" customHeight="1" thickBot="1">
      <c r="A31" s="90" t="s">
        <v>6</v>
      </c>
      <c r="B31" s="29"/>
      <c r="C31" s="38"/>
      <c r="D31" s="39"/>
      <c r="E31" s="39"/>
      <c r="F31" s="40"/>
      <c r="G31" s="88" t="s">
        <v>23</v>
      </c>
      <c r="H31" s="104"/>
      <c r="I31" s="105" t="s">
        <v>6</v>
      </c>
    </row>
    <row r="32" spans="1:9" ht="17" customHeight="1">
      <c r="A32" s="106"/>
      <c r="B32" s="93" t="s">
        <v>17</v>
      </c>
      <c r="C32" s="94"/>
      <c r="D32" s="24"/>
      <c r="E32" s="95"/>
      <c r="F32" s="24"/>
      <c r="G32" s="25"/>
      <c r="H32" s="39" t="s">
        <v>78</v>
      </c>
      <c r="I32" s="73"/>
    </row>
    <row r="33" spans="1:9" ht="17" customHeight="1">
      <c r="A33" s="99" t="s">
        <v>2</v>
      </c>
      <c r="B33" s="71" t="str">
        <f>B9</f>
        <v># 306</v>
      </c>
      <c r="C33" s="30"/>
      <c r="D33" s="31"/>
      <c r="E33" s="39" t="s">
        <v>78</v>
      </c>
      <c r="F33" s="6"/>
      <c r="G33" s="33"/>
      <c r="H33" s="71" t="s">
        <v>195</v>
      </c>
      <c r="I33" s="58" t="s">
        <v>2</v>
      </c>
    </row>
    <row r="34" spans="1:9" ht="17" customHeight="1">
      <c r="A34" s="82"/>
      <c r="B34" s="93" t="s">
        <v>17</v>
      </c>
      <c r="C34" s="38" t="s">
        <v>175</v>
      </c>
      <c r="D34" s="39" t="s">
        <v>176</v>
      </c>
      <c r="E34" s="39" t="s">
        <v>177</v>
      </c>
      <c r="F34" s="39" t="s">
        <v>178</v>
      </c>
      <c r="G34" s="40" t="s">
        <v>179</v>
      </c>
      <c r="H34" s="107" t="s">
        <v>24</v>
      </c>
      <c r="I34" s="108"/>
    </row>
    <row r="35" spans="1:9" ht="17" customHeight="1">
      <c r="A35" s="82"/>
      <c r="B35" s="39" t="s">
        <v>137</v>
      </c>
      <c r="C35" s="38"/>
      <c r="D35" s="39"/>
      <c r="E35" s="39"/>
      <c r="F35" s="39"/>
      <c r="G35" s="109"/>
      <c r="H35" s="110" t="s">
        <v>144</v>
      </c>
      <c r="I35" s="108"/>
    </row>
    <row r="36" spans="1:9" s="20" customFormat="1" ht="17" customHeight="1" thickBot="1">
      <c r="A36" s="90" t="s">
        <v>7</v>
      </c>
      <c r="B36" s="39"/>
      <c r="C36" s="74"/>
      <c r="D36" s="71"/>
      <c r="E36" s="71"/>
      <c r="F36" s="111">
        <v>1255</v>
      </c>
      <c r="G36" s="91"/>
      <c r="H36" s="112" t="s">
        <v>25</v>
      </c>
      <c r="I36" s="14" t="s">
        <v>7</v>
      </c>
    </row>
    <row r="37" spans="1:9" ht="17" customHeight="1">
      <c r="A37" s="113"/>
      <c r="B37" s="93" t="s">
        <v>17</v>
      </c>
      <c r="C37" s="39"/>
      <c r="D37" s="39"/>
      <c r="E37" s="39" t="s">
        <v>43</v>
      </c>
      <c r="F37" s="40"/>
      <c r="G37" s="114" t="s">
        <v>147</v>
      </c>
      <c r="H37" s="115" t="s">
        <v>91</v>
      </c>
      <c r="I37" s="116"/>
    </row>
    <row r="38" spans="1:9" ht="17" customHeight="1">
      <c r="A38" s="72"/>
      <c r="B38" s="39" t="str">
        <f>B21</f>
        <v># 1500</v>
      </c>
      <c r="C38" s="39" t="str">
        <f>C21</f>
        <v># 1501</v>
      </c>
      <c r="D38" s="39" t="str">
        <f t="shared" ref="D38:F38" si="6">"# " &amp; VALUE(RIGHT(C38,4)+1)</f>
        <v># 1502</v>
      </c>
      <c r="E38" s="39" t="str">
        <f t="shared" ref="E38" si="7">"# " &amp; VALUE(RIGHT(D38,4)+1)</f>
        <v># 1503</v>
      </c>
      <c r="F38" s="40" t="str">
        <f t="shared" si="6"/>
        <v># 1504</v>
      </c>
      <c r="G38" s="117" t="s">
        <v>145</v>
      </c>
      <c r="I38" s="108"/>
    </row>
    <row r="39" spans="1:9" ht="17" customHeight="1">
      <c r="A39" s="54" t="s">
        <v>2</v>
      </c>
      <c r="B39" s="71"/>
      <c r="C39" s="71"/>
      <c r="D39" s="71"/>
      <c r="E39" s="71"/>
      <c r="F39" s="118">
        <v>1320</v>
      </c>
      <c r="G39" s="119" t="s">
        <v>146</v>
      </c>
      <c r="H39" s="120" t="s">
        <v>149</v>
      </c>
      <c r="I39" s="121" t="s">
        <v>2</v>
      </c>
    </row>
    <row r="40" spans="1:9" ht="17" customHeight="1">
      <c r="A40" s="122"/>
      <c r="B40" s="279" t="s">
        <v>49</v>
      </c>
      <c r="C40" s="280"/>
      <c r="D40" s="259"/>
      <c r="E40" s="273"/>
      <c r="F40" s="273"/>
      <c r="G40" s="276" t="s">
        <v>47</v>
      </c>
      <c r="H40" s="124" t="s">
        <v>90</v>
      </c>
      <c r="I40" s="108"/>
    </row>
    <row r="41" spans="1:9" ht="17" customHeight="1" thickBot="1">
      <c r="A41" s="72"/>
      <c r="B41" s="281"/>
      <c r="C41" s="272"/>
      <c r="D41" s="282" t="s">
        <v>58</v>
      </c>
      <c r="E41" s="272"/>
      <c r="F41" s="272"/>
      <c r="G41" s="277" t="s">
        <v>148</v>
      </c>
      <c r="H41" s="124"/>
      <c r="I41" s="108"/>
    </row>
    <row r="42" spans="1:9" s="20" customFormat="1" ht="17" customHeight="1" thickBot="1">
      <c r="A42" s="125" t="s">
        <v>8</v>
      </c>
      <c r="B42" s="281" t="s">
        <v>119</v>
      </c>
      <c r="C42" s="272" t="str">
        <f>"# " &amp; VALUE(RIGHT(B42,4)+1)</f>
        <v># 1842</v>
      </c>
      <c r="D42" s="272" t="str">
        <f>"# " &amp; VALUE(RIGHT(C42,4)+1)</f>
        <v># 1843</v>
      </c>
      <c r="E42" s="272" t="str">
        <f>"# " &amp; VALUE(RIGHT(D42,4)+1)</f>
        <v># 1844</v>
      </c>
      <c r="F42" s="272" t="str">
        <f>"# " &amp; VALUE(RIGHT(E42,4)+1)</f>
        <v># 1845</v>
      </c>
      <c r="G42" s="278" t="s">
        <v>21</v>
      </c>
      <c r="H42" s="126"/>
      <c r="I42" s="14" t="s">
        <v>8</v>
      </c>
    </row>
    <row r="43" spans="1:9" ht="17" customHeight="1">
      <c r="A43" s="106"/>
      <c r="B43" s="281"/>
      <c r="C43" s="272"/>
      <c r="D43" s="272"/>
      <c r="E43" s="272"/>
      <c r="F43" s="283">
        <v>1405</v>
      </c>
      <c r="G43" s="127" t="s">
        <v>20</v>
      </c>
      <c r="H43" s="128" t="s">
        <v>22</v>
      </c>
      <c r="I43" s="98"/>
    </row>
    <row r="44" spans="1:9" ht="17" customHeight="1">
      <c r="A44" s="82"/>
      <c r="B44" s="65" t="s">
        <v>191</v>
      </c>
      <c r="C44" s="94"/>
      <c r="D44" s="24" t="s">
        <v>59</v>
      </c>
      <c r="E44" s="24"/>
      <c r="F44" s="25"/>
      <c r="G44" s="129"/>
      <c r="H44" s="130"/>
      <c r="I44" s="86"/>
    </row>
    <row r="45" spans="1:9" ht="17" customHeight="1">
      <c r="A45" s="131" t="s">
        <v>2</v>
      </c>
      <c r="B45" s="74" t="str">
        <f>B19</f>
        <v># 2675</v>
      </c>
      <c r="C45" s="74" t="s">
        <v>185</v>
      </c>
      <c r="D45" s="71" t="s">
        <v>186</v>
      </c>
      <c r="E45" s="71" t="s">
        <v>187</v>
      </c>
      <c r="F45" s="91" t="s">
        <v>188</v>
      </c>
      <c r="G45" s="132"/>
      <c r="H45" s="133" t="s">
        <v>154</v>
      </c>
      <c r="I45" s="81" t="s">
        <v>2</v>
      </c>
    </row>
    <row r="46" spans="1:9" ht="17" customHeight="1">
      <c r="A46" s="134"/>
      <c r="B46" s="37" t="s">
        <v>17</v>
      </c>
      <c r="C46" s="95"/>
      <c r="D46" s="95"/>
      <c r="E46" s="95"/>
      <c r="F46" s="96"/>
      <c r="G46" s="135" t="s">
        <v>196</v>
      </c>
      <c r="H46" s="136"/>
      <c r="I46" s="137"/>
    </row>
    <row r="47" spans="1:9" s="20" customFormat="1" ht="17" customHeight="1" thickBot="1">
      <c r="A47" s="138">
        <v>1500</v>
      </c>
      <c r="B47" s="89"/>
      <c r="C47" s="139"/>
      <c r="D47" s="140" t="str">
        <f>D86</f>
        <v>金式森林 The Fading Gold (25 EPI)</v>
      </c>
      <c r="F47" s="40"/>
      <c r="G47" s="141"/>
      <c r="H47" s="142"/>
      <c r="I47" s="143">
        <v>1500</v>
      </c>
    </row>
    <row r="48" spans="1:9" ht="17" customHeight="1">
      <c r="A48" s="144"/>
      <c r="B48" s="38" t="s">
        <v>139</v>
      </c>
      <c r="C48" s="39" t="str">
        <f>B87</f>
        <v># 16</v>
      </c>
      <c r="D48" s="39" t="str">
        <f>C87</f>
        <v># 17</v>
      </c>
      <c r="E48" s="39" t="str">
        <f>D87</f>
        <v># 18</v>
      </c>
      <c r="F48" s="40" t="str">
        <f>E87</f>
        <v># 19</v>
      </c>
      <c r="G48" s="129"/>
      <c r="H48" s="145" t="s">
        <v>22</v>
      </c>
      <c r="I48" s="146"/>
    </row>
    <row r="49" spans="1:9" ht="17" customHeight="1">
      <c r="A49" s="147">
        <v>30</v>
      </c>
      <c r="B49" s="74"/>
      <c r="C49" s="71"/>
      <c r="D49" s="71"/>
      <c r="E49" s="71"/>
      <c r="F49" s="91"/>
      <c r="G49" s="148"/>
      <c r="H49" s="149" t="s">
        <v>159</v>
      </c>
      <c r="I49" s="81" t="s">
        <v>2</v>
      </c>
    </row>
    <row r="50" spans="1:9" ht="17" customHeight="1">
      <c r="A50" s="150"/>
      <c r="B50" s="83" t="s">
        <v>17</v>
      </c>
      <c r="C50" s="151"/>
      <c r="D50" s="152" t="s">
        <v>63</v>
      </c>
      <c r="E50" s="85"/>
      <c r="F50" s="85"/>
      <c r="G50" s="141"/>
      <c r="H50" s="145" t="s">
        <v>22</v>
      </c>
      <c r="I50" s="86"/>
    </row>
    <row r="51" spans="1:9" ht="17" customHeight="1">
      <c r="A51" s="150"/>
      <c r="B51" s="65"/>
      <c r="C51" s="95"/>
      <c r="D51" s="76" t="str">
        <f>D22</f>
        <v>攻你上大學 Game of Scholars (10 EPI)</v>
      </c>
      <c r="E51" s="24"/>
      <c r="F51" s="24"/>
      <c r="G51" s="129"/>
      <c r="H51" s="40" t="str">
        <f>G70</f>
        <v>新聞透視 # 43</v>
      </c>
      <c r="I51" s="86"/>
    </row>
    <row r="52" spans="1:9" s="20" customFormat="1" ht="17" customHeight="1" thickBot="1">
      <c r="A52" s="153">
        <v>1600</v>
      </c>
      <c r="B52" s="29" t="str">
        <f>B23</f>
        <v># 5</v>
      </c>
      <c r="C52" s="71" t="str">
        <f>C23</f>
        <v># 6</v>
      </c>
      <c r="D52" s="71" t="str">
        <f>"# " &amp; VALUE(RIGHT(C52,2)+1)</f>
        <v># 7</v>
      </c>
      <c r="E52" s="71" t="str">
        <f>"# " &amp; VALUE(RIGHT(D52,2)+1)</f>
        <v># 8</v>
      </c>
      <c r="F52" s="71" t="str">
        <f>"# " &amp; VALUE(RIGHT(E52,2)+1)</f>
        <v># 9</v>
      </c>
      <c r="G52" s="141"/>
      <c r="H52" s="32"/>
      <c r="I52" s="143">
        <v>1600</v>
      </c>
    </row>
    <row r="53" spans="1:9" ht="17" customHeight="1">
      <c r="A53" s="21"/>
      <c r="B53" s="154" t="s">
        <v>121</v>
      </c>
      <c r="C53" s="88" t="s">
        <v>86</v>
      </c>
      <c r="D53" s="123" t="s">
        <v>88</v>
      </c>
      <c r="E53" s="31" t="s">
        <v>68</v>
      </c>
      <c r="F53" s="88" t="s">
        <v>77</v>
      </c>
      <c r="G53" s="129"/>
      <c r="H53" s="145" t="s">
        <v>22</v>
      </c>
      <c r="I53" s="78"/>
    </row>
    <row r="54" spans="1:9" ht="17" customHeight="1">
      <c r="A54" s="47"/>
      <c r="B54" s="155" t="s">
        <v>120</v>
      </c>
      <c r="C54" s="30" t="s">
        <v>85</v>
      </c>
      <c r="D54" s="156" t="s">
        <v>87</v>
      </c>
      <c r="E54" s="157" t="s">
        <v>75</v>
      </c>
      <c r="F54" s="158" t="s">
        <v>76</v>
      </c>
      <c r="G54" s="127" t="s">
        <v>20</v>
      </c>
      <c r="H54" s="40" t="str">
        <f>G76</f>
        <v>空運世一 # 2</v>
      </c>
      <c r="I54" s="159"/>
    </row>
    <row r="55" spans="1:9" ht="16.75" customHeight="1">
      <c r="A55" s="28">
        <v>30</v>
      </c>
      <c r="B55" s="29" t="s">
        <v>83</v>
      </c>
      <c r="C55" s="74" t="s">
        <v>101</v>
      </c>
      <c r="D55" s="38" t="s">
        <v>101</v>
      </c>
      <c r="E55" s="38" t="s">
        <v>111</v>
      </c>
      <c r="F55" s="38" t="s">
        <v>122</v>
      </c>
      <c r="G55" s="70" t="s">
        <v>197</v>
      </c>
      <c r="H55" s="160"/>
      <c r="I55" s="161">
        <v>30</v>
      </c>
    </row>
    <row r="56" spans="1:9" ht="17" customHeight="1">
      <c r="A56" s="47"/>
      <c r="B56" s="162" t="s">
        <v>20</v>
      </c>
      <c r="C56" s="163" t="s">
        <v>94</v>
      </c>
      <c r="D56" s="37" t="s">
        <v>70</v>
      </c>
      <c r="E56" s="24"/>
      <c r="F56" s="24"/>
      <c r="G56" s="127" t="s">
        <v>20</v>
      </c>
      <c r="H56" s="128" t="s">
        <v>22</v>
      </c>
      <c r="I56" s="137"/>
    </row>
    <row r="57" spans="1:9" ht="17" customHeight="1">
      <c r="A57" s="47"/>
      <c r="B57" s="164" t="s">
        <v>113</v>
      </c>
      <c r="C57" s="165" t="s">
        <v>93</v>
      </c>
      <c r="D57" s="38"/>
      <c r="E57" s="157" t="s">
        <v>69</v>
      </c>
      <c r="F57" s="157"/>
      <c r="G57" s="166" t="str">
        <f>G38</f>
        <v>Mayanne小喇叭 加長版 # 1</v>
      </c>
      <c r="H57" s="133" t="s">
        <v>156</v>
      </c>
      <c r="I57" s="137"/>
    </row>
    <row r="58" spans="1:9" s="20" customFormat="1" ht="17" customHeight="1" thickBot="1">
      <c r="A58" s="167">
        <v>1700</v>
      </c>
      <c r="B58" s="168"/>
      <c r="C58" s="71" t="s">
        <v>107</v>
      </c>
      <c r="D58" s="74" t="s">
        <v>123</v>
      </c>
      <c r="E58" s="71" t="str">
        <f>"# " &amp; VALUE(RIGHT(D58,2)+1)</f>
        <v># 56</v>
      </c>
      <c r="F58" s="71" t="str">
        <f>"# " &amp; VALUE(RIGHT(E58,2)+1)</f>
        <v># 57</v>
      </c>
      <c r="G58" s="169"/>
      <c r="H58" s="170"/>
      <c r="I58" s="143">
        <v>1700</v>
      </c>
    </row>
    <row r="59" spans="1:9" ht="17" customHeight="1">
      <c r="A59" s="75"/>
      <c r="B59" s="24" t="s">
        <v>54</v>
      </c>
      <c r="C59" s="171"/>
      <c r="D59" s="31"/>
      <c r="E59" s="31"/>
      <c r="F59" s="31"/>
      <c r="G59" s="127" t="s">
        <v>20</v>
      </c>
      <c r="H59" s="128" t="s">
        <v>22</v>
      </c>
      <c r="I59" s="78"/>
    </row>
    <row r="60" spans="1:9" ht="17" customHeight="1">
      <c r="A60" s="150"/>
      <c r="B60" s="31"/>
      <c r="C60" s="39"/>
      <c r="D60" s="172" t="s">
        <v>53</v>
      </c>
      <c r="E60" s="6"/>
      <c r="F60" s="6"/>
      <c r="G60" s="164" t="s">
        <v>113</v>
      </c>
      <c r="H60" s="110" t="str">
        <f>H35</f>
        <v>新聞掏寶 # 275</v>
      </c>
      <c r="I60" s="137"/>
    </row>
    <row r="61" spans="1:9" ht="17" customHeight="1">
      <c r="A61" s="173">
        <v>30</v>
      </c>
      <c r="B61" s="71" t="s">
        <v>124</v>
      </c>
      <c r="C61" s="71" t="str">
        <f>"# " &amp; VALUE(RIGHT(B61,4)+1)</f>
        <v># 1997</v>
      </c>
      <c r="D61" s="71" t="str">
        <f>"# " &amp; VALUE(RIGHT(C61,4)+1)</f>
        <v># 1998</v>
      </c>
      <c r="E61" s="39" t="str">
        <f>"# " &amp; VALUE(RIGHT(D61,4)+1)</f>
        <v># 1999</v>
      </c>
      <c r="F61" s="71" t="str">
        <f>"# " &amp; VALUE(RIGHT(E61,4)+1)</f>
        <v># 2000</v>
      </c>
      <c r="G61" s="174"/>
      <c r="H61" s="175"/>
      <c r="I61" s="161">
        <v>30</v>
      </c>
    </row>
    <row r="62" spans="1:9" ht="17" customHeight="1">
      <c r="A62" s="176"/>
      <c r="B62" s="93" t="s">
        <v>96</v>
      </c>
      <c r="C62" s="177"/>
      <c r="D62" s="177"/>
      <c r="E62" s="177"/>
      <c r="F62" s="177"/>
      <c r="G62" s="127" t="s">
        <v>20</v>
      </c>
      <c r="H62" s="284" t="s">
        <v>46</v>
      </c>
      <c r="I62" s="137"/>
    </row>
    <row r="63" spans="1:9" ht="17" customHeight="1">
      <c r="A63" s="150"/>
      <c r="B63" s="22"/>
      <c r="C63" s="178"/>
      <c r="D63" s="179" t="s">
        <v>95</v>
      </c>
      <c r="E63" s="178"/>
      <c r="F63" s="179"/>
      <c r="G63" s="117" t="str">
        <f>G41</f>
        <v>周六聊Teen谷 # 44</v>
      </c>
      <c r="H63" s="282" t="s">
        <v>160</v>
      </c>
      <c r="I63" s="137"/>
    </row>
    <row r="64" spans="1:9" s="20" customFormat="1" ht="17" customHeight="1" thickBot="1">
      <c r="A64" s="153">
        <v>1800</v>
      </c>
      <c r="B64" s="55" t="s">
        <v>125</v>
      </c>
      <c r="C64" s="39" t="str">
        <f>"# " &amp; VALUE(RIGHT(B64,2)+1)</f>
        <v># 19</v>
      </c>
      <c r="D64" s="39" t="str">
        <f>"# " &amp; VALUE(RIGHT(C64,2)+1)</f>
        <v># 20</v>
      </c>
      <c r="E64" s="39" t="str">
        <f>"# " &amp; VALUE(RIGHT(D64,2)+1)</f>
        <v># 21</v>
      </c>
      <c r="F64" s="39" t="str">
        <f>"# " &amp; VALUE(RIGHT(E64,2)+1)</f>
        <v># 22</v>
      </c>
      <c r="G64" s="70"/>
      <c r="H64" s="285" t="s">
        <v>41</v>
      </c>
      <c r="I64" s="143">
        <v>1800</v>
      </c>
    </row>
    <row r="65" spans="1:9" ht="17" customHeight="1">
      <c r="A65" s="150"/>
      <c r="B65" s="55"/>
      <c r="C65" s="39"/>
      <c r="D65" s="39"/>
      <c r="E65" s="39"/>
      <c r="F65" s="39"/>
      <c r="G65" s="248" t="s">
        <v>72</v>
      </c>
      <c r="H65" s="249"/>
      <c r="I65" s="42"/>
    </row>
    <row r="66" spans="1:9" ht="17" customHeight="1" thickBot="1">
      <c r="A66" s="173">
        <v>30</v>
      </c>
      <c r="B66" s="180"/>
      <c r="C66" s="43"/>
      <c r="D66" s="43"/>
      <c r="E66" s="43"/>
      <c r="F66" s="43"/>
      <c r="G66" s="44" t="s">
        <v>150</v>
      </c>
      <c r="H66" s="181" t="s">
        <v>151</v>
      </c>
      <c r="I66" s="35">
        <v>30</v>
      </c>
    </row>
    <row r="67" spans="1:9" ht="17" customHeight="1">
      <c r="A67" s="150"/>
      <c r="B67" s="286" t="s">
        <v>65</v>
      </c>
      <c r="C67" s="263"/>
      <c r="D67" s="263"/>
      <c r="E67" s="263"/>
      <c r="F67" s="264"/>
      <c r="G67" s="287" t="s">
        <v>34</v>
      </c>
      <c r="H67" s="288"/>
      <c r="I67" s="42"/>
    </row>
    <row r="68" spans="1:9" s="20" customFormat="1" ht="12.65" customHeight="1" thickBot="1">
      <c r="A68" s="153">
        <v>1900</v>
      </c>
      <c r="B68" s="289"/>
      <c r="C68" s="289"/>
      <c r="D68" s="289"/>
      <c r="E68" s="289"/>
      <c r="F68" s="268">
        <v>1900</v>
      </c>
      <c r="G68" s="290"/>
      <c r="H68" s="291"/>
      <c r="I68" s="182">
        <v>1900</v>
      </c>
    </row>
    <row r="69" spans="1:9" s="20" customFormat="1" ht="17" customHeight="1">
      <c r="A69" s="167"/>
      <c r="B69" s="276" t="s">
        <v>55</v>
      </c>
      <c r="C69" s="276" t="s">
        <v>55</v>
      </c>
      <c r="D69" s="276" t="s">
        <v>66</v>
      </c>
      <c r="E69" s="292" t="s">
        <v>82</v>
      </c>
      <c r="F69" s="293" t="s">
        <v>56</v>
      </c>
      <c r="G69" s="294" t="s">
        <v>61</v>
      </c>
      <c r="H69" s="295" t="s">
        <v>102</v>
      </c>
      <c r="I69" s="146"/>
    </row>
    <row r="70" spans="1:9" s="20" customFormat="1" ht="17" customHeight="1">
      <c r="A70" s="167"/>
      <c r="B70" s="296" t="s">
        <v>126</v>
      </c>
      <c r="C70" s="296" t="s">
        <v>127</v>
      </c>
      <c r="D70" s="296" t="s">
        <v>128</v>
      </c>
      <c r="E70" s="297" t="s">
        <v>129</v>
      </c>
      <c r="F70" s="298" t="s">
        <v>130</v>
      </c>
      <c r="G70" s="299" t="s">
        <v>152</v>
      </c>
      <c r="H70" s="300" t="s">
        <v>161</v>
      </c>
      <c r="I70" s="184"/>
    </row>
    <row r="71" spans="1:9" s="20" customFormat="1" ht="17" customHeight="1">
      <c r="A71" s="47">
        <v>30</v>
      </c>
      <c r="B71" s="301" t="s">
        <v>57</v>
      </c>
      <c r="C71" s="301" t="s">
        <v>71</v>
      </c>
      <c r="D71" s="302" t="s">
        <v>67</v>
      </c>
      <c r="E71" s="303" t="s">
        <v>81</v>
      </c>
      <c r="F71" s="304" t="s">
        <v>64</v>
      </c>
      <c r="G71" s="305" t="s">
        <v>62</v>
      </c>
      <c r="H71" s="306" t="s">
        <v>103</v>
      </c>
      <c r="I71" s="137">
        <v>30</v>
      </c>
    </row>
    <row r="72" spans="1:9" s="20" customFormat="1" ht="17" customHeight="1">
      <c r="A72" s="47"/>
      <c r="B72" s="307">
        <v>800653411</v>
      </c>
      <c r="C72" s="308"/>
      <c r="D72" s="309" t="s">
        <v>63</v>
      </c>
      <c r="E72" s="309"/>
      <c r="F72" s="310">
        <v>1935</v>
      </c>
      <c r="G72" s="311"/>
      <c r="H72" s="312">
        <v>1935</v>
      </c>
      <c r="I72" s="137"/>
    </row>
    <row r="73" spans="1:9" ht="17" customHeight="1">
      <c r="A73" s="187"/>
      <c r="B73" s="313" t="s">
        <v>48</v>
      </c>
      <c r="C73" s="273"/>
      <c r="D73" s="273"/>
      <c r="E73" s="282" t="s">
        <v>40</v>
      </c>
      <c r="F73" s="273"/>
      <c r="G73" s="273"/>
      <c r="H73" s="273"/>
      <c r="I73" s="188"/>
    </row>
    <row r="74" spans="1:9" ht="17" customHeight="1">
      <c r="A74" s="167"/>
      <c r="B74" s="281" t="s">
        <v>131</v>
      </c>
      <c r="C74" s="272" t="str">
        <f t="shared" ref="C74:F74" si="8">"# " &amp; VALUE(RIGHT(B74,3)+1)</f>
        <v># 308</v>
      </c>
      <c r="D74" s="272" t="str">
        <f t="shared" si="8"/>
        <v># 309</v>
      </c>
      <c r="E74" s="272" t="str">
        <f t="shared" si="8"/>
        <v># 310</v>
      </c>
      <c r="F74" s="272" t="str">
        <f t="shared" si="8"/>
        <v># 311</v>
      </c>
      <c r="G74" s="272" t="str">
        <f t="shared" ref="G74" si="9">"# " &amp; VALUE(RIGHT(F74,3)+1)</f>
        <v># 312</v>
      </c>
      <c r="H74" s="272" t="str">
        <f t="shared" ref="H74" si="10">"# " &amp; VALUE(RIGHT(G74,3)+1)</f>
        <v># 313</v>
      </c>
      <c r="I74" s="189"/>
    </row>
    <row r="75" spans="1:9" s="20" customFormat="1" ht="17" customHeight="1" thickBot="1">
      <c r="A75" s="167">
        <v>2000</v>
      </c>
      <c r="B75" s="272"/>
      <c r="C75" s="272"/>
      <c r="D75" s="314"/>
      <c r="E75" s="272"/>
      <c r="F75" s="314"/>
      <c r="G75" s="275"/>
      <c r="H75" s="275"/>
      <c r="I75" s="143">
        <v>2000</v>
      </c>
    </row>
    <row r="76" spans="1:9" s="20" customFormat="1" ht="17" customHeight="1">
      <c r="A76" s="190"/>
      <c r="B76" s="279"/>
      <c r="C76" s="273"/>
      <c r="D76" s="280"/>
      <c r="E76" s="280"/>
      <c r="F76" s="273"/>
      <c r="G76" s="315" t="s">
        <v>153</v>
      </c>
      <c r="H76" s="316" t="s">
        <v>168</v>
      </c>
      <c r="I76" s="191"/>
    </row>
    <row r="77" spans="1:9" ht="17" customHeight="1">
      <c r="A77" s="47">
        <v>30</v>
      </c>
      <c r="B77" s="281"/>
      <c r="C77" s="272"/>
      <c r="D77" s="272"/>
      <c r="E77" s="272"/>
      <c r="F77" s="272"/>
      <c r="G77" s="317" t="s">
        <v>112</v>
      </c>
      <c r="H77" s="318"/>
      <c r="I77" s="35">
        <v>30</v>
      </c>
    </row>
    <row r="78" spans="1:9" ht="17" customHeight="1">
      <c r="A78" s="36"/>
      <c r="B78" s="313" t="s">
        <v>190</v>
      </c>
      <c r="C78" s="319"/>
      <c r="D78" s="319"/>
      <c r="E78" s="319"/>
      <c r="F78" s="319"/>
      <c r="G78" s="320" t="s">
        <v>105</v>
      </c>
      <c r="H78" s="321"/>
      <c r="I78" s="193"/>
    </row>
    <row r="79" spans="1:9" ht="17" customHeight="1" thickBot="1">
      <c r="A79" s="47"/>
      <c r="B79" s="279"/>
      <c r="C79" s="272"/>
      <c r="D79" s="272"/>
      <c r="E79" s="272"/>
      <c r="F79" s="272"/>
      <c r="G79" s="322"/>
      <c r="H79" s="321"/>
      <c r="I79" s="42"/>
    </row>
    <row r="80" spans="1:9" s="20" customFormat="1" ht="17" customHeight="1" thickBot="1">
      <c r="A80" s="194">
        <v>2100</v>
      </c>
      <c r="B80" s="281"/>
      <c r="C80" s="323"/>
      <c r="D80" s="272" t="s">
        <v>180</v>
      </c>
      <c r="E80" s="272"/>
      <c r="F80" s="272"/>
      <c r="G80" s="296" t="s">
        <v>154</v>
      </c>
      <c r="H80" s="321"/>
      <c r="I80" s="182">
        <v>2100</v>
      </c>
    </row>
    <row r="81" spans="1:13" s="20" customFormat="1" ht="17" customHeight="1">
      <c r="A81" s="195"/>
      <c r="B81" s="272" t="s">
        <v>181</v>
      </c>
      <c r="C81" s="272" t="s">
        <v>182</v>
      </c>
      <c r="D81" s="272" t="s">
        <v>183</v>
      </c>
      <c r="E81" s="272" t="s">
        <v>184</v>
      </c>
      <c r="F81" s="272" t="s">
        <v>189</v>
      </c>
      <c r="G81" s="324" t="s">
        <v>104</v>
      </c>
      <c r="H81" s="325" t="s">
        <v>166</v>
      </c>
      <c r="I81" s="146"/>
      <c r="M81" s="197"/>
    </row>
    <row r="82" spans="1:13" s="20" customFormat="1" ht="17" customHeight="1">
      <c r="A82" s="198"/>
      <c r="B82" s="272"/>
      <c r="C82" s="272"/>
      <c r="D82" s="272"/>
      <c r="E82" s="272"/>
      <c r="F82" s="272"/>
      <c r="G82" s="326"/>
      <c r="H82" s="321" t="s">
        <v>167</v>
      </c>
      <c r="I82" s="184"/>
      <c r="M82" s="199"/>
    </row>
    <row r="83" spans="1:13" ht="17" customHeight="1">
      <c r="A83" s="173">
        <v>30</v>
      </c>
      <c r="B83" s="272"/>
      <c r="C83" s="272"/>
      <c r="D83" s="272"/>
      <c r="E83" s="272"/>
      <c r="F83" s="272"/>
      <c r="G83" s="278"/>
      <c r="H83" s="321"/>
      <c r="I83" s="161">
        <v>30</v>
      </c>
      <c r="M83" s="199"/>
    </row>
    <row r="84" spans="1:13" ht="17" customHeight="1">
      <c r="A84" s="150"/>
      <c r="B84" s="313" t="s">
        <v>98</v>
      </c>
      <c r="C84" s="284"/>
      <c r="D84" s="319"/>
      <c r="E84" s="319"/>
      <c r="F84" s="319"/>
      <c r="G84" s="320">
        <v>800641584</v>
      </c>
      <c r="H84" s="306"/>
      <c r="I84" s="137"/>
      <c r="M84" s="200"/>
    </row>
    <row r="85" spans="1:13" ht="17" customHeight="1">
      <c r="A85" s="150"/>
      <c r="B85" s="279"/>
      <c r="C85" s="272"/>
      <c r="D85" s="272"/>
      <c r="E85" s="272"/>
      <c r="F85" s="272"/>
      <c r="G85" s="324"/>
      <c r="H85" s="306"/>
      <c r="I85" s="137"/>
    </row>
    <row r="86" spans="1:13" s="20" customFormat="1" ht="17" customHeight="1" thickBot="1">
      <c r="A86" s="153">
        <v>2200</v>
      </c>
      <c r="B86" s="327"/>
      <c r="C86" s="328"/>
      <c r="D86" s="328" t="s">
        <v>97</v>
      </c>
      <c r="E86" s="272"/>
      <c r="F86" s="272"/>
      <c r="G86" s="329" t="s">
        <v>155</v>
      </c>
      <c r="H86" s="306"/>
      <c r="I86" s="143">
        <v>2200</v>
      </c>
    </row>
    <row r="87" spans="1:13" s="20" customFormat="1" ht="17" customHeight="1">
      <c r="A87" s="198"/>
      <c r="B87" s="272" t="s">
        <v>132</v>
      </c>
      <c r="C87" s="272" t="str">
        <f>"# " &amp; VALUE(RIGHT(B87,2)+1)</f>
        <v># 17</v>
      </c>
      <c r="D87" s="272" t="str">
        <f>"# " &amp; VALUE(RIGHT(C87,2)+1)</f>
        <v># 18</v>
      </c>
      <c r="E87" s="272" t="str">
        <f>"# " &amp; VALUE(RIGHT(D87,2)+1)</f>
        <v># 19</v>
      </c>
      <c r="F87" s="272" t="str">
        <f>"# " &amp; VALUE(RIGHT(E87,2)+1)</f>
        <v># 20</v>
      </c>
      <c r="G87" s="330" t="s">
        <v>106</v>
      </c>
      <c r="H87" s="316" t="s">
        <v>163</v>
      </c>
      <c r="I87" s="146"/>
    </row>
    <row r="88" spans="1:13" s="20" customFormat="1" ht="17" customHeight="1">
      <c r="A88" s="198"/>
      <c r="B88" s="281"/>
      <c r="C88" s="272"/>
      <c r="D88" s="272"/>
      <c r="E88" s="272"/>
      <c r="F88" s="272"/>
      <c r="G88" s="324"/>
      <c r="H88" s="325" t="s">
        <v>165</v>
      </c>
      <c r="I88" s="184"/>
    </row>
    <row r="89" spans="1:13" ht="17" customHeight="1">
      <c r="A89" s="173">
        <v>30</v>
      </c>
      <c r="B89" s="331"/>
      <c r="C89" s="275"/>
      <c r="D89" s="275"/>
      <c r="E89" s="275"/>
      <c r="F89" s="275"/>
      <c r="G89" s="324"/>
      <c r="H89" s="332" t="s">
        <v>164</v>
      </c>
      <c r="I89" s="161">
        <v>30</v>
      </c>
    </row>
    <row r="90" spans="1:13" ht="17" customHeight="1">
      <c r="A90" s="176"/>
      <c r="B90" s="279" t="s">
        <v>110</v>
      </c>
      <c r="C90" s="333"/>
      <c r="D90" s="259"/>
      <c r="E90" s="334"/>
      <c r="F90" s="334"/>
      <c r="G90" s="320" t="s">
        <v>110</v>
      </c>
      <c r="H90" s="276" t="s">
        <v>80</v>
      </c>
      <c r="I90" s="137"/>
    </row>
    <row r="91" spans="1:13" ht="17" customHeight="1">
      <c r="A91" s="150"/>
      <c r="B91" s="334"/>
      <c r="C91" s="333"/>
      <c r="D91" s="282" t="s">
        <v>114</v>
      </c>
      <c r="E91" s="282"/>
      <c r="F91" s="282"/>
      <c r="G91" s="296" t="s">
        <v>156</v>
      </c>
      <c r="H91" s="321" t="s">
        <v>162</v>
      </c>
      <c r="I91" s="137"/>
    </row>
    <row r="92" spans="1:13" ht="17" customHeight="1">
      <c r="A92" s="150"/>
      <c r="B92" s="272" t="s">
        <v>133</v>
      </c>
      <c r="C92" s="272" t="str">
        <f>"# " &amp; VALUE(RIGHT(B92,2)+1)</f>
        <v># 7</v>
      </c>
      <c r="D92" s="272" t="str">
        <f>"# " &amp; VALUE(RIGHT(C92,2)+1)</f>
        <v># 8</v>
      </c>
      <c r="E92" s="272" t="str">
        <f>"# " &amp; VALUE(RIGHT(D92,2)+1)</f>
        <v># 9</v>
      </c>
      <c r="F92" s="272" t="str">
        <f>"# " &amp; VALUE(RIGHT(E92,2)+1)</f>
        <v># 10</v>
      </c>
      <c r="G92" s="335" t="s">
        <v>157</v>
      </c>
      <c r="H92" s="306" t="s">
        <v>79</v>
      </c>
      <c r="I92" s="137"/>
    </row>
    <row r="93" spans="1:13" ht="17" customHeight="1" thickBot="1">
      <c r="A93" s="153">
        <v>2300</v>
      </c>
      <c r="B93" s="275"/>
      <c r="C93" s="275"/>
      <c r="D93" s="336"/>
      <c r="E93" s="336"/>
      <c r="F93" s="336"/>
      <c r="G93" s="278"/>
      <c r="H93" s="337"/>
      <c r="I93" s="143">
        <v>2300</v>
      </c>
    </row>
    <row r="94" spans="1:13" s="20" customFormat="1" ht="17" customHeight="1">
      <c r="A94" s="203"/>
      <c r="B94" s="279" t="s">
        <v>99</v>
      </c>
      <c r="C94" s="255"/>
      <c r="D94" s="338" t="s">
        <v>38</v>
      </c>
      <c r="E94" s="272"/>
      <c r="F94" s="272"/>
      <c r="G94" s="339" t="s">
        <v>45</v>
      </c>
      <c r="H94" s="340" t="s">
        <v>38</v>
      </c>
      <c r="I94" s="191"/>
    </row>
    <row r="95" spans="1:13" s="20" customFormat="1" ht="17" customHeight="1">
      <c r="A95" s="203"/>
      <c r="B95" s="281" t="s">
        <v>198</v>
      </c>
      <c r="C95" s="272" t="str">
        <f>"# " &amp; VALUE(RIGHT(B95,4)+1)</f>
        <v># 3883</v>
      </c>
      <c r="D95" s="272" t="str">
        <f>"# " &amp; VALUE(RIGHT(C95,4)+1)</f>
        <v># 3884</v>
      </c>
      <c r="E95" s="272" t="str">
        <f>"# " &amp; VALUE(RIGHT(D95,4)+1)</f>
        <v># 3885</v>
      </c>
      <c r="F95" s="272" t="str">
        <f>"# " &amp; VALUE(RIGHT(E95,4)+1)</f>
        <v># 3886</v>
      </c>
      <c r="G95" s="277" t="s">
        <v>158</v>
      </c>
      <c r="H95" s="306" t="str">
        <f>"# " &amp; VALUE(RIGHT(F95,4)+1)</f>
        <v># 3887</v>
      </c>
      <c r="I95" s="204"/>
    </row>
    <row r="96" spans="1:13" s="20" customFormat="1" ht="17" customHeight="1" thickBot="1">
      <c r="A96" s="205">
        <v>2315</v>
      </c>
      <c r="B96" s="281"/>
      <c r="C96" s="272"/>
      <c r="D96" s="272"/>
      <c r="E96" s="272"/>
      <c r="F96" s="314">
        <v>2315</v>
      </c>
      <c r="G96" s="324" t="s">
        <v>42</v>
      </c>
      <c r="H96" s="306"/>
      <c r="I96" s="206">
        <v>2315</v>
      </c>
    </row>
    <row r="97" spans="1:9" ht="17" customHeight="1" thickBot="1">
      <c r="A97" s="28">
        <v>30</v>
      </c>
      <c r="B97" s="341"/>
      <c r="C97" s="342"/>
      <c r="D97" s="342"/>
      <c r="E97" s="342"/>
      <c r="F97" s="342"/>
      <c r="G97" s="343" t="s">
        <v>37</v>
      </c>
      <c r="H97" s="344"/>
      <c r="I97" s="208">
        <v>30</v>
      </c>
    </row>
    <row r="98" spans="1:9" ht="17" customHeight="1">
      <c r="A98" s="36"/>
      <c r="B98" s="281"/>
      <c r="C98" s="345"/>
      <c r="D98" s="345" t="s">
        <v>44</v>
      </c>
      <c r="E98" s="280"/>
      <c r="F98" s="345"/>
      <c r="G98" s="209" t="s">
        <v>22</v>
      </c>
      <c r="H98" s="210" t="s">
        <v>20</v>
      </c>
      <c r="I98" s="42"/>
    </row>
    <row r="99" spans="1:9" ht="17" customHeight="1">
      <c r="A99" s="47"/>
      <c r="B99" s="281"/>
      <c r="C99" s="273"/>
      <c r="D99" s="273"/>
      <c r="E99" s="280"/>
      <c r="F99" s="273"/>
      <c r="G99" s="102" t="str">
        <f>G41</f>
        <v>周六聊Teen谷 # 44</v>
      </c>
      <c r="H99" s="211" t="str">
        <f>F70</f>
        <v>最強生命線 # 422</v>
      </c>
      <c r="I99" s="42"/>
    </row>
    <row r="100" spans="1:9" ht="17" customHeight="1" thickBot="1">
      <c r="A100" s="47"/>
      <c r="B100" s="281"/>
      <c r="C100" s="273"/>
      <c r="D100" s="273"/>
      <c r="E100" s="346"/>
      <c r="F100" s="255">
        <v>2350</v>
      </c>
      <c r="G100" s="38"/>
      <c r="H100" s="126"/>
      <c r="I100" s="42"/>
    </row>
    <row r="101" spans="1:9" s="20" customFormat="1" ht="17" customHeight="1" thickBot="1">
      <c r="A101" s="11" t="s">
        <v>9</v>
      </c>
      <c r="B101" s="347"/>
      <c r="C101" s="348"/>
      <c r="D101" s="348" t="s">
        <v>39</v>
      </c>
      <c r="E101" s="349"/>
      <c r="F101" s="348"/>
      <c r="G101" s="74"/>
      <c r="H101" s="34"/>
      <c r="I101" s="46" t="s">
        <v>9</v>
      </c>
    </row>
    <row r="102" spans="1:9" ht="17" customHeight="1">
      <c r="A102" s="21"/>
      <c r="B102" s="212" t="s">
        <v>17</v>
      </c>
      <c r="C102" s="207"/>
      <c r="D102" s="207"/>
      <c r="E102" s="6"/>
      <c r="F102" s="207"/>
      <c r="G102" s="213" t="s">
        <v>22</v>
      </c>
      <c r="H102" s="214" t="s">
        <v>20</v>
      </c>
      <c r="I102" s="27"/>
    </row>
    <row r="103" spans="1:9" ht="17" customHeight="1">
      <c r="A103" s="47"/>
      <c r="B103" s="31"/>
      <c r="C103" s="6"/>
      <c r="D103" s="6" t="str">
        <f>D60</f>
        <v>兄弟幫 Big Boys Club (2505 EPI)</v>
      </c>
      <c r="F103" s="33"/>
      <c r="G103" s="215" t="str">
        <f>G70</f>
        <v>新聞透視 # 43</v>
      </c>
      <c r="H103" s="110" t="str">
        <f>H35</f>
        <v>新聞掏寶 # 275</v>
      </c>
      <c r="I103" s="42"/>
    </row>
    <row r="104" spans="1:9" ht="17" customHeight="1">
      <c r="A104" s="28">
        <v>30</v>
      </c>
      <c r="B104" s="71" t="str">
        <f>B61</f>
        <v># 1996</v>
      </c>
      <c r="C104" s="71" t="str">
        <f>C61</f>
        <v># 1997</v>
      </c>
      <c r="D104" s="39" t="str">
        <f>D61</f>
        <v># 1998</v>
      </c>
      <c r="E104" s="39" t="str">
        <f>E61</f>
        <v># 1999</v>
      </c>
      <c r="F104" s="71" t="str">
        <f>F61</f>
        <v># 2000</v>
      </c>
      <c r="G104" s="216"/>
      <c r="H104" s="217"/>
      <c r="I104" s="35">
        <v>30</v>
      </c>
    </row>
    <row r="105" spans="1:9" ht="17" customHeight="1">
      <c r="A105" s="47"/>
      <c r="B105" s="22" t="s">
        <v>17</v>
      </c>
      <c r="C105" s="201"/>
      <c r="D105" s="95"/>
      <c r="E105" s="95"/>
      <c r="F105" s="95"/>
      <c r="G105" s="183" t="s">
        <v>22</v>
      </c>
      <c r="H105" s="115" t="s">
        <v>20</v>
      </c>
      <c r="I105" s="218"/>
    </row>
    <row r="106" spans="1:9" s="20" customFormat="1" ht="17" customHeight="1" thickBot="1">
      <c r="A106" s="11" t="s">
        <v>10</v>
      </c>
      <c r="B106" s="202"/>
      <c r="C106" s="201"/>
      <c r="D106" s="140" t="str">
        <f>D86</f>
        <v>金式森林 The Fading Gold (25 EPI)</v>
      </c>
      <c r="G106" s="219" t="s">
        <v>200</v>
      </c>
      <c r="H106" s="32" t="str">
        <f>H63</f>
        <v>財經透視 # 45</v>
      </c>
      <c r="I106" s="14" t="s">
        <v>10</v>
      </c>
    </row>
    <row r="107" spans="1:9" ht="17" customHeight="1">
      <c r="A107" s="113"/>
      <c r="B107" s="39" t="str">
        <f>B87</f>
        <v># 16</v>
      </c>
      <c r="C107" s="39" t="str">
        <f>"# " &amp; VALUE(RIGHT(B107,2)+1)</f>
        <v># 17</v>
      </c>
      <c r="D107" s="39" t="str">
        <f>"# " &amp; VALUE(RIGHT(C107,2)+1)</f>
        <v># 18</v>
      </c>
      <c r="E107" s="39" t="str">
        <f>"# " &amp; VALUE(RIGHT(D107,2)+1)</f>
        <v># 19</v>
      </c>
      <c r="F107" s="39" t="str">
        <f>"# " &amp; VALUE(RIGHT(E107,2)+1)</f>
        <v># 20</v>
      </c>
      <c r="G107" s="183" t="s">
        <v>22</v>
      </c>
      <c r="H107" s="115" t="s">
        <v>20</v>
      </c>
      <c r="I107" s="116"/>
    </row>
    <row r="108" spans="1:9" ht="17" customHeight="1">
      <c r="A108" s="220">
        <v>30</v>
      </c>
      <c r="B108" s="71"/>
      <c r="C108" s="71"/>
      <c r="D108" s="71"/>
      <c r="E108" s="71"/>
      <c r="F108" s="71"/>
      <c r="G108" s="219" t="s">
        <v>201</v>
      </c>
      <c r="H108" s="110" t="str">
        <f>H70</f>
        <v>星期日檔案 #26</v>
      </c>
      <c r="I108" s="121">
        <v>30</v>
      </c>
    </row>
    <row r="109" spans="1:9" ht="17" customHeight="1">
      <c r="A109" s="122"/>
      <c r="B109" s="93" t="s">
        <v>17</v>
      </c>
      <c r="C109" s="39"/>
      <c r="D109" s="39"/>
      <c r="E109" s="39"/>
      <c r="F109" s="95"/>
      <c r="G109" s="183" t="s">
        <v>22</v>
      </c>
      <c r="H109" s="128" t="s">
        <v>22</v>
      </c>
      <c r="I109" s="61"/>
    </row>
    <row r="110" spans="1:9" s="20" customFormat="1" ht="17" customHeight="1" thickBot="1">
      <c r="A110" s="11" t="s">
        <v>11</v>
      </c>
      <c r="B110" s="55"/>
      <c r="C110" s="31"/>
      <c r="D110" s="39" t="str">
        <f>$D$80</f>
        <v xml:space="preserve">愛．回家之開心速遞  Lo And Behold </v>
      </c>
      <c r="E110" s="39"/>
      <c r="F110" s="39"/>
      <c r="G110" s="133" t="s">
        <v>154</v>
      </c>
      <c r="H110" s="135"/>
      <c r="I110" s="46" t="s">
        <v>11</v>
      </c>
    </row>
    <row r="111" spans="1:9" ht="17" customHeight="1">
      <c r="A111" s="113"/>
      <c r="B111" s="55" t="str">
        <f>B81</f>
        <v># 2676</v>
      </c>
      <c r="C111" s="39" t="str">
        <f>C81</f>
        <v># 2677</v>
      </c>
      <c r="D111" s="39" t="str">
        <f>"# " &amp; VALUE(RIGHT(C111,2)+1)</f>
        <v># 78</v>
      </c>
      <c r="E111" s="39" t="str">
        <f>"# " &amp; VALUE(RIGHT(D111,2)+1)</f>
        <v># 79</v>
      </c>
      <c r="F111" s="39" t="str">
        <f>"# " &amp; VALUE(RIGHT(E111,2)+1)</f>
        <v># 80</v>
      </c>
      <c r="G111" s="123"/>
      <c r="H111" s="130"/>
      <c r="I111" s="53"/>
    </row>
    <row r="112" spans="1:9" ht="17" customHeight="1">
      <c r="A112" s="72">
        <v>30</v>
      </c>
      <c r="B112" s="62"/>
      <c r="C112" s="71"/>
      <c r="D112" s="71"/>
      <c r="E112" s="71"/>
      <c r="F112" s="39"/>
      <c r="G112" s="221"/>
      <c r="H112" s="196" t="s">
        <v>166</v>
      </c>
      <c r="I112" s="58">
        <v>30</v>
      </c>
    </row>
    <row r="113" spans="1:9" ht="17" customHeight="1">
      <c r="A113" s="72"/>
      <c r="B113" s="93" t="s">
        <v>17</v>
      </c>
      <c r="C113" s="185"/>
      <c r="D113" s="85" t="s">
        <v>63</v>
      </c>
      <c r="E113" s="85"/>
      <c r="F113" s="186"/>
      <c r="G113" s="183" t="s">
        <v>22</v>
      </c>
      <c r="H113" s="130"/>
      <c r="I113" s="73"/>
    </row>
    <row r="114" spans="1:9" ht="17" customHeight="1">
      <c r="A114" s="122"/>
      <c r="B114" s="37" t="s">
        <v>17</v>
      </c>
      <c r="C114" s="222"/>
      <c r="D114" s="222"/>
      <c r="E114" s="24"/>
      <c r="F114" s="25"/>
      <c r="G114" s="40"/>
      <c r="H114" s="223"/>
      <c r="I114" s="61"/>
    </row>
    <row r="115" spans="1:9" s="20" customFormat="1" ht="17" customHeight="1" thickBot="1">
      <c r="A115" s="11" t="s">
        <v>12</v>
      </c>
      <c r="B115" s="38"/>
      <c r="C115" s="39"/>
      <c r="D115" s="39"/>
      <c r="E115" s="39"/>
      <c r="F115" s="40"/>
      <c r="G115" s="170" t="s">
        <v>155</v>
      </c>
      <c r="H115" s="223"/>
      <c r="I115" s="46" t="s">
        <v>12</v>
      </c>
    </row>
    <row r="116" spans="1:9" ht="17" customHeight="1">
      <c r="A116" s="113"/>
      <c r="B116" s="30"/>
      <c r="C116" s="31"/>
      <c r="D116" s="39" t="s">
        <v>35</v>
      </c>
      <c r="E116" s="6"/>
      <c r="F116" s="33"/>
      <c r="G116" s="224"/>
      <c r="H116" s="223"/>
      <c r="I116" s="98"/>
    </row>
    <row r="117" spans="1:9" ht="17" customHeight="1">
      <c r="A117" s="220">
        <v>30</v>
      </c>
      <c r="B117" s="74" t="str">
        <f>B74</f>
        <v># 307</v>
      </c>
      <c r="C117" s="71" t="str">
        <f>C74</f>
        <v># 308</v>
      </c>
      <c r="D117" s="71" t="str">
        <f>D74</f>
        <v># 309</v>
      </c>
      <c r="E117" s="71" t="str">
        <f>E74</f>
        <v># 310</v>
      </c>
      <c r="F117" s="91" t="str">
        <f>F74</f>
        <v># 311</v>
      </c>
      <c r="G117" s="91"/>
      <c r="H117" s="223"/>
      <c r="I117" s="81">
        <v>30</v>
      </c>
    </row>
    <row r="118" spans="1:9" ht="17" customHeight="1">
      <c r="A118" s="72"/>
      <c r="B118" s="225" t="s">
        <v>17</v>
      </c>
      <c r="C118" s="31" t="s">
        <v>17</v>
      </c>
      <c r="D118" s="123" t="s">
        <v>17</v>
      </c>
      <c r="E118" s="157" t="s">
        <v>84</v>
      </c>
      <c r="F118" s="88" t="s">
        <v>17</v>
      </c>
      <c r="G118" s="164" t="s">
        <v>78</v>
      </c>
      <c r="H118" s="226" t="s">
        <v>20</v>
      </c>
      <c r="I118" s="86"/>
    </row>
    <row r="119" spans="1:9" s="20" customFormat="1" ht="17" customHeight="1" thickBot="1">
      <c r="A119" s="11" t="s">
        <v>15</v>
      </c>
      <c r="B119" s="227" t="str">
        <f>B70</f>
        <v>美食新聞報道 # 136</v>
      </c>
      <c r="C119" s="39" t="str">
        <f>$C$70</f>
        <v>美食新聞報道 # 137</v>
      </c>
      <c r="D119" s="164" t="str">
        <f>D70</f>
        <v>美食新聞報道 (*港台篇) #25</v>
      </c>
      <c r="E119" s="38" t="str">
        <f>E58</f>
        <v># 56</v>
      </c>
      <c r="F119" s="74" t="str">
        <f>F70</f>
        <v>最強生命線 # 422</v>
      </c>
      <c r="G119" s="70" t="str">
        <f>G74</f>
        <v># 312</v>
      </c>
      <c r="H119" s="70" t="str">
        <f>H88</f>
        <v>解風東京 2 #5</v>
      </c>
      <c r="I119" s="105" t="s">
        <v>15</v>
      </c>
    </row>
    <row r="120" spans="1:9" ht="17" customHeight="1">
      <c r="A120" s="113"/>
      <c r="B120" s="93" t="s">
        <v>17</v>
      </c>
      <c r="C120" s="24"/>
      <c r="D120" s="95"/>
      <c r="E120" s="95"/>
      <c r="F120" s="95"/>
      <c r="G120" s="183" t="s">
        <v>22</v>
      </c>
      <c r="H120" s="164" t="s">
        <v>78</v>
      </c>
      <c r="I120" s="53"/>
    </row>
    <row r="121" spans="1:9" ht="17" customHeight="1">
      <c r="A121" s="220">
        <v>30</v>
      </c>
      <c r="B121" s="228"/>
      <c r="C121" s="39"/>
      <c r="D121" s="172" t="s">
        <v>89</v>
      </c>
      <c r="E121" s="172"/>
      <c r="G121" s="70" t="str">
        <f>G76</f>
        <v>空運世一 # 2</v>
      </c>
      <c r="H121" s="70" t="str">
        <f>H74</f>
        <v># 313</v>
      </c>
      <c r="I121" s="58">
        <v>30</v>
      </c>
    </row>
    <row r="122" spans="1:9" ht="17" customHeight="1">
      <c r="A122" s="72"/>
      <c r="B122" s="55" t="str">
        <f>B64</f>
        <v># 18</v>
      </c>
      <c r="C122" s="39" t="str">
        <f>C64</f>
        <v># 19</v>
      </c>
      <c r="D122" s="39" t="str">
        <f>D64</f>
        <v># 20</v>
      </c>
      <c r="E122" s="39" t="str">
        <f>E64</f>
        <v># 21</v>
      </c>
      <c r="F122" s="39" t="str">
        <f>F64</f>
        <v># 22</v>
      </c>
      <c r="G122" s="183" t="s">
        <v>22</v>
      </c>
      <c r="H122" s="226" t="s">
        <v>20</v>
      </c>
      <c r="I122" s="61"/>
    </row>
    <row r="123" spans="1:9" s="20" customFormat="1" ht="17" customHeight="1" thickBot="1">
      <c r="A123" s="11" t="s">
        <v>13</v>
      </c>
      <c r="B123" s="62"/>
      <c r="C123" s="71"/>
      <c r="D123" s="71"/>
      <c r="E123" s="71"/>
      <c r="F123" s="71"/>
      <c r="G123" s="133" t="s">
        <v>156</v>
      </c>
      <c r="H123" s="192" t="str">
        <f>H91</f>
        <v>關東·路駅十三 # 10</v>
      </c>
      <c r="I123" s="46" t="s">
        <v>13</v>
      </c>
    </row>
    <row r="124" spans="1:9" ht="17" customHeight="1">
      <c r="A124" s="47"/>
      <c r="B124" s="229" t="s">
        <v>17</v>
      </c>
      <c r="C124" s="177"/>
      <c r="D124" s="39" t="str">
        <f>D$41</f>
        <v>*流行都市  Big City Shop 2025</v>
      </c>
      <c r="E124" s="6"/>
      <c r="F124" s="25"/>
      <c r="G124" s="183" t="s">
        <v>22</v>
      </c>
      <c r="H124" s="230" t="s">
        <v>20</v>
      </c>
      <c r="I124" s="42"/>
    </row>
    <row r="125" spans="1:9" ht="17" customHeight="1">
      <c r="A125" s="47"/>
      <c r="B125" s="39" t="str">
        <f>B$42</f>
        <v># 1841</v>
      </c>
      <c r="C125" s="39" t="str">
        <f>C$42</f>
        <v># 1842</v>
      </c>
      <c r="D125" s="39" t="str">
        <f>D$42</f>
        <v># 1843</v>
      </c>
      <c r="E125" s="39" t="str">
        <f>E$42</f>
        <v># 1844</v>
      </c>
      <c r="F125" s="39" t="str">
        <f>F42</f>
        <v># 1845</v>
      </c>
      <c r="G125" s="164" t="str">
        <f>G70</f>
        <v>新聞透視 # 43</v>
      </c>
      <c r="H125" s="231"/>
      <c r="I125" s="42"/>
    </row>
    <row r="126" spans="1:9" ht="17" customHeight="1">
      <c r="A126" s="220" t="s">
        <v>2</v>
      </c>
      <c r="B126" s="29"/>
      <c r="C126" s="71"/>
      <c r="D126" s="71"/>
      <c r="E126" s="71"/>
      <c r="F126" s="232" t="s">
        <v>60</v>
      </c>
      <c r="H126" s="126" t="str">
        <f>H39</f>
        <v>流行經典50年 # 65</v>
      </c>
      <c r="I126" s="58" t="s">
        <v>2</v>
      </c>
    </row>
    <row r="127" spans="1:9" ht="17" customHeight="1">
      <c r="A127" s="72"/>
      <c r="B127" s="233" t="s">
        <v>52</v>
      </c>
      <c r="C127" s="39"/>
      <c r="D127" s="39" t="s">
        <v>51</v>
      </c>
      <c r="E127" s="39"/>
      <c r="F127" s="39"/>
      <c r="G127" s="183" t="s">
        <v>22</v>
      </c>
      <c r="H127" s="60"/>
      <c r="I127" s="73"/>
    </row>
    <row r="128" spans="1:9" ht="17" customHeight="1" thickBot="1">
      <c r="A128" s="234" t="s">
        <v>14</v>
      </c>
      <c r="B128" s="235" t="s">
        <v>135</v>
      </c>
      <c r="C128" s="236" t="str">
        <f>"# " &amp; VALUE(RIGHT(B128,3)+1)</f>
        <v># 200</v>
      </c>
      <c r="D128" s="236" t="str">
        <f>"# " &amp; VALUE(RIGHT(C128,3)+1)</f>
        <v># 201</v>
      </c>
      <c r="E128" s="236" t="str">
        <f>"# " &amp; VALUE(RIGHT(D128,3)+1)</f>
        <v># 202</v>
      </c>
      <c r="F128" s="236" t="str">
        <f>"# " &amp; VALUE(RIGHT(E128,3)+1)</f>
        <v># 203</v>
      </c>
      <c r="G128" s="237" t="str">
        <f>G41</f>
        <v>周六聊Teen谷 # 44</v>
      </c>
      <c r="H128" s="238"/>
      <c r="I128" s="239" t="s">
        <v>14</v>
      </c>
    </row>
    <row r="129" spans="1:9" ht="17" customHeight="1" thickTop="1">
      <c r="A129" s="240"/>
      <c r="B129" s="241" t="s">
        <v>134</v>
      </c>
      <c r="C129" s="6"/>
      <c r="D129" s="6"/>
      <c r="E129" s="6"/>
      <c r="F129" s="6"/>
      <c r="G129" s="6"/>
      <c r="H129" s="244">
        <f ca="1">TODAY()</f>
        <v>45953</v>
      </c>
      <c r="I129" s="245"/>
    </row>
    <row r="130" spans="1:9" ht="17" customHeight="1">
      <c r="B130" s="241"/>
    </row>
    <row r="131" spans="1:9" ht="17" customHeight="1"/>
    <row r="132" spans="1:9" ht="17" customHeight="1"/>
  </sheetData>
  <mergeCells count="11">
    <mergeCell ref="H129:I129"/>
    <mergeCell ref="B67:F67"/>
    <mergeCell ref="G67:H67"/>
    <mergeCell ref="C1:G1"/>
    <mergeCell ref="H2:I2"/>
    <mergeCell ref="B12:F12"/>
    <mergeCell ref="G11:H11"/>
    <mergeCell ref="G65:H65"/>
    <mergeCell ref="G97:H97"/>
    <mergeCell ref="G25:H25"/>
    <mergeCell ref="G26:H26"/>
  </mergeCells>
  <phoneticPr fontId="0" type="noConversion"/>
  <printOptions horizontalCentered="1"/>
  <pageMargins left="0" right="0" top="0.27559055118110237" bottom="0" header="0.11811023622047245" footer="0"/>
  <pageSetup paperSize="9" scale="39" orientation="portrait" r:id="rId1"/>
  <headerFooter alignWithMargins="0"/>
  <rowBreaks count="1" manualBreakCount="1">
    <brk id="12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2B54A-2E17-4496-A744-969DFDC205C7}">
  <dimension ref="A1:M132"/>
  <sheetViews>
    <sheetView zoomScale="64" zoomScaleNormal="64" workbookViewId="0">
      <pane ySplit="4" topLeftCell="A70" activePane="bottomLeft" state="frozen"/>
      <selection pane="bottomLeft" activeCell="D71" sqref="D71"/>
    </sheetView>
  </sheetViews>
  <sheetFormatPr defaultColWidth="9.453125" defaultRowHeight="15.5"/>
  <cols>
    <col min="1" max="1" width="7.6328125" style="608" customWidth="1"/>
    <col min="2" max="8" width="32.6328125" style="353" customWidth="1"/>
    <col min="9" max="9" width="7.6328125" style="609" customWidth="1"/>
    <col min="10" max="16384" width="9.453125" style="353"/>
  </cols>
  <sheetData>
    <row r="1" spans="1:9" ht="36" customHeight="1">
      <c r="A1" s="350"/>
      <c r="B1" s="351"/>
      <c r="C1" s="352" t="s">
        <v>202</v>
      </c>
      <c r="D1" s="352"/>
      <c r="E1" s="352"/>
      <c r="F1" s="352"/>
      <c r="G1" s="352"/>
      <c r="H1" s="351"/>
      <c r="I1" s="351"/>
    </row>
    <row r="2" spans="1:9" ht="17" customHeight="1" thickBot="1">
      <c r="A2" s="354" t="s">
        <v>203</v>
      </c>
      <c r="B2" s="355"/>
      <c r="C2" s="355"/>
      <c r="D2" s="1" t="s">
        <v>18</v>
      </c>
      <c r="E2" s="1"/>
      <c r="F2" s="356"/>
      <c r="G2" s="356"/>
      <c r="H2" s="357" t="s">
        <v>204</v>
      </c>
      <c r="I2" s="357"/>
    </row>
    <row r="3" spans="1:9" ht="17" customHeight="1" thickTop="1">
      <c r="A3" s="358" t="s">
        <v>19</v>
      </c>
      <c r="B3" s="359" t="s">
        <v>26</v>
      </c>
      <c r="C3" s="359" t="s">
        <v>27</v>
      </c>
      <c r="D3" s="359" t="s">
        <v>28</v>
      </c>
      <c r="E3" s="359" t="s">
        <v>205</v>
      </c>
      <c r="F3" s="359" t="s">
        <v>30</v>
      </c>
      <c r="G3" s="359" t="s">
        <v>31</v>
      </c>
      <c r="H3" s="359" t="s">
        <v>32</v>
      </c>
      <c r="I3" s="360" t="s">
        <v>19</v>
      </c>
    </row>
    <row r="4" spans="1:9" ht="17" customHeight="1" thickBot="1">
      <c r="A4" s="361"/>
      <c r="B4" s="362">
        <v>45971</v>
      </c>
      <c r="C4" s="362">
        <f t="shared" ref="C4:H4" si="0">SUM(B4+1)</f>
        <v>45972</v>
      </c>
      <c r="D4" s="363">
        <f t="shared" si="0"/>
        <v>45973</v>
      </c>
      <c r="E4" s="363">
        <f t="shared" si="0"/>
        <v>45974</v>
      </c>
      <c r="F4" s="363">
        <f t="shared" si="0"/>
        <v>45975</v>
      </c>
      <c r="G4" s="363">
        <f t="shared" si="0"/>
        <v>45976</v>
      </c>
      <c r="H4" s="363">
        <f t="shared" si="0"/>
        <v>45977</v>
      </c>
      <c r="I4" s="364"/>
    </row>
    <row r="5" spans="1:9" s="370" customFormat="1" ht="17" customHeight="1" thickBot="1">
      <c r="A5" s="365" t="s">
        <v>14</v>
      </c>
      <c r="B5" s="366"/>
      <c r="C5" s="367"/>
      <c r="D5" s="367"/>
      <c r="E5" s="367"/>
      <c r="F5" s="367"/>
      <c r="G5" s="367"/>
      <c r="H5" s="368"/>
      <c r="I5" s="369" t="s">
        <v>14</v>
      </c>
    </row>
    <row r="6" spans="1:9" ht="17" customHeight="1">
      <c r="A6" s="371"/>
      <c r="B6" s="372" t="s">
        <v>17</v>
      </c>
      <c r="C6" s="373" t="s">
        <v>17</v>
      </c>
      <c r="D6" s="374" t="str">
        <f t="shared" ref="D6:G7" si="1">C54</f>
        <v>HOME即是識 Funny Funny Home (15 EPI)</v>
      </c>
      <c r="E6" s="375" t="str">
        <f t="shared" si="1"/>
        <v>一條麻甩在東莞 Made In Dongguan (13 EPI)</v>
      </c>
      <c r="F6" s="376" t="str">
        <f t="shared" si="1"/>
        <v>阿媽唔信我去亞馬遜 I Will Be Back (10 EPI)</v>
      </c>
      <c r="G6" s="377" t="str">
        <f t="shared" si="1"/>
        <v>解風大阪 Osaka Unlock (15 EPI)</v>
      </c>
      <c r="H6" s="378" t="s">
        <v>17</v>
      </c>
      <c r="I6" s="379"/>
    </row>
    <row r="7" spans="1:9" ht="17" customHeight="1">
      <c r="A7" s="380">
        <v>30</v>
      </c>
      <c r="B7" s="381" t="str">
        <f>LEFT($H$63,5) &amp; " # " &amp; VALUE(RIGHT($H$63,2)-1)</f>
        <v>財經透視  # 45</v>
      </c>
      <c r="C7" s="382" t="str">
        <f>B26</f>
        <v>新聞掏寶  # 275</v>
      </c>
      <c r="D7" s="383" t="str">
        <f t="shared" si="1"/>
        <v># 6</v>
      </c>
      <c r="E7" s="382" t="str">
        <f t="shared" si="1"/>
        <v># 6</v>
      </c>
      <c r="F7" s="383" t="str">
        <f t="shared" si="1"/>
        <v># 1</v>
      </c>
      <c r="G7" s="382" t="str">
        <f t="shared" si="1"/>
        <v># 15</v>
      </c>
      <c r="H7" s="384" t="str">
        <f>D70</f>
        <v>美食新聞報道 (*港台篇) #26</v>
      </c>
      <c r="I7" s="385">
        <v>30</v>
      </c>
    </row>
    <row r="8" spans="1:9" ht="17" customHeight="1">
      <c r="A8" s="386"/>
      <c r="B8" s="387" t="s">
        <v>17</v>
      </c>
      <c r="C8" s="388"/>
      <c r="D8" s="388"/>
      <c r="E8" s="389" t="str">
        <f>$E$73</f>
        <v>東張西望  Scoop 2025</v>
      </c>
      <c r="F8" s="388"/>
      <c r="G8" s="388" t="s">
        <v>206</v>
      </c>
      <c r="H8" s="390"/>
      <c r="I8" s="391"/>
    </row>
    <row r="9" spans="1:9" s="370" customFormat="1" ht="17" customHeight="1" thickBot="1">
      <c r="A9" s="361" t="s">
        <v>0</v>
      </c>
      <c r="B9" s="392" t="s">
        <v>207</v>
      </c>
      <c r="C9" s="392" t="str">
        <f t="shared" ref="C9:H9" si="2">"# " &amp; VALUE(RIGHT(B9,3)+1)</f>
        <v># 314</v>
      </c>
      <c r="D9" s="392" t="str">
        <f t="shared" si="2"/>
        <v># 315</v>
      </c>
      <c r="E9" s="392" t="str">
        <f t="shared" si="2"/>
        <v># 316</v>
      </c>
      <c r="F9" s="392" t="str">
        <f t="shared" si="2"/>
        <v># 317</v>
      </c>
      <c r="G9" s="392" t="str">
        <f t="shared" si="2"/>
        <v># 318</v>
      </c>
      <c r="H9" s="392" t="str">
        <f t="shared" si="2"/>
        <v># 319</v>
      </c>
      <c r="I9" s="393" t="s">
        <v>0</v>
      </c>
    </row>
    <row r="10" spans="1:9" ht="17" customHeight="1">
      <c r="A10" s="394"/>
      <c r="B10" s="254"/>
      <c r="C10" s="610"/>
      <c r="D10" s="610"/>
      <c r="E10" s="610"/>
      <c r="F10" s="611"/>
      <c r="G10" s="254"/>
      <c r="H10" s="258"/>
      <c r="I10" s="379"/>
    </row>
    <row r="11" spans="1:9" ht="17" customHeight="1">
      <c r="A11" s="380">
        <v>30</v>
      </c>
      <c r="B11" s="259"/>
      <c r="C11" s="259"/>
      <c r="D11" s="259"/>
      <c r="E11" s="259"/>
      <c r="F11" s="259"/>
      <c r="G11" s="260" t="s">
        <v>33</v>
      </c>
      <c r="H11" s="261"/>
      <c r="I11" s="385">
        <v>30</v>
      </c>
    </row>
    <row r="12" spans="1:9" ht="17" customHeight="1">
      <c r="A12" s="395"/>
      <c r="B12" s="262" t="s">
        <v>208</v>
      </c>
      <c r="C12" s="263"/>
      <c r="D12" s="263"/>
      <c r="E12" s="263"/>
      <c r="F12" s="264"/>
      <c r="G12" s="257"/>
      <c r="H12" s="265"/>
      <c r="I12" s="391"/>
    </row>
    <row r="13" spans="1:9" s="370" customFormat="1" ht="17" customHeight="1" thickBot="1">
      <c r="A13" s="396" t="s">
        <v>1</v>
      </c>
      <c r="B13" s="266"/>
      <c r="C13" s="267"/>
      <c r="D13" s="267"/>
      <c r="E13" s="267"/>
      <c r="F13" s="268"/>
      <c r="G13" s="269"/>
      <c r="H13" s="270"/>
      <c r="I13" s="393" t="s">
        <v>1</v>
      </c>
    </row>
    <row r="14" spans="1:9" ht="17" customHeight="1">
      <c r="A14" s="397"/>
      <c r="B14" s="398">
        <v>800623130</v>
      </c>
      <c r="C14" s="398"/>
      <c r="D14" s="398"/>
      <c r="E14" s="398"/>
      <c r="F14" s="398"/>
      <c r="G14" s="398"/>
      <c r="H14" s="399"/>
      <c r="I14" s="400"/>
    </row>
    <row r="15" spans="1:9" ht="17" customHeight="1">
      <c r="A15" s="401" t="s">
        <v>2</v>
      </c>
      <c r="B15" s="402"/>
      <c r="C15" s="403"/>
      <c r="D15" s="403"/>
      <c r="E15" s="404" t="s">
        <v>100</v>
      </c>
      <c r="F15" s="403"/>
      <c r="G15" s="403"/>
      <c r="H15" s="405" t="s">
        <v>209</v>
      </c>
      <c r="I15" s="406" t="s">
        <v>2</v>
      </c>
    </row>
    <row r="16" spans="1:9" ht="17" customHeight="1">
      <c r="A16" s="407"/>
      <c r="B16" s="402" t="s">
        <v>210</v>
      </c>
      <c r="C16" s="404" t="str">
        <f t="shared" ref="C16:G16" si="3">"# " &amp; VALUE(RIGHT(B16,2)+1)</f>
        <v># 20</v>
      </c>
      <c r="D16" s="404" t="str">
        <f t="shared" si="3"/>
        <v># 21</v>
      </c>
      <c r="E16" s="404" t="str">
        <f t="shared" si="3"/>
        <v># 22</v>
      </c>
      <c r="F16" s="404" t="str">
        <f t="shared" si="3"/>
        <v># 23</v>
      </c>
      <c r="G16" s="404" t="str">
        <f t="shared" si="3"/>
        <v># 24</v>
      </c>
      <c r="H16" s="408" t="s">
        <v>83</v>
      </c>
      <c r="I16" s="409"/>
    </row>
    <row r="17" spans="1:9" s="370" customFormat="1" ht="17" customHeight="1" thickBot="1">
      <c r="A17" s="396" t="s">
        <v>3</v>
      </c>
      <c r="B17" s="410" t="s">
        <v>23</v>
      </c>
      <c r="C17" s="411"/>
      <c r="D17" s="411"/>
      <c r="E17" s="411"/>
      <c r="F17" s="411"/>
      <c r="G17" s="411"/>
      <c r="H17" s="412"/>
      <c r="I17" s="393" t="s">
        <v>16</v>
      </c>
    </row>
    <row r="18" spans="1:9" s="370" customFormat="1" ht="17" customHeight="1">
      <c r="A18" s="396"/>
      <c r="B18" s="413" t="s">
        <v>211</v>
      </c>
      <c r="C18" s="388"/>
      <c r="D18" s="355" t="str">
        <f>D76</f>
        <v xml:space="preserve">愛．回家之開心速遞  Lo And Behold </v>
      </c>
      <c r="E18" s="355"/>
      <c r="F18" s="355"/>
      <c r="G18" s="414" t="s">
        <v>92</v>
      </c>
      <c r="H18" s="415" t="s">
        <v>212</v>
      </c>
      <c r="I18" s="416"/>
    </row>
    <row r="19" spans="1:9" ht="17" customHeight="1">
      <c r="A19" s="417" t="s">
        <v>2</v>
      </c>
      <c r="B19" s="382" t="s">
        <v>122</v>
      </c>
      <c r="C19" s="418" t="str">
        <f t="shared" ref="C19:F19" si="4">B77</f>
        <v># 2681</v>
      </c>
      <c r="D19" s="418" t="str">
        <f t="shared" si="4"/>
        <v># 2682</v>
      </c>
      <c r="E19" s="418" t="str">
        <f t="shared" si="4"/>
        <v># 2683</v>
      </c>
      <c r="F19" s="419" t="str">
        <f t="shared" si="4"/>
        <v># 2684</v>
      </c>
      <c r="G19" s="418" t="s">
        <v>101</v>
      </c>
      <c r="H19" s="384" t="s">
        <v>83</v>
      </c>
      <c r="I19" s="406" t="s">
        <v>2</v>
      </c>
    </row>
    <row r="20" spans="1:9" ht="17" customHeight="1">
      <c r="A20" s="420"/>
      <c r="B20" s="271" t="s">
        <v>50</v>
      </c>
      <c r="C20" s="272"/>
      <c r="D20" s="272"/>
      <c r="E20" s="272" t="s">
        <v>43</v>
      </c>
      <c r="F20" s="272"/>
      <c r="G20" s="273"/>
      <c r="H20" s="273"/>
      <c r="I20" s="421"/>
    </row>
    <row r="21" spans="1:9" s="370" customFormat="1" ht="17" customHeight="1" thickBot="1">
      <c r="A21" s="365" t="s">
        <v>4</v>
      </c>
      <c r="B21" s="274" t="s">
        <v>213</v>
      </c>
      <c r="C21" s="272" t="str">
        <f t="shared" ref="C21:D21" si="5">"# " &amp; VALUE(RIGHT(B21,4)+1)</f>
        <v># 1508</v>
      </c>
      <c r="D21" s="275" t="str">
        <f t="shared" si="5"/>
        <v># 1509</v>
      </c>
      <c r="E21" s="272" t="s">
        <v>214</v>
      </c>
      <c r="F21" s="612" t="s">
        <v>215</v>
      </c>
      <c r="G21" s="272" t="str">
        <f t="shared" ref="G21:H21" si="6">"# " &amp; VALUE(RIGHT(F21,4)+1)</f>
        <v># 1511</v>
      </c>
      <c r="H21" s="272" t="str">
        <f t="shared" si="6"/>
        <v># 1512</v>
      </c>
      <c r="I21" s="393" t="s">
        <v>4</v>
      </c>
    </row>
    <row r="22" spans="1:9" ht="17" customHeight="1">
      <c r="A22" s="423"/>
      <c r="B22" s="424" t="s">
        <v>216</v>
      </c>
      <c r="C22" s="388"/>
      <c r="D22" s="425" t="str">
        <f>D91</f>
        <v>獨嘉瞓過界指南Overnighters (12 EPI)</v>
      </c>
      <c r="E22" s="388"/>
      <c r="F22" s="388"/>
      <c r="G22" s="387">
        <v>800579910</v>
      </c>
      <c r="H22" s="426"/>
      <c r="I22" s="427"/>
    </row>
    <row r="23" spans="1:9" ht="17" customHeight="1">
      <c r="A23" s="428" t="s">
        <v>2</v>
      </c>
      <c r="B23" s="381" t="s">
        <v>217</v>
      </c>
      <c r="C23" s="418" t="str">
        <f>B92</f>
        <v># 1</v>
      </c>
      <c r="D23" s="418" t="str">
        <f>"# " &amp; VALUE(RIGHT(C23,2)+1)</f>
        <v># 2</v>
      </c>
      <c r="E23" s="418" t="str">
        <f>"# " &amp; VALUE(RIGHT(D23,2)+1)</f>
        <v># 3</v>
      </c>
      <c r="F23" s="418" t="str">
        <f>"# " &amp; VALUE(RIGHT(E23,2)+1)</f>
        <v># 4</v>
      </c>
      <c r="G23" s="429"/>
      <c r="H23" s="430"/>
      <c r="I23" s="431" t="s">
        <v>2</v>
      </c>
    </row>
    <row r="24" spans="1:9" ht="17" customHeight="1">
      <c r="A24" s="432"/>
      <c r="B24" s="433" t="s">
        <v>17</v>
      </c>
      <c r="C24" s="434"/>
      <c r="D24" s="435" t="s">
        <v>218</v>
      </c>
      <c r="E24" s="435"/>
      <c r="F24" s="435"/>
      <c r="G24" s="429"/>
      <c r="H24" s="430"/>
      <c r="I24" s="436"/>
    </row>
    <row r="25" spans="1:9" ht="17" customHeight="1">
      <c r="A25" s="432"/>
      <c r="B25" s="437" t="s">
        <v>17</v>
      </c>
      <c r="C25" s="438" t="s">
        <v>17</v>
      </c>
      <c r="D25" s="439" t="s">
        <v>17</v>
      </c>
      <c r="E25" s="439" t="s">
        <v>17</v>
      </c>
      <c r="F25" s="439" t="s">
        <v>17</v>
      </c>
      <c r="G25" s="440" t="s">
        <v>108</v>
      </c>
      <c r="H25" s="441"/>
      <c r="I25" s="436"/>
    </row>
    <row r="26" spans="1:9" ht="17" customHeight="1">
      <c r="A26" s="432"/>
      <c r="B26" s="422" t="str">
        <f>LEFT($H$35,5) &amp; " # " &amp; VALUE(RIGHT($H$35,3)-1)</f>
        <v>新聞掏寶  # 275</v>
      </c>
      <c r="C26" s="422" t="str">
        <f>B70</f>
        <v>美食新聞報道 # 138</v>
      </c>
      <c r="D26" s="429" t="str">
        <f>C70</f>
        <v>美食新聞報道 # 139</v>
      </c>
      <c r="E26" s="429" t="str">
        <f>D70</f>
        <v>美食新聞報道 (*港台篇) #26</v>
      </c>
      <c r="F26" s="442" t="s">
        <v>219</v>
      </c>
      <c r="G26" s="443" t="s">
        <v>109</v>
      </c>
      <c r="H26" s="444"/>
      <c r="I26" s="436"/>
    </row>
    <row r="27" spans="1:9" s="370" customFormat="1" ht="17" customHeight="1" thickBot="1">
      <c r="A27" s="445" t="s">
        <v>5</v>
      </c>
      <c r="B27" s="419"/>
      <c r="C27" s="422"/>
      <c r="D27" s="383"/>
      <c r="E27" s="383"/>
      <c r="F27" s="383"/>
      <c r="G27" s="429" t="s">
        <v>220</v>
      </c>
      <c r="H27" s="446" t="s">
        <v>221</v>
      </c>
      <c r="I27" s="447" t="s">
        <v>5</v>
      </c>
    </row>
    <row r="28" spans="1:9" ht="17" customHeight="1">
      <c r="A28" s="432"/>
      <c r="B28" s="448" t="s">
        <v>17</v>
      </c>
      <c r="C28" s="449"/>
      <c r="D28" s="389"/>
      <c r="E28" s="389"/>
      <c r="F28" s="450"/>
      <c r="G28" s="451"/>
      <c r="H28" s="430"/>
      <c r="I28" s="452"/>
    </row>
    <row r="29" spans="1:9" ht="17" customHeight="1">
      <c r="A29" s="453" t="s">
        <v>2</v>
      </c>
      <c r="B29" s="454" t="s">
        <v>222</v>
      </c>
      <c r="C29" s="455"/>
      <c r="D29" s="404" t="s">
        <v>110</v>
      </c>
      <c r="E29" s="456"/>
      <c r="F29" s="422"/>
      <c r="G29" s="457"/>
      <c r="H29" s="458"/>
      <c r="I29" s="431" t="s">
        <v>2</v>
      </c>
    </row>
    <row r="30" spans="1:9" ht="17" customHeight="1">
      <c r="A30" s="432"/>
      <c r="B30" s="404" t="s">
        <v>223</v>
      </c>
      <c r="C30" s="429" t="str">
        <f>"# " &amp; VALUE(RIGHT(C81,2)-1)</f>
        <v># 1</v>
      </c>
      <c r="D30" s="404" t="str">
        <f>"# " &amp; VALUE(RIGHT(D81,2)-1)</f>
        <v># 2</v>
      </c>
      <c r="E30" s="404" t="str">
        <f>"# " &amp; VALUE(RIGHT(E81,2)-1)</f>
        <v># 3</v>
      </c>
      <c r="F30" s="422" t="str">
        <f>E81</f>
        <v># 4</v>
      </c>
      <c r="G30" s="429"/>
      <c r="H30" s="430"/>
      <c r="I30" s="436"/>
    </row>
    <row r="31" spans="1:9" s="370" customFormat="1" ht="17" customHeight="1" thickBot="1">
      <c r="A31" s="445" t="s">
        <v>6</v>
      </c>
      <c r="B31" s="381"/>
      <c r="C31" s="383"/>
      <c r="D31" s="418"/>
      <c r="E31" s="418"/>
      <c r="F31" s="419"/>
      <c r="G31" s="459" t="s">
        <v>23</v>
      </c>
      <c r="H31" s="460"/>
      <c r="I31" s="461" t="s">
        <v>6</v>
      </c>
    </row>
    <row r="32" spans="1:9" ht="17" customHeight="1">
      <c r="A32" s="462"/>
      <c r="B32" s="448" t="s">
        <v>17</v>
      </c>
      <c r="C32" s="355"/>
      <c r="D32" s="388"/>
      <c r="E32" s="389" t="str">
        <f>$E$73</f>
        <v>東張西望  Scoop 2025</v>
      </c>
      <c r="F32" s="388"/>
      <c r="G32" s="355"/>
      <c r="H32" s="463"/>
      <c r="I32" s="421"/>
    </row>
    <row r="33" spans="1:9" ht="17" customHeight="1">
      <c r="A33" s="453" t="s">
        <v>2</v>
      </c>
      <c r="B33" s="418" t="str">
        <f>B9</f>
        <v># 313</v>
      </c>
      <c r="C33" s="418" t="str">
        <f>B74</f>
        <v># 314</v>
      </c>
      <c r="D33" s="418" t="str">
        <f>D9</f>
        <v># 315</v>
      </c>
      <c r="E33" s="418" t="str">
        <f>E9</f>
        <v># 316</v>
      </c>
      <c r="F33" s="418" t="str">
        <f>F9</f>
        <v># 317</v>
      </c>
      <c r="G33" s="418" t="str">
        <f>"# " &amp; VALUE(RIGHT(F33,3)+1)</f>
        <v># 318</v>
      </c>
      <c r="H33" s="418" t="str">
        <f>"# " &amp; VALUE(RIGHT(G33,3)+1)</f>
        <v># 319</v>
      </c>
      <c r="I33" s="406" t="s">
        <v>2</v>
      </c>
    </row>
    <row r="34" spans="1:9" ht="17" customHeight="1">
      <c r="A34" s="432"/>
      <c r="B34" s="448" t="s">
        <v>17</v>
      </c>
      <c r="C34" s="388"/>
      <c r="D34" s="404" t="s">
        <v>59</v>
      </c>
      <c r="E34" s="404"/>
      <c r="F34" s="404"/>
      <c r="G34" s="464" t="s">
        <v>20</v>
      </c>
      <c r="H34" s="465" t="s">
        <v>24</v>
      </c>
      <c r="I34" s="466"/>
    </row>
    <row r="35" spans="1:9" ht="17" customHeight="1">
      <c r="A35" s="432"/>
      <c r="B35" s="404" t="s">
        <v>224</v>
      </c>
      <c r="C35" s="404" t="str">
        <f>B61</f>
        <v># 2001</v>
      </c>
      <c r="D35" s="404" t="str">
        <f>C61</f>
        <v># 2002</v>
      </c>
      <c r="E35" s="404" t="str">
        <f>D61</f>
        <v># 2003</v>
      </c>
      <c r="F35" s="404" t="str">
        <f>E61</f>
        <v># 2004</v>
      </c>
      <c r="G35" s="467" t="str">
        <f>F70</f>
        <v>最強生命線 # 423</v>
      </c>
      <c r="H35" s="468" t="s">
        <v>225</v>
      </c>
      <c r="I35" s="466"/>
    </row>
    <row r="36" spans="1:9" s="370" customFormat="1" ht="17" customHeight="1" thickBot="1">
      <c r="A36" s="445" t="s">
        <v>7</v>
      </c>
      <c r="B36" s="404"/>
      <c r="C36" s="404"/>
      <c r="D36" s="418"/>
      <c r="E36" s="418"/>
      <c r="F36" s="469">
        <v>1255</v>
      </c>
      <c r="G36" s="382"/>
      <c r="H36" s="470" t="s">
        <v>25</v>
      </c>
      <c r="I36" s="364" t="s">
        <v>7</v>
      </c>
    </row>
    <row r="37" spans="1:9" ht="17" customHeight="1">
      <c r="A37" s="471"/>
      <c r="B37" s="448" t="s">
        <v>17</v>
      </c>
      <c r="C37" s="389"/>
      <c r="D37" s="389"/>
      <c r="E37" s="389" t="s">
        <v>43</v>
      </c>
      <c r="F37" s="450"/>
      <c r="G37" s="472" t="s">
        <v>147</v>
      </c>
      <c r="H37" s="473" t="s">
        <v>91</v>
      </c>
      <c r="I37" s="474"/>
    </row>
    <row r="38" spans="1:9" ht="17" customHeight="1">
      <c r="A38" s="420"/>
      <c r="B38" s="404" t="str">
        <f>B21</f>
        <v># 1507</v>
      </c>
      <c r="C38" s="404" t="str">
        <f>C21</f>
        <v># 1508</v>
      </c>
      <c r="D38" s="404" t="str">
        <f t="shared" ref="D38" si="7">"# " &amp; VALUE(RIGHT(C38,4)+1)</f>
        <v># 1509</v>
      </c>
      <c r="E38" s="404" t="s">
        <v>214</v>
      </c>
      <c r="F38" s="422" t="s">
        <v>215</v>
      </c>
      <c r="G38" s="475" t="s">
        <v>226</v>
      </c>
      <c r="I38" s="466"/>
    </row>
    <row r="39" spans="1:9" ht="17" customHeight="1">
      <c r="A39" s="401" t="s">
        <v>2</v>
      </c>
      <c r="B39" s="418"/>
      <c r="C39" s="418"/>
      <c r="D39" s="418"/>
      <c r="E39" s="418"/>
      <c r="F39" s="476">
        <v>1320</v>
      </c>
      <c r="G39" s="477" t="s">
        <v>146</v>
      </c>
      <c r="H39" s="478" t="s">
        <v>227</v>
      </c>
      <c r="I39" s="479" t="s">
        <v>2</v>
      </c>
    </row>
    <row r="40" spans="1:9" ht="17" customHeight="1">
      <c r="A40" s="480"/>
      <c r="B40" s="279" t="s">
        <v>49</v>
      </c>
      <c r="C40" s="280"/>
      <c r="D40" s="259"/>
      <c r="E40" s="273"/>
      <c r="F40" s="273"/>
      <c r="G40" s="373" t="s">
        <v>47</v>
      </c>
      <c r="H40" s="481" t="s">
        <v>90</v>
      </c>
      <c r="I40" s="466"/>
    </row>
    <row r="41" spans="1:9" ht="17" customHeight="1" thickBot="1">
      <c r="A41" s="420"/>
      <c r="B41" s="281"/>
      <c r="C41" s="272"/>
      <c r="D41" s="282" t="s">
        <v>228</v>
      </c>
      <c r="E41" s="272"/>
      <c r="F41" s="272"/>
      <c r="G41" s="475" t="s">
        <v>229</v>
      </c>
      <c r="H41" s="481"/>
      <c r="I41" s="466"/>
    </row>
    <row r="42" spans="1:9" s="370" customFormat="1" ht="17" customHeight="1" thickBot="1">
      <c r="A42" s="482" t="s">
        <v>8</v>
      </c>
      <c r="B42" s="281" t="s">
        <v>230</v>
      </c>
      <c r="C42" s="272" t="str">
        <f>"# " &amp; VALUE(RIGHT(B42,4)+1)</f>
        <v># 1847</v>
      </c>
      <c r="D42" s="272" t="str">
        <f>"# " &amp; VALUE(RIGHT(C42,4)+1)</f>
        <v># 1848</v>
      </c>
      <c r="E42" s="272" t="str">
        <f>"# " &amp; VALUE(RIGHT(D42,4)+1)</f>
        <v># 1849</v>
      </c>
      <c r="F42" s="272" t="str">
        <f>"# " &amp; VALUE(RIGHT(E42,4)+1)</f>
        <v># 1850</v>
      </c>
      <c r="G42" s="382" t="s">
        <v>21</v>
      </c>
      <c r="H42" s="408"/>
      <c r="I42" s="364" t="s">
        <v>8</v>
      </c>
    </row>
    <row r="43" spans="1:9" ht="17" customHeight="1">
      <c r="A43" s="462"/>
      <c r="B43" s="281"/>
      <c r="C43" s="272"/>
      <c r="D43" s="272"/>
      <c r="E43" s="272"/>
      <c r="F43" s="283">
        <v>1405</v>
      </c>
      <c r="G43" s="464" t="s">
        <v>20</v>
      </c>
      <c r="H43" s="483" t="s">
        <v>22</v>
      </c>
      <c r="I43" s="452"/>
    </row>
    <row r="44" spans="1:9" ht="17" customHeight="1">
      <c r="A44" s="432"/>
      <c r="B44" s="387" t="s">
        <v>17</v>
      </c>
      <c r="C44" s="388"/>
      <c r="D44" s="388" t="str">
        <f>D76</f>
        <v xml:space="preserve">愛．回家之開心速遞  Lo And Behold </v>
      </c>
      <c r="E44" s="388"/>
      <c r="F44" s="388"/>
      <c r="G44" s="484"/>
      <c r="H44" s="485"/>
      <c r="I44" s="436"/>
    </row>
    <row r="45" spans="1:9" ht="17" customHeight="1">
      <c r="A45" s="486" t="s">
        <v>2</v>
      </c>
      <c r="B45" s="487" t="s">
        <v>165</v>
      </c>
      <c r="C45" s="404" t="str">
        <f>C19</f>
        <v># 2681</v>
      </c>
      <c r="D45" s="404" t="str">
        <f>C77</f>
        <v># 2682</v>
      </c>
      <c r="E45" s="404" t="str">
        <f>D77</f>
        <v># 2683</v>
      </c>
      <c r="F45" s="404" t="str">
        <f>E77</f>
        <v># 2684</v>
      </c>
      <c r="G45" s="488"/>
      <c r="H45" s="489" t="s">
        <v>231</v>
      </c>
      <c r="I45" s="431" t="s">
        <v>2</v>
      </c>
    </row>
    <row r="46" spans="1:9" ht="17" customHeight="1">
      <c r="A46" s="490"/>
      <c r="B46" s="387" t="s">
        <v>17</v>
      </c>
      <c r="C46" s="389"/>
      <c r="D46" s="389"/>
      <c r="E46" s="389"/>
      <c r="F46" s="450"/>
      <c r="G46" s="489" t="s">
        <v>166</v>
      </c>
      <c r="H46" s="491"/>
      <c r="I46" s="492"/>
    </row>
    <row r="47" spans="1:9" s="370" customFormat="1" ht="17" customHeight="1" thickBot="1">
      <c r="A47" s="493">
        <v>1500</v>
      </c>
      <c r="B47" s="442"/>
      <c r="C47" s="494"/>
      <c r="D47" s="495" t="str">
        <f>D86</f>
        <v>金式森林 The Fading Gold (25 EPI)</v>
      </c>
      <c r="F47" s="422"/>
      <c r="G47" s="496"/>
      <c r="H47" s="497"/>
      <c r="I47" s="498">
        <v>1500</v>
      </c>
    </row>
    <row r="48" spans="1:9" ht="17" customHeight="1">
      <c r="A48" s="499"/>
      <c r="B48" s="429" t="s">
        <v>232</v>
      </c>
      <c r="C48" s="404" t="str">
        <f>B87</f>
        <v># 21</v>
      </c>
      <c r="D48" s="404" t="str">
        <f>C87</f>
        <v># 22</v>
      </c>
      <c r="E48" s="404" t="str">
        <f>D87</f>
        <v># 23</v>
      </c>
      <c r="F48" s="422" t="str">
        <f>E87</f>
        <v># 24</v>
      </c>
      <c r="G48" s="484"/>
      <c r="H48" s="500" t="s">
        <v>22</v>
      </c>
      <c r="I48" s="501"/>
    </row>
    <row r="49" spans="1:9" ht="17" customHeight="1">
      <c r="A49" s="502">
        <v>30</v>
      </c>
      <c r="B49" s="383"/>
      <c r="C49" s="418"/>
      <c r="D49" s="418"/>
      <c r="E49" s="418"/>
      <c r="F49" s="419"/>
      <c r="G49" s="503"/>
      <c r="H49" s="504" t="s">
        <v>233</v>
      </c>
      <c r="I49" s="431" t="s">
        <v>2</v>
      </c>
    </row>
    <row r="50" spans="1:9" ht="17" customHeight="1">
      <c r="A50" s="505"/>
      <c r="B50" s="433" t="s">
        <v>17</v>
      </c>
      <c r="C50" s="506"/>
      <c r="D50" s="507" t="s">
        <v>218</v>
      </c>
      <c r="E50" s="435"/>
      <c r="F50" s="435"/>
      <c r="G50" s="496"/>
      <c r="H50" s="500" t="s">
        <v>22</v>
      </c>
      <c r="I50" s="436"/>
    </row>
    <row r="51" spans="1:9" ht="17" customHeight="1">
      <c r="A51" s="505"/>
      <c r="B51" s="424" t="s">
        <v>216</v>
      </c>
      <c r="C51" s="389"/>
      <c r="D51" s="425" t="str">
        <f>D22</f>
        <v>獨嘉瞓過界指南Overnighters (12 EPI)</v>
      </c>
      <c r="E51" s="388"/>
      <c r="F51" s="388"/>
      <c r="G51" s="484"/>
      <c r="H51" s="422" t="str">
        <f>G70</f>
        <v>新聞透視 # 44</v>
      </c>
      <c r="I51" s="436"/>
    </row>
    <row r="52" spans="1:9" s="370" customFormat="1" ht="17" customHeight="1" thickBot="1">
      <c r="A52" s="508">
        <v>1600</v>
      </c>
      <c r="B52" s="381" t="str">
        <f>B23</f>
        <v># 10</v>
      </c>
      <c r="C52" s="418" t="str">
        <f>C23</f>
        <v># 1</v>
      </c>
      <c r="D52" s="418" t="str">
        <f>"# " &amp; VALUE(RIGHT(C52,2)+1)</f>
        <v># 2</v>
      </c>
      <c r="E52" s="418" t="str">
        <f>"# " &amp; VALUE(RIGHT(D52,2)+1)</f>
        <v># 3</v>
      </c>
      <c r="F52" s="418" t="str">
        <f>"# " &amp; VALUE(RIGHT(E52,2)+1)</f>
        <v># 4</v>
      </c>
      <c r="G52" s="509"/>
      <c r="H52" s="454"/>
      <c r="I52" s="498">
        <v>1600</v>
      </c>
    </row>
    <row r="53" spans="1:9" ht="17" customHeight="1">
      <c r="A53" s="371"/>
      <c r="B53" s="510" t="s">
        <v>121</v>
      </c>
      <c r="C53" s="439" t="s">
        <v>86</v>
      </c>
      <c r="D53" s="373" t="s">
        <v>88</v>
      </c>
      <c r="E53" s="438" t="s">
        <v>234</v>
      </c>
      <c r="F53" s="439" t="s">
        <v>77</v>
      </c>
      <c r="G53" s="464" t="s">
        <v>20</v>
      </c>
      <c r="H53" s="500" t="s">
        <v>22</v>
      </c>
      <c r="I53" s="427"/>
    </row>
    <row r="54" spans="1:9" ht="17" customHeight="1">
      <c r="A54" s="394"/>
      <c r="B54" s="511" t="s">
        <v>235</v>
      </c>
      <c r="C54" s="376" t="s">
        <v>236</v>
      </c>
      <c r="D54" s="512" t="s">
        <v>237</v>
      </c>
      <c r="E54" s="415" t="s">
        <v>212</v>
      </c>
      <c r="F54" s="513" t="s">
        <v>211</v>
      </c>
      <c r="G54" s="489" t="s">
        <v>165</v>
      </c>
      <c r="H54" s="422" t="str">
        <f>G76</f>
        <v>空運世一 # 3</v>
      </c>
      <c r="I54" s="514"/>
    </row>
    <row r="55" spans="1:9" ht="16.75" customHeight="1">
      <c r="A55" s="380">
        <v>30</v>
      </c>
      <c r="B55" s="381" t="s">
        <v>238</v>
      </c>
      <c r="C55" s="383" t="s">
        <v>133</v>
      </c>
      <c r="D55" s="429" t="s">
        <v>133</v>
      </c>
      <c r="E55" s="429" t="s">
        <v>83</v>
      </c>
      <c r="F55" s="429" t="s">
        <v>239</v>
      </c>
      <c r="G55" s="515"/>
      <c r="H55" s="516"/>
      <c r="I55" s="517">
        <v>30</v>
      </c>
    </row>
    <row r="56" spans="1:9" ht="17" customHeight="1">
      <c r="A56" s="394"/>
      <c r="B56" s="518" t="s">
        <v>20</v>
      </c>
      <c r="C56" s="519" t="s">
        <v>240</v>
      </c>
      <c r="D56" s="387" t="s">
        <v>70</v>
      </c>
      <c r="E56" s="388"/>
      <c r="F56" s="388"/>
      <c r="G56" s="464" t="s">
        <v>20</v>
      </c>
      <c r="H56" s="483" t="s">
        <v>22</v>
      </c>
      <c r="I56" s="492"/>
    </row>
    <row r="57" spans="1:9" ht="17" customHeight="1">
      <c r="A57" s="394"/>
      <c r="B57" s="484" t="s">
        <v>241</v>
      </c>
      <c r="C57" s="520" t="s">
        <v>93</v>
      </c>
      <c r="D57" s="429"/>
      <c r="E57" s="521" t="s">
        <v>242</v>
      </c>
      <c r="F57" s="521"/>
      <c r="G57" s="522" t="str">
        <f>G38</f>
        <v>Mayanne小喇叭 加長版 # 2</v>
      </c>
      <c r="H57" s="489" t="s">
        <v>243</v>
      </c>
      <c r="I57" s="492"/>
    </row>
    <row r="58" spans="1:9" s="370" customFormat="1" ht="17" customHeight="1" thickBot="1">
      <c r="A58" s="523">
        <v>1700</v>
      </c>
      <c r="B58" s="524"/>
      <c r="C58" s="418" t="s">
        <v>101</v>
      </c>
      <c r="D58" s="383" t="s">
        <v>244</v>
      </c>
      <c r="E58" s="418" t="str">
        <f>"# " &amp; VALUE(RIGHT(D58,2)+1)</f>
        <v># 59</v>
      </c>
      <c r="F58" s="418" t="str">
        <f>"# " &amp; VALUE(RIGHT(E58,2)+1)</f>
        <v># 60</v>
      </c>
      <c r="G58" s="515"/>
      <c r="H58" s="525"/>
      <c r="I58" s="498">
        <v>1700</v>
      </c>
    </row>
    <row r="59" spans="1:9" ht="17" customHeight="1">
      <c r="A59" s="423"/>
      <c r="B59" s="388" t="s">
        <v>54</v>
      </c>
      <c r="C59" s="526"/>
      <c r="D59" s="438"/>
      <c r="E59" s="438"/>
      <c r="F59" s="438"/>
      <c r="G59" s="464" t="s">
        <v>20</v>
      </c>
      <c r="H59" s="483" t="s">
        <v>22</v>
      </c>
      <c r="I59" s="427"/>
    </row>
    <row r="60" spans="1:9" ht="17" customHeight="1">
      <c r="A60" s="505"/>
      <c r="B60" s="438"/>
      <c r="C60" s="404"/>
      <c r="D60" s="527" t="s">
        <v>53</v>
      </c>
      <c r="E60" s="355"/>
      <c r="F60" s="355"/>
      <c r="G60" s="484" t="s">
        <v>241</v>
      </c>
      <c r="H60" s="468" t="str">
        <f>H35</f>
        <v>新聞掏寶 # 276</v>
      </c>
      <c r="I60" s="492"/>
    </row>
    <row r="61" spans="1:9" ht="17" customHeight="1">
      <c r="A61" s="528">
        <v>30</v>
      </c>
      <c r="B61" s="418" t="s">
        <v>245</v>
      </c>
      <c r="C61" s="418" t="str">
        <f>"# " &amp; VALUE(RIGHT(B61,4)+1)</f>
        <v># 2002</v>
      </c>
      <c r="D61" s="418" t="str">
        <f>"# " &amp; VALUE(RIGHT(C61,4)+1)</f>
        <v># 2003</v>
      </c>
      <c r="E61" s="404" t="str">
        <f>"# " &amp; VALUE(RIGHT(D61,4)+1)</f>
        <v># 2004</v>
      </c>
      <c r="F61" s="418" t="str">
        <f>"# " &amp; VALUE(RIGHT(E61,4)+1)</f>
        <v># 2005</v>
      </c>
      <c r="G61" s="529"/>
      <c r="H61" s="530"/>
      <c r="I61" s="517">
        <v>30</v>
      </c>
    </row>
    <row r="62" spans="1:9" ht="17" customHeight="1">
      <c r="A62" s="531"/>
      <c r="B62" s="448" t="s">
        <v>96</v>
      </c>
      <c r="C62" s="532"/>
      <c r="D62" s="532"/>
      <c r="E62" s="532"/>
      <c r="F62" s="532"/>
      <c r="G62" s="464" t="s">
        <v>20</v>
      </c>
      <c r="H62" s="284" t="s">
        <v>46</v>
      </c>
      <c r="I62" s="492"/>
    </row>
    <row r="63" spans="1:9" ht="17" customHeight="1">
      <c r="A63" s="505"/>
      <c r="B63" s="372"/>
      <c r="C63" s="533"/>
      <c r="D63" s="534" t="s">
        <v>95</v>
      </c>
      <c r="E63" s="533"/>
      <c r="F63" s="534"/>
      <c r="G63" s="475" t="str">
        <f>G41</f>
        <v>周六聊Teen谷 # 45</v>
      </c>
      <c r="H63" s="282" t="s">
        <v>246</v>
      </c>
      <c r="I63" s="492"/>
    </row>
    <row r="64" spans="1:9" s="370" customFormat="1" ht="17" customHeight="1" thickBot="1">
      <c r="A64" s="508">
        <v>1800</v>
      </c>
      <c r="B64" s="402" t="s">
        <v>247</v>
      </c>
      <c r="C64" s="404" t="str">
        <f>"# " &amp; VALUE(RIGHT(B64,2)+1)</f>
        <v># 24</v>
      </c>
      <c r="D64" s="404" t="str">
        <f>"# " &amp; VALUE(RIGHT(C64,2)+1)</f>
        <v># 25</v>
      </c>
      <c r="E64" s="404" t="str">
        <f>"# " &amp; VALUE(RIGHT(D64,2)+1)</f>
        <v># 26</v>
      </c>
      <c r="F64" s="404" t="str">
        <f>"# " &amp; VALUE(RIGHT(E64,2)+1)</f>
        <v># 27</v>
      </c>
      <c r="G64" s="382"/>
      <c r="H64" s="285" t="s">
        <v>41</v>
      </c>
      <c r="I64" s="498">
        <v>1800</v>
      </c>
    </row>
    <row r="65" spans="1:9" ht="17" customHeight="1">
      <c r="A65" s="505"/>
      <c r="B65" s="402"/>
      <c r="C65" s="404"/>
      <c r="D65" s="404"/>
      <c r="E65" s="404"/>
      <c r="F65" s="404"/>
      <c r="G65" s="535" t="s">
        <v>248</v>
      </c>
      <c r="H65" s="536"/>
      <c r="I65" s="391"/>
    </row>
    <row r="66" spans="1:9" ht="17" customHeight="1" thickBot="1">
      <c r="A66" s="528">
        <v>30</v>
      </c>
      <c r="B66" s="537"/>
      <c r="C66" s="392"/>
      <c r="D66" s="392"/>
      <c r="E66" s="392"/>
      <c r="F66" s="392"/>
      <c r="G66" s="538" t="s">
        <v>249</v>
      </c>
      <c r="H66" s="539" t="s">
        <v>250</v>
      </c>
      <c r="I66" s="385">
        <v>30</v>
      </c>
    </row>
    <row r="67" spans="1:9" ht="17" customHeight="1">
      <c r="A67" s="505"/>
      <c r="B67" s="286" t="s">
        <v>251</v>
      </c>
      <c r="C67" s="263"/>
      <c r="D67" s="263"/>
      <c r="E67" s="263"/>
      <c r="F67" s="264"/>
      <c r="G67" s="287" t="s">
        <v>252</v>
      </c>
      <c r="H67" s="288"/>
      <c r="I67" s="391"/>
    </row>
    <row r="68" spans="1:9" s="370" customFormat="1" ht="12.65" customHeight="1" thickBot="1">
      <c r="A68" s="508">
        <v>1900</v>
      </c>
      <c r="B68" s="289"/>
      <c r="C68" s="289"/>
      <c r="D68" s="289"/>
      <c r="E68" s="289"/>
      <c r="F68" s="268">
        <v>1900</v>
      </c>
      <c r="G68" s="290"/>
      <c r="H68" s="291"/>
      <c r="I68" s="540">
        <v>1900</v>
      </c>
    </row>
    <row r="69" spans="1:9" s="370" customFormat="1" ht="17" customHeight="1">
      <c r="A69" s="523"/>
      <c r="B69" s="276" t="s">
        <v>55</v>
      </c>
      <c r="C69" s="276" t="s">
        <v>55</v>
      </c>
      <c r="D69" s="276" t="s">
        <v>66</v>
      </c>
      <c r="E69" s="292" t="s">
        <v>82</v>
      </c>
      <c r="F69" s="293" t="s">
        <v>56</v>
      </c>
      <c r="G69" s="294" t="s">
        <v>61</v>
      </c>
      <c r="H69" s="295" t="s">
        <v>102</v>
      </c>
      <c r="I69" s="501"/>
    </row>
    <row r="70" spans="1:9" s="370" customFormat="1" ht="17" customHeight="1">
      <c r="A70" s="523"/>
      <c r="B70" s="296" t="s">
        <v>253</v>
      </c>
      <c r="C70" s="296" t="s">
        <v>254</v>
      </c>
      <c r="D70" s="296" t="s">
        <v>255</v>
      </c>
      <c r="E70" s="297" t="s">
        <v>256</v>
      </c>
      <c r="F70" s="298" t="s">
        <v>257</v>
      </c>
      <c r="G70" s="299" t="s">
        <v>258</v>
      </c>
      <c r="H70" s="300" t="s">
        <v>259</v>
      </c>
      <c r="I70" s="543"/>
    </row>
    <row r="71" spans="1:9" s="370" customFormat="1" ht="17" customHeight="1">
      <c r="A71" s="394">
        <v>30</v>
      </c>
      <c r="B71" s="301" t="s">
        <v>57</v>
      </c>
      <c r="C71" s="301" t="s">
        <v>71</v>
      </c>
      <c r="D71" s="302" t="s">
        <v>67</v>
      </c>
      <c r="E71" s="303" t="s">
        <v>81</v>
      </c>
      <c r="F71" s="304" t="s">
        <v>260</v>
      </c>
      <c r="G71" s="305" t="s">
        <v>62</v>
      </c>
      <c r="H71" s="306" t="s">
        <v>103</v>
      </c>
      <c r="I71" s="492">
        <v>30</v>
      </c>
    </row>
    <row r="72" spans="1:9" s="370" customFormat="1" ht="17" customHeight="1">
      <c r="A72" s="394"/>
      <c r="B72" s="307">
        <v>800653411</v>
      </c>
      <c r="C72" s="308"/>
      <c r="D72" s="309" t="s">
        <v>218</v>
      </c>
      <c r="E72" s="309"/>
      <c r="F72" s="310">
        <v>1935</v>
      </c>
      <c r="G72" s="311"/>
      <c r="H72" s="312">
        <v>1935</v>
      </c>
      <c r="I72" s="492"/>
    </row>
    <row r="73" spans="1:9" ht="17" customHeight="1">
      <c r="A73" s="546"/>
      <c r="B73" s="313" t="s">
        <v>48</v>
      </c>
      <c r="C73" s="273"/>
      <c r="D73" s="273"/>
      <c r="E73" s="282" t="s">
        <v>261</v>
      </c>
      <c r="F73" s="273"/>
      <c r="G73" s="273"/>
      <c r="H73" s="273"/>
      <c r="I73" s="547"/>
    </row>
    <row r="74" spans="1:9" ht="17" customHeight="1">
      <c r="A74" s="523"/>
      <c r="B74" s="281" t="s">
        <v>262</v>
      </c>
      <c r="C74" s="272" t="str">
        <f t="shared" ref="C74:H74" si="8">"# " &amp; VALUE(RIGHT(B74,3)+1)</f>
        <v># 315</v>
      </c>
      <c r="D74" s="272" t="str">
        <f t="shared" si="8"/>
        <v># 316</v>
      </c>
      <c r="E74" s="272" t="str">
        <f t="shared" si="8"/>
        <v># 317</v>
      </c>
      <c r="F74" s="272" t="str">
        <f t="shared" si="8"/>
        <v># 318</v>
      </c>
      <c r="G74" s="272" t="str">
        <f t="shared" si="8"/>
        <v># 319</v>
      </c>
      <c r="H74" s="272" t="str">
        <f t="shared" si="8"/>
        <v># 320</v>
      </c>
      <c r="I74" s="548"/>
    </row>
    <row r="75" spans="1:9" s="370" customFormat="1" ht="17" customHeight="1" thickBot="1">
      <c r="A75" s="523">
        <v>2000</v>
      </c>
      <c r="B75" s="281"/>
      <c r="C75" s="275"/>
      <c r="D75" s="613"/>
      <c r="E75" s="275"/>
      <c r="F75" s="613"/>
      <c r="G75" s="275"/>
      <c r="H75" s="275"/>
      <c r="I75" s="498">
        <v>2000</v>
      </c>
    </row>
    <row r="76" spans="1:9" s="370" customFormat="1" ht="17" customHeight="1">
      <c r="A76" s="549"/>
      <c r="B76" s="313" t="s">
        <v>263</v>
      </c>
      <c r="C76" s="614" t="s">
        <v>264</v>
      </c>
      <c r="D76" s="284" t="s">
        <v>222</v>
      </c>
      <c r="E76" s="284"/>
      <c r="F76" s="615"/>
      <c r="G76" s="315" t="s">
        <v>265</v>
      </c>
      <c r="H76" s="321" t="s">
        <v>266</v>
      </c>
      <c r="I76" s="550"/>
    </row>
    <row r="77" spans="1:9" ht="17" customHeight="1">
      <c r="A77" s="394">
        <v>30</v>
      </c>
      <c r="B77" s="281" t="s">
        <v>267</v>
      </c>
      <c r="C77" s="272" t="str">
        <f>"# " &amp; VALUE(RIGHT(B77,4)+1)</f>
        <v># 2682</v>
      </c>
      <c r="D77" s="272" t="str">
        <f>"# " &amp; VALUE(RIGHT(C77,4)+1)</f>
        <v># 2683</v>
      </c>
      <c r="E77" s="272" t="str">
        <f>"# " &amp; VALUE(RIGHT(D77,4)+1)</f>
        <v># 2684</v>
      </c>
      <c r="F77" s="272" t="str">
        <f>"# " &amp; VALUE(RIGHT(E77,4)+1)</f>
        <v># 2685</v>
      </c>
      <c r="G77" s="317" t="s">
        <v>112</v>
      </c>
      <c r="H77" s="616" t="s">
        <v>164</v>
      </c>
      <c r="I77" s="385">
        <v>30</v>
      </c>
    </row>
    <row r="78" spans="1:9" ht="17" customHeight="1">
      <c r="A78" s="386"/>
      <c r="B78" s="313" t="s">
        <v>268</v>
      </c>
      <c r="C78" s="319"/>
      <c r="D78" s="319"/>
      <c r="E78" s="319"/>
      <c r="F78" s="319"/>
      <c r="G78" s="320" t="s">
        <v>269</v>
      </c>
      <c r="H78" s="320" t="s">
        <v>105</v>
      </c>
      <c r="I78" s="552"/>
    </row>
    <row r="79" spans="1:9" ht="17" customHeight="1" thickBot="1">
      <c r="A79" s="394"/>
      <c r="B79" s="279"/>
      <c r="C79" s="272"/>
      <c r="D79" s="272"/>
      <c r="E79" s="272"/>
      <c r="F79" s="272"/>
      <c r="G79" s="322"/>
      <c r="H79" s="322"/>
      <c r="I79" s="391"/>
    </row>
    <row r="80" spans="1:9" s="370" customFormat="1" ht="17" customHeight="1" thickBot="1">
      <c r="A80" s="553">
        <v>2100</v>
      </c>
      <c r="B80" s="281"/>
      <c r="C80" s="323"/>
      <c r="D80" s="272" t="s">
        <v>110</v>
      </c>
      <c r="E80" s="272"/>
      <c r="F80" s="272"/>
      <c r="G80" s="296" t="s">
        <v>231</v>
      </c>
      <c r="H80" s="296" t="s">
        <v>270</v>
      </c>
      <c r="I80" s="540">
        <v>2100</v>
      </c>
    </row>
    <row r="81" spans="1:13" s="370" customFormat="1" ht="17" customHeight="1">
      <c r="A81" s="554"/>
      <c r="B81" s="272" t="s">
        <v>83</v>
      </c>
      <c r="C81" s="272" t="str">
        <f>"# " &amp; VALUE(RIGHT(B81,2)+1)</f>
        <v># 2</v>
      </c>
      <c r="D81" s="272" t="str">
        <f>"# " &amp; VALUE(RIGHT(C81,2)+1)</f>
        <v># 3</v>
      </c>
      <c r="E81" s="272" t="str">
        <f>"# " &amp; VALUE(RIGHT(D81,2)+1)</f>
        <v># 4</v>
      </c>
      <c r="F81" s="272" t="str">
        <f>"# " &amp; VALUE(RIGHT(E81,2)+1)</f>
        <v># 5</v>
      </c>
      <c r="G81" s="324" t="s">
        <v>271</v>
      </c>
      <c r="H81" s="324" t="s">
        <v>104</v>
      </c>
      <c r="I81" s="501"/>
      <c r="M81" s="556"/>
    </row>
    <row r="82" spans="1:13" s="370" customFormat="1" ht="17" customHeight="1">
      <c r="A82" s="557"/>
      <c r="B82" s="272"/>
      <c r="C82" s="272"/>
      <c r="D82" s="272"/>
      <c r="E82" s="272"/>
      <c r="F82" s="272"/>
      <c r="G82" s="326"/>
      <c r="H82" s="326"/>
      <c r="I82" s="543"/>
      <c r="M82" s="558"/>
    </row>
    <row r="83" spans="1:13" ht="17" customHeight="1">
      <c r="A83" s="528">
        <v>30</v>
      </c>
      <c r="B83" s="272"/>
      <c r="C83" s="272"/>
      <c r="D83" s="272"/>
      <c r="E83" s="272"/>
      <c r="F83" s="272"/>
      <c r="G83" s="278"/>
      <c r="H83" s="278"/>
      <c r="I83" s="517">
        <v>30</v>
      </c>
      <c r="M83" s="558"/>
    </row>
    <row r="84" spans="1:13" ht="17" customHeight="1">
      <c r="A84" s="505"/>
      <c r="B84" s="313" t="s">
        <v>98</v>
      </c>
      <c r="C84" s="284"/>
      <c r="D84" s="319"/>
      <c r="E84" s="319"/>
      <c r="F84" s="319"/>
      <c r="G84" s="320">
        <v>800641584</v>
      </c>
      <c r="H84" s="316" t="s">
        <v>272</v>
      </c>
      <c r="I84" s="492"/>
      <c r="M84" s="559"/>
    </row>
    <row r="85" spans="1:13" ht="17" customHeight="1">
      <c r="A85" s="505"/>
      <c r="B85" s="279"/>
      <c r="C85" s="272"/>
      <c r="D85" s="272"/>
      <c r="E85" s="272"/>
      <c r="F85" s="272"/>
      <c r="G85" s="324"/>
      <c r="H85" s="321"/>
      <c r="I85" s="492"/>
    </row>
    <row r="86" spans="1:13" s="370" customFormat="1" ht="17" customHeight="1" thickBot="1">
      <c r="A86" s="508">
        <v>2200</v>
      </c>
      <c r="B86" s="327"/>
      <c r="C86" s="328"/>
      <c r="D86" s="328" t="s">
        <v>273</v>
      </c>
      <c r="E86" s="272"/>
      <c r="F86" s="272"/>
      <c r="G86" s="329" t="s">
        <v>274</v>
      </c>
      <c r="H86" s="617"/>
      <c r="I86" s="498">
        <v>2200</v>
      </c>
    </row>
    <row r="87" spans="1:13" s="370" customFormat="1" ht="17" customHeight="1">
      <c r="A87" s="557"/>
      <c r="B87" s="272" t="s">
        <v>275</v>
      </c>
      <c r="C87" s="272" t="str">
        <f>"# " &amp; VALUE(RIGHT(B87,2)+1)</f>
        <v># 22</v>
      </c>
      <c r="D87" s="272" t="str">
        <f>"# " &amp; VALUE(RIGHT(C87,2)+1)</f>
        <v># 23</v>
      </c>
      <c r="E87" s="272" t="str">
        <f>"# " &amp; VALUE(RIGHT(D87,2)+1)</f>
        <v># 24</v>
      </c>
      <c r="F87" s="272" t="str">
        <f>"# " &amp; VALUE(RIGHT(E87,2)+1)</f>
        <v># 25</v>
      </c>
      <c r="G87" s="330" t="s">
        <v>106</v>
      </c>
      <c r="H87" s="617"/>
      <c r="I87" s="501"/>
    </row>
    <row r="88" spans="1:13" s="370" customFormat="1" ht="17" customHeight="1">
      <c r="A88" s="557"/>
      <c r="B88" s="281"/>
      <c r="C88" s="272"/>
      <c r="D88" s="272"/>
      <c r="E88" s="272"/>
      <c r="F88" s="272"/>
      <c r="G88" s="324"/>
      <c r="H88" s="617" t="s">
        <v>276</v>
      </c>
      <c r="I88" s="543"/>
    </row>
    <row r="89" spans="1:13" ht="17" customHeight="1">
      <c r="A89" s="528">
        <v>30</v>
      </c>
      <c r="B89" s="331"/>
      <c r="C89" s="275"/>
      <c r="D89" s="275"/>
      <c r="E89" s="275"/>
      <c r="F89" s="275"/>
      <c r="G89" s="278"/>
      <c r="H89" s="617" t="s">
        <v>277</v>
      </c>
      <c r="I89" s="517">
        <v>30</v>
      </c>
    </row>
    <row r="90" spans="1:13" ht="17" customHeight="1">
      <c r="A90" s="531"/>
      <c r="B90" s="279">
        <v>800660233</v>
      </c>
      <c r="C90" s="333"/>
      <c r="D90" s="259"/>
      <c r="E90" s="334"/>
      <c r="F90" s="334"/>
      <c r="G90" s="330"/>
      <c r="H90" s="306"/>
      <c r="I90" s="492"/>
    </row>
    <row r="91" spans="1:13" ht="17" customHeight="1">
      <c r="A91" s="505"/>
      <c r="B91" s="334"/>
      <c r="C91" s="333"/>
      <c r="D91" s="282" t="s">
        <v>278</v>
      </c>
      <c r="E91" s="282"/>
      <c r="F91" s="282"/>
      <c r="G91" s="296" t="s">
        <v>243</v>
      </c>
      <c r="H91" s="306"/>
      <c r="I91" s="492"/>
    </row>
    <row r="92" spans="1:13" ht="17" customHeight="1">
      <c r="A92" s="505"/>
      <c r="B92" s="272" t="s">
        <v>83</v>
      </c>
      <c r="C92" s="272" t="str">
        <f>"# " &amp; VALUE(RIGHT(B92,2)+1)</f>
        <v># 2</v>
      </c>
      <c r="D92" s="272" t="str">
        <f>"# " &amp; VALUE(RIGHT(C92,2)+1)</f>
        <v># 3</v>
      </c>
      <c r="E92" s="272" t="str">
        <f>"# " &amp; VALUE(RIGHT(D92,2)+1)</f>
        <v># 4</v>
      </c>
      <c r="F92" s="272" t="str">
        <f>"# " &amp; VALUE(RIGHT(E92,2)+1)</f>
        <v># 5</v>
      </c>
      <c r="G92" s="324" t="s">
        <v>279</v>
      </c>
      <c r="H92" s="306"/>
      <c r="I92" s="492"/>
    </row>
    <row r="93" spans="1:13" ht="17" customHeight="1" thickBot="1">
      <c r="A93" s="508">
        <v>2300</v>
      </c>
      <c r="B93" s="275"/>
      <c r="C93" s="275"/>
      <c r="D93" s="336"/>
      <c r="E93" s="336"/>
      <c r="F93" s="336"/>
      <c r="G93" s="329"/>
      <c r="H93" s="306"/>
      <c r="I93" s="498">
        <v>2300</v>
      </c>
    </row>
    <row r="94" spans="1:13" s="370" customFormat="1" ht="17" customHeight="1">
      <c r="A94" s="564"/>
      <c r="B94" s="279" t="s">
        <v>99</v>
      </c>
      <c r="C94" s="255"/>
      <c r="D94" s="338" t="s">
        <v>280</v>
      </c>
      <c r="E94" s="272"/>
      <c r="F94" s="272"/>
      <c r="G94" s="339" t="s">
        <v>45</v>
      </c>
      <c r="H94" s="306"/>
      <c r="I94" s="550"/>
    </row>
    <row r="95" spans="1:13" s="370" customFormat="1" ht="17" customHeight="1">
      <c r="A95" s="564"/>
      <c r="B95" s="281" t="s">
        <v>281</v>
      </c>
      <c r="C95" s="272" t="str">
        <f>"# " &amp; VALUE(RIGHT(B95,4)+1)</f>
        <v># 3889</v>
      </c>
      <c r="D95" s="272" t="str">
        <f>"# " &amp; VALUE(RIGHT(C95,4)+1)</f>
        <v># 3890</v>
      </c>
      <c r="E95" s="272" t="str">
        <f>"# " &amp; VALUE(RIGHT(D95,4)+1)</f>
        <v># 3891</v>
      </c>
      <c r="F95" s="272" t="str">
        <f>"# " &amp; VALUE(RIGHT(E95,4)+1)</f>
        <v># 3892</v>
      </c>
      <c r="G95" s="277" t="s">
        <v>282</v>
      </c>
      <c r="H95" s="337"/>
      <c r="I95" s="565"/>
    </row>
    <row r="96" spans="1:13" s="370" customFormat="1" ht="17" customHeight="1" thickBot="1">
      <c r="A96" s="566">
        <v>2315</v>
      </c>
      <c r="B96" s="281"/>
      <c r="C96" s="272"/>
      <c r="D96" s="272"/>
      <c r="E96" s="272"/>
      <c r="F96" s="314">
        <v>2315</v>
      </c>
      <c r="G96" s="324" t="s">
        <v>42</v>
      </c>
      <c r="H96" s="337"/>
      <c r="I96" s="567">
        <v>2315</v>
      </c>
    </row>
    <row r="97" spans="1:9" ht="17" customHeight="1" thickBot="1">
      <c r="A97" s="380">
        <v>30</v>
      </c>
      <c r="B97" s="341"/>
      <c r="C97" s="342"/>
      <c r="D97" s="342"/>
      <c r="E97" s="342"/>
      <c r="F97" s="342"/>
      <c r="G97" s="618" t="s">
        <v>283</v>
      </c>
      <c r="H97" s="306"/>
      <c r="I97" s="569">
        <v>30</v>
      </c>
    </row>
    <row r="98" spans="1:9" ht="17" customHeight="1">
      <c r="A98" s="386"/>
      <c r="B98" s="281"/>
      <c r="C98" s="345"/>
      <c r="D98" s="345" t="s">
        <v>44</v>
      </c>
      <c r="E98" s="280"/>
      <c r="F98" s="345"/>
      <c r="G98" s="570" t="s">
        <v>22</v>
      </c>
      <c r="H98" s="571" t="s">
        <v>20</v>
      </c>
      <c r="I98" s="391"/>
    </row>
    <row r="99" spans="1:9" ht="17" customHeight="1">
      <c r="A99" s="394"/>
      <c r="B99" s="281"/>
      <c r="C99" s="273"/>
      <c r="D99" s="273"/>
      <c r="E99" s="280"/>
      <c r="F99" s="273"/>
      <c r="G99" s="457" t="str">
        <f>G41</f>
        <v>周六聊Teen谷 # 45</v>
      </c>
      <c r="H99" s="572" t="s">
        <v>284</v>
      </c>
      <c r="I99" s="391"/>
    </row>
    <row r="100" spans="1:9" ht="17" customHeight="1" thickBot="1">
      <c r="A100" s="394"/>
      <c r="B100" s="281"/>
      <c r="C100" s="273"/>
      <c r="D100" s="273"/>
      <c r="E100" s="346"/>
      <c r="F100" s="255">
        <v>2350</v>
      </c>
      <c r="G100" s="429"/>
      <c r="H100" s="408"/>
      <c r="I100" s="391"/>
    </row>
    <row r="101" spans="1:9" s="370" customFormat="1" ht="17" customHeight="1" thickBot="1">
      <c r="A101" s="361" t="s">
        <v>9</v>
      </c>
      <c r="B101" s="347"/>
      <c r="C101" s="348"/>
      <c r="D101" s="348" t="s">
        <v>39</v>
      </c>
      <c r="E101" s="349"/>
      <c r="F101" s="348"/>
      <c r="G101" s="383"/>
      <c r="H101" s="384"/>
      <c r="I101" s="393" t="s">
        <v>9</v>
      </c>
    </row>
    <row r="102" spans="1:9" ht="17" customHeight="1">
      <c r="A102" s="371"/>
      <c r="B102" s="573" t="s">
        <v>17</v>
      </c>
      <c r="C102" s="568"/>
      <c r="D102" s="568"/>
      <c r="E102" s="355"/>
      <c r="F102" s="568"/>
      <c r="G102" s="574" t="s">
        <v>22</v>
      </c>
      <c r="H102" s="575" t="s">
        <v>20</v>
      </c>
      <c r="I102" s="379"/>
    </row>
    <row r="103" spans="1:9" ht="17" customHeight="1">
      <c r="A103" s="394"/>
      <c r="B103" s="438"/>
      <c r="C103" s="355"/>
      <c r="D103" s="355" t="str">
        <f>D60</f>
        <v>兄弟幫 Big Boys Club (2505 EPI)</v>
      </c>
      <c r="F103" s="576"/>
      <c r="G103" s="577" t="str">
        <f>G70</f>
        <v>新聞透視 # 44</v>
      </c>
      <c r="H103" s="468" t="str">
        <f>H35</f>
        <v>新聞掏寶 # 276</v>
      </c>
      <c r="I103" s="391"/>
    </row>
    <row r="104" spans="1:9" ht="17" customHeight="1">
      <c r="A104" s="380">
        <v>30</v>
      </c>
      <c r="B104" s="418" t="str">
        <f>B61</f>
        <v># 2001</v>
      </c>
      <c r="C104" s="418" t="str">
        <f>C61</f>
        <v># 2002</v>
      </c>
      <c r="D104" s="404" t="str">
        <f>D61</f>
        <v># 2003</v>
      </c>
      <c r="E104" s="404" t="str">
        <f>E61</f>
        <v># 2004</v>
      </c>
      <c r="F104" s="418" t="str">
        <f>F61</f>
        <v># 2005</v>
      </c>
      <c r="G104" s="578"/>
      <c r="H104" s="579"/>
      <c r="I104" s="385">
        <v>30</v>
      </c>
    </row>
    <row r="105" spans="1:9" ht="17" customHeight="1">
      <c r="A105" s="394"/>
      <c r="B105" s="372" t="s">
        <v>17</v>
      </c>
      <c r="C105" s="562"/>
      <c r="D105" s="389"/>
      <c r="E105" s="389"/>
      <c r="F105" s="389"/>
      <c r="G105" s="541" t="s">
        <v>22</v>
      </c>
      <c r="H105" s="473" t="s">
        <v>20</v>
      </c>
      <c r="I105" s="580"/>
    </row>
    <row r="106" spans="1:9" s="370" customFormat="1" ht="17" customHeight="1" thickBot="1">
      <c r="A106" s="361" t="s">
        <v>10</v>
      </c>
      <c r="B106" s="563"/>
      <c r="C106" s="562"/>
      <c r="D106" s="495" t="str">
        <f>D86</f>
        <v>金式森林 The Fading Gold (25 EPI)</v>
      </c>
      <c r="G106" s="581" t="s">
        <v>285</v>
      </c>
      <c r="H106" s="454" t="str">
        <f>H63</f>
        <v>財經透視 # 46</v>
      </c>
      <c r="I106" s="364" t="s">
        <v>10</v>
      </c>
    </row>
    <row r="107" spans="1:9" ht="17" customHeight="1">
      <c r="A107" s="471"/>
      <c r="B107" s="404" t="str">
        <f>B87</f>
        <v># 21</v>
      </c>
      <c r="C107" s="404" t="str">
        <f>"# " &amp; VALUE(RIGHT(B107,2)+1)</f>
        <v># 22</v>
      </c>
      <c r="D107" s="404" t="str">
        <f>"# " &amp; VALUE(RIGHT(C107,2)+1)</f>
        <v># 23</v>
      </c>
      <c r="E107" s="404" t="str">
        <f>"# " &amp; VALUE(RIGHT(D107,2)+1)</f>
        <v># 24</v>
      </c>
      <c r="F107" s="404" t="str">
        <f>"# " &amp; VALUE(RIGHT(E107,2)+1)</f>
        <v># 25</v>
      </c>
      <c r="G107" s="541" t="s">
        <v>22</v>
      </c>
      <c r="H107" s="473" t="s">
        <v>20</v>
      </c>
      <c r="I107" s="474"/>
    </row>
    <row r="108" spans="1:9" ht="17" customHeight="1">
      <c r="A108" s="582">
        <v>30</v>
      </c>
      <c r="B108" s="418"/>
      <c r="C108" s="418"/>
      <c r="D108" s="418"/>
      <c r="E108" s="418"/>
      <c r="F108" s="418"/>
      <c r="G108" s="581" t="s">
        <v>286</v>
      </c>
      <c r="H108" s="468" t="str">
        <f>H70</f>
        <v>星期日檔案 #27</v>
      </c>
      <c r="I108" s="479">
        <v>30</v>
      </c>
    </row>
    <row r="109" spans="1:9" ht="17" customHeight="1">
      <c r="A109" s="480"/>
      <c r="B109" s="448" t="s">
        <v>17</v>
      </c>
      <c r="C109" s="404"/>
      <c r="D109" s="404"/>
      <c r="E109" s="404"/>
      <c r="F109" s="389"/>
      <c r="G109" s="541" t="s">
        <v>22</v>
      </c>
      <c r="H109" s="483" t="s">
        <v>22</v>
      </c>
      <c r="I109" s="409"/>
    </row>
    <row r="110" spans="1:9" s="370" customFormat="1" ht="17" customHeight="1" thickBot="1">
      <c r="A110" s="361" t="s">
        <v>11</v>
      </c>
      <c r="B110" s="402"/>
      <c r="C110" s="438"/>
      <c r="D110" s="404" t="str">
        <f>$D$80</f>
        <v>TBC</v>
      </c>
      <c r="E110" s="404"/>
      <c r="F110" s="404"/>
      <c r="G110" s="489" t="s">
        <v>231</v>
      </c>
      <c r="H110" s="583"/>
      <c r="I110" s="393" t="s">
        <v>11</v>
      </c>
    </row>
    <row r="111" spans="1:9" ht="17" customHeight="1">
      <c r="A111" s="471"/>
      <c r="B111" s="402" t="str">
        <f>B81</f>
        <v># 1</v>
      </c>
      <c r="C111" s="404" t="str">
        <f>C81</f>
        <v># 2</v>
      </c>
      <c r="D111" s="404" t="str">
        <f>"# " &amp; VALUE(RIGHT(C111,2)+1)</f>
        <v># 3</v>
      </c>
      <c r="E111" s="404" t="str">
        <f>"# " &amp; VALUE(RIGHT(D111,2)+1)</f>
        <v># 4</v>
      </c>
      <c r="F111" s="404" t="str">
        <f>"# " &amp; VALUE(RIGHT(E111,2)+1)</f>
        <v># 5</v>
      </c>
      <c r="G111" s="373"/>
      <c r="H111" s="485"/>
      <c r="I111" s="400"/>
    </row>
    <row r="112" spans="1:9" ht="17" customHeight="1">
      <c r="A112" s="420">
        <v>30</v>
      </c>
      <c r="B112" s="410"/>
      <c r="C112" s="418"/>
      <c r="D112" s="418"/>
      <c r="E112" s="418"/>
      <c r="F112" s="404"/>
      <c r="G112" s="584"/>
      <c r="H112" s="561" t="s">
        <v>276</v>
      </c>
      <c r="I112" s="406">
        <v>30</v>
      </c>
    </row>
    <row r="113" spans="1:9" ht="17" customHeight="1">
      <c r="A113" s="420"/>
      <c r="B113" s="448" t="s">
        <v>17</v>
      </c>
      <c r="C113" s="544"/>
      <c r="D113" s="435" t="s">
        <v>218</v>
      </c>
      <c r="E113" s="435"/>
      <c r="F113" s="545"/>
      <c r="G113" s="541" t="s">
        <v>22</v>
      </c>
      <c r="H113" s="485"/>
      <c r="I113" s="421"/>
    </row>
    <row r="114" spans="1:9" ht="17" customHeight="1">
      <c r="A114" s="480"/>
      <c r="B114" s="585" t="s">
        <v>17</v>
      </c>
      <c r="C114" s="586"/>
      <c r="D114" s="586" t="str">
        <f>D76</f>
        <v xml:space="preserve">愛．回家之開心速遞  Lo And Behold </v>
      </c>
      <c r="E114" s="388"/>
      <c r="F114" s="388"/>
      <c r="G114" s="555"/>
      <c r="H114" s="587"/>
      <c r="I114" s="409"/>
    </row>
    <row r="115" spans="1:9" s="370" customFormat="1" ht="17" customHeight="1" thickBot="1">
      <c r="A115" s="361" t="s">
        <v>12</v>
      </c>
      <c r="B115" s="381" t="str">
        <f>B77</f>
        <v># 2681</v>
      </c>
      <c r="C115" s="418" t="str">
        <f t="shared" ref="C115:F115" si="9">C77</f>
        <v># 2682</v>
      </c>
      <c r="D115" s="418" t="str">
        <f t="shared" si="9"/>
        <v># 2683</v>
      </c>
      <c r="E115" s="418" t="str">
        <f t="shared" si="9"/>
        <v># 2684</v>
      </c>
      <c r="F115" s="418" t="str">
        <f t="shared" si="9"/>
        <v># 2685</v>
      </c>
      <c r="G115" s="560" t="s">
        <v>274</v>
      </c>
      <c r="H115" s="587"/>
      <c r="I115" s="393" t="s">
        <v>12</v>
      </c>
    </row>
    <row r="116" spans="1:9" ht="17" customHeight="1">
      <c r="A116" s="471"/>
      <c r="B116" s="585" t="s">
        <v>17</v>
      </c>
      <c r="C116" s="532"/>
      <c r="D116" s="404" t="s">
        <v>287</v>
      </c>
      <c r="E116" s="388"/>
      <c r="F116" s="388"/>
      <c r="G116" s="489"/>
      <c r="H116" s="587"/>
      <c r="I116" s="452"/>
    </row>
    <row r="117" spans="1:9" ht="17" customHeight="1">
      <c r="A117" s="582">
        <v>30</v>
      </c>
      <c r="B117" s="381" t="str">
        <f>B74</f>
        <v># 314</v>
      </c>
      <c r="C117" s="418" t="str">
        <f>C74</f>
        <v># 315</v>
      </c>
      <c r="D117" s="418" t="str">
        <f>D74</f>
        <v># 316</v>
      </c>
      <c r="E117" s="418" t="str">
        <f>E74</f>
        <v># 317</v>
      </c>
      <c r="F117" s="418" t="str">
        <f>F74</f>
        <v># 318</v>
      </c>
      <c r="G117" s="382"/>
      <c r="H117" s="587"/>
      <c r="I117" s="431">
        <v>30</v>
      </c>
    </row>
    <row r="118" spans="1:9" ht="17" customHeight="1">
      <c r="A118" s="420"/>
      <c r="B118" s="588" t="s">
        <v>17</v>
      </c>
      <c r="C118" s="532" t="s">
        <v>17</v>
      </c>
      <c r="D118" s="551" t="s">
        <v>17</v>
      </c>
      <c r="E118" s="521" t="s">
        <v>84</v>
      </c>
      <c r="F118" s="387" t="s">
        <v>17</v>
      </c>
      <c r="G118" s="555" t="s">
        <v>78</v>
      </c>
      <c r="H118" s="589" t="s">
        <v>20</v>
      </c>
      <c r="I118" s="436"/>
    </row>
    <row r="119" spans="1:9" s="370" customFormat="1" ht="17" customHeight="1" thickBot="1">
      <c r="A119" s="361" t="s">
        <v>15</v>
      </c>
      <c r="B119" s="590" t="str">
        <f>B70</f>
        <v>美食新聞報道 # 138</v>
      </c>
      <c r="C119" s="404" t="str">
        <f>$C$70</f>
        <v>美食新聞報道 # 139</v>
      </c>
      <c r="D119" s="555" t="str">
        <f>D70</f>
        <v>美食新聞報道 (*港台篇) #26</v>
      </c>
      <c r="E119" s="429" t="str">
        <f>E58</f>
        <v># 59</v>
      </c>
      <c r="F119" s="383" t="str">
        <f>F70</f>
        <v>最強生命線 # 423</v>
      </c>
      <c r="G119" s="382" t="str">
        <f>G74</f>
        <v># 319</v>
      </c>
      <c r="H119" s="591" t="s">
        <v>266</v>
      </c>
      <c r="I119" s="461" t="s">
        <v>15</v>
      </c>
    </row>
    <row r="120" spans="1:9" ht="17" customHeight="1">
      <c r="A120" s="471"/>
      <c r="B120" s="448" t="s">
        <v>17</v>
      </c>
      <c r="C120" s="388"/>
      <c r="D120" s="389"/>
      <c r="E120" s="389"/>
      <c r="F120" s="389"/>
      <c r="G120" s="541" t="s">
        <v>22</v>
      </c>
      <c r="H120" s="555" t="s">
        <v>78</v>
      </c>
      <c r="I120" s="400"/>
    </row>
    <row r="121" spans="1:9" ht="17" customHeight="1">
      <c r="A121" s="582">
        <v>30</v>
      </c>
      <c r="B121" s="592"/>
      <c r="C121" s="404"/>
      <c r="D121" s="527" t="s">
        <v>89</v>
      </c>
      <c r="E121" s="527"/>
      <c r="G121" s="382" t="str">
        <f>G76</f>
        <v>空運世一 # 3</v>
      </c>
      <c r="H121" s="382" t="str">
        <f>H74</f>
        <v># 320</v>
      </c>
      <c r="I121" s="406">
        <v>30</v>
      </c>
    </row>
    <row r="122" spans="1:9" ht="17" customHeight="1">
      <c r="A122" s="420"/>
      <c r="B122" s="402" t="str">
        <f>B64</f>
        <v># 23</v>
      </c>
      <c r="C122" s="404" t="str">
        <f>C64</f>
        <v># 24</v>
      </c>
      <c r="D122" s="404" t="str">
        <f>D64</f>
        <v># 25</v>
      </c>
      <c r="E122" s="404" t="str">
        <f>E64</f>
        <v># 26</v>
      </c>
      <c r="F122" s="404" t="str">
        <f>F64</f>
        <v># 27</v>
      </c>
      <c r="G122" s="541" t="s">
        <v>22</v>
      </c>
      <c r="H122" s="589" t="s">
        <v>20</v>
      </c>
      <c r="I122" s="409"/>
    </row>
    <row r="123" spans="1:9" s="370" customFormat="1" ht="17" customHeight="1" thickBot="1">
      <c r="A123" s="361" t="s">
        <v>13</v>
      </c>
      <c r="B123" s="410"/>
      <c r="C123" s="418"/>
      <c r="D123" s="418"/>
      <c r="E123" s="418"/>
      <c r="F123" s="418"/>
      <c r="G123" s="489" t="s">
        <v>243</v>
      </c>
      <c r="H123" s="542" t="s">
        <v>259</v>
      </c>
      <c r="I123" s="393" t="s">
        <v>13</v>
      </c>
    </row>
    <row r="124" spans="1:9" ht="17" customHeight="1">
      <c r="A124" s="394"/>
      <c r="B124" s="585" t="s">
        <v>17</v>
      </c>
      <c r="C124" s="532"/>
      <c r="D124" s="404" t="str">
        <f>D$41</f>
        <v>*流行都市  Big City Shop 2025</v>
      </c>
      <c r="E124" s="355"/>
      <c r="F124" s="593"/>
      <c r="G124" s="541" t="s">
        <v>22</v>
      </c>
      <c r="H124" s="594" t="s">
        <v>20</v>
      </c>
      <c r="I124" s="391"/>
    </row>
    <row r="125" spans="1:9" ht="17" customHeight="1">
      <c r="A125" s="394"/>
      <c r="B125" s="404" t="str">
        <f>B$42</f>
        <v># 1846</v>
      </c>
      <c r="C125" s="404" t="str">
        <f>C$42</f>
        <v># 1847</v>
      </c>
      <c r="D125" s="404" t="str">
        <f>D$42</f>
        <v># 1848</v>
      </c>
      <c r="E125" s="404" t="str">
        <f>E$42</f>
        <v># 1849</v>
      </c>
      <c r="F125" s="404" t="str">
        <f>F42</f>
        <v># 1850</v>
      </c>
      <c r="G125" s="555" t="str">
        <f>G70</f>
        <v>新聞透視 # 44</v>
      </c>
      <c r="H125" s="595"/>
      <c r="I125" s="391"/>
    </row>
    <row r="126" spans="1:9" ht="17" customHeight="1">
      <c r="A126" s="582" t="s">
        <v>2</v>
      </c>
      <c r="B126" s="381"/>
      <c r="C126" s="418"/>
      <c r="D126" s="418"/>
      <c r="E126" s="418"/>
      <c r="F126" s="596" t="s">
        <v>60</v>
      </c>
      <c r="H126" s="408" t="str">
        <f>H39</f>
        <v>流行經典50年 # 66</v>
      </c>
      <c r="I126" s="406" t="s">
        <v>2</v>
      </c>
    </row>
    <row r="127" spans="1:9" ht="17" customHeight="1">
      <c r="A127" s="420"/>
      <c r="B127" s="597" t="s">
        <v>52</v>
      </c>
      <c r="C127" s="404"/>
      <c r="D127" s="404" t="s">
        <v>51</v>
      </c>
      <c r="E127" s="404"/>
      <c r="F127" s="404"/>
      <c r="G127" s="541" t="s">
        <v>22</v>
      </c>
      <c r="H127" s="446"/>
      <c r="I127" s="421"/>
    </row>
    <row r="128" spans="1:9" ht="17" customHeight="1" thickBot="1">
      <c r="A128" s="598" t="s">
        <v>14</v>
      </c>
      <c r="B128" s="599" t="s">
        <v>288</v>
      </c>
      <c r="C128" s="600" t="str">
        <f>"# " &amp; VALUE(RIGHT(B128,3)+1)</f>
        <v># 205</v>
      </c>
      <c r="D128" s="600" t="str">
        <f>"# " &amp; VALUE(RIGHT(C128,3)+1)</f>
        <v># 206</v>
      </c>
      <c r="E128" s="600" t="str">
        <f>"# " &amp; VALUE(RIGHT(D128,3)+1)</f>
        <v># 207</v>
      </c>
      <c r="F128" s="600" t="str">
        <f>"# " &amp; VALUE(RIGHT(E128,3)+1)</f>
        <v># 208</v>
      </c>
      <c r="G128" s="601" t="str">
        <f>G41</f>
        <v>周六聊Teen谷 # 45</v>
      </c>
      <c r="H128" s="602"/>
      <c r="I128" s="603" t="s">
        <v>14</v>
      </c>
    </row>
    <row r="129" spans="1:9" ht="17" customHeight="1" thickTop="1">
      <c r="A129" s="604"/>
      <c r="B129" s="605" t="s">
        <v>289</v>
      </c>
      <c r="C129" s="355"/>
      <c r="D129" s="355"/>
      <c r="E129" s="355"/>
      <c r="F129" s="355"/>
      <c r="G129" s="355"/>
      <c r="H129" s="606">
        <f ca="1">TODAY()</f>
        <v>45953</v>
      </c>
      <c r="I129" s="607"/>
    </row>
    <row r="130" spans="1:9" ht="17" customHeight="1">
      <c r="B130" s="605"/>
    </row>
    <row r="131" spans="1:9" ht="17" customHeight="1"/>
    <row r="132" spans="1:9" ht="17" customHeight="1"/>
  </sheetData>
  <mergeCells count="10">
    <mergeCell ref="G65:H65"/>
    <mergeCell ref="B67:F67"/>
    <mergeCell ref="G67:H67"/>
    <mergeCell ref="H129:I129"/>
    <mergeCell ref="C1:G1"/>
    <mergeCell ref="H2:I2"/>
    <mergeCell ref="G11:H11"/>
    <mergeCell ref="B12:F12"/>
    <mergeCell ref="G25:H25"/>
    <mergeCell ref="G26:H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wk1</vt:lpstr>
      <vt:lpstr>wk2</vt:lpstr>
      <vt:lpstr>'wk1'!Print_Area</vt:lpstr>
    </vt:vector>
  </TitlesOfParts>
  <Company>Measat Broadcast Network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PCKPUA</dc:creator>
  <cp:lastModifiedBy>TANG, Chin Yee</cp:lastModifiedBy>
  <cp:lastPrinted>2025-10-21T04:22:28Z</cp:lastPrinted>
  <dcterms:created xsi:type="dcterms:W3CDTF">2009-06-03T02:40:18Z</dcterms:created>
  <dcterms:modified xsi:type="dcterms:W3CDTF">2025-10-23T06:24:11Z</dcterms:modified>
</cp:coreProperties>
</file>