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EC283FC6-B7FB-4575-B8B5-24DCC12B1632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5" l="1"/>
  <c r="E80" i="5" s="1"/>
  <c r="F80" i="5" s="1"/>
  <c r="C80" i="5"/>
  <c r="F58" i="5"/>
  <c r="H128" i="6" l="1"/>
  <c r="G127" i="6"/>
  <c r="G124" i="6"/>
  <c r="B124" i="6"/>
  <c r="D123" i="6"/>
  <c r="B121" i="6"/>
  <c r="G120" i="6"/>
  <c r="D120" i="6"/>
  <c r="G118" i="6"/>
  <c r="F118" i="6"/>
  <c r="E118" i="6"/>
  <c r="D118" i="6"/>
  <c r="C118" i="6"/>
  <c r="B118" i="6"/>
  <c r="B116" i="6"/>
  <c r="B114" i="6"/>
  <c r="D113" i="6"/>
  <c r="G112" i="6"/>
  <c r="B110" i="6"/>
  <c r="C110" i="6" s="1"/>
  <c r="D110" i="6" s="1"/>
  <c r="E110" i="6" s="1"/>
  <c r="F110" i="6" s="1"/>
  <c r="G109" i="6"/>
  <c r="D109" i="6"/>
  <c r="B106" i="6"/>
  <c r="C106" i="6" s="1"/>
  <c r="D106" i="6" s="1"/>
  <c r="E106" i="6" s="1"/>
  <c r="F106" i="6" s="1"/>
  <c r="H105" i="6"/>
  <c r="B103" i="6"/>
  <c r="H102" i="6"/>
  <c r="G102" i="6"/>
  <c r="D102" i="6"/>
  <c r="E98" i="6"/>
  <c r="C95" i="6"/>
  <c r="D95" i="6" s="1"/>
  <c r="C91" i="6"/>
  <c r="D91" i="6" s="1"/>
  <c r="E91" i="6" s="1"/>
  <c r="F91" i="6" s="1"/>
  <c r="C86" i="6"/>
  <c r="D48" i="6" s="1"/>
  <c r="C30" i="6"/>
  <c r="C76" i="6"/>
  <c r="C114" i="6" s="1"/>
  <c r="C74" i="6"/>
  <c r="D74" i="6" s="1"/>
  <c r="G66" i="6"/>
  <c r="C64" i="6"/>
  <c r="D64" i="6" s="1"/>
  <c r="C61" i="6"/>
  <c r="C103" i="6" s="1"/>
  <c r="H60" i="6"/>
  <c r="H66" i="6"/>
  <c r="H57" i="6"/>
  <c r="H54" i="6"/>
  <c r="C52" i="6"/>
  <c r="D52" i="6" s="1"/>
  <c r="E52" i="6" s="1"/>
  <c r="F52" i="6" s="1"/>
  <c r="B52" i="6"/>
  <c r="H51" i="6"/>
  <c r="C48" i="6"/>
  <c r="H47" i="6"/>
  <c r="D47" i="6"/>
  <c r="D45" i="6"/>
  <c r="B45" i="6"/>
  <c r="H44" i="6"/>
  <c r="G44" i="6"/>
  <c r="C42" i="6"/>
  <c r="D42" i="6" s="1"/>
  <c r="B38" i="6"/>
  <c r="D35" i="6"/>
  <c r="C35" i="6"/>
  <c r="C33" i="6"/>
  <c r="B33" i="6"/>
  <c r="E32" i="6"/>
  <c r="D29" i="6"/>
  <c r="F26" i="6"/>
  <c r="E26" i="6"/>
  <c r="D26" i="6"/>
  <c r="C26" i="6"/>
  <c r="B26" i="6"/>
  <c r="C7" i="6" s="1"/>
  <c r="D23" i="6"/>
  <c r="E23" i="6" s="1"/>
  <c r="F23" i="6" s="1"/>
  <c r="C23" i="6"/>
  <c r="D22" i="6"/>
  <c r="D51" i="6" s="1"/>
  <c r="C21" i="6"/>
  <c r="D21" i="6" s="1"/>
  <c r="E21" i="6" s="1"/>
  <c r="F21" i="6" s="1"/>
  <c r="G21" i="6" s="1"/>
  <c r="C19" i="6"/>
  <c r="C45" i="6" s="1"/>
  <c r="D16" i="6"/>
  <c r="E16" i="6" s="1"/>
  <c r="C16" i="6"/>
  <c r="D9" i="6"/>
  <c r="D33" i="6" s="1"/>
  <c r="C9" i="6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74" i="6" l="1"/>
  <c r="D116" i="6"/>
  <c r="E42" i="6"/>
  <c r="D124" i="6"/>
  <c r="E64" i="6"/>
  <c r="D121" i="6"/>
  <c r="C38" i="6"/>
  <c r="D38" i="6" s="1"/>
  <c r="E38" i="6" s="1"/>
  <c r="F38" i="6" s="1"/>
  <c r="C124" i="6"/>
  <c r="E9" i="6"/>
  <c r="D61" i="6"/>
  <c r="D76" i="6"/>
  <c r="D86" i="6"/>
  <c r="C121" i="6"/>
  <c r="C116" i="6"/>
  <c r="D19" i="6"/>
  <c r="F64" i="6" l="1"/>
  <c r="F121" i="6" s="1"/>
  <c r="E121" i="6"/>
  <c r="E48" i="6"/>
  <c r="E86" i="6"/>
  <c r="D114" i="6"/>
  <c r="E45" i="6"/>
  <c r="E76" i="6"/>
  <c r="E19" i="6"/>
  <c r="F42" i="6"/>
  <c r="F124" i="6" s="1"/>
  <c r="E124" i="6"/>
  <c r="D30" i="6"/>
  <c r="E35" i="6"/>
  <c r="E61" i="6"/>
  <c r="D103" i="6"/>
  <c r="E33" i="6"/>
  <c r="F9" i="6"/>
  <c r="F74" i="6"/>
  <c r="E116" i="6"/>
  <c r="E114" i="6" l="1"/>
  <c r="F19" i="6"/>
  <c r="F76" i="6"/>
  <c r="F114" i="6" s="1"/>
  <c r="F45" i="6"/>
  <c r="F61" i="6"/>
  <c r="F103" i="6" s="1"/>
  <c r="E103" i="6"/>
  <c r="F35" i="6"/>
  <c r="F86" i="6"/>
  <c r="F48" i="6"/>
  <c r="F30" i="6"/>
  <c r="E30" i="6"/>
  <c r="G74" i="6"/>
  <c r="F116" i="6"/>
  <c r="G9" i="6"/>
  <c r="H9" i="6" s="1"/>
  <c r="F33" i="6"/>
  <c r="H74" i="6" l="1"/>
  <c r="G116" i="6"/>
  <c r="H128" i="5" l="1"/>
  <c r="G127" i="5"/>
  <c r="H125" i="5"/>
  <c r="G124" i="5"/>
  <c r="B124" i="5"/>
  <c r="D123" i="5"/>
  <c r="H122" i="5"/>
  <c r="C121" i="5"/>
  <c r="B121" i="5"/>
  <c r="H120" i="5"/>
  <c r="G120" i="5"/>
  <c r="D120" i="5"/>
  <c r="G118" i="5"/>
  <c r="F118" i="5"/>
  <c r="E118" i="5"/>
  <c r="D118" i="5"/>
  <c r="C118" i="5"/>
  <c r="B118" i="5"/>
  <c r="B116" i="5"/>
  <c r="B114" i="5"/>
  <c r="G113" i="5"/>
  <c r="D113" i="5"/>
  <c r="H112" i="5"/>
  <c r="G111" i="5"/>
  <c r="B110" i="5"/>
  <c r="C110" i="5" s="1"/>
  <c r="D110" i="5" s="1"/>
  <c r="E110" i="5" s="1"/>
  <c r="F110" i="5" s="1"/>
  <c r="G109" i="5"/>
  <c r="D109" i="5"/>
  <c r="H107" i="5"/>
  <c r="C106" i="5"/>
  <c r="D106" i="5" s="1"/>
  <c r="E106" i="5" s="1"/>
  <c r="F106" i="5" s="1"/>
  <c r="B106" i="5"/>
  <c r="H105" i="5"/>
  <c r="B103" i="5"/>
  <c r="H102" i="5"/>
  <c r="G102" i="5"/>
  <c r="D102" i="5"/>
  <c r="E98" i="5"/>
  <c r="D95" i="5"/>
  <c r="C95" i="5"/>
  <c r="C91" i="5"/>
  <c r="D91" i="5" s="1"/>
  <c r="E91" i="5" s="1"/>
  <c r="F91" i="5" s="1"/>
  <c r="D86" i="5"/>
  <c r="E48" i="5" s="1"/>
  <c r="C86" i="5"/>
  <c r="C30" i="5"/>
  <c r="D76" i="5"/>
  <c r="D114" i="5" s="1"/>
  <c r="C76" i="5"/>
  <c r="C114" i="5" s="1"/>
  <c r="C74" i="5"/>
  <c r="C116" i="5" s="1"/>
  <c r="H66" i="5"/>
  <c r="G66" i="5"/>
  <c r="C64" i="5"/>
  <c r="D64" i="5" s="1"/>
  <c r="H63" i="5"/>
  <c r="C61" i="5"/>
  <c r="D61" i="5" s="1"/>
  <c r="H60" i="5"/>
  <c r="H57" i="5"/>
  <c r="H54" i="5"/>
  <c r="C52" i="5"/>
  <c r="D52" i="5" s="1"/>
  <c r="E52" i="5" s="1"/>
  <c r="F52" i="5" s="1"/>
  <c r="B52" i="5"/>
  <c r="H51" i="5"/>
  <c r="D48" i="5"/>
  <c r="C48" i="5"/>
  <c r="H47" i="5"/>
  <c r="D47" i="5"/>
  <c r="D45" i="5"/>
  <c r="B45" i="5"/>
  <c r="H44" i="5"/>
  <c r="G44" i="5"/>
  <c r="C42" i="5"/>
  <c r="D42" i="5" s="1"/>
  <c r="C38" i="5"/>
  <c r="D38" i="5" s="1"/>
  <c r="E38" i="5" s="1"/>
  <c r="F38" i="5" s="1"/>
  <c r="B38" i="5"/>
  <c r="C35" i="5"/>
  <c r="C33" i="5"/>
  <c r="B33" i="5"/>
  <c r="E32" i="5"/>
  <c r="D29" i="5"/>
  <c r="F26" i="5"/>
  <c r="E26" i="5"/>
  <c r="D26" i="5"/>
  <c r="C26" i="5"/>
  <c r="B26" i="5"/>
  <c r="C7" i="5" s="1"/>
  <c r="C23" i="5"/>
  <c r="D23" i="5" s="1"/>
  <c r="E23" i="5" s="1"/>
  <c r="F23" i="5" s="1"/>
  <c r="D22" i="5"/>
  <c r="D51" i="5" s="1"/>
  <c r="C21" i="5"/>
  <c r="D21" i="5" s="1"/>
  <c r="E21" i="5" s="1"/>
  <c r="F21" i="5" s="1"/>
  <c r="G21" i="5" s="1"/>
  <c r="H21" i="5" s="1"/>
  <c r="D19" i="5"/>
  <c r="C19" i="5"/>
  <c r="C45" i="5" s="1"/>
  <c r="C16" i="5"/>
  <c r="D16" i="5" s="1"/>
  <c r="E16" i="5" s="1"/>
  <c r="F16" i="5" s="1"/>
  <c r="G16" i="5" s="1"/>
  <c r="H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E9" i="5" l="1"/>
  <c r="D33" i="5"/>
  <c r="E42" i="5"/>
  <c r="D124" i="5"/>
  <c r="D103" i="5"/>
  <c r="E35" i="5"/>
  <c r="E61" i="5"/>
  <c r="E64" i="5"/>
  <c r="D121" i="5"/>
  <c r="C124" i="5"/>
  <c r="E45" i="5"/>
  <c r="E76" i="5"/>
  <c r="E86" i="5"/>
  <c r="E19" i="5"/>
  <c r="D74" i="5"/>
  <c r="D35" i="5"/>
  <c r="C103" i="5"/>
  <c r="F64" i="5" l="1"/>
  <c r="F121" i="5" s="1"/>
  <c r="E121" i="5"/>
  <c r="D30" i="5"/>
  <c r="F61" i="5"/>
  <c r="F103" i="5" s="1"/>
  <c r="E103" i="5"/>
  <c r="F35" i="5"/>
  <c r="E114" i="5"/>
  <c r="F76" i="5"/>
  <c r="F114" i="5" s="1"/>
  <c r="F45" i="5"/>
  <c r="F19" i="5"/>
  <c r="D116" i="5"/>
  <c r="E74" i="5"/>
  <c r="F86" i="5"/>
  <c r="F48" i="5"/>
  <c r="F42" i="5"/>
  <c r="F124" i="5" s="1"/>
  <c r="E124" i="5"/>
  <c r="F9" i="5"/>
  <c r="E33" i="5"/>
  <c r="E116" i="5" l="1"/>
  <c r="F74" i="5"/>
  <c r="E30" i="5"/>
  <c r="F30" i="5"/>
  <c r="F33" i="5"/>
  <c r="G33" i="5" s="1"/>
  <c r="H33" i="5" s="1"/>
  <c r="G9" i="5"/>
  <c r="H9" i="5" s="1"/>
  <c r="F116" i="5" l="1"/>
  <c r="G74" i="5"/>
  <c r="H74" i="5" l="1"/>
  <c r="G116" i="5"/>
  <c r="E26" i="3" l="1"/>
  <c r="H128" i="4" l="1"/>
  <c r="G127" i="4"/>
  <c r="H125" i="4"/>
  <c r="G124" i="4"/>
  <c r="B124" i="4"/>
  <c r="D123" i="4"/>
  <c r="H122" i="4"/>
  <c r="E121" i="4"/>
  <c r="B121" i="4"/>
  <c r="H120" i="4"/>
  <c r="G120" i="4"/>
  <c r="D120" i="4"/>
  <c r="G118" i="4"/>
  <c r="F118" i="4"/>
  <c r="E118" i="4"/>
  <c r="D118" i="4"/>
  <c r="C118" i="4"/>
  <c r="B118" i="4"/>
  <c r="B116" i="4"/>
  <c r="B114" i="4"/>
  <c r="G113" i="4"/>
  <c r="D113" i="4"/>
  <c r="B110" i="4"/>
  <c r="C110" i="4" s="1"/>
  <c r="D110" i="4" s="1"/>
  <c r="E110" i="4" s="1"/>
  <c r="F110" i="4" s="1"/>
  <c r="D109" i="4"/>
  <c r="H107" i="4"/>
  <c r="C106" i="4"/>
  <c r="D106" i="4" s="1"/>
  <c r="E106" i="4" s="1"/>
  <c r="B106" i="4"/>
  <c r="H105" i="4"/>
  <c r="B103" i="4"/>
  <c r="H102" i="4"/>
  <c r="G102" i="4"/>
  <c r="D102" i="4"/>
  <c r="E98" i="4"/>
  <c r="C95" i="4"/>
  <c r="D95" i="4" s="1"/>
  <c r="D91" i="4"/>
  <c r="E91" i="4" s="1"/>
  <c r="F91" i="4" s="1"/>
  <c r="C91" i="4"/>
  <c r="C86" i="4"/>
  <c r="D48" i="4" s="1"/>
  <c r="C80" i="4"/>
  <c r="D80" i="4" s="1"/>
  <c r="C76" i="4"/>
  <c r="D45" i="4" s="1"/>
  <c r="C74" i="4"/>
  <c r="D74" i="4" s="1"/>
  <c r="G66" i="4"/>
  <c r="F64" i="4"/>
  <c r="F121" i="4" s="1"/>
  <c r="C64" i="4"/>
  <c r="C121" i="4" s="1"/>
  <c r="C61" i="4"/>
  <c r="D61" i="4" s="1"/>
  <c r="F58" i="4"/>
  <c r="H66" i="4" s="1"/>
  <c r="C52" i="4"/>
  <c r="D52" i="4" s="1"/>
  <c r="E52" i="4" s="1"/>
  <c r="F52" i="4" s="1"/>
  <c r="B52" i="4"/>
  <c r="D51" i="4"/>
  <c r="H49" i="4"/>
  <c r="C48" i="4"/>
  <c r="H47" i="4"/>
  <c r="D47" i="4"/>
  <c r="C45" i="4"/>
  <c r="B45" i="4"/>
  <c r="H44" i="4"/>
  <c r="G44" i="4"/>
  <c r="C42" i="4"/>
  <c r="C124" i="4" s="1"/>
  <c r="B38" i="4"/>
  <c r="C35" i="4"/>
  <c r="C33" i="4"/>
  <c r="E32" i="4"/>
  <c r="C30" i="4"/>
  <c r="D29" i="4"/>
  <c r="F26" i="4"/>
  <c r="E26" i="4"/>
  <c r="D26" i="4"/>
  <c r="C26" i="4"/>
  <c r="B26" i="4"/>
  <c r="D23" i="4"/>
  <c r="E23" i="4" s="1"/>
  <c r="F23" i="4" s="1"/>
  <c r="C23" i="4"/>
  <c r="D22" i="4"/>
  <c r="C21" i="4"/>
  <c r="C38" i="4" s="1"/>
  <c r="D38" i="4" s="1"/>
  <c r="E38" i="4" s="1"/>
  <c r="F38" i="4" s="1"/>
  <c r="C19" i="4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C7" i="4"/>
  <c r="B7" i="4"/>
  <c r="G6" i="4"/>
  <c r="F6" i="4"/>
  <c r="E6" i="4"/>
  <c r="D6" i="4"/>
  <c r="C4" i="4"/>
  <c r="D4" i="4" s="1"/>
  <c r="E4" i="4" s="1"/>
  <c r="F4" i="4" s="1"/>
  <c r="G4" i="4" s="1"/>
  <c r="H4" i="4" s="1"/>
  <c r="E74" i="4" l="1"/>
  <c r="D116" i="4"/>
  <c r="E9" i="4"/>
  <c r="D33" i="4"/>
  <c r="D30" i="4"/>
  <c r="E80" i="4"/>
  <c r="E61" i="4"/>
  <c r="D103" i="4"/>
  <c r="E35" i="4"/>
  <c r="D35" i="4"/>
  <c r="D42" i="4"/>
  <c r="D64" i="4"/>
  <c r="D121" i="4" s="1"/>
  <c r="C103" i="4"/>
  <c r="C116" i="4"/>
  <c r="D76" i="4"/>
  <c r="D86" i="4"/>
  <c r="C114" i="4"/>
  <c r="D21" i="4"/>
  <c r="E21" i="4" s="1"/>
  <c r="F21" i="4" s="1"/>
  <c r="G21" i="4" s="1"/>
  <c r="H21" i="4" s="1"/>
  <c r="D19" i="4"/>
  <c r="F61" i="4" l="1"/>
  <c r="F103" i="4" s="1"/>
  <c r="E103" i="4"/>
  <c r="F35" i="4"/>
  <c r="D124" i="4"/>
  <c r="E42" i="4"/>
  <c r="E33" i="4"/>
  <c r="F9" i="4"/>
  <c r="E48" i="4"/>
  <c r="E86" i="4"/>
  <c r="F48" i="4" s="1"/>
  <c r="D114" i="4"/>
  <c r="E76" i="4"/>
  <c r="E45" i="4"/>
  <c r="E19" i="4"/>
  <c r="F30" i="4"/>
  <c r="E30" i="4"/>
  <c r="F80" i="4"/>
  <c r="E116" i="4"/>
  <c r="F74" i="4"/>
  <c r="E114" i="4" l="1"/>
  <c r="F76" i="4"/>
  <c r="F114" i="4" s="1"/>
  <c r="F45" i="4"/>
  <c r="F19" i="4"/>
  <c r="G9" i="4"/>
  <c r="H9" i="4" s="1"/>
  <c r="F33" i="4"/>
  <c r="G33" i="4" s="1"/>
  <c r="H33" i="4" s="1"/>
  <c r="F42" i="4"/>
  <c r="F124" i="4" s="1"/>
  <c r="E124" i="4"/>
  <c r="F116" i="4"/>
  <c r="G74" i="4"/>
  <c r="G116" i="4" l="1"/>
  <c r="H74" i="4"/>
  <c r="H107" i="3" l="1"/>
  <c r="B106" i="3"/>
  <c r="C106" i="3" s="1"/>
  <c r="D106" i="3" s="1"/>
  <c r="E106" i="3" s="1"/>
  <c r="F106" i="3" s="1"/>
  <c r="H105" i="3"/>
  <c r="E98" i="3"/>
  <c r="H49" i="3" l="1"/>
  <c r="C21" i="3"/>
  <c r="G113" i="3" l="1"/>
  <c r="B38" i="3" l="1"/>
  <c r="D21" i="3"/>
  <c r="H47" i="3"/>
  <c r="C38" i="3" l="1"/>
  <c r="H58" i="3"/>
  <c r="C9" i="3" l="1"/>
  <c r="D9" i="3" s="1"/>
  <c r="C74" i="3"/>
  <c r="D74" i="3" s="1"/>
  <c r="E74" i="3" s="1"/>
  <c r="H111" i="3"/>
  <c r="E9" i="3" l="1"/>
  <c r="D33" i="3"/>
  <c r="H54" i="3"/>
  <c r="G120" i="3"/>
  <c r="G124" i="3"/>
  <c r="G118" i="3"/>
  <c r="F9" i="3" l="1"/>
  <c r="F33" i="3" s="1"/>
  <c r="E33" i="3"/>
  <c r="D118" i="3"/>
  <c r="B33" i="3" l="1"/>
  <c r="D22" i="3"/>
  <c r="B45" i="3"/>
  <c r="C48" i="3"/>
  <c r="C33" i="3"/>
  <c r="C35" i="3"/>
  <c r="D47" i="3" l="1"/>
  <c r="C86" i="3" l="1"/>
  <c r="D86" i="3" l="1"/>
  <c r="D48" i="3"/>
  <c r="B124" i="3"/>
  <c r="E86" i="3" l="1"/>
  <c r="E48" i="3"/>
  <c r="F86" i="3" l="1"/>
  <c r="F48" i="3"/>
  <c r="G102" i="3"/>
  <c r="D51" i="3" l="1"/>
  <c r="G66" i="3" l="1"/>
  <c r="B7" i="3" l="1"/>
  <c r="H44" i="3" l="1"/>
  <c r="G44" i="3"/>
  <c r="G33" i="3" l="1"/>
  <c r="H33" i="3" s="1"/>
  <c r="C23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F58" i="3"/>
  <c r="H66" i="3" s="1"/>
  <c r="D123" i="3"/>
  <c r="F61" i="3" l="1"/>
  <c r="C45" i="3" l="1"/>
  <c r="D23" i="3" l="1"/>
  <c r="E23" i="3" s="1"/>
  <c r="F23" i="3" s="1"/>
  <c r="C116" i="3"/>
  <c r="E7" i="3"/>
  <c r="C42" i="3"/>
  <c r="C124" i="3" s="1"/>
  <c r="D38" i="3"/>
  <c r="E38" i="3" s="1"/>
  <c r="F38" i="3" s="1"/>
  <c r="D29" i="3"/>
  <c r="C76" i="3"/>
  <c r="D19" i="3" s="1"/>
  <c r="G7" i="3"/>
  <c r="G6" i="3"/>
  <c r="F7" i="3"/>
  <c r="F6" i="3"/>
  <c r="D7" i="3"/>
  <c r="C16" i="3"/>
  <c r="D16" i="3" s="1"/>
  <c r="E21" i="3"/>
  <c r="D113" i="3"/>
  <c r="C80" i="3"/>
  <c r="C30" i="3" s="1"/>
  <c r="H7" i="3"/>
  <c r="B114" i="3"/>
  <c r="C64" i="3"/>
  <c r="D64" i="3" s="1"/>
  <c r="E64" i="3" s="1"/>
  <c r="B121" i="3"/>
  <c r="D120" i="3"/>
  <c r="G127" i="3"/>
  <c r="H125" i="3"/>
  <c r="F118" i="3"/>
  <c r="E118" i="3"/>
  <c r="C118" i="3"/>
  <c r="B118" i="3"/>
  <c r="B116" i="3"/>
  <c r="C110" i="3"/>
  <c r="D110" i="3" s="1"/>
  <c r="E110" i="3" s="1"/>
  <c r="F110" i="3" s="1"/>
  <c r="D109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16" i="3" l="1"/>
  <c r="D80" i="3"/>
  <c r="E80" i="3" s="1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74" i="3" s="1"/>
  <c r="F16" i="3"/>
  <c r="G16" i="3" s="1"/>
  <c r="H16" i="3" s="1"/>
  <c r="E30" i="3"/>
  <c r="D116" i="3"/>
  <c r="D30" i="3"/>
  <c r="F30" i="3"/>
  <c r="E103" i="3"/>
  <c r="F64" i="3"/>
  <c r="F121" i="3" s="1"/>
  <c r="E121" i="3"/>
  <c r="E42" i="3"/>
  <c r="E124" i="3" s="1"/>
  <c r="G9" i="3"/>
  <c r="H9" i="3" s="1"/>
  <c r="E76" i="3"/>
  <c r="D114" i="3"/>
  <c r="E45" i="3"/>
  <c r="E19" i="3"/>
  <c r="F116" i="3" l="1"/>
  <c r="G116" i="3"/>
  <c r="F103" i="3"/>
  <c r="F42" i="3"/>
  <c r="F124" i="3" s="1"/>
  <c r="F76" i="3"/>
  <c r="F114" i="3" s="1"/>
  <c r="F45" i="3"/>
  <c r="E114" i="3"/>
  <c r="F19" i="3"/>
</calcChain>
</file>

<file path=xl/sharedStrings.xml><?xml version="1.0" encoding="utf-8"?>
<sst xmlns="http://schemas.openxmlformats.org/spreadsheetml/2006/main" count="1282" uniqueCount="468">
  <si>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</si>
  <si>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</si>
  <si>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</si>
  <si>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</si>
  <si>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</si>
  <si>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</si>
  <si>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</si>
  <si>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</si>
  <si>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</si>
  <si>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</si>
  <si>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</si>
  <si>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</si>
  <si>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</si>
  <si>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</si>
  <si>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</si>
  <si>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</si>
  <si>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</si>
  <si>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</si>
  <si>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</si>
  <si>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</si>
  <si>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</si>
  <si>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</si>
  <si>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</si>
  <si>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</si>
  <si>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</si>
  <si>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</si>
  <si>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</si>
  <si>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</si>
  <si>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</si>
  <si>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</si>
  <si>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</si>
  <si>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</si>
  <si>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</si>
  <si>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</si>
  <si>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</si>
  <si>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</si>
  <si>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</si>
  <si>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</si>
  <si>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</si>
  <si>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</si>
  <si>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</si>
  <si>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</si>
  <si>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</si>
  <si>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</si>
  <si>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</si>
  <si>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</si>
  <si>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</si>
  <si>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</si>
  <si>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</si>
  <si>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800648584 (Sub: *Chi) (OP)</t>
    <phoneticPr fontId="0" type="noConversion"/>
  </si>
  <si>
    <t>800651242 (Sub: *Chi) (OP)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</si>
  <si>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</si>
  <si>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</si>
  <si>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</si>
  <si>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</si>
  <si>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</si>
  <si>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</si>
  <si>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</si>
  <si>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</si>
  <si>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</si>
  <si>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</si>
  <si>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</si>
  <si>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</si>
  <si>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</si>
  <si>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</si>
  <si>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</si>
  <si>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</si>
  <si>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</si>
  <si>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</si>
  <si>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</si>
  <si>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</si>
  <si>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</si>
  <si>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</si>
  <si>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</si>
  <si>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# 1</t>
    <phoneticPr fontId="0" type="noConversion"/>
  </si>
  <si>
    <t># 10</t>
    <phoneticPr fontId="0" type="noConversion"/>
  </si>
  <si>
    <t>Starry Starry Talk (12 EPI)</t>
  </si>
  <si>
    <t>800514691 (Sub: Chi)  (CC)</t>
    <phoneticPr fontId="0" type="noConversion"/>
  </si>
  <si>
    <t>800649595 (Sub: Chi) (CC)</t>
    <phoneticPr fontId="0" type="noConversion"/>
  </si>
  <si>
    <t>Terminals (12 EPI)</t>
    <phoneticPr fontId="0" type="noConversion"/>
  </si>
  <si>
    <t>0545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</si>
  <si>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  <phoneticPr fontId="0" type="noConversion"/>
  </si>
  <si>
    <t>800628912 (Sub: Chi) (CC)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</si>
  <si>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</si>
  <si>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</si>
  <si>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</si>
  <si>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那些我愛過的人</t>
  </si>
  <si>
    <t>Life After Death (25 EPI)</t>
  </si>
  <si>
    <t>Hong Kong: A Feast of Local Flavours</t>
  </si>
  <si>
    <t>800653086 (CA/MA) (Sub: Chi)   (CC)</t>
    <phoneticPr fontId="0" type="noConversion"/>
  </si>
  <si>
    <t xml:space="preserve">800636954 (Sub: Chi) (CC) </t>
    <phoneticPr fontId="0" type="noConversion"/>
  </si>
  <si>
    <t>800629022 (CA/MA) (Sub: Chi) (CC)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</si>
  <si>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  <phoneticPr fontId="0" type="noConversion"/>
  </si>
  <si>
    <t>From Shenzhen To Zhongshan (8 EPI)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</si>
  <si>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  <phoneticPr fontId="0" type="noConversion"/>
  </si>
  <si>
    <t>玩轉深中懶人包</t>
  </si>
  <si>
    <t>800647325 (Sub: *Chi) (OP)</t>
    <phoneticPr fontId="0" type="noConversion"/>
  </si>
  <si>
    <t>0445</t>
    <phoneticPr fontId="0" type="noConversion"/>
  </si>
  <si>
    <t>800628204 (Sub: Chi) (CC)</t>
    <phoneticPr fontId="0" type="noConversion"/>
  </si>
  <si>
    <r>
      <t>快樂奇蹟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The X Factor Of Joy (4 EPI)</t>
    </r>
    <phoneticPr fontId="0" type="noConversion"/>
  </si>
  <si>
    <t>800543431 (Sub: Chi) (CC)</t>
    <phoneticPr fontId="0" type="noConversion"/>
  </si>
  <si>
    <r>
      <t>媽媽唔易"造"</t>
    </r>
    <r>
      <rPr>
        <sz val="14"/>
        <rFont val="Times New Roman"/>
        <family val="1"/>
      </rPr>
      <t>Mom No Easy (5 EPI)</t>
    </r>
    <phoneticPr fontId="0" type="noConversion"/>
  </si>
  <si>
    <t>800552960 (Sub: Chi) (CC)</t>
    <phoneticPr fontId="0" type="noConversion"/>
  </si>
  <si>
    <t># 5</t>
    <phoneticPr fontId="0" type="noConversion"/>
  </si>
  <si>
    <t>拂玉鞍 The Unexpected Marriage (24 EPI)</t>
    <phoneticPr fontId="0" type="noConversion"/>
  </si>
  <si>
    <t>800653724 (CA/MA) (Sub: Chi/Eng) (CC)</t>
    <phoneticPr fontId="0" type="noConversion"/>
  </si>
  <si>
    <t># 6</t>
    <phoneticPr fontId="0" type="noConversion"/>
  </si>
  <si>
    <t>'Cho Lam Is My Sis (9 EPI)</t>
  </si>
  <si>
    <t>800607846 (Sub: Chi)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</si>
  <si>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</si>
  <si>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</si>
  <si>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t>800654213 (Sub: *Chi) (OP)</t>
    <phoneticPr fontId="0" type="noConversion"/>
  </si>
  <si>
    <t>Fancy But Not Pricey (14 EPI)</t>
  </si>
  <si>
    <t>800652180 (Sub: Chi) (CC)</t>
    <phoneticPr fontId="0" type="noConversion"/>
  </si>
  <si>
    <t>Ink Side Story (15 EPI)</t>
  </si>
  <si>
    <t>800652311 (Sub: Chi) (CC)</t>
    <phoneticPr fontId="0" type="noConversion"/>
  </si>
  <si>
    <t># 4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</si>
  <si>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#26</t>
    </r>
    <phoneticPr fontId="0" type="noConversion"/>
  </si>
  <si>
    <t>友乜唔講得 #12</t>
    <phoneticPr fontId="0" type="noConversion"/>
  </si>
  <si>
    <t>800651234 (Sub: *Chi) (OP)</t>
    <phoneticPr fontId="0" type="noConversion"/>
  </si>
  <si>
    <t>J Music 2025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</si>
  <si>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37</t>
    </r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</si>
  <si>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</si>
  <si>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中山江門篇</t>
    </r>
    <r>
      <rPr>
        <sz val="14"/>
        <rFont val="Times New Roman"/>
        <family val="1"/>
      </rPr>
      <t xml:space="preserve"> Long Weekend Getaways (Sr.3) (4 EPI)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</si>
  <si>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</si>
  <si>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t>Sunday Report 2025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</si>
  <si>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</si>
  <si>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>800633596 (CA/MA) (Sub: Chi/Eng) (CC)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</si>
  <si>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  <phoneticPr fontId="0" type="noConversion"/>
  </si>
  <si>
    <t>WK 18</t>
    <phoneticPr fontId="0" type="noConversion"/>
  </si>
  <si>
    <t>PERIOD: 5 - 11 May 2025</t>
    <phoneticPr fontId="0" type="noConversion"/>
  </si>
  <si>
    <r>
      <t>真相</t>
    </r>
    <r>
      <rPr>
        <sz val="14"/>
        <rFont val="Times New Roman"/>
        <family val="1"/>
      </rPr>
      <t xml:space="preserve"> The Other Truth (25 EPI)</t>
    </r>
    <phoneticPr fontId="0" type="noConversion"/>
  </si>
  <si>
    <t># 1322</t>
    <phoneticPr fontId="0" type="noConversion"/>
  </si>
  <si>
    <t># 1711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</si>
  <si>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#89-93</t>
    </r>
    <phoneticPr fontId="0" type="noConversion"/>
  </si>
  <si>
    <t># 65</t>
    <phoneticPr fontId="0" type="noConversion"/>
  </si>
  <si>
    <t># 66</t>
    <phoneticPr fontId="0" type="noConversion"/>
  </si>
  <si>
    <t># 67</t>
  </si>
  <si>
    <t># 68</t>
  </si>
  <si>
    <t># 69</t>
  </si>
  <si>
    <t># 14</t>
    <phoneticPr fontId="0" type="noConversion"/>
  </si>
  <si>
    <t># 8</t>
    <phoneticPr fontId="0" type="noConversion"/>
  </si>
  <si>
    <t># 91</t>
    <phoneticPr fontId="0" type="noConversion"/>
  </si>
  <si>
    <t># 1866</t>
    <phoneticPr fontId="0" type="noConversion"/>
  </si>
  <si>
    <t># 23</t>
    <phoneticPr fontId="0" type="noConversion"/>
  </si>
  <si>
    <t>親民的品味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</si>
  <si>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84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</si>
  <si>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85</t>
    </r>
    <phoneticPr fontId="0" type="noConversion"/>
  </si>
  <si>
    <t>獨嘉登機指南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</si>
  <si>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396</t>
    </r>
    <phoneticPr fontId="0" type="noConversion"/>
  </si>
  <si>
    <t># 125</t>
    <phoneticPr fontId="0" type="noConversion"/>
  </si>
  <si>
    <t># 2548</t>
    <phoneticPr fontId="0" type="noConversion"/>
  </si>
  <si>
    <t># 16</t>
    <phoneticPr fontId="0" type="noConversion"/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</si>
  <si>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  <phoneticPr fontId="0" type="noConversion"/>
  </si>
  <si>
    <t># 3762</t>
    <phoneticPr fontId="0" type="noConversion"/>
  </si>
  <si>
    <t># 3765              2315</t>
    <phoneticPr fontId="0" type="noConversion"/>
  </si>
  <si>
    <t># 124</t>
    <phoneticPr fontId="0" type="noConversion"/>
  </si>
  <si>
    <t># 2547</t>
    <phoneticPr fontId="0" type="noConversion"/>
  </si>
  <si>
    <t>養生之旅</t>
    <phoneticPr fontId="0" type="noConversion"/>
  </si>
  <si>
    <t># 15</t>
    <phoneticPr fontId="0" type="noConversion"/>
  </si>
  <si>
    <t># 1865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</si>
  <si>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249</t>
    </r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</si>
  <si>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</si>
  <si>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</si>
  <si>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</si>
  <si>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18</t>
    </r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</si>
  <si>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</si>
  <si>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</si>
  <si>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17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</si>
  <si>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19</t>
    </r>
    <phoneticPr fontId="0" type="noConversion"/>
  </si>
  <si>
    <t>香港系列之原味道 #5 (9 EPI)</t>
    <phoneticPr fontId="0" type="noConversion"/>
  </si>
  <si>
    <t>TBC  (Sub: *Chi) (OP)</t>
    <phoneticPr fontId="0" type="noConversion"/>
  </si>
  <si>
    <t>中年好聲音3之決戰前夕</t>
    <phoneticPr fontId="0" type="noConversion"/>
  </si>
  <si>
    <t>Midlife, Sing &amp; Shine! 3 - The Final Countdown</t>
  </si>
  <si>
    <t>800654871 (Sub: *Chi) (OP)</t>
    <phoneticPr fontId="0" type="noConversion"/>
  </si>
  <si>
    <t>紋人多故事 # 3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</si>
  <si>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#17 (26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</si>
  <si>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</si>
  <si>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#22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</si>
  <si>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  <phoneticPr fontId="0" type="noConversion"/>
  </si>
  <si>
    <t># 131</t>
    <phoneticPr fontId="0" type="noConversion"/>
  </si>
  <si>
    <t>J Music #83</t>
    <phoneticPr fontId="0" type="noConversion"/>
  </si>
  <si>
    <t>長州搶包山 (直播)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</si>
  <si>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</si>
  <si>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</si>
  <si>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</si>
  <si>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</si>
  <si>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  <phoneticPr fontId="0" type="noConversion"/>
  </si>
  <si>
    <t>解風東京 # 8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</si>
  <si>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</si>
  <si>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19</t>
    <phoneticPr fontId="0" type="noConversion"/>
  </si>
  <si>
    <t>PERIOD: 12 - 18 May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</si>
  <si>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</si>
  <si>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</si>
  <si>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t>真相</t>
    </r>
    <r>
      <rPr>
        <sz val="14"/>
        <rFont val="Times New Roman"/>
        <family val="1"/>
      </rPr>
      <t xml:space="preserve"> The Other Truth (25 EPI)</t>
    </r>
  </si>
  <si>
    <t># 2552</t>
    <phoneticPr fontId="0" type="noConversion"/>
  </si>
  <si>
    <t># 9</t>
    <phoneticPr fontId="0" type="noConversion"/>
  </si>
  <si>
    <t># 1329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</si>
  <si>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</si>
  <si>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23 - 24</t>
    <phoneticPr fontId="0" type="noConversion"/>
  </si>
  <si>
    <t># 25</t>
    <phoneticPr fontId="0" type="noConversion"/>
  </si>
  <si>
    <t>香港系列之原味道 #6 (9 EPI)</t>
    <phoneticPr fontId="0" type="noConversion"/>
  </si>
  <si>
    <t>一條麻甩在汕頭 #10</t>
    <phoneticPr fontId="0" type="noConversion"/>
  </si>
  <si>
    <t># 1870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</si>
  <si>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</si>
  <si>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250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</si>
  <si>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</si>
  <si>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10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</si>
  <si>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</si>
  <si>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19</t>
    </r>
  </si>
  <si>
    <t># 1716</t>
    <phoneticPr fontId="0" type="noConversion"/>
  </si>
  <si>
    <t># 20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</si>
  <si>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</t>
    </r>
    <r>
      <rPr>
        <sz val="14"/>
        <rFont val="Times New Roman"/>
        <family val="1"/>
      </rPr>
      <t xml:space="preserve"> #27</t>
    </r>
  </si>
  <si>
    <t>800628212 (Sub: Chi) (CC)</t>
    <phoneticPr fontId="0" type="noConversion"/>
  </si>
  <si>
    <t>800625442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</si>
  <si>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珠海篇</t>
    </r>
    <r>
      <rPr>
        <sz val="14"/>
        <rFont val="Times New Roman"/>
        <family val="1"/>
      </rPr>
      <t xml:space="preserve"> Long Weekend Getaways (Sr.4) (2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</si>
  <si>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</si>
  <si>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媽媽唔易"造"</t>
    </r>
    <r>
      <rPr>
        <sz val="14"/>
        <rFont val="Times New Roman"/>
        <family val="1"/>
      </rPr>
      <t>Mom No Easy (5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</si>
  <si>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</si>
  <si>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</si>
  <si>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</si>
  <si>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</si>
  <si>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</si>
  <si>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93</t>
    <phoneticPr fontId="0" type="noConversion"/>
  </si>
  <si>
    <t># 1871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</si>
  <si>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</si>
  <si>
    <r>
      <t>機智女法醫</t>
    </r>
    <r>
      <rPr>
        <sz val="14"/>
        <rFont val="Times New Roman"/>
        <family val="3"/>
        <charset val="136"/>
      </rPr>
      <t xml:space="preserve"> </t>
    </r>
    <r>
      <rPr>
        <sz val="14"/>
        <rFont val="細明體"/>
        <family val="3"/>
        <charset val="136"/>
      </rPr>
      <t>The Imperial Coroner (20 EPI)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</si>
  <si>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</si>
  <si>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20</t>
    </r>
  </si>
  <si>
    <t># 28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</si>
  <si>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</si>
  <si>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</si>
  <si>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</si>
  <si>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86</t>
    </r>
  </si>
  <si>
    <t>獨嘉登機指南 #12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</si>
  <si>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87</t>
    </r>
  </si>
  <si>
    <t>親民的品味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</si>
  <si>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</si>
  <si>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18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</si>
  <si>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</si>
  <si>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</si>
  <si>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132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</si>
  <si>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</si>
  <si>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800654886 (Sub: *Chi) (OP)</t>
    <phoneticPr fontId="0" type="noConversion"/>
  </si>
  <si>
    <t># 2553</t>
    <phoneticPr fontId="0" type="noConversion"/>
  </si>
  <si>
    <t>800649483  (Sub: *Chi) (OP)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</si>
  <si>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</si>
  <si>
    <t>Made In Shantou (13 EPI)</t>
    <phoneticPr fontId="0" type="noConversion"/>
  </si>
  <si>
    <r>
      <t>大師兄</t>
    </r>
    <r>
      <rPr>
        <sz val="13"/>
        <rFont val="Times New Roman"/>
        <family val="1"/>
      </rPr>
      <t>Thank You Very Much</t>
    </r>
    <r>
      <rPr>
        <sz val="13"/>
        <rFont val="細明體"/>
        <family val="3"/>
        <charset val="136"/>
      </rPr>
      <t>感謝祭</t>
    </r>
  </si>
  <si>
    <t># 11</t>
    <phoneticPr fontId="0" type="noConversion"/>
  </si>
  <si>
    <t>TBC</t>
    <phoneticPr fontId="0" type="noConversion"/>
  </si>
  <si>
    <t>Super Trio - Thank You Very Much Special</t>
  </si>
  <si>
    <t># 21</t>
    <phoneticPr fontId="0" type="noConversion"/>
  </si>
  <si>
    <r>
      <rPr>
        <sz val="14"/>
        <rFont val="細明體"/>
        <family val="3"/>
        <charset val="136"/>
      </rPr>
      <t>友乜唔講得</t>
    </r>
    <r>
      <rPr>
        <sz val="14"/>
        <rFont val="Times New Roman"/>
        <family val="1"/>
      </rPr>
      <t xml:space="preserve"> # 13 (13 EPI)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</si>
  <si>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#18 (26 EPI)</t>
    </r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</si>
  <si>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</si>
  <si>
    <t>J Music #84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</si>
  <si>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</si>
  <si>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20</t>
    </r>
  </si>
  <si>
    <t># 3766</t>
    <phoneticPr fontId="0" type="noConversion"/>
  </si>
  <si>
    <t># 3769  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</si>
  <si>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#23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</si>
  <si>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39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</si>
  <si>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</si>
  <si>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9</t>
    <phoneticPr fontId="0" type="noConversion"/>
  </si>
  <si>
    <r>
      <t>大師兄</t>
    </r>
    <r>
      <rPr>
        <sz val="14"/>
        <rFont val="Times New Roman"/>
        <family val="3"/>
        <charset val="136"/>
      </rPr>
      <t>Thank You Very Much</t>
    </r>
    <r>
      <rPr>
        <sz val="14"/>
        <rFont val="細明體"/>
        <family val="3"/>
        <charset val="136"/>
      </rPr>
      <t>感謝祭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</si>
  <si>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</si>
  <si>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70</t>
    <phoneticPr fontId="0" type="noConversion"/>
  </si>
  <si>
    <t># 71</t>
    <phoneticPr fontId="0" type="noConversion"/>
  </si>
  <si>
    <t># 72</t>
  </si>
  <si>
    <t># 73</t>
  </si>
  <si>
    <t># 74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</si>
  <si>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#94-98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</si>
  <si>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 (直播)</t>
    </r>
    <r>
      <rPr>
        <sz val="14"/>
        <rFont val="Times New Roman"/>
        <family val="1"/>
      </rPr>
      <t xml:space="preserve"> #27</t>
    </r>
    <r>
      <rPr>
        <sz val="14"/>
        <rFont val="Times New Roman"/>
        <family val="3"/>
        <charset val="136"/>
      </rPr>
      <t xml:space="preserve"> </t>
    </r>
  </si>
  <si>
    <t>Med with Doc (26 EPI)</t>
  </si>
  <si>
    <t>Midlife, Sing &amp; Shine! S3 Final  (Live) (29 EPI)</t>
  </si>
  <si>
    <t>You Are Not Alone</t>
  </si>
  <si>
    <t>Friendship Has No Limits</t>
  </si>
  <si>
    <t>Made In Shantou (13 EPI)</t>
  </si>
  <si>
    <t>Midlife, Sing &amp; Shine! 3 - After Show (Live)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</si>
  <si>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</si>
  <si>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20</t>
    <phoneticPr fontId="0" type="noConversion"/>
  </si>
  <si>
    <t>PERIOD: 19 - 25 May 2025</t>
    <phoneticPr fontId="0" type="noConversion"/>
  </si>
  <si>
    <t># 138</t>
    <phoneticPr fontId="0" type="noConversion"/>
  </si>
  <si>
    <t># 2557</t>
    <phoneticPr fontId="0" type="noConversion"/>
  </si>
  <si>
    <t># 7</t>
    <phoneticPr fontId="0" type="noConversion"/>
  </si>
  <si>
    <t># 1336</t>
    <phoneticPr fontId="0" type="noConversion"/>
  </si>
  <si>
    <t>南美潮什麼</t>
  </si>
  <si>
    <t>包青天再起風雲</t>
    <phoneticPr fontId="0" type="noConversion"/>
  </si>
  <si>
    <t>Justice Bao: The First Year (30 EPI)</t>
    <phoneticPr fontId="0" type="noConversion"/>
  </si>
  <si>
    <t># 1 - 2</t>
    <phoneticPr fontId="0" type="noConversion"/>
  </si>
  <si>
    <t># 3 - 4</t>
    <phoneticPr fontId="0" type="noConversion"/>
  </si>
  <si>
    <t># 1875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</si>
  <si>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251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</si>
  <si>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</si>
  <si>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</si>
  <si>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20</t>
    </r>
  </si>
  <si>
    <t># 1721</t>
    <phoneticPr fontId="0" type="noConversion"/>
  </si>
  <si>
    <r>
      <rPr>
        <sz val="14"/>
        <rFont val="細明體"/>
        <family val="1"/>
        <charset val="136"/>
      </rPr>
      <t>獅子山下</t>
    </r>
    <r>
      <rPr>
        <sz val="14"/>
        <rFont val="Times New Roman"/>
        <family val="1"/>
      </rPr>
      <t xml:space="preserve"> 2024</t>
    </r>
    <r>
      <rPr>
        <sz val="14"/>
        <rFont val="Times New Roman"/>
        <family val="1"/>
        <charset val="136"/>
      </rPr>
      <t xml:space="preserve"> -</t>
    </r>
  </si>
  <si>
    <t>下世不要嫁給你</t>
    <phoneticPr fontId="0" type="noConversion"/>
  </si>
  <si>
    <t>800630242 (Sub: Chi) (CC)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</si>
  <si>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</si>
  <si>
    <t># 2</t>
    <phoneticPr fontId="0" type="noConversion"/>
  </si>
  <si>
    <r>
      <rPr>
        <sz val="14"/>
        <rFont val="細明體"/>
        <family val="3"/>
        <charset val="136"/>
      </rPr>
      <t>友乜唔講得</t>
    </r>
    <r>
      <rPr>
        <sz val="14"/>
        <rFont val="Times New Roman"/>
        <family val="1"/>
      </rPr>
      <t xml:space="preserve"> # 13 </t>
    </r>
  </si>
  <si>
    <t># 1876</t>
    <phoneticPr fontId="0" type="noConversion"/>
  </si>
  <si>
    <t>800598691 (CA/MA) (Sub: Chi) (CC)</t>
    <phoneticPr fontId="0" type="noConversion"/>
  </si>
  <si>
    <r>
      <t>機智女法醫</t>
    </r>
    <r>
      <rPr>
        <sz val="14"/>
        <rFont val="Times New Roman"/>
        <family val="3"/>
        <charset val="136"/>
      </rPr>
      <t xml:space="preserve"> The Imperial Coroner (20 EPI)</t>
    </r>
  </si>
  <si>
    <t># 3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</si>
  <si>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88</t>
    </r>
  </si>
  <si>
    <r>
      <t>美食新聞報道</t>
    </r>
    <r>
      <rPr>
        <sz val="14"/>
        <rFont val="Times New Roman"/>
        <family val="1"/>
        <charset val="136"/>
      </rPr>
      <t xml:space="preserve"> # 89</t>
    </r>
  </si>
  <si>
    <r>
      <t>美食新聞報道 (*港台篇)</t>
    </r>
    <r>
      <rPr>
        <sz val="14"/>
        <rFont val="Times New Roman"/>
        <family val="1"/>
        <charset val="136"/>
      </rPr>
      <t xml:space="preserve"> #1</t>
    </r>
  </si>
  <si>
    <t>親民的品味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</si>
  <si>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</si>
  <si>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</si>
  <si>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21</t>
    </r>
  </si>
  <si>
    <t># 139</t>
    <phoneticPr fontId="0" type="noConversion"/>
  </si>
  <si>
    <t># 2558</t>
    <phoneticPr fontId="0" type="noConversion"/>
  </si>
  <si>
    <t>香港系列之原味道 #7 (9 EPI)</t>
    <phoneticPr fontId="0" type="noConversion"/>
  </si>
  <si>
    <t>800649483 (Sub: *Chi) (OP)</t>
    <phoneticPr fontId="0" type="noConversion"/>
  </si>
  <si>
    <t>一條麻甩在汕頭 #11</t>
    <phoneticPr fontId="0" type="noConversion"/>
  </si>
  <si>
    <t>800652311 (Sub: Chi) (CC)</t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</si>
  <si>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紅白大戰</t>
    </r>
    <r>
      <rPr>
        <sz val="13"/>
        <rFont val="Times New Roman"/>
        <family val="1"/>
      </rPr>
      <t xml:space="preserve"> #28</t>
    </r>
  </si>
  <si>
    <t>紋人多故事 # 5</t>
    <phoneticPr fontId="0" type="noConversion"/>
  </si>
  <si>
    <t>800654685 (CA/MA) (Sub: Chi/Eng) (CC)</t>
    <phoneticPr fontId="0" type="noConversion"/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</si>
  <si>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</si>
  <si>
    <r>
      <rPr>
        <sz val="14"/>
        <rFont val="細明體"/>
        <family val="1"/>
        <charset val="136"/>
      </rPr>
      <t xml:space="preserve">一日打工限定 </t>
    </r>
    <r>
      <rPr>
        <sz val="14"/>
        <rFont val="Times New Roman"/>
        <family val="1"/>
      </rPr>
      <t>A Day with a Pro (15 EPI) (15 EPI)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</si>
  <si>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40</t>
    </r>
  </si>
  <si>
    <t>J Music #85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</si>
  <si>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21</t>
    </r>
  </si>
  <si>
    <t># 3770</t>
    <phoneticPr fontId="0" type="noConversion"/>
  </si>
  <si>
    <t># 3773              2315</t>
    <phoneticPr fontId="0" type="noConversion"/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</si>
  <si>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7</t>
    </r>
  </si>
  <si>
    <t>0145</t>
    <phoneticPr fontId="0" type="noConversion"/>
  </si>
  <si>
    <t>解風東京 # 10</t>
    <phoneticPr fontId="0" type="noConversion"/>
  </si>
  <si>
    <t># 75</t>
    <phoneticPr fontId="0" type="noConversion"/>
  </si>
  <si>
    <t># 76</t>
    <phoneticPr fontId="0" type="noConversion"/>
  </si>
  <si>
    <t># 77</t>
  </si>
  <si>
    <t># 78</t>
  </si>
  <si>
    <t># 79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</si>
  <si>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#99-103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</si>
  <si>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王者駕到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 xml:space="preserve">) 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</si>
  <si>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</si>
  <si>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21</t>
    <phoneticPr fontId="0" type="noConversion"/>
  </si>
  <si>
    <t>PERIOD: 26 - 1 Jun 2025</t>
    <phoneticPr fontId="0" type="noConversion"/>
  </si>
  <si>
    <t># 145</t>
    <phoneticPr fontId="0" type="noConversion"/>
  </si>
  <si>
    <t># 22</t>
    <phoneticPr fontId="0" type="noConversion"/>
  </si>
  <si>
    <t># 2562</t>
    <phoneticPr fontId="0" type="noConversion"/>
  </si>
  <si>
    <t># 1343</t>
    <phoneticPr fontId="0" type="noConversion"/>
  </si>
  <si>
    <t># 1880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</si>
  <si>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252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</si>
  <si>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</si>
  <si>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21</t>
    </r>
  </si>
  <si>
    <t># 1726</t>
    <phoneticPr fontId="0" type="noConversion"/>
  </si>
  <si>
    <t>800638535 (Sub: Chi) (CC)</t>
    <phoneticPr fontId="0" type="noConversion"/>
  </si>
  <si>
    <t>800628703 (Sub: Chi) (CC)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</si>
  <si>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</si>
  <si>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</si>
  <si>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t># 17</t>
    <phoneticPr fontId="0" type="noConversion"/>
  </si>
  <si>
    <t># 1881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</si>
  <si>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22</t>
    </r>
  </si>
  <si>
    <r>
      <t>美食新聞報道</t>
    </r>
    <r>
      <rPr>
        <sz val="14"/>
        <rFont val="Times New Roman"/>
        <family val="1"/>
        <charset val="136"/>
      </rPr>
      <t xml:space="preserve"> # 90</t>
    </r>
  </si>
  <si>
    <r>
      <t>美食新聞報道</t>
    </r>
    <r>
      <rPr>
        <sz val="14"/>
        <rFont val="Times New Roman"/>
        <family val="1"/>
        <charset val="136"/>
      </rPr>
      <t xml:space="preserve"> # 91</t>
    </r>
  </si>
  <si>
    <r>
      <t>美食新聞報道 (*港台篇)</t>
    </r>
    <r>
      <rPr>
        <sz val="14"/>
        <rFont val="Times New Roman"/>
        <family val="1"/>
        <charset val="136"/>
      </rPr>
      <t xml:space="preserve"> #2</t>
    </r>
  </si>
  <si>
    <t>親民的品味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</si>
  <si>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</si>
  <si>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20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</si>
  <si>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20</t>
    </r>
  </si>
  <si>
    <t># 146</t>
    <phoneticPr fontId="0" type="noConversion"/>
  </si>
  <si>
    <t># 2563</t>
    <phoneticPr fontId="0" type="noConversion"/>
  </si>
  <si>
    <t>香港系列之原味道 #8 (9 EPI)</t>
    <phoneticPr fontId="0" type="noConversion"/>
  </si>
  <si>
    <t>TBC (Sub: *Chi) (OP)</t>
    <phoneticPr fontId="0" type="noConversion"/>
  </si>
  <si>
    <r>
      <t xml:space="preserve">Danny's Last Summer </t>
    </r>
    <r>
      <rPr>
        <sz val="14"/>
        <rFont val="細明體"/>
        <family val="3"/>
        <charset val="136"/>
      </rPr>
      <t>結他‧低泣‧童年時</t>
    </r>
  </si>
  <si>
    <t>Danny Summer Special 2025</t>
    <phoneticPr fontId="0" type="noConversion"/>
  </si>
  <si>
    <t>紋人多故事 # 6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</si>
  <si>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#19 (26 EPI)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</si>
  <si>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22</t>
    </r>
  </si>
  <si>
    <t># 3774</t>
    <phoneticPr fontId="0" type="noConversion"/>
  </si>
  <si>
    <t># 3777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</si>
  <si>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41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</si>
  <si>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8</t>
    </r>
  </si>
  <si>
    <t>解風東京 # 11</t>
    <phoneticPr fontId="0" type="noConversion"/>
  </si>
  <si>
    <t># 80</t>
    <phoneticPr fontId="0" type="noConversion"/>
  </si>
  <si>
    <t># 81</t>
    <phoneticPr fontId="0" type="noConversion"/>
  </si>
  <si>
    <t># 82</t>
  </si>
  <si>
    <t># 83</t>
  </si>
  <si>
    <t># 84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</si>
  <si>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#104-108</t>
    </r>
  </si>
  <si>
    <t xml:space="preserve">(R)        </t>
  </si>
  <si>
    <t>新聞透視 # 17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</si>
  <si>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</si>
  <si>
    <r>
      <rPr>
        <sz val="14"/>
        <rFont val="細明體"/>
        <family val="1"/>
        <charset val="136"/>
      </rPr>
      <t xml:space="preserve">東張西望  </t>
    </r>
    <r>
      <rPr>
        <sz val="14"/>
        <rFont val="Times New Roman"/>
        <family val="1"/>
      </rPr>
      <t># 131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</si>
  <si>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19</t>
    </r>
  </si>
  <si>
    <t>新聞透視 # 18</t>
  </si>
  <si>
    <t>一條麻甩在汕頭 #10</t>
  </si>
  <si>
    <t>香港系列之原味道 #6 (9 EPI)</t>
  </si>
  <si>
    <t>新聞掏寶 # 250</t>
  </si>
  <si>
    <t>TBC (Sub: *Chi) (OP)</t>
  </si>
  <si>
    <t>2025TVB年中節目巡禮</t>
  </si>
  <si>
    <t>紋人多故事 # 4</t>
  </si>
  <si>
    <t>800647325 (Sub: *Chi) (OP)</t>
  </si>
  <si>
    <t>800652655 (Sub: *Chi) (OP)</t>
  </si>
  <si>
    <t>下世不要嫁給你</t>
  </si>
  <si>
    <t>Below The Lion Rock 2024</t>
  </si>
  <si>
    <t>0345</t>
  </si>
  <si>
    <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3"/>
        <charset val="136"/>
      </rPr>
      <t>王者駕到</t>
    </r>
  </si>
  <si>
    <t>0415</t>
  </si>
  <si>
    <t>J Music #83</t>
  </si>
  <si>
    <t xml:space="preserve">800621935 (Sub: Chi) (CC) </t>
    <phoneticPr fontId="0" type="noConversion"/>
  </si>
  <si>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</rPr>
      <t xml:space="preserve"> Lifecyclopedia (12 EPI)</t>
    </r>
  </si>
  <si>
    <t>800654051 (CA/MA) (Sub: Chi/Eng) (CC)</t>
    <phoneticPr fontId="0" type="noConversion"/>
  </si>
  <si>
    <r>
      <rPr>
        <sz val="14"/>
        <rFont val="微軟正黑體"/>
        <family val="2"/>
        <charset val="136"/>
      </rPr>
      <t>刑偵</t>
    </r>
    <r>
      <rPr>
        <sz val="14"/>
        <rFont val="Times New Roman"/>
        <family val="2"/>
      </rPr>
      <t>12</t>
    </r>
    <r>
      <rPr>
        <sz val="14"/>
        <rFont val="Times New Roman"/>
        <family val="2"/>
        <charset val="136"/>
      </rPr>
      <t xml:space="preserve"> D.I.D. 12 (25 EPI)</t>
    </r>
  </si>
  <si>
    <t>「保境安民為公益」綜藝大匯演</t>
    <phoneticPr fontId="0" type="noConversion"/>
  </si>
  <si>
    <t>"Community Safety for the Public Good" Variety Show</t>
    <phoneticPr fontId="0" type="noConversion"/>
  </si>
  <si>
    <t xml:space="preserve">800621935 (Sub: Chi) (CC) </t>
  </si>
  <si>
    <t># 3</t>
  </si>
  <si>
    <t># 4</t>
  </si>
  <si>
    <t>800654051 (CA/MA) (Sub: Chi/Eng) (CC)</t>
  </si>
  <si>
    <t xml:space="preserve"> </t>
  </si>
  <si>
    <t># 6</t>
  </si>
  <si>
    <t># 7</t>
  </si>
  <si>
    <t># 8</t>
  </si>
  <si>
    <t># 9</t>
  </si>
  <si>
    <t># 10</t>
  </si>
  <si>
    <t>800651234 (Sub: *Chi) (OP)</t>
  </si>
  <si>
    <t>J Music #86</t>
  </si>
  <si>
    <t>J Music 2025</t>
  </si>
  <si>
    <t>800651242 (Sub: *Chi) (OP)</t>
  </si>
  <si>
    <t>JSG Billboard 2025</t>
  </si>
  <si>
    <t>800641963  (Sub: Chi) (CC)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</si>
  <si>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#24</t>
    </r>
  </si>
  <si>
    <t xml:space="preserve">Shock Mystery </t>
  </si>
  <si>
    <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3"/>
        <charset val="136"/>
      </rPr>
      <t>王者駕到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 xml:space="preserve"> 1715</t>
    </r>
  </si>
  <si>
    <t>Mid-Year Program Presentation 2025</t>
  </si>
  <si>
    <t xml:space="preserve">800652303 (Sub: Chi) (CC)  </t>
  </si>
  <si>
    <t>Gourmet Express - Hong Kong &amp; Taiwan</t>
  </si>
  <si>
    <t>800656193 (Sub: *Chi) (OP)</t>
  </si>
  <si>
    <t>開箱太陽馬戲團</t>
  </si>
  <si>
    <t>Unboxing Cirque du Soleil Kooza</t>
  </si>
  <si>
    <t>800656185 (Sub: *Chi) (OP)</t>
  </si>
  <si>
    <t>李兆基博士紀念特輯 • 和光同塵 #1</t>
  </si>
  <si>
    <t>In Loving Memory of Dr. Lee Shau Kee - A Light Among Us (2 EPI)</t>
  </si>
  <si>
    <t>800648584 (Sub: *Chi) (OP)</t>
  </si>
  <si>
    <t>Midlife, Sing &amp; Shine! 3 (29 EPI)</t>
  </si>
  <si>
    <r>
      <rPr>
        <sz val="14"/>
        <rFont val="細明體"/>
        <family val="3"/>
        <charset val="136"/>
      </rPr>
      <t>浪族闊少爺</t>
    </r>
    <r>
      <rPr>
        <sz val="14"/>
        <rFont val="Times New Roman"/>
        <family val="1"/>
      </rPr>
      <t xml:space="preserve"> LIFE OF HIS OWN, A (20 EPI)</t>
    </r>
  </si>
  <si>
    <t># 1</t>
  </si>
  <si>
    <t># 2</t>
  </si>
  <si>
    <t>香港系列之原味道 #8</t>
  </si>
  <si>
    <t>包青天再起風雲</t>
  </si>
  <si>
    <t>Justice Bao: The First Year (30 EPI)</t>
  </si>
  <si>
    <t>沙田龍舟競賽2025 (直播)</t>
  </si>
  <si>
    <t># 5 - 6</t>
  </si>
  <si>
    <t>Shatin Dragon Boat Races 2025 (Live)</t>
  </si>
  <si>
    <t>(CA/MA) (Sub: Chi/Eng)  (CC)</t>
  </si>
  <si>
    <t>東張西望  Scoop 2025</t>
  </si>
  <si>
    <t># 151</t>
  </si>
  <si>
    <t>800636931(Sub: Chi) (CC)</t>
  </si>
  <si>
    <t>800514691 (Sub: Chi)  (CC)</t>
  </si>
  <si>
    <r>
      <rPr>
        <sz val="14"/>
        <rFont val="新細明體"/>
        <family val="1"/>
        <charset val="136"/>
      </rPr>
      <t>最佳拍檔</t>
    </r>
    <r>
      <rPr>
        <sz val="14"/>
        <rFont val="Times New Roman"/>
        <family val="1"/>
        <charset val="136"/>
      </rPr>
      <t xml:space="preserve"> </t>
    </r>
    <r>
      <rPr>
        <sz val="14"/>
        <rFont val="新細明體"/>
        <family val="1"/>
        <charset val="136"/>
      </rPr>
      <t>絕密檔案</t>
    </r>
    <r>
      <rPr>
        <sz val="14"/>
        <rFont val="Times New Roman"/>
        <family val="1"/>
      </rPr>
      <t xml:space="preserve"> # 12</t>
    </r>
  </si>
  <si>
    <t>J Music #85</t>
  </si>
  <si>
    <t>女神配對計劃 花生搶先看</t>
  </si>
  <si>
    <t>A Date with Goddess - First Impression</t>
  </si>
  <si>
    <t>李兆基博士紀念特輯 • 和光同塵 #2</t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</si>
  <si>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紅白大戰</t>
    </r>
    <r>
      <rPr>
        <sz val="13"/>
        <rFont val="Times New Roman"/>
        <family val="1"/>
      </rPr>
      <t xml:space="preserve"> #29</t>
    </r>
  </si>
  <si>
    <t>0445</t>
  </si>
  <si>
    <t>勁歌金榜 # 22</t>
  </si>
  <si>
    <t>最佳拍檔 絕密檔案 # 12</t>
  </si>
  <si>
    <t>星期日檔案 # 20</t>
  </si>
  <si>
    <t>800656533 (Sub: *Chi) (OP)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</si>
</sst>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9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sz val="14"/>
      <name val="Times New Roman"/>
      <family val="3"/>
    </font>
    <font>
      <b/>
      <sz val="13"/>
      <name val="Times New Roman"/>
      <family val="1"/>
    </font>
    <font>
      <sz val="14"/>
      <name val="微軟正黑體"/>
      <family val="2"/>
      <charset val="136"/>
    </font>
    <font>
      <sz val="11"/>
      <name val="Times New Roman"/>
      <family val="1"/>
    </font>
    <font>
      <sz val="14"/>
      <name val="Times New Roman"/>
      <family val="2"/>
    </font>
    <font>
      <sz val="13"/>
      <name val="細明體"/>
      <family val="1"/>
      <charset val="136"/>
    </font>
    <font>
      <sz val="14"/>
      <name val="細明體"/>
      <family val="2"/>
      <charset val="136"/>
    </font>
    <font>
      <sz val="13"/>
      <name val="Times New Roman"/>
      <family val="1"/>
      <charset val="136"/>
    </font>
    <font>
      <sz val="14"/>
      <name val="Times New Roman"/>
      <family val="2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1"/>
      <name val="Times New Roman"/>
      <family val="1"/>
      <charset val="136"/>
    </font>
    <font>
      <sz val="12"/>
      <name val="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3" fillId="25" borderId="1" applyNumberFormat="0" applyAlignment="0" applyProtection="0">
      <alignment vertical="center"/>
    </xf>
    <xf numFmtId="0" fontId="73" fillId="25" borderId="1" applyNumberFormat="0" applyAlignment="0" applyProtection="0">
      <alignment vertical="center"/>
    </xf>
    <xf numFmtId="0" fontId="74" fillId="26" borderId="2" applyNumberFormat="0" applyAlignment="0" applyProtection="0">
      <alignment vertical="center"/>
    </xf>
    <xf numFmtId="0" fontId="74" fillId="26" borderId="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0" borderId="4" applyNumberFormat="0" applyFill="0" applyAlignment="0" applyProtection="0">
      <alignment vertical="center"/>
    </xf>
    <xf numFmtId="0" fontId="77" fillId="0" borderId="4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8" borderId="1" applyNumberFormat="0" applyAlignment="0" applyProtection="0">
      <alignment vertical="center"/>
    </xf>
    <xf numFmtId="0" fontId="80" fillId="8" borderId="1" applyNumberFormat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25" borderId="12" applyNumberFormat="0" applyAlignment="0" applyProtection="0">
      <alignment vertical="center"/>
    </xf>
    <xf numFmtId="0" fontId="83" fillId="25" borderId="12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4" applyNumberFormat="0" applyFill="0" applyAlignment="0" applyProtection="0">
      <alignment vertical="center"/>
    </xf>
    <xf numFmtId="0" fontId="85" fillId="0" borderId="14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</cellStyleXfs>
  <cellXfs count="810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 vertical="center" wrapText="1"/>
    </xf>
    <xf numFmtId="49" fontId="46" fillId="0" borderId="49" xfId="0" applyNumberFormat="1" applyFont="1" applyFill="1" applyBorder="1" applyAlignment="1">
      <alignment horizontal="right" vertical="center"/>
    </xf>
    <xf numFmtId="49" fontId="46" fillId="0" borderId="15" xfId="0" applyNumberFormat="1" applyFont="1" applyFill="1" applyBorder="1" applyAlignment="1">
      <alignment horizontal="center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right" vertical="center"/>
    </xf>
    <xf numFmtId="167" fontId="46" fillId="0" borderId="18" xfId="0" applyNumberFormat="1" applyFont="1" applyFill="1" applyBorder="1" applyAlignment="1">
      <alignment horizontal="center" vertical="center"/>
    </xf>
    <xf numFmtId="167" fontId="46" fillId="0" borderId="19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left" vertical="center"/>
    </xf>
    <xf numFmtId="49" fontId="46" fillId="0" borderId="21" xfId="0" applyNumberFormat="1" applyFont="1" applyFill="1" applyBorder="1" applyAlignment="1">
      <alignment horizontal="right" vertical="center"/>
    </xf>
    <xf numFmtId="0" fontId="47" fillId="0" borderId="65" xfId="0" applyFont="1" applyFill="1" applyBorder="1" applyAlignment="1">
      <alignment vertical="center"/>
    </xf>
    <xf numFmtId="0" fontId="47" fillId="0" borderId="64" xfId="0" applyFont="1" applyFill="1" applyBorder="1" applyAlignment="1">
      <alignment vertical="center"/>
    </xf>
    <xf numFmtId="0" fontId="47" fillId="0" borderId="63" xfId="0" applyFont="1" applyFill="1" applyBorder="1" applyAlignment="1">
      <alignment vertical="center"/>
    </xf>
    <xf numFmtId="49" fontId="46" fillId="0" borderId="27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22" xfId="0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left" vertical="center"/>
    </xf>
    <xf numFmtId="0" fontId="54" fillId="0" borderId="43" xfId="0" applyFont="1" applyFill="1" applyBorder="1" applyAlignment="1">
      <alignment vertical="center"/>
    </xf>
    <xf numFmtId="0" fontId="54" fillId="0" borderId="39" xfId="0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41" xfId="0" applyFont="1" applyFill="1" applyBorder="1" applyAlignment="1">
      <alignment vertical="center"/>
    </xf>
    <xf numFmtId="0" fontId="47" fillId="0" borderId="54" xfId="0" applyFont="1" applyFill="1" applyBorder="1" applyAlignment="1">
      <alignment horizontal="left" vertical="center"/>
    </xf>
    <xf numFmtId="0" fontId="47" fillId="0" borderId="69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right" vertical="center"/>
    </xf>
    <xf numFmtId="0" fontId="47" fillId="0" borderId="52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horizontal="center"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26" xfId="0" applyFont="1" applyFill="1" applyBorder="1" applyAlignment="1">
      <alignment horizontal="righ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vertical="center"/>
    </xf>
    <xf numFmtId="0" fontId="47" fillId="0" borderId="71" xfId="0" applyFont="1" applyFill="1" applyBorder="1" applyAlignment="1">
      <alignment horizontal="left" vertical="center"/>
    </xf>
    <xf numFmtId="0" fontId="47" fillId="0" borderId="30" xfId="0" applyFont="1" applyFill="1" applyBorder="1" applyAlignment="1">
      <alignment horizontal="center" vertical="center"/>
    </xf>
    <xf numFmtId="49" fontId="46" fillId="0" borderId="72" xfId="0" applyNumberFormat="1" applyFont="1" applyFill="1" applyBorder="1" applyAlignment="1">
      <alignment horizontal="left" vertical="center"/>
    </xf>
    <xf numFmtId="0" fontId="47" fillId="0" borderId="21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right" vertical="center" wrapText="1"/>
    </xf>
    <xf numFmtId="49" fontId="46" fillId="0" borderId="21" xfId="0" applyNumberFormat="1" applyFont="1" applyFill="1" applyBorder="1" applyAlignment="1">
      <alignment horizontal="right" vertical="center" wrapText="1"/>
    </xf>
    <xf numFmtId="49" fontId="47" fillId="0" borderId="22" xfId="0" applyNumberFormat="1" applyFont="1" applyFill="1" applyBorder="1" applyAlignment="1">
      <alignment horizontal="right" vertical="center" wrapText="1"/>
    </xf>
    <xf numFmtId="0" fontId="47" fillId="0" borderId="47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left" vertical="center"/>
    </xf>
    <xf numFmtId="0" fontId="47" fillId="0" borderId="68" xfId="0" applyFont="1" applyFill="1" applyBorder="1" applyAlignment="1">
      <alignment horizontal="left" vertical="center"/>
    </xf>
    <xf numFmtId="49" fontId="47" fillId="0" borderId="69" xfId="0" applyNumberFormat="1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right" vertical="center" wrapText="1"/>
    </xf>
    <xf numFmtId="0" fontId="47" fillId="0" borderId="3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6" fillId="0" borderId="33" xfId="0" applyFont="1" applyFill="1" applyBorder="1" applyAlignment="1">
      <alignment vertical="center"/>
    </xf>
    <xf numFmtId="49" fontId="47" fillId="0" borderId="70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49" fontId="47" fillId="0" borderId="73" xfId="0" applyNumberFormat="1" applyFont="1" applyFill="1" applyBorder="1" applyAlignment="1">
      <alignment horizontal="left" vertical="center"/>
    </xf>
    <xf numFmtId="0" fontId="47" fillId="0" borderId="52" xfId="0" applyFont="1" applyFill="1" applyBorder="1" applyAlignment="1">
      <alignment horizontal="left" vertical="center"/>
    </xf>
    <xf numFmtId="0" fontId="47" fillId="0" borderId="36" xfId="0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left" vertical="center"/>
    </xf>
    <xf numFmtId="0" fontId="47" fillId="0" borderId="39" xfId="0" applyFont="1" applyFill="1" applyBorder="1" applyAlignment="1">
      <alignment vertical="center"/>
    </xf>
    <xf numFmtId="0" fontId="54" fillId="0" borderId="46" xfId="0" applyFont="1" applyFill="1" applyBorder="1" applyAlignment="1">
      <alignment horizontal="center" vertical="center"/>
    </xf>
    <xf numFmtId="0" fontId="54" fillId="0" borderId="57" xfId="0" applyFont="1" applyFill="1" applyBorder="1" applyAlignment="1">
      <alignment horizontal="center" vertical="center"/>
    </xf>
    <xf numFmtId="49" fontId="46" fillId="0" borderId="71" xfId="0" applyNumberFormat="1" applyFont="1" applyFill="1" applyBorder="1" applyAlignment="1">
      <alignment horizontal="left" vertical="center"/>
    </xf>
    <xf numFmtId="49" fontId="47" fillId="0" borderId="21" xfId="0" applyNumberFormat="1" applyFont="1" applyFill="1" applyBorder="1" applyAlignment="1">
      <alignment horizontal="right" vertical="center" wrapText="1"/>
    </xf>
    <xf numFmtId="0" fontId="47" fillId="0" borderId="36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/>
    </xf>
    <xf numFmtId="49" fontId="47" fillId="0" borderId="21" xfId="0" applyNumberFormat="1" applyFont="1" applyFill="1" applyBorder="1" applyAlignment="1">
      <alignment horizontal="right" vertical="center"/>
    </xf>
    <xf numFmtId="49" fontId="47" fillId="0" borderId="71" xfId="0" applyNumberFormat="1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right" vertical="center"/>
    </xf>
    <xf numFmtId="0" fontId="59" fillId="0" borderId="59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left" vertical="center"/>
    </xf>
    <xf numFmtId="49" fontId="47" fillId="0" borderId="83" xfId="0" applyNumberFormat="1" applyFont="1" applyFill="1" applyBorder="1" applyAlignment="1">
      <alignment horizontal="right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0" xfId="0" quotePrefix="1" applyFont="1" applyFill="1" applyAlignment="1">
      <alignment vertical="center"/>
    </xf>
    <xf numFmtId="49" fontId="47" fillId="0" borderId="79" xfId="0" applyNumberFormat="1" applyFont="1" applyFill="1" applyBorder="1" applyAlignment="1">
      <alignment horizontal="left" vertical="center"/>
    </xf>
    <xf numFmtId="49" fontId="47" fillId="0" borderId="62" xfId="0" applyNumberFormat="1" applyFont="1" applyFill="1" applyBorder="1" applyAlignment="1">
      <alignment horizontal="right" vertical="center"/>
    </xf>
    <xf numFmtId="0" fontId="47" fillId="0" borderId="85" xfId="0" applyFont="1" applyFill="1" applyBorder="1" applyAlignment="1">
      <alignment horizontal="left" vertical="center"/>
    </xf>
    <xf numFmtId="0" fontId="63" fillId="0" borderId="86" xfId="0" applyFont="1" applyFill="1" applyBorder="1" applyAlignment="1">
      <alignment vertical="center"/>
    </xf>
    <xf numFmtId="0" fontId="48" fillId="0" borderId="86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49" fontId="47" fillId="0" borderId="62" xfId="0" applyNumberFormat="1" applyFont="1" applyFill="1" applyBorder="1" applyAlignment="1">
      <alignment horizontal="left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0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right" vertical="center"/>
    </xf>
    <xf numFmtId="49" fontId="46" fillId="0" borderId="62" xfId="0" applyNumberFormat="1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center" vertical="center" wrapText="1"/>
    </xf>
    <xf numFmtId="49" fontId="47" fillId="0" borderId="61" xfId="0" applyNumberFormat="1" applyFont="1" applyFill="1" applyBorder="1" applyAlignment="1">
      <alignment horizontal="left" vertical="center"/>
    </xf>
    <xf numFmtId="49" fontId="47" fillId="0" borderId="79" xfId="0" applyNumberFormat="1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left" vertical="center"/>
    </xf>
    <xf numFmtId="49" fontId="47" fillId="0" borderId="61" xfId="0" applyNumberFormat="1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vertical="center"/>
    </xf>
    <xf numFmtId="0" fontId="47" fillId="0" borderId="46" xfId="0" quotePrefix="1" applyFont="1" applyFill="1" applyBorder="1" applyAlignment="1">
      <alignment horizontal="left" vertical="center"/>
    </xf>
    <xf numFmtId="49" fontId="47" fillId="0" borderId="27" xfId="0" applyNumberFormat="1" applyFont="1" applyFill="1" applyBorder="1" applyAlignment="1">
      <alignment horizontal="left" vertical="center"/>
    </xf>
    <xf numFmtId="0" fontId="52" fillId="0" borderId="41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right" vertical="center"/>
    </xf>
    <xf numFmtId="49" fontId="47" fillId="0" borderId="22" xfId="0" applyNumberFormat="1" applyFont="1" applyFill="1" applyBorder="1" applyAlignment="1">
      <alignment horizontal="right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vertical="center"/>
    </xf>
    <xf numFmtId="0" fontId="47" fillId="0" borderId="57" xfId="0" quotePrefix="1" applyFont="1" applyFill="1" applyBorder="1" applyAlignment="1">
      <alignment horizontal="left" vertical="center"/>
    </xf>
    <xf numFmtId="49" fontId="47" fillId="0" borderId="23" xfId="0" applyNumberFormat="1" applyFont="1" applyFill="1" applyBorder="1" applyAlignment="1">
      <alignment horizontal="left" vertical="center"/>
    </xf>
    <xf numFmtId="0" fontId="46" fillId="0" borderId="45" xfId="0" applyFont="1" applyFill="1" applyBorder="1" applyAlignment="1">
      <alignment horizontal="right" vertical="center"/>
    </xf>
    <xf numFmtId="0" fontId="52" fillId="0" borderId="33" xfId="0" quotePrefix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/>
    </xf>
    <xf numFmtId="0" fontId="47" fillId="0" borderId="55" xfId="0" quotePrefix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46" fillId="0" borderId="76" xfId="0" applyNumberFormat="1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horizontal="center" vertical="center"/>
    </xf>
    <xf numFmtId="49" fontId="47" fillId="0" borderId="79" xfId="0" applyNumberFormat="1" applyFont="1" applyFill="1" applyBorder="1" applyAlignment="1">
      <alignment horizontal="right" vertical="center" wrapText="1"/>
    </xf>
    <xf numFmtId="0" fontId="47" fillId="0" borderId="62" xfId="0" applyFont="1" applyFill="1" applyBorder="1" applyAlignment="1">
      <alignment horizontal="right" vertical="center"/>
    </xf>
    <xf numFmtId="0" fontId="47" fillId="0" borderId="57" xfId="0" quotePrefix="1" applyFont="1" applyFill="1" applyBorder="1" applyAlignment="1">
      <alignment vertical="center"/>
    </xf>
    <xf numFmtId="0" fontId="47" fillId="0" borderId="62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right" vertical="center"/>
    </xf>
    <xf numFmtId="0" fontId="47" fillId="0" borderId="41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left" vertical="center"/>
    </xf>
    <xf numFmtId="0" fontId="46" fillId="0" borderId="61" xfId="0" applyFont="1" applyFill="1" applyBorder="1" applyAlignment="1">
      <alignment horizontal="right" vertical="center"/>
    </xf>
    <xf numFmtId="0" fontId="47" fillId="0" borderId="41" xfId="0" quotePrefix="1" applyFont="1" applyFill="1" applyBorder="1" applyAlignment="1">
      <alignment horizontal="center" vertical="center"/>
    </xf>
    <xf numFmtId="0" fontId="46" fillId="0" borderId="61" xfId="0" applyFont="1" applyFill="1" applyBorder="1" applyAlignment="1">
      <alignment horizontal="left" vertical="center"/>
    </xf>
    <xf numFmtId="0" fontId="47" fillId="0" borderId="79" xfId="0" applyFont="1" applyFill="1" applyBorder="1" applyAlignment="1">
      <alignment horizontal="right" vertical="center"/>
    </xf>
    <xf numFmtId="0" fontId="53" fillId="0" borderId="41" xfId="0" applyFont="1" applyFill="1" applyBorder="1" applyAlignment="1">
      <alignment horizontal="center" vertical="center"/>
    </xf>
    <xf numFmtId="0" fontId="54" fillId="0" borderId="42" xfId="0" applyFont="1" applyFill="1" applyBorder="1" applyAlignment="1">
      <alignment horizontal="center" vertical="center"/>
    </xf>
    <xf numFmtId="0" fontId="47" fillId="0" borderId="31" xfId="0" quotePrefix="1" applyFont="1" applyFill="1" applyBorder="1" applyAlignment="1">
      <alignment horizontal="left" vertical="center"/>
    </xf>
    <xf numFmtId="0" fontId="52" fillId="0" borderId="31" xfId="0" quotePrefix="1" applyFont="1" applyFill="1" applyBorder="1" applyAlignment="1">
      <alignment horizontal="left" vertical="center"/>
    </xf>
    <xf numFmtId="0" fontId="54" fillId="0" borderId="40" xfId="0" applyFont="1" applyFill="1" applyBorder="1" applyAlignment="1">
      <alignment vertical="center"/>
    </xf>
    <xf numFmtId="0" fontId="54" fillId="0" borderId="41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40" xfId="0" applyFont="1" applyFill="1" applyBorder="1" applyAlignment="1">
      <alignment vertical="center"/>
    </xf>
    <xf numFmtId="0" fontId="47" fillId="0" borderId="41" xfId="388" applyFont="1" applyFill="1" applyBorder="1" applyAlignment="1">
      <alignment horizontal="center" vertical="center" wrapText="1"/>
    </xf>
    <xf numFmtId="49" fontId="59" fillId="0" borderId="42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left" vertical="center"/>
    </xf>
    <xf numFmtId="49" fontId="56" fillId="0" borderId="42" xfId="0" applyNumberFormat="1" applyFont="1" applyFill="1" applyBorder="1" applyAlignment="1">
      <alignment horizontal="center" vertical="center" shrinkToFit="1"/>
    </xf>
    <xf numFmtId="0" fontId="47" fillId="0" borderId="79" xfId="0" applyFont="1" applyFill="1" applyBorder="1" applyAlignment="1">
      <alignment horizontal="left" vertical="center"/>
    </xf>
    <xf numFmtId="0" fontId="47" fillId="0" borderId="59" xfId="0" quotePrefix="1" applyFont="1" applyFill="1" applyBorder="1" applyAlignment="1">
      <alignment horizontal="left" vertical="center"/>
    </xf>
    <xf numFmtId="0" fontId="42" fillId="0" borderId="39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46" fillId="0" borderId="21" xfId="0" applyFont="1" applyFill="1" applyBorder="1" applyAlignment="1">
      <alignment horizontal="right" vertical="center"/>
    </xf>
    <xf numFmtId="0" fontId="54" fillId="0" borderId="37" xfId="388" applyFont="1" applyFill="1" applyBorder="1" applyAlignment="1">
      <alignment horizontal="center" vertical="center" wrapText="1"/>
    </xf>
    <xf numFmtId="49" fontId="61" fillId="0" borderId="42" xfId="0" applyNumberFormat="1" applyFont="1" applyFill="1" applyBorder="1" applyAlignment="1">
      <alignment horizontal="center" vertical="center" shrinkToFit="1"/>
    </xf>
    <xf numFmtId="0" fontId="47" fillId="0" borderId="41" xfId="0" quotePrefix="1" applyFont="1" applyFill="1" applyBorder="1" applyAlignment="1">
      <alignment horizontal="left" vertical="center"/>
    </xf>
    <xf numFmtId="49" fontId="47" fillId="0" borderId="42" xfId="0" applyNumberFormat="1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vertical="center"/>
    </xf>
    <xf numFmtId="0" fontId="59" fillId="0" borderId="41" xfId="0" applyFont="1" applyFill="1" applyBorder="1" applyAlignment="1">
      <alignment horizontal="center" vertical="center"/>
    </xf>
    <xf numFmtId="0" fontId="53" fillId="0" borderId="42" xfId="388" quotePrefix="1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right" vertical="center"/>
    </xf>
    <xf numFmtId="0" fontId="53" fillId="0" borderId="0" xfId="0" applyFont="1" applyFill="1" applyAlignment="1">
      <alignment horizontal="right" vertical="center"/>
    </xf>
    <xf numFmtId="0" fontId="52" fillId="0" borderId="37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left" vertical="center"/>
    </xf>
    <xf numFmtId="0" fontId="47" fillId="0" borderId="80" xfId="0" applyFont="1" applyFill="1" applyBorder="1" applyAlignment="1">
      <alignment horizontal="center" vertical="center"/>
    </xf>
    <xf numFmtId="0" fontId="47" fillId="0" borderId="81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6" fillId="0" borderId="72" xfId="0" applyFont="1" applyFill="1" applyBorder="1" applyAlignment="1">
      <alignment horizontal="left" vertical="center"/>
    </xf>
    <xf numFmtId="0" fontId="47" fillId="0" borderId="46" xfId="0" quotePrefix="1" applyFont="1" applyFill="1" applyBorder="1" applyAlignment="1">
      <alignment vertical="center"/>
    </xf>
    <xf numFmtId="0" fontId="46" fillId="0" borderId="69" xfId="0" applyFont="1" applyFill="1" applyBorder="1" applyAlignment="1">
      <alignment horizontal="left" vertical="center"/>
    </xf>
    <xf numFmtId="0" fontId="54" fillId="0" borderId="41" xfId="0" applyFont="1" applyFill="1" applyBorder="1" applyAlignment="1">
      <alignment horizontal="center" vertical="center"/>
    </xf>
    <xf numFmtId="0" fontId="46" fillId="0" borderId="71" xfId="0" applyFont="1" applyFill="1" applyBorder="1" applyAlignment="1">
      <alignment horizontal="left" vertical="center"/>
    </xf>
    <xf numFmtId="0" fontId="47" fillId="0" borderId="86" xfId="0" applyFont="1" applyFill="1" applyBorder="1" applyAlignment="1">
      <alignment horizontal="right" vertical="center"/>
    </xf>
    <xf numFmtId="0" fontId="47" fillId="0" borderId="27" xfId="0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right" vertical="center"/>
    </xf>
    <xf numFmtId="0" fontId="46" fillId="0" borderId="89" xfId="0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left" vertical="center"/>
    </xf>
    <xf numFmtId="49" fontId="61" fillId="0" borderId="41" xfId="0" applyNumberFormat="1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left" vertical="center"/>
    </xf>
    <xf numFmtId="0" fontId="53" fillId="0" borderId="55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horizontal="right" vertical="center"/>
    </xf>
    <xf numFmtId="0" fontId="47" fillId="0" borderId="37" xfId="388" applyFont="1" applyFill="1" applyBorder="1" applyAlignment="1">
      <alignment horizontal="center" vertical="center"/>
    </xf>
    <xf numFmtId="0" fontId="46" fillId="0" borderId="62" xfId="0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vertical="center"/>
    </xf>
    <xf numFmtId="0" fontId="47" fillId="0" borderId="45" xfId="0" applyFont="1" applyFill="1" applyBorder="1" applyAlignment="1">
      <alignment horizontal="right" vertical="center"/>
    </xf>
    <xf numFmtId="49" fontId="47" fillId="0" borderId="41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vertical="center"/>
    </xf>
    <xf numFmtId="0" fontId="47" fillId="0" borderId="50" xfId="0" applyFont="1" applyFill="1" applyBorder="1" applyAlignment="1">
      <alignment horizontal="right" vertical="center"/>
    </xf>
    <xf numFmtId="0" fontId="47" fillId="0" borderId="74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72" xfId="0" applyFont="1" applyFill="1" applyBorder="1" applyAlignment="1">
      <alignment horizontal="left" vertical="center"/>
    </xf>
    <xf numFmtId="0" fontId="59" fillId="0" borderId="90" xfId="0" applyFont="1" applyFill="1" applyBorder="1" applyAlignment="1">
      <alignment horizontal="center" vertical="center"/>
    </xf>
    <xf numFmtId="0" fontId="47" fillId="0" borderId="41" xfId="0" quotePrefix="1" applyFont="1" applyFill="1" applyBorder="1" applyAlignment="1">
      <alignment vertical="center"/>
    </xf>
    <xf numFmtId="0" fontId="47" fillId="0" borderId="42" xfId="0" applyFont="1" applyFill="1" applyBorder="1" applyAlignment="1">
      <alignment vertical="center"/>
    </xf>
    <xf numFmtId="0" fontId="47" fillId="0" borderId="41" xfId="0" applyFont="1" applyFill="1" applyBorder="1" applyAlignment="1">
      <alignment horizontal="center" vertical="center" wrapText="1" shrinkToFit="1"/>
    </xf>
    <xf numFmtId="0" fontId="52" fillId="0" borderId="53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vertical="center"/>
    </xf>
    <xf numFmtId="0" fontId="54" fillId="0" borderId="37" xfId="0" applyFont="1" applyFill="1" applyBorder="1" applyAlignment="1">
      <alignment horizontal="center" vertical="center"/>
    </xf>
    <xf numFmtId="49" fontId="47" fillId="0" borderId="24" xfId="0" applyNumberFormat="1" applyFont="1" applyFill="1" applyBorder="1" applyAlignment="1">
      <alignment horizontal="right" vertical="center"/>
    </xf>
    <xf numFmtId="0" fontId="47" fillId="0" borderId="54" xfId="0" quotePrefix="1" applyFont="1" applyFill="1" applyBorder="1" applyAlignment="1">
      <alignment vertical="center"/>
    </xf>
    <xf numFmtId="0" fontId="61" fillId="0" borderId="55" xfId="0" applyFont="1" applyFill="1" applyBorder="1" applyAlignment="1">
      <alignment horizontal="center" vertical="center"/>
    </xf>
    <xf numFmtId="0" fontId="59" fillId="0" borderId="37" xfId="388" applyFont="1" applyFill="1" applyBorder="1" applyAlignment="1">
      <alignment horizontal="center" vertical="center" wrapText="1"/>
    </xf>
    <xf numFmtId="0" fontId="47" fillId="0" borderId="56" xfId="0" applyFont="1" applyFill="1" applyBorder="1" applyAlignment="1">
      <alignment vertical="center"/>
    </xf>
    <xf numFmtId="0" fontId="59" fillId="0" borderId="55" xfId="0" quotePrefix="1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vertical="center"/>
    </xf>
    <xf numFmtId="14" fontId="47" fillId="0" borderId="3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/>
    </xf>
    <xf numFmtId="0" fontId="54" fillId="0" borderId="42" xfId="0" applyFont="1" applyFill="1" applyBorder="1" applyAlignment="1">
      <alignment vertical="center"/>
    </xf>
    <xf numFmtId="49" fontId="47" fillId="0" borderId="42" xfId="0" applyNumberFormat="1" applyFont="1" applyFill="1" applyBorder="1" applyAlignment="1">
      <alignment horizontal="center" vertical="center"/>
    </xf>
    <xf numFmtId="0" fontId="59" fillId="0" borderId="37" xfId="0" applyFont="1" applyFill="1" applyBorder="1" applyAlignment="1">
      <alignment horizontal="center" vertical="center"/>
    </xf>
    <xf numFmtId="0" fontId="47" fillId="0" borderId="54" xfId="0" quotePrefix="1" applyFont="1" applyFill="1" applyBorder="1" applyAlignment="1">
      <alignment horizontal="left" vertical="center"/>
    </xf>
    <xf numFmtId="0" fontId="47" fillId="0" borderId="55" xfId="0" quotePrefix="1" applyFont="1" applyFill="1" applyBorder="1" applyAlignment="1">
      <alignment horizontal="left" vertical="center"/>
    </xf>
    <xf numFmtId="49" fontId="47" fillId="0" borderId="45" xfId="0" applyNumberFormat="1" applyFont="1" applyFill="1" applyBorder="1" applyAlignment="1">
      <alignment horizontal="right" vertical="center"/>
    </xf>
    <xf numFmtId="49" fontId="46" fillId="0" borderId="28" xfId="0" applyNumberFormat="1" applyFont="1" applyFill="1" applyBorder="1" applyAlignment="1">
      <alignment horizontal="right"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/>
    </xf>
    <xf numFmtId="0" fontId="47" fillId="0" borderId="84" xfId="0" applyFont="1" applyFill="1" applyBorder="1" applyAlignment="1">
      <alignment horizontal="center" vertical="center"/>
    </xf>
    <xf numFmtId="0" fontId="47" fillId="0" borderId="78" xfId="0" applyFont="1" applyFill="1" applyBorder="1" applyAlignment="1">
      <alignment horizontal="center" vertical="center"/>
    </xf>
    <xf numFmtId="49" fontId="46" fillId="0" borderId="75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8" xfId="0" applyFont="1" applyFill="1" applyBorder="1" applyAlignment="1">
      <alignment vertical="center"/>
    </xf>
    <xf numFmtId="0" fontId="47" fillId="27" borderId="38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54" fillId="27" borderId="0" xfId="0" applyFont="1" applyFill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41" xfId="0" applyFont="1" applyFill="1" applyBorder="1" applyAlignment="1">
      <alignment horizontal="center" vertical="center" wrapText="1"/>
    </xf>
    <xf numFmtId="0" fontId="48" fillId="27" borderId="88" xfId="0" applyFont="1" applyFill="1" applyBorder="1" applyAlignment="1">
      <alignment horizontal="left" vertical="center"/>
    </xf>
    <xf numFmtId="0" fontId="63" fillId="27" borderId="86" xfId="0" applyFont="1" applyFill="1" applyBorder="1" applyAlignment="1">
      <alignment vertical="center"/>
    </xf>
    <xf numFmtId="0" fontId="48" fillId="27" borderId="86" xfId="0" applyFont="1" applyFill="1" applyBorder="1" applyAlignment="1">
      <alignment horizontal="center" vertical="center"/>
    </xf>
    <xf numFmtId="0" fontId="47" fillId="27" borderId="86" xfId="0" applyFont="1" applyFill="1" applyBorder="1" applyAlignment="1">
      <alignment horizontal="right" vertical="center"/>
    </xf>
    <xf numFmtId="0" fontId="47" fillId="27" borderId="44" xfId="0" applyFont="1" applyFill="1" applyBorder="1" applyAlignment="1">
      <alignment horizontal="center" vertical="center" wrapText="1"/>
    </xf>
    <xf numFmtId="0" fontId="52" fillId="27" borderId="46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49" fontId="61" fillId="27" borderId="41" xfId="0" applyNumberFormat="1" applyFont="1" applyFill="1" applyBorder="1" applyAlignment="1">
      <alignment horizontal="center" vertical="center" shrinkToFit="1"/>
    </xf>
    <xf numFmtId="0" fontId="48" fillId="27" borderId="55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49" fontId="54" fillId="27" borderId="41" xfId="0" applyNumberFormat="1" applyFont="1" applyFill="1" applyBorder="1" applyAlignment="1">
      <alignment horizontal="center" vertical="center" shrinkToFit="1"/>
    </xf>
    <xf numFmtId="0" fontId="42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53" fillId="27" borderId="31" xfId="0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53" xfId="0" applyFont="1" applyFill="1" applyBorder="1" applyAlignment="1">
      <alignment vertical="center"/>
    </xf>
    <xf numFmtId="0" fontId="47" fillId="27" borderId="39" xfId="0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4" fillId="27" borderId="42" xfId="0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horizontal="center"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righ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65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1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right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0" fontId="52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85" xfId="0" applyFont="1" applyBorder="1" applyAlignment="1">
      <alignment horizontal="left" vertical="center"/>
    </xf>
    <xf numFmtId="0" fontId="63" fillId="0" borderId="36" xfId="0" applyFont="1" applyBorder="1" applyAlignment="1">
      <alignment vertical="center"/>
    </xf>
    <xf numFmtId="0" fontId="48" fillId="0" borderId="86" xfId="0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54" xfId="0" quotePrefix="1" applyFont="1" applyBorder="1" applyAlignment="1">
      <alignment vertical="center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49" fontId="61" fillId="0" borderId="55" xfId="0" applyNumberFormat="1" applyFont="1" applyBorder="1" applyAlignment="1">
      <alignment horizontal="center" vertical="center" shrinkToFit="1"/>
    </xf>
    <xf numFmtId="0" fontId="47" fillId="0" borderId="44" xfId="0" applyFont="1" applyBorder="1" applyAlignment="1">
      <alignment horizontal="left" vertical="center"/>
    </xf>
    <xf numFmtId="49" fontId="54" fillId="0" borderId="53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63" fillId="0" borderId="86" xfId="0" applyFont="1" applyBorder="1" applyAlignment="1">
      <alignment vertical="center"/>
    </xf>
    <xf numFmtId="0" fontId="47" fillId="0" borderId="58" xfId="0" quotePrefix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9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49" fontId="61" fillId="0" borderId="42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42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86" xfId="0" applyFont="1" applyBorder="1" applyAlignment="1">
      <alignment horizontal="right" vertical="center"/>
    </xf>
    <xf numFmtId="0" fontId="47" fillId="0" borderId="27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89" xfId="0" applyFont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61" fillId="0" borderId="41" xfId="0" applyNumberFormat="1" applyFont="1" applyBorder="1" applyAlignment="1">
      <alignment horizontal="center" vertical="center" shrinkToFit="1"/>
    </xf>
    <xf numFmtId="0" fontId="47" fillId="0" borderId="73" xfId="0" applyFont="1" applyBorder="1" applyAlignment="1">
      <alignment horizontal="lef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61" fillId="0" borderId="55" xfId="0" applyFont="1" applyBorder="1" applyAlignment="1">
      <alignment horizontal="center" vertical="center"/>
    </xf>
    <xf numFmtId="0" fontId="54" fillId="0" borderId="55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42" xfId="0" applyFont="1" applyBorder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7" fillId="27" borderId="69" xfId="0" applyFont="1" applyFill="1" applyBorder="1" applyAlignment="1">
      <alignment horizontal="left" vertical="center"/>
    </xf>
    <xf numFmtId="0" fontId="47" fillId="27" borderId="70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49" fontId="46" fillId="27" borderId="72" xfId="0" applyNumberFormat="1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49" fontId="48" fillId="27" borderId="55" xfId="0" applyNumberFormat="1" applyFont="1" applyFill="1" applyBorder="1" applyAlignment="1">
      <alignment horizontal="left" vertical="center" wrapText="1"/>
    </xf>
    <xf numFmtId="0" fontId="61" fillId="27" borderId="55" xfId="0" applyFont="1" applyFill="1" applyBorder="1" applyAlignment="1">
      <alignment vertical="center"/>
    </xf>
    <xf numFmtId="49" fontId="47" fillId="28" borderId="62" xfId="0" applyNumberFormat="1" applyFont="1" applyFill="1" applyBorder="1" applyAlignment="1">
      <alignment horizontal="right" vertical="center"/>
    </xf>
    <xf numFmtId="0" fontId="47" fillId="28" borderId="85" xfId="0" applyFont="1" applyFill="1" applyBorder="1" applyAlignment="1">
      <alignment horizontal="left" vertical="center"/>
    </xf>
    <xf numFmtId="0" fontId="63" fillId="28" borderId="86" xfId="0" applyFont="1" applyFill="1" applyBorder="1" applyAlignment="1">
      <alignment vertical="center"/>
    </xf>
    <xf numFmtId="0" fontId="48" fillId="28" borderId="86" xfId="0" applyFont="1" applyFill="1" applyBorder="1" applyAlignment="1">
      <alignment horizontal="center" vertical="center"/>
    </xf>
    <xf numFmtId="0" fontId="48" fillId="28" borderId="87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0" xfId="0" quotePrefix="1" applyFont="1" applyFill="1" applyAlignment="1">
      <alignment vertical="center"/>
    </xf>
    <xf numFmtId="49" fontId="47" fillId="28" borderId="62" xfId="0" applyNumberFormat="1" applyFont="1" applyFill="1" applyBorder="1" applyAlignment="1">
      <alignment horizontal="left" vertical="center"/>
    </xf>
    <xf numFmtId="0" fontId="42" fillId="28" borderId="0" xfId="0" applyFont="1" applyFill="1" applyAlignment="1">
      <alignment vertical="center"/>
    </xf>
    <xf numFmtId="0" fontId="54" fillId="0" borderId="59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47" fillId="0" borderId="91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49" fontId="54" fillId="0" borderId="36" xfId="0" applyNumberFormat="1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left" vertical="center" wrapText="1"/>
    </xf>
    <xf numFmtId="0" fontId="47" fillId="0" borderId="58" xfId="0" applyFont="1" applyBorder="1" applyAlignment="1">
      <alignment horizontal="center" vertical="center"/>
    </xf>
    <xf numFmtId="0" fontId="52" fillId="0" borderId="91" xfId="0" applyFont="1" applyBorder="1" applyAlignment="1">
      <alignment horizontal="center" vertical="center"/>
    </xf>
    <xf numFmtId="0" fontId="59" fillId="0" borderId="91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 wrapText="1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49" fontId="52" fillId="0" borderId="0" xfId="0" applyNumberFormat="1" applyFont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6" fillId="0" borderId="82" xfId="0" applyFont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7" fillId="27" borderId="92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48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27" borderId="93" xfId="0" applyFont="1" applyFill="1" applyBorder="1" applyAlignment="1">
      <alignment horizontal="left" vertical="center"/>
    </xf>
    <xf numFmtId="0" fontId="52" fillId="27" borderId="55" xfId="0" applyFont="1" applyFill="1" applyBorder="1" applyAlignment="1">
      <alignment horizontal="center" vertical="center"/>
    </xf>
    <xf numFmtId="0" fontId="47" fillId="27" borderId="53" xfId="0" applyFont="1" applyFill="1" applyBorder="1" applyAlignment="1">
      <alignment horizontal="right" vertical="center"/>
    </xf>
    <xf numFmtId="0" fontId="42" fillId="27" borderId="37" xfId="388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 wrapText="1" shrinkToFit="1"/>
    </xf>
    <xf numFmtId="0" fontId="47" fillId="29" borderId="46" xfId="0" quotePrefix="1" applyFont="1" applyFill="1" applyBorder="1" applyAlignment="1">
      <alignment horizontal="left" vertical="center"/>
    </xf>
    <xf numFmtId="0" fontId="59" fillId="29" borderId="37" xfId="0" applyFont="1" applyFill="1" applyBorder="1" applyAlignment="1">
      <alignment horizontal="right" vertical="center"/>
    </xf>
    <xf numFmtId="0" fontId="52" fillId="29" borderId="85" xfId="0" applyFont="1" applyFill="1" applyBorder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53" fillId="29" borderId="42" xfId="388" quotePrefix="1" applyFont="1" applyFill="1" applyBorder="1" applyAlignment="1">
      <alignment horizontal="center" vertical="center"/>
    </xf>
    <xf numFmtId="49" fontId="61" fillId="29" borderId="42" xfId="0" applyNumberFormat="1" applyFont="1" applyFill="1" applyBorder="1" applyAlignment="1">
      <alignment horizontal="center" vertical="center" shrinkToFit="1"/>
    </xf>
    <xf numFmtId="49" fontId="59" fillId="29" borderId="42" xfId="0" applyNumberFormat="1" applyFont="1" applyFill="1" applyBorder="1" applyAlignment="1">
      <alignment horizontal="center" vertical="center"/>
    </xf>
    <xf numFmtId="0" fontId="47" fillId="29" borderId="58" xfId="0" quotePrefix="1" applyFont="1" applyFill="1" applyBorder="1" applyAlignment="1">
      <alignment horizontal="center" vertical="center"/>
    </xf>
    <xf numFmtId="0" fontId="47" fillId="29" borderId="57" xfId="0" quotePrefix="1" applyFont="1" applyFill="1" applyBorder="1" applyAlignment="1">
      <alignment vertical="center"/>
    </xf>
    <xf numFmtId="0" fontId="52" fillId="29" borderId="42" xfId="0" applyFont="1" applyFill="1" applyBorder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49" fontId="52" fillId="29" borderId="42" xfId="0" applyNumberFormat="1" applyFont="1" applyFill="1" applyBorder="1" applyAlignment="1">
      <alignment horizontal="center" vertical="center"/>
    </xf>
    <xf numFmtId="0" fontId="47" fillId="29" borderId="46" xfId="388" applyFont="1" applyFill="1" applyBorder="1" applyAlignment="1">
      <alignment horizontal="left" vertical="center"/>
    </xf>
    <xf numFmtId="0" fontId="54" fillId="29" borderId="42" xfId="0" applyFont="1" applyFill="1" applyBorder="1" applyAlignment="1">
      <alignment horizontal="center" vertical="center"/>
    </xf>
    <xf numFmtId="0" fontId="54" fillId="29" borderId="41" xfId="0" applyFont="1" applyFill="1" applyBorder="1" applyAlignment="1">
      <alignment horizontal="center" vertical="center"/>
    </xf>
    <xf numFmtId="0" fontId="47" fillId="29" borderId="55" xfId="0" applyFont="1" applyFill="1" applyBorder="1" applyAlignment="1">
      <alignment horizontal="center" vertical="center" wrapText="1"/>
    </xf>
    <xf numFmtId="0" fontId="59" fillId="29" borderId="41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left" vertical="center" wrapText="1"/>
    </xf>
    <xf numFmtId="0" fontId="47" fillId="29" borderId="37" xfId="0" applyFont="1" applyFill="1" applyBorder="1" applyAlignment="1">
      <alignment horizontal="right" vertical="center"/>
    </xf>
    <xf numFmtId="0" fontId="47" fillId="29" borderId="55" xfId="0" applyFont="1" applyFill="1" applyBorder="1" applyAlignment="1">
      <alignment vertical="center"/>
    </xf>
    <xf numFmtId="0" fontId="47" fillId="29" borderId="41" xfId="0" quotePrefix="1" applyFont="1" applyFill="1" applyBorder="1" applyAlignment="1">
      <alignment vertical="center"/>
    </xf>
    <xf numFmtId="0" fontId="47" fillId="29" borderId="36" xfId="0" applyFont="1" applyFill="1" applyBorder="1" applyAlignment="1">
      <alignment horizontal="center" vertical="center"/>
    </xf>
    <xf numFmtId="0" fontId="70" fillId="27" borderId="0" xfId="0" applyFont="1" applyFill="1" applyAlignment="1">
      <alignment horizontal="center" vertical="center"/>
    </xf>
    <xf numFmtId="0" fontId="59" fillId="30" borderId="55" xfId="0" applyFont="1" applyFill="1" applyBorder="1" applyAlignment="1">
      <alignment horizontal="center" vertical="center"/>
    </xf>
    <xf numFmtId="0" fontId="54" fillId="30" borderId="55" xfId="0" applyFont="1" applyFill="1" applyBorder="1" applyAlignment="1">
      <alignment horizontal="center" vertical="center"/>
    </xf>
    <xf numFmtId="49" fontId="47" fillId="30" borderId="53" xfId="0" quotePrefix="1" applyNumberFormat="1" applyFont="1" applyFill="1" applyBorder="1" applyAlignment="1">
      <alignment horizontal="right" vertical="center"/>
    </xf>
    <xf numFmtId="0" fontId="47" fillId="30" borderId="54" xfId="0" quotePrefix="1" applyFont="1" applyFill="1" applyBorder="1" applyAlignment="1">
      <alignment vertical="center"/>
    </xf>
    <xf numFmtId="0" fontId="47" fillId="31" borderId="40" xfId="0" applyFont="1" applyFill="1" applyBorder="1" applyAlignment="1">
      <alignment horizontal="center" vertical="center"/>
    </xf>
    <xf numFmtId="0" fontId="47" fillId="31" borderId="36" xfId="0" applyFont="1" applyFill="1" applyBorder="1" applyAlignment="1">
      <alignment horizontal="center" vertical="center"/>
    </xf>
    <xf numFmtId="0" fontId="47" fillId="31" borderId="56" xfId="0" applyFont="1" applyFill="1" applyBorder="1" applyAlignment="1">
      <alignment horizontal="left" vertical="center"/>
    </xf>
    <xf numFmtId="0" fontId="47" fillId="31" borderId="38" xfId="0" applyFont="1" applyFill="1" applyBorder="1" applyAlignment="1">
      <alignment horizontal="left" vertical="center"/>
    </xf>
    <xf numFmtId="0" fontId="47" fillId="31" borderId="38" xfId="0" applyFont="1" applyFill="1" applyBorder="1" applyAlignment="1">
      <alignment vertical="center"/>
    </xf>
    <xf numFmtId="0" fontId="47" fillId="31" borderId="38" xfId="0" applyFont="1" applyFill="1" applyBorder="1" applyAlignment="1">
      <alignment horizontal="center" vertical="center"/>
    </xf>
    <xf numFmtId="0" fontId="47" fillId="31" borderId="39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left" vertical="center"/>
    </xf>
    <xf numFmtId="0" fontId="47" fillId="31" borderId="0" xfId="0" applyFont="1" applyFill="1" applyAlignment="1">
      <alignment horizontal="left" vertical="center"/>
    </xf>
    <xf numFmtId="0" fontId="47" fillId="31" borderId="0" xfId="0" applyFont="1" applyFill="1" applyAlignment="1">
      <alignment horizontal="center" vertical="center"/>
    </xf>
    <xf numFmtId="0" fontId="47" fillId="31" borderId="42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center" vertical="center"/>
    </xf>
    <xf numFmtId="0" fontId="46" fillId="31" borderId="0" xfId="0" applyFont="1" applyFill="1" applyAlignment="1">
      <alignment vertical="center"/>
    </xf>
    <xf numFmtId="0" fontId="70" fillId="31" borderId="0" xfId="0" applyFont="1" applyFill="1" applyAlignment="1">
      <alignment horizontal="center" vertical="center"/>
    </xf>
    <xf numFmtId="0" fontId="47" fillId="31" borderId="46" xfId="0" applyFont="1" applyFill="1" applyBorder="1" applyAlignment="1">
      <alignment horizontal="left" vertical="center"/>
    </xf>
    <xf numFmtId="49" fontId="61" fillId="31" borderId="41" xfId="0" applyNumberFormat="1" applyFont="1" applyFill="1" applyBorder="1" applyAlignment="1">
      <alignment horizontal="center" vertical="center" shrinkToFit="1"/>
    </xf>
    <xf numFmtId="0" fontId="47" fillId="31" borderId="46" xfId="388" applyFont="1" applyFill="1" applyBorder="1" applyAlignment="1">
      <alignment horizontal="left" vertical="center"/>
    </xf>
    <xf numFmtId="49" fontId="54" fillId="31" borderId="41" xfId="0" applyNumberFormat="1" applyFont="1" applyFill="1" applyBorder="1" applyAlignment="1">
      <alignment horizontal="center" vertical="center" shrinkToFit="1"/>
    </xf>
    <xf numFmtId="0" fontId="47" fillId="31" borderId="37" xfId="388" applyFont="1" applyFill="1" applyBorder="1" applyAlignment="1">
      <alignment horizontal="center" vertical="center"/>
    </xf>
    <xf numFmtId="49" fontId="47" fillId="31" borderId="41" xfId="0" applyNumberFormat="1" applyFont="1" applyFill="1" applyBorder="1" applyAlignment="1">
      <alignment horizontal="center" vertical="center"/>
    </xf>
    <xf numFmtId="0" fontId="54" fillId="31" borderId="41" xfId="0" applyFont="1" applyFill="1" applyBorder="1" applyAlignment="1">
      <alignment horizontal="center" vertical="center"/>
    </xf>
    <xf numFmtId="49" fontId="47" fillId="31" borderId="41" xfId="0" applyNumberFormat="1" applyFont="1" applyFill="1" applyBorder="1" applyAlignment="1">
      <alignment horizontal="center" vertical="center" wrapText="1" shrinkToFit="1"/>
    </xf>
    <xf numFmtId="0" fontId="47" fillId="31" borderId="41" xfId="0" applyFont="1" applyFill="1" applyBorder="1" applyAlignment="1">
      <alignment horizontal="center" vertical="center"/>
    </xf>
    <xf numFmtId="0" fontId="44" fillId="31" borderId="41" xfId="0" applyFont="1" applyFill="1" applyBorder="1" applyAlignment="1">
      <alignment horizontal="center" vertical="center"/>
    </xf>
    <xf numFmtId="49" fontId="52" fillId="31" borderId="37" xfId="0" applyNumberFormat="1" applyFont="1" applyFill="1" applyBorder="1" applyAlignment="1">
      <alignment horizontal="center" vertical="center"/>
    </xf>
    <xf numFmtId="0" fontId="52" fillId="31" borderId="41" xfId="0" applyFont="1" applyFill="1" applyBorder="1" applyAlignment="1">
      <alignment horizontal="center" vertical="center"/>
    </xf>
    <xf numFmtId="0" fontId="53" fillId="31" borderId="41" xfId="0" applyFont="1" applyFill="1" applyBorder="1" applyAlignment="1">
      <alignment horizontal="center" vertical="center"/>
    </xf>
    <xf numFmtId="0" fontId="48" fillId="31" borderId="41" xfId="0" applyFont="1" applyFill="1" applyBorder="1" applyAlignment="1">
      <alignment horizontal="center" vertical="center"/>
    </xf>
    <xf numFmtId="0" fontId="43" fillId="31" borderId="37" xfId="0" applyFont="1" applyFill="1" applyBorder="1" applyAlignment="1">
      <alignment vertical="center"/>
    </xf>
    <xf numFmtId="0" fontId="47" fillId="31" borderId="46" xfId="0" quotePrefix="1" applyFont="1" applyFill="1" applyBorder="1" applyAlignment="1">
      <alignment horizontal="left" vertical="center"/>
    </xf>
    <xf numFmtId="0" fontId="47" fillId="31" borderId="41" xfId="0" quotePrefix="1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33" xfId="0" applyFont="1" applyFill="1" applyBorder="1" applyAlignment="1">
      <alignment horizontal="center" vertical="center"/>
    </xf>
    <xf numFmtId="0" fontId="47" fillId="31" borderId="57" xfId="0" applyFont="1" applyFill="1" applyBorder="1" applyAlignment="1">
      <alignment horizontal="left" vertical="center" wrapText="1"/>
    </xf>
    <xf numFmtId="49" fontId="47" fillId="31" borderId="41" xfId="0" applyNumberFormat="1" applyFont="1" applyFill="1" applyBorder="1" applyAlignment="1">
      <alignment horizontal="left" vertical="center" wrapText="1"/>
    </xf>
    <xf numFmtId="0" fontId="54" fillId="31" borderId="42" xfId="0" applyFont="1" applyFill="1" applyBorder="1" applyAlignment="1">
      <alignment horizontal="center" vertical="center"/>
    </xf>
    <xf numFmtId="0" fontId="47" fillId="31" borderId="39" xfId="0" applyFont="1" applyFill="1" applyBorder="1" applyAlignment="1">
      <alignment horizontal="left" vertical="center"/>
    </xf>
    <xf numFmtId="49" fontId="52" fillId="31" borderId="42" xfId="0" applyNumberFormat="1" applyFont="1" applyFill="1" applyBorder="1" applyAlignment="1">
      <alignment horizontal="center" vertical="center"/>
    </xf>
    <xf numFmtId="0" fontId="47" fillId="32" borderId="46" xfId="0" quotePrefix="1" applyFont="1" applyFill="1" applyBorder="1" applyAlignment="1">
      <alignment horizontal="left" vertical="center"/>
    </xf>
    <xf numFmtId="0" fontId="54" fillId="32" borderId="41" xfId="0" applyFont="1" applyFill="1" applyBorder="1" applyAlignment="1">
      <alignment horizontal="right" vertical="center"/>
    </xf>
    <xf numFmtId="0" fontId="52" fillId="32" borderId="41" xfId="0" applyFont="1" applyFill="1" applyBorder="1" applyAlignment="1">
      <alignment horizontal="center" vertical="center"/>
    </xf>
    <xf numFmtId="0" fontId="47" fillId="32" borderId="32" xfId="0" applyFont="1" applyFill="1" applyBorder="1" applyAlignment="1">
      <alignment horizontal="left" vertical="center"/>
    </xf>
    <xf numFmtId="0" fontId="59" fillId="32" borderId="33" xfId="0" applyFont="1" applyFill="1" applyBorder="1" applyAlignment="1">
      <alignment horizontal="center" vertical="center"/>
    </xf>
    <xf numFmtId="0" fontId="42" fillId="32" borderId="0" xfId="0" applyFont="1" applyFill="1" applyAlignment="1">
      <alignment horizontal="center" vertical="center"/>
    </xf>
    <xf numFmtId="0" fontId="47" fillId="32" borderId="44" xfId="0" applyFont="1" applyFill="1" applyBorder="1" applyAlignment="1">
      <alignment horizontal="center" vertical="center" wrapText="1"/>
    </xf>
    <xf numFmtId="0" fontId="59" fillId="32" borderId="37" xfId="0" applyFont="1" applyFill="1" applyBorder="1" applyAlignment="1">
      <alignment horizontal="right"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6" xfId="0" applyFont="1" applyFill="1" applyBorder="1" applyAlignment="1">
      <alignment horizontal="center" vertical="center"/>
    </xf>
    <xf numFmtId="0" fontId="59" fillId="32" borderId="41" xfId="0" applyFont="1" applyFill="1" applyBorder="1" applyAlignment="1">
      <alignment horizontal="center" vertical="center"/>
    </xf>
    <xf numFmtId="0" fontId="59" fillId="33" borderId="37" xfId="0" applyFont="1" applyFill="1" applyBorder="1" applyAlignment="1">
      <alignment horizontal="right" vertical="center"/>
    </xf>
    <xf numFmtId="0" fontId="53" fillId="33" borderId="37" xfId="0" applyFont="1" applyFill="1" applyBorder="1" applyAlignment="1">
      <alignment horizontal="center" vertical="center" wrapText="1"/>
    </xf>
    <xf numFmtId="0" fontId="47" fillId="33" borderId="58" xfId="0" applyFont="1" applyFill="1" applyBorder="1" applyAlignment="1">
      <alignment horizontal="center" vertical="center"/>
    </xf>
    <xf numFmtId="0" fontId="52" fillId="33" borderId="33" xfId="0" applyFont="1" applyFill="1" applyBorder="1" applyAlignment="1">
      <alignment horizontal="center" vertical="center"/>
    </xf>
    <xf numFmtId="0" fontId="47" fillId="33" borderId="33" xfId="0" applyFont="1" applyFill="1" applyBorder="1" applyAlignment="1">
      <alignment horizontal="left" vertical="center" wrapText="1"/>
    </xf>
    <xf numFmtId="0" fontId="47" fillId="33" borderId="36" xfId="0" applyFont="1" applyFill="1" applyBorder="1" applyAlignment="1">
      <alignment horizontal="center" vertical="center"/>
    </xf>
    <xf numFmtId="0" fontId="47" fillId="33" borderId="41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left" vertical="center"/>
    </xf>
    <xf numFmtId="0" fontId="47" fillId="33" borderId="41" xfId="0" applyFont="1" applyFill="1" applyBorder="1" applyAlignment="1">
      <alignment vertical="center"/>
    </xf>
    <xf numFmtId="49" fontId="61" fillId="33" borderId="55" xfId="0" applyNumberFormat="1" applyFont="1" applyFill="1" applyBorder="1" applyAlignment="1">
      <alignment horizontal="center" vertical="center" shrinkToFit="1"/>
    </xf>
    <xf numFmtId="0" fontId="47" fillId="33" borderId="55" xfId="0" applyFont="1" applyFill="1" applyBorder="1" applyAlignment="1">
      <alignment horizontal="center" vertical="center"/>
    </xf>
    <xf numFmtId="0" fontId="54" fillId="33" borderId="41" xfId="0" applyFont="1" applyFill="1" applyBorder="1" applyAlignment="1">
      <alignment vertical="center"/>
    </xf>
    <xf numFmtId="0" fontId="47" fillId="33" borderId="46" xfId="0" applyFont="1" applyFill="1" applyBorder="1" applyAlignment="1">
      <alignment horizontal="center" vertical="center"/>
    </xf>
    <xf numFmtId="0" fontId="47" fillId="33" borderId="41" xfId="0" quotePrefix="1" applyFont="1" applyFill="1" applyBorder="1" applyAlignment="1">
      <alignment horizontal="center" vertical="center"/>
    </xf>
    <xf numFmtId="0" fontId="47" fillId="33" borderId="54" xfId="0" applyFont="1" applyFill="1" applyBorder="1" applyAlignment="1">
      <alignment horizontal="left" vertical="center"/>
    </xf>
    <xf numFmtId="0" fontId="59" fillId="33" borderId="55" xfId="0" applyFont="1" applyFill="1" applyBorder="1" applyAlignment="1">
      <alignment horizontal="center" vertical="center" wrapText="1"/>
    </xf>
    <xf numFmtId="0" fontId="47" fillId="33" borderId="45" xfId="0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left" vertical="center"/>
    </xf>
    <xf numFmtId="0" fontId="47" fillId="33" borderId="42" xfId="0" applyFont="1" applyFill="1" applyBorder="1" applyAlignment="1">
      <alignment horizontal="center" vertical="center"/>
    </xf>
    <xf numFmtId="0" fontId="56" fillId="33" borderId="33" xfId="0" applyFont="1" applyFill="1" applyBorder="1" applyAlignment="1">
      <alignment vertical="center"/>
    </xf>
    <xf numFmtId="0" fontId="54" fillId="33" borderId="0" xfId="0" applyFont="1" applyFill="1" applyAlignment="1">
      <alignment horizontal="center" vertical="center"/>
    </xf>
    <xf numFmtId="0" fontId="47" fillId="33" borderId="68" xfId="0" applyFont="1" applyFill="1" applyBorder="1" applyAlignment="1">
      <alignment horizontal="left" vertical="center"/>
    </xf>
    <xf numFmtId="0" fontId="47" fillId="33" borderId="37" xfId="0" applyFont="1" applyFill="1" applyBorder="1" applyAlignment="1">
      <alignment horizontal="left" vertical="center"/>
    </xf>
    <xf numFmtId="0" fontId="47" fillId="33" borderId="47" xfId="0" applyFont="1" applyFill="1" applyBorder="1" applyAlignment="1">
      <alignment horizontal="left" vertical="center"/>
    </xf>
    <xf numFmtId="0" fontId="47" fillId="33" borderId="0" xfId="0" applyFont="1" applyFill="1" applyAlignment="1">
      <alignment horizontal="center" vertical="center"/>
    </xf>
    <xf numFmtId="0" fontId="42" fillId="33" borderId="55" xfId="0" applyFont="1" applyFill="1" applyBorder="1" applyAlignment="1">
      <alignment horizontal="center" vertical="center"/>
    </xf>
    <xf numFmtId="0" fontId="88" fillId="33" borderId="55" xfId="0" applyFont="1" applyFill="1" applyBorder="1" applyAlignment="1">
      <alignment horizontal="center" vertical="center"/>
    </xf>
    <xf numFmtId="0" fontId="47" fillId="33" borderId="55" xfId="0" applyFont="1" applyFill="1" applyBorder="1" applyAlignment="1">
      <alignment horizontal="center" vertical="center" wrapText="1"/>
    </xf>
    <xf numFmtId="0" fontId="54" fillId="33" borderId="55" xfId="0" applyFont="1" applyFill="1" applyBorder="1" applyAlignment="1">
      <alignment horizontal="center" vertical="center"/>
    </xf>
    <xf numFmtId="0" fontId="48" fillId="33" borderId="55" xfId="0" applyFont="1" applyFill="1" applyBorder="1" applyAlignment="1">
      <alignment horizontal="left" vertical="center"/>
    </xf>
    <xf numFmtId="0" fontId="48" fillId="33" borderId="55" xfId="0" applyFont="1" applyFill="1" applyBorder="1" applyAlignment="1">
      <alignment horizontal="center" vertical="center"/>
    </xf>
    <xf numFmtId="0" fontId="61" fillId="33" borderId="55" xfId="0" applyFont="1" applyFill="1" applyBorder="1" applyAlignment="1">
      <alignment vertical="center"/>
    </xf>
    <xf numFmtId="0" fontId="59" fillId="33" borderId="41" xfId="0" applyFont="1" applyFill="1" applyBorder="1" applyAlignment="1">
      <alignment horizontal="center" vertical="center"/>
    </xf>
    <xf numFmtId="49" fontId="47" fillId="33" borderId="54" xfId="0" applyNumberFormat="1" applyFont="1" applyFill="1" applyBorder="1" applyAlignment="1">
      <alignment horizontal="left" vertical="center" wrapText="1"/>
    </xf>
    <xf numFmtId="0" fontId="48" fillId="33" borderId="53" xfId="0" applyFont="1" applyFill="1" applyBorder="1" applyAlignment="1">
      <alignment vertical="center"/>
    </xf>
    <xf numFmtId="0" fontId="87" fillId="33" borderId="37" xfId="0" applyFont="1" applyFill="1" applyBorder="1" applyAlignment="1">
      <alignment horizontal="center" vertical="center"/>
    </xf>
    <xf numFmtId="0" fontId="47" fillId="33" borderId="55" xfId="0" quotePrefix="1" applyFont="1" applyFill="1" applyBorder="1" applyAlignment="1">
      <alignment vertical="center"/>
    </xf>
    <xf numFmtId="0" fontId="47" fillId="33" borderId="41" xfId="0" applyFont="1" applyFill="1" applyBorder="1" applyAlignment="1">
      <alignment horizontal="left" vertical="center"/>
    </xf>
    <xf numFmtId="49" fontId="48" fillId="33" borderId="55" xfId="0" applyNumberFormat="1" applyFont="1" applyFill="1" applyBorder="1" applyAlignment="1">
      <alignment horizontal="left" vertical="center" wrapText="1"/>
    </xf>
    <xf numFmtId="0" fontId="54" fillId="33" borderId="41" xfId="0" applyFont="1" applyFill="1" applyBorder="1" applyAlignment="1">
      <alignment horizontal="center" vertical="center"/>
    </xf>
    <xf numFmtId="0" fontId="47" fillId="33" borderId="54" xfId="0" quotePrefix="1" applyFont="1" applyFill="1" applyBorder="1" applyAlignment="1">
      <alignment vertical="center"/>
    </xf>
    <xf numFmtId="0" fontId="88" fillId="33" borderId="55" xfId="0" applyFont="1" applyFill="1" applyBorder="1" applyAlignment="1">
      <alignment horizontal="right" vertical="center"/>
    </xf>
    <xf numFmtId="0" fontId="47" fillId="33" borderId="34" xfId="0" applyFont="1" applyFill="1" applyBorder="1" applyAlignment="1">
      <alignment horizontal="left" vertical="center"/>
    </xf>
    <xf numFmtId="0" fontId="47" fillId="0" borderId="44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4" fillId="33" borderId="53" xfId="0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horizontal="left" vertical="center"/>
    </xf>
    <xf numFmtId="0" fontId="47" fillId="33" borderId="78" xfId="0" applyFont="1" applyFill="1" applyBorder="1" applyAlignment="1">
      <alignment horizontal="center" vertical="center"/>
    </xf>
    <xf numFmtId="0" fontId="47" fillId="33" borderId="33" xfId="0" applyFont="1" applyFill="1" applyBorder="1" applyAlignment="1">
      <alignment horizontal="center" vertical="center"/>
    </xf>
    <xf numFmtId="0" fontId="47" fillId="33" borderId="54" xfId="0" quotePrefix="1" applyFont="1" applyFill="1" applyBorder="1" applyAlignment="1">
      <alignment horizontal="left" vertical="center"/>
    </xf>
    <xf numFmtId="0" fontId="52" fillId="33" borderId="42" xfId="0" applyFont="1" applyFill="1" applyBorder="1" applyAlignment="1">
      <alignment horizontal="center" vertical="center"/>
    </xf>
    <xf numFmtId="0" fontId="59" fillId="33" borderId="55" xfId="0" applyFont="1" applyFill="1" applyBorder="1" applyAlignment="1">
      <alignment horizontal="center" vertical="center"/>
    </xf>
    <xf numFmtId="49" fontId="47" fillId="33" borderId="53" xfId="0" quotePrefix="1" applyNumberFormat="1" applyFont="1" applyFill="1" applyBorder="1" applyAlignment="1">
      <alignment horizontal="right" vertical="center"/>
    </xf>
    <xf numFmtId="0" fontId="69" fillId="33" borderId="55" xfId="0" applyFont="1" applyFill="1" applyBorder="1" applyAlignment="1">
      <alignment horizontal="center" vertical="center"/>
    </xf>
    <xf numFmtId="0" fontId="47" fillId="33" borderId="55" xfId="0" quotePrefix="1" applyFont="1" applyFill="1" applyBorder="1" applyAlignment="1">
      <alignment horizontal="center" vertical="center"/>
    </xf>
    <xf numFmtId="0" fontId="52" fillId="33" borderId="33" xfId="0" quotePrefix="1" applyFont="1" applyFill="1" applyBorder="1" applyAlignment="1">
      <alignment horizontal="center" vertical="center"/>
    </xf>
    <xf numFmtId="0" fontId="47" fillId="33" borderId="57" xfId="0" quotePrefix="1" applyFont="1" applyFill="1" applyBorder="1" applyAlignment="1">
      <alignment horizontal="left" vertical="center"/>
    </xf>
    <xf numFmtId="0" fontId="0" fillId="33" borderId="0" xfId="0" applyFill="1"/>
    <xf numFmtId="0" fontId="47" fillId="33" borderId="55" xfId="0" quotePrefix="1" applyFont="1" applyFill="1" applyBorder="1" applyAlignment="1">
      <alignment horizontal="left" vertical="center"/>
    </xf>
    <xf numFmtId="0" fontId="61" fillId="33" borderId="55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48" xfId="0" applyFont="1" applyFill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4" fillId="0" borderId="40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43" xfId="0" quotePrefix="1" applyFont="1" applyFill="1" applyBorder="1" applyAlignment="1">
      <alignment horizontal="left" vertical="center"/>
    </xf>
    <xf numFmtId="0" fontId="52" fillId="0" borderId="57" xfId="0" quotePrefix="1" applyFont="1" applyFill="1" applyBorder="1" applyAlignment="1">
      <alignment horizontal="left" vertical="center"/>
    </xf>
    <xf numFmtId="168" fontId="46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Fill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0" fontId="61" fillId="27" borderId="55" xfId="0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7" fillId="31" borderId="40" xfId="0" applyFont="1" applyFill="1" applyBorder="1" applyAlignment="1">
      <alignment horizontal="left" vertical="center"/>
    </xf>
    <xf numFmtId="0" fontId="47" fillId="31" borderId="0" xfId="0" applyFont="1" applyFill="1" applyAlignment="1">
      <alignment horizontal="left" vertical="center"/>
    </xf>
    <xf numFmtId="0" fontId="52" fillId="31" borderId="40" xfId="0" applyFont="1" applyFill="1" applyBorder="1" applyAlignment="1">
      <alignment horizontal="center" vertical="center"/>
    </xf>
    <xf numFmtId="0" fontId="52" fillId="31" borderId="0" xfId="0" applyFont="1" applyFill="1" applyAlignment="1">
      <alignment horizontal="center" vertical="center"/>
    </xf>
    <xf numFmtId="49" fontId="42" fillId="31" borderId="41" xfId="0" applyNumberFormat="1" applyFont="1" applyFill="1" applyBorder="1" applyAlignment="1">
      <alignment horizontal="center" vertical="center" wrapText="1" shrinkToFit="1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33" borderId="41" xfId="0" applyFont="1" applyFill="1" applyBorder="1" applyAlignment="1">
      <alignment horizontal="center" vertical="center" wrapText="1"/>
    </xf>
    <xf numFmtId="0" fontId="88" fillId="33" borderId="41" xfId="0" applyFont="1" applyFill="1" applyBorder="1" applyAlignment="1">
      <alignment horizontal="center" vertical="center" wrapText="1"/>
    </xf>
    <xf numFmtId="0" fontId="88" fillId="33" borderId="37" xfId="0" applyFont="1" applyFill="1" applyBorder="1" applyAlignment="1">
      <alignment horizontal="center" vertical="center" wrapText="1"/>
    </xf>
    <xf numFmtId="0" fontId="46" fillId="31" borderId="66" xfId="0" applyFont="1" applyFill="1" applyBorder="1" applyAlignment="1">
      <alignment horizontal="center" vertical="center"/>
    </xf>
    <xf numFmtId="0" fontId="47" fillId="31" borderId="77" xfId="0" applyFont="1" applyFill="1" applyBorder="1" applyAlignment="1">
      <alignment vertical="center"/>
    </xf>
    <xf numFmtId="49" fontId="47" fillId="34" borderId="54" xfId="0" applyNumberFormat="1" applyFont="1" applyFill="1" applyBorder="1" applyAlignment="1">
      <alignment horizontal="left" vertical="center" wrapText="1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F02B6ED4-92DD-455D-9277-8263B4D1FE38}"/>
    <cellStyle name="60% - Accent1 3" xfId="128" xr:uid="{00000000-0005-0000-0000-00007F000000}"/>
    <cellStyle name="60% - Accent1 3 2" xfId="390" xr:uid="{6F76F021-17C2-442D-A980-0FF087D7FA3E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F91BBCE6-2059-47B0-B96D-4B8BF9160721}"/>
    <cellStyle name="60% - Accent2 3" xfId="136" xr:uid="{00000000-0005-0000-0000-000087000000}"/>
    <cellStyle name="60% - Accent2 3 2" xfId="392" xr:uid="{E1B73302-1FB6-416D-BE39-D2EEAF60735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2A2E45F8-9E82-4B31-B77C-AAE711CFD013}"/>
    <cellStyle name="60% - Accent3 3" xfId="144" xr:uid="{00000000-0005-0000-0000-00008F000000}"/>
    <cellStyle name="60% - Accent3 3 2" xfId="394" xr:uid="{A65764C8-4BC0-4D8C-9BAE-8197AAE73465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B9E5168B-4BC8-4380-8758-7BBF21C786AE}"/>
    <cellStyle name="60% - Accent4 3" xfId="152" xr:uid="{00000000-0005-0000-0000-000097000000}"/>
    <cellStyle name="60% - Accent4 3 2" xfId="396" xr:uid="{05746810-8E10-4DD8-B227-1A12C2197671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B0F6903D-B31C-43EC-BE1F-E12C49F8B148}"/>
    <cellStyle name="60% - Accent5 3" xfId="160" xr:uid="{00000000-0005-0000-0000-00009F000000}"/>
    <cellStyle name="60% - Accent5 3 2" xfId="398" xr:uid="{284D349D-3246-4024-A849-30764B182BAC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7D48FF88-7703-493E-A311-DD602EC086EA}"/>
    <cellStyle name="60% - Accent6 3" xfId="168" xr:uid="{00000000-0005-0000-0000-0000A7000000}"/>
    <cellStyle name="60% - Accent6 3 2" xfId="400" xr:uid="{27B6569A-027B-41BF-813B-BD26A7AC3BD2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BA761E6D-2D68-435E-B895-EED605D2122F}"/>
    <cellStyle name="Accent1 3" xfId="176" xr:uid="{00000000-0005-0000-0000-0000AF000000}"/>
    <cellStyle name="Accent1 3 2" xfId="402" xr:uid="{972C151F-BF78-436D-BCED-F77C46B1AA8C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78963F7A-F368-46F3-8971-254879B80D8F}"/>
    <cellStyle name="Accent2 3" xfId="184" xr:uid="{00000000-0005-0000-0000-0000B7000000}"/>
    <cellStyle name="Accent2 3 2" xfId="404" xr:uid="{95CA6615-8899-404E-AB8A-C3B3E7ED5C93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7E31D68F-4756-4002-A8E3-6A10A599347C}"/>
    <cellStyle name="Accent3 3" xfId="192" xr:uid="{00000000-0005-0000-0000-0000BF000000}"/>
    <cellStyle name="Accent3 3 2" xfId="406" xr:uid="{6DFFB40E-FBB9-47D7-9EA0-62EFFD0F54DD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4F1A066C-B661-474D-A9AD-9E107B6B30EF}"/>
    <cellStyle name="Accent4 3" xfId="200" xr:uid="{00000000-0005-0000-0000-0000C7000000}"/>
    <cellStyle name="Accent4 3 2" xfId="408" xr:uid="{FA39A4EA-6A64-4EB1-9FF3-B45364A9CAF1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C8670BF5-2826-4A6C-BB0A-72185E1C5AFA}"/>
    <cellStyle name="Accent5 3" xfId="208" xr:uid="{00000000-0005-0000-0000-0000CF000000}"/>
    <cellStyle name="Accent5 3 2" xfId="410" xr:uid="{C002261E-64AB-46A8-9BE2-6152590A0F7A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FCC7228A-20B1-47FC-BE50-9A83837CAE42}"/>
    <cellStyle name="Accent6 3" xfId="216" xr:uid="{00000000-0005-0000-0000-0000D7000000}"/>
    <cellStyle name="Accent6 3 2" xfId="412" xr:uid="{65CD12DA-4012-4BAC-92E5-C74C25D6A57E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23132A2-177E-4752-9F0A-48E6F8BD5F2E}"/>
    <cellStyle name="Bad 3" xfId="224" xr:uid="{00000000-0005-0000-0000-0000DF000000}"/>
    <cellStyle name="Bad 3 2" xfId="414" xr:uid="{4C177830-66D7-44A2-845E-C867D82E11B4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F7BDF42D-5EC7-48D5-B1AE-B472C81569A9}"/>
    <cellStyle name="Calculation 3" xfId="232" xr:uid="{00000000-0005-0000-0000-0000E7000000}"/>
    <cellStyle name="Calculation 3 2" xfId="416" xr:uid="{B785FA75-E788-4918-8D03-B96416375157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269169B-CB2E-4A4E-B4AB-2EF2F596A49B}"/>
    <cellStyle name="Check Cell 3" xfId="240" xr:uid="{00000000-0005-0000-0000-0000EF000000}"/>
    <cellStyle name="Check Cell 3 2" xfId="418" xr:uid="{2F631B6D-CFE1-4FF3-B257-2FAFB62ED061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23AB40D8-7B47-4C2F-91E7-BFE327514374}"/>
    <cellStyle name="Explanatory Text 3" xfId="251" xr:uid="{00000000-0005-0000-0000-0000FA000000}"/>
    <cellStyle name="Explanatory Text 3 2" xfId="420" xr:uid="{0993F0BD-7107-4833-B13B-643611416645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A9777C7A-4259-4F83-92B2-AE16A6127A23}"/>
    <cellStyle name="Good 3" xfId="259" xr:uid="{00000000-0005-0000-0000-000002010000}"/>
    <cellStyle name="Good 3 2" xfId="422" xr:uid="{66020F88-7ADC-419E-9DDC-3D0BDDA23C1F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33C715C8-D252-4646-B751-ECAF37599CD3}"/>
    <cellStyle name="Heading 1 3" xfId="267" xr:uid="{00000000-0005-0000-0000-00000A010000}"/>
    <cellStyle name="Heading 1 3 2" xfId="424" xr:uid="{198DBD90-355C-4EFC-A3F1-BDB2C58A768F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DC860A4A-C9F3-47E7-85F4-1AB7E16D4FB8}"/>
    <cellStyle name="Heading 2 3" xfId="275" xr:uid="{00000000-0005-0000-0000-000012010000}"/>
    <cellStyle name="Heading 2 3 2" xfId="426" xr:uid="{67116BCA-12A0-40F9-A637-68A666E70754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4804D223-617F-4D89-A7FA-6AC59C70F477}"/>
    <cellStyle name="Heading 3 3" xfId="283" xr:uid="{00000000-0005-0000-0000-00001A010000}"/>
    <cellStyle name="Heading 3 3 2" xfId="428" xr:uid="{15140188-B20A-4A3A-830E-203C115F187C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17A38D9F-50B0-4F18-8BF1-FE7ED8E37494}"/>
    <cellStyle name="Heading 4 3" xfId="291" xr:uid="{00000000-0005-0000-0000-000022010000}"/>
    <cellStyle name="Heading 4 3 2" xfId="430" xr:uid="{05F9BFBA-A91E-42D4-BC6C-9E889983A0F5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35D68401-949A-44E6-9562-8AEEC4F8EE24}"/>
    <cellStyle name="Input 3" xfId="300" xr:uid="{00000000-0005-0000-0000-00002B010000}"/>
    <cellStyle name="Input 3 2" xfId="432" xr:uid="{90A1CDDC-BBE5-4D45-AC38-EE6C38F38CF8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D27AB166-9915-4E6C-A33E-0E16B1F51476}"/>
    <cellStyle name="Linked Cell 3" xfId="308" xr:uid="{00000000-0005-0000-0000-000033010000}"/>
    <cellStyle name="Linked Cell 3 2" xfId="434" xr:uid="{0F8BB832-5CA6-4393-8B48-144908FA7E3D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381C2B6F-C0E4-434E-8DB1-0FFAF603E895}"/>
    <cellStyle name="Neutral 3" xfId="316" xr:uid="{00000000-0005-0000-0000-00003B010000}"/>
    <cellStyle name="Neutral 3 2" xfId="436" xr:uid="{EABD66C0-D346-472A-8CB7-1E34265E9CEB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ED7DE552-457A-460C-B49E-A1665C19259C}"/>
    <cellStyle name="Output 3" xfId="354" xr:uid="{00000000-0005-0000-0000-000061010000}"/>
    <cellStyle name="Output 3 2" xfId="438" xr:uid="{C0E7F289-1622-46B3-A466-CB8FA2AFF61D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7B1286EE-B68F-4F0A-A96E-B160BFACADE8}"/>
    <cellStyle name="Title 3" xfId="365" xr:uid="{00000000-0005-0000-0000-00006C010000}"/>
    <cellStyle name="Title 3 2" xfId="440" xr:uid="{D19F1D87-4FA6-4B25-8233-356C8E900316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F76760C8-2886-42A7-91DC-E3FF92E7C26D}"/>
    <cellStyle name="Total 3" xfId="373" xr:uid="{00000000-0005-0000-0000-000074010000}"/>
    <cellStyle name="Total 3 2" xfId="442" xr:uid="{5AFE28FF-B357-4D38-804B-8981EC4D36B5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FD195F57-AE80-4219-90CA-CB6880C3B76F}"/>
    <cellStyle name="Warning Text 3" xfId="381" xr:uid="{00000000-0005-0000-0000-00007C010000}"/>
    <cellStyle name="Warning Text 3 2" xfId="444" xr:uid="{8472E49B-46C0-4003-8F2B-E73621DBD79B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activeCell="E118" sqref="E118"/>
    </sheetView>
  </sheetViews>
  <sheetFormatPr defaultColWidth="9.453125" defaultRowHeight="15.5"/>
  <cols>
    <col min="1" max="1" width="7.6328125" style="149" customWidth="1"/>
    <col min="2" max="8" width="32.6328125" style="4" customWidth="1"/>
    <col min="9" max="9" width="7.6328125" style="222" customWidth="1"/>
    <col min="10" max="16384" width="9.453125" style="4"/>
  </cols>
  <sheetData>
    <row r="1" spans="1:9" ht="36" customHeight="1">
      <c r="A1" s="2"/>
      <c r="B1" s="3"/>
      <c r="C1" s="753" t="s">
        <v>184</v>
      </c>
      <c r="D1" s="753"/>
      <c r="E1" s="753"/>
      <c r="F1" s="753"/>
      <c r="G1" s="753"/>
      <c r="H1" s="3"/>
      <c r="I1" s="3"/>
    </row>
    <row r="2" spans="1:9" ht="17" customHeight="1" thickBot="1">
      <c r="A2" s="5" t="s">
        <v>129</v>
      </c>
      <c r="B2" s="6"/>
      <c r="C2" s="6"/>
      <c r="D2" s="1" t="s">
        <v>18</v>
      </c>
      <c r="E2" s="1"/>
      <c r="F2" s="7"/>
      <c r="G2" s="7"/>
      <c r="H2" s="754" t="s">
        <v>130</v>
      </c>
      <c r="I2" s="754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45782</v>
      </c>
      <c r="C4" s="12">
        <f t="shared" ref="C4:H4" si="0">SUM(B4+1)</f>
        <v>45783</v>
      </c>
      <c r="D4" s="13">
        <f t="shared" si="0"/>
        <v>45784</v>
      </c>
      <c r="E4" s="13">
        <f t="shared" si="0"/>
        <v>45785</v>
      </c>
      <c r="F4" s="13">
        <f t="shared" si="0"/>
        <v>45786</v>
      </c>
      <c r="G4" s="13">
        <f t="shared" si="0"/>
        <v>45787</v>
      </c>
      <c r="H4" s="13">
        <f t="shared" si="0"/>
        <v>45788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快樂奇蹟 The X Factor Of Joy (4 EPI)</v>
      </c>
      <c r="E6" s="25" t="str">
        <f t="shared" si="1"/>
        <v>媽媽唔易"造"Mom No Easy (5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18</v>
      </c>
      <c r="C7" s="32" t="str">
        <f>B26</f>
        <v>新聞掏寶  # 248</v>
      </c>
      <c r="D7" s="33" t="str">
        <f t="shared" si="1"/>
        <v># 4</v>
      </c>
      <c r="E7" s="32" t="str">
        <f t="shared" si="1"/>
        <v># 4</v>
      </c>
      <c r="F7" s="33" t="str">
        <f t="shared" si="1"/>
        <v># 14</v>
      </c>
      <c r="G7" s="32" t="str">
        <f t="shared" si="1"/>
        <v># 8</v>
      </c>
      <c r="H7" s="34" t="str">
        <f>D70</f>
        <v>美食新聞報道 # 85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156</v>
      </c>
      <c r="C9" s="42" t="str">
        <f t="shared" ref="C9:H9" si="2">"# " &amp; VALUE(RIGHT(B9,3)+1)</f>
        <v># 125</v>
      </c>
      <c r="D9" s="42" t="str">
        <f t="shared" si="2"/>
        <v># 126</v>
      </c>
      <c r="E9" s="42" t="str">
        <f t="shared" si="2"/>
        <v># 127</v>
      </c>
      <c r="F9" s="42" t="str">
        <f t="shared" si="2"/>
        <v># 128</v>
      </c>
      <c r="G9" s="42" t="str">
        <f t="shared" si="2"/>
        <v># 129</v>
      </c>
      <c r="H9" s="42" t="str">
        <f t="shared" si="2"/>
        <v># 130</v>
      </c>
      <c r="I9" s="43" t="s">
        <v>0</v>
      </c>
    </row>
    <row r="10" spans="1:9" ht="17" customHeight="1">
      <c r="A10" s="44"/>
      <c r="B10" s="223"/>
      <c r="C10" s="224"/>
      <c r="D10" s="224"/>
      <c r="E10" s="224"/>
      <c r="F10" s="225"/>
      <c r="G10" s="223"/>
      <c r="H10" s="226"/>
      <c r="I10" s="29"/>
    </row>
    <row r="11" spans="1:9" ht="17" customHeight="1">
      <c r="A11" s="30">
        <v>30</v>
      </c>
      <c r="B11" s="227"/>
      <c r="C11" s="227"/>
      <c r="D11" s="227"/>
      <c r="E11" s="227"/>
      <c r="F11" s="227"/>
      <c r="G11" s="755" t="s">
        <v>35</v>
      </c>
      <c r="H11" s="758"/>
      <c r="I11" s="35">
        <v>30</v>
      </c>
    </row>
    <row r="12" spans="1:9" ht="17" customHeight="1">
      <c r="A12" s="45"/>
      <c r="B12" s="755" t="s">
        <v>34</v>
      </c>
      <c r="C12" s="756"/>
      <c r="D12" s="756"/>
      <c r="E12" s="756"/>
      <c r="F12" s="757"/>
      <c r="G12" s="228"/>
      <c r="H12" s="229"/>
      <c r="I12" s="41"/>
    </row>
    <row r="13" spans="1:9" s="20" customFormat="1" ht="17" customHeight="1" thickBot="1">
      <c r="A13" s="46" t="s">
        <v>1</v>
      </c>
      <c r="B13" s="230"/>
      <c r="C13" s="231"/>
      <c r="D13" s="231"/>
      <c r="E13" s="231"/>
      <c r="F13" s="232"/>
      <c r="G13" s="233"/>
      <c r="H13" s="234"/>
      <c r="I13" s="43" t="s">
        <v>1</v>
      </c>
    </row>
    <row r="14" spans="1:9" ht="17" customHeight="1">
      <c r="A14" s="47"/>
      <c r="B14" s="48">
        <v>800162385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131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74</v>
      </c>
      <c r="C16" s="58" t="str">
        <f t="shared" ref="C16:E16" si="3">"# " &amp; VALUE(RIGHT(B16,2)+1)</f>
        <v># 2</v>
      </c>
      <c r="D16" s="58" t="str">
        <f t="shared" si="3"/>
        <v># 3</v>
      </c>
      <c r="E16" s="58" t="str">
        <f t="shared" si="3"/>
        <v># 4</v>
      </c>
      <c r="F16" s="58" t="str">
        <f t="shared" ref="F16" si="4">"# " &amp; VALUE(RIGHT(E16,2)+1)</f>
        <v># 5</v>
      </c>
      <c r="G16" s="58" t="str">
        <f t="shared" ref="G16" si="5">"# " &amp; VALUE(RIGHT(F16,2)+1)</f>
        <v># 6</v>
      </c>
      <c r="H16" s="59" t="str">
        <f t="shared" ref="H16" si="6">"# " &amp; VALUE(RIGHT(G16,2)+1)</f>
        <v># 7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36</v>
      </c>
      <c r="F18" s="64"/>
      <c r="G18" s="65" t="s">
        <v>95</v>
      </c>
      <c r="H18" s="66" t="s">
        <v>85</v>
      </c>
      <c r="I18" s="67"/>
    </row>
    <row r="19" spans="1:9" ht="17" customHeight="1">
      <c r="A19" s="68" t="s">
        <v>2</v>
      </c>
      <c r="B19" s="31" t="s">
        <v>157</v>
      </c>
      <c r="C19" s="69" t="str">
        <f t="shared" ref="C19:F19" si="7">B76</f>
        <v># 2548</v>
      </c>
      <c r="D19" s="69" t="str">
        <f t="shared" si="7"/>
        <v># 2549</v>
      </c>
      <c r="E19" s="69" t="str">
        <f t="shared" si="7"/>
        <v># 2550</v>
      </c>
      <c r="F19" s="70" t="str">
        <f t="shared" si="7"/>
        <v># 2551</v>
      </c>
      <c r="G19" s="69" t="s">
        <v>103</v>
      </c>
      <c r="H19" s="33" t="s">
        <v>141</v>
      </c>
      <c r="I19" s="56" t="s">
        <v>2</v>
      </c>
    </row>
    <row r="20" spans="1:9" ht="17" customHeight="1">
      <c r="A20" s="71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72"/>
    </row>
    <row r="21" spans="1:9" s="20" customFormat="1" ht="17" customHeight="1" thickBot="1">
      <c r="A21" s="15" t="s">
        <v>4</v>
      </c>
      <c r="B21" s="238" t="s">
        <v>132</v>
      </c>
      <c r="C21" s="239" t="str">
        <f t="shared" ref="C21:D21" si="8">"# " &amp; VALUE(RIGHT(B21,4)+1)</f>
        <v># 1323</v>
      </c>
      <c r="D21" s="239" t="str">
        <f t="shared" si="8"/>
        <v># 1324</v>
      </c>
      <c r="E21" s="239" t="str">
        <f t="shared" ref="E21:H21" si="9">"# " &amp; VALUE(RIGHT(D21,4)+1)</f>
        <v># 1325</v>
      </c>
      <c r="F21" s="236" t="str">
        <f t="shared" si="9"/>
        <v># 1326</v>
      </c>
      <c r="G21" s="236" t="str">
        <f t="shared" si="9"/>
        <v># 1327</v>
      </c>
      <c r="H21" s="236" t="str">
        <f t="shared" si="9"/>
        <v># 1328</v>
      </c>
      <c r="I21" s="43" t="s">
        <v>4</v>
      </c>
    </row>
    <row r="22" spans="1:9" ht="17" customHeight="1">
      <c r="A22" s="73"/>
      <c r="B22" s="74" t="s">
        <v>158</v>
      </c>
      <c r="C22" s="38"/>
      <c r="D22" s="75" t="str">
        <f>D90</f>
        <v>南美潮什麼 Hipster Tour - South America (10 EPI)</v>
      </c>
      <c r="E22" s="38"/>
      <c r="F22" s="64"/>
      <c r="G22" s="37">
        <v>800556780</v>
      </c>
      <c r="H22" s="76"/>
      <c r="I22" s="77"/>
    </row>
    <row r="23" spans="1:9" ht="17" customHeight="1">
      <c r="A23" s="78" t="s">
        <v>2</v>
      </c>
      <c r="B23" s="79" t="s">
        <v>75</v>
      </c>
      <c r="C23" s="69" t="str">
        <f>B91</f>
        <v># 1</v>
      </c>
      <c r="D23" s="69" t="str">
        <f>"# " &amp; VALUE(RIGHT(C23,2)+1)</f>
        <v># 2</v>
      </c>
      <c r="E23" s="69" t="str">
        <f>"# " &amp; VALUE(RIGHT(D23,2)+1)</f>
        <v># 3</v>
      </c>
      <c r="F23" s="70" t="str">
        <f>"# " &amp; VALUE(RIGHT(E23,2)+1)</f>
        <v># 4</v>
      </c>
      <c r="G23" s="80"/>
      <c r="H23" s="81"/>
      <c r="I23" s="82" t="s">
        <v>2</v>
      </c>
    </row>
    <row r="24" spans="1:9" s="574" customFormat="1" ht="17" customHeight="1">
      <c r="A24" s="566"/>
      <c r="B24" s="567" t="s">
        <v>17</v>
      </c>
      <c r="C24" s="568"/>
      <c r="D24" s="569" t="s">
        <v>122</v>
      </c>
      <c r="E24" s="569"/>
      <c r="F24" s="570"/>
      <c r="G24" s="571"/>
      <c r="H24" s="572"/>
      <c r="I24" s="573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763" t="s">
        <v>86</v>
      </c>
      <c r="H25" s="764"/>
      <c r="I25" s="88"/>
    </row>
    <row r="26" spans="1:9" ht="17" customHeight="1">
      <c r="A26" s="83"/>
      <c r="B26" s="59" t="str">
        <f>LEFT($H$35,5) &amp; " # " &amp; VALUE(RIGHT($H$35,3)-1)</f>
        <v>新聞掏寶  # 248</v>
      </c>
      <c r="C26" s="59" t="str">
        <f>B70</f>
        <v>美食新聞報道 # 84</v>
      </c>
      <c r="D26" s="80" t="str">
        <f>C70</f>
        <v>獨嘉登機指南 #11</v>
      </c>
      <c r="E26" s="80" t="str">
        <f>D70</f>
        <v>美食新聞報道 # 85</v>
      </c>
      <c r="F26" s="80" t="str">
        <f>E70</f>
        <v>親民的品味 #6</v>
      </c>
      <c r="G26" s="765" t="s">
        <v>87</v>
      </c>
      <c r="H26" s="766"/>
      <c r="I26" s="88"/>
    </row>
    <row r="27" spans="1:9" s="20" customFormat="1" ht="17" customHeight="1" thickBot="1">
      <c r="A27" s="92" t="s">
        <v>5</v>
      </c>
      <c r="B27" s="70"/>
      <c r="C27" s="59"/>
      <c r="D27" s="33"/>
      <c r="E27" s="33"/>
      <c r="F27" s="33"/>
      <c r="G27" s="80" t="s">
        <v>162</v>
      </c>
      <c r="H27" s="58" t="s">
        <v>163</v>
      </c>
      <c r="I27" s="93" t="s">
        <v>5</v>
      </c>
    </row>
    <row r="28" spans="1:9" ht="17" customHeight="1">
      <c r="A28" s="83"/>
      <c r="B28" s="94" t="s">
        <v>17</v>
      </c>
      <c r="C28" s="38"/>
      <c r="D28" s="39"/>
      <c r="E28" s="39"/>
      <c r="F28" s="39"/>
      <c r="G28" s="95"/>
      <c r="H28" s="90"/>
      <c r="I28" s="96"/>
    </row>
    <row r="29" spans="1:9" ht="17" customHeight="1">
      <c r="A29" s="97" t="s">
        <v>2</v>
      </c>
      <c r="B29" s="98"/>
      <c r="C29" s="58"/>
      <c r="D29" s="58" t="str">
        <f>D79</f>
        <v>虛擬情人 Love Virtually (15 EPI)</v>
      </c>
      <c r="E29" s="58"/>
      <c r="F29" s="58"/>
      <c r="G29" s="99"/>
      <c r="H29" s="58"/>
      <c r="I29" s="82" t="s">
        <v>2</v>
      </c>
    </row>
    <row r="30" spans="1:9" ht="17" customHeight="1">
      <c r="A30" s="83"/>
      <c r="B30" s="53" t="s">
        <v>103</v>
      </c>
      <c r="C30" s="58" t="str">
        <f>"# " &amp; VALUE(RIGHT(C80,2)-1)</f>
        <v># 6</v>
      </c>
      <c r="D30" s="58" t="str">
        <f>"# " &amp; VALUE(RIGHT(D80,2)-1)</f>
        <v># 7</v>
      </c>
      <c r="E30" s="58" t="str">
        <f>"# " &amp; VALUE(RIGHT(E80,2)-1)</f>
        <v># 8</v>
      </c>
      <c r="F30" s="58" t="str">
        <f>E80</f>
        <v># 9</v>
      </c>
      <c r="G30" s="80"/>
      <c r="H30" s="58"/>
      <c r="I30" s="88"/>
    </row>
    <row r="31" spans="1:9" s="20" customFormat="1" ht="17" customHeight="1" thickBot="1">
      <c r="A31" s="92" t="s">
        <v>6</v>
      </c>
      <c r="B31" s="31"/>
      <c r="C31" s="69"/>
      <c r="D31" s="69"/>
      <c r="E31" s="69"/>
      <c r="F31" s="69"/>
      <c r="G31" s="100" t="s">
        <v>24</v>
      </c>
      <c r="H31" s="62"/>
      <c r="I31" s="101" t="s">
        <v>6</v>
      </c>
    </row>
    <row r="32" spans="1:9" ht="17" customHeight="1">
      <c r="A32" s="102"/>
      <c r="B32" s="94" t="s">
        <v>17</v>
      </c>
      <c r="C32" s="6"/>
      <c r="D32" s="38"/>
      <c r="E32" s="39" t="str">
        <f>$E$73</f>
        <v>東張西望  Scoop 2025</v>
      </c>
      <c r="F32" s="38"/>
      <c r="G32" s="6"/>
      <c r="H32" s="103"/>
      <c r="I32" s="72"/>
    </row>
    <row r="33" spans="1:9" ht="17" customHeight="1">
      <c r="A33" s="97" t="s">
        <v>2</v>
      </c>
      <c r="B33" s="69" t="str">
        <f>B9</f>
        <v># 124</v>
      </c>
      <c r="C33" s="69" t="str">
        <f>B74</f>
        <v># 125</v>
      </c>
      <c r="D33" s="69" t="str">
        <f>D9</f>
        <v># 126</v>
      </c>
      <c r="E33" s="69" t="str">
        <f>E9</f>
        <v># 127</v>
      </c>
      <c r="F33" s="69" t="str">
        <f>F9</f>
        <v># 128</v>
      </c>
      <c r="G33" s="69" t="str">
        <f>"# " &amp; VALUE(RIGHT(F33,3)+1)</f>
        <v># 129</v>
      </c>
      <c r="H33" s="69" t="str">
        <f>"# " &amp; VALUE(RIGHT(G33,3)+1)</f>
        <v># 130</v>
      </c>
      <c r="I33" s="56" t="s">
        <v>2</v>
      </c>
    </row>
    <row r="34" spans="1:9" ht="17" customHeight="1">
      <c r="A34" s="83"/>
      <c r="B34" s="94" t="s">
        <v>17</v>
      </c>
      <c r="C34" s="38"/>
      <c r="D34" s="58" t="s">
        <v>70</v>
      </c>
      <c r="E34" s="58"/>
      <c r="F34" s="58"/>
      <c r="G34" s="104" t="s">
        <v>20</v>
      </c>
      <c r="H34" s="328" t="s">
        <v>25</v>
      </c>
      <c r="I34" s="105"/>
    </row>
    <row r="35" spans="1:9" ht="17" customHeight="1">
      <c r="A35" s="83"/>
      <c r="B35" s="58" t="s">
        <v>160</v>
      </c>
      <c r="C35" s="58" t="str">
        <f>B61</f>
        <v># 1866</v>
      </c>
      <c r="D35" s="58" t="str">
        <f>C61</f>
        <v># 1867</v>
      </c>
      <c r="E35" s="58" t="str">
        <f>D61</f>
        <v># 1868</v>
      </c>
      <c r="F35" s="58" t="str">
        <f>E61</f>
        <v># 1869</v>
      </c>
      <c r="G35" s="106" t="s">
        <v>121</v>
      </c>
      <c r="H35" s="262" t="s">
        <v>161</v>
      </c>
      <c r="I35" s="105"/>
    </row>
    <row r="36" spans="1:9" s="20" customFormat="1" ht="17" customHeight="1" thickBot="1">
      <c r="A36" s="92" t="s">
        <v>7</v>
      </c>
      <c r="B36" s="58"/>
      <c r="C36" s="58"/>
      <c r="D36" s="69"/>
      <c r="E36" s="69"/>
      <c r="F36" s="108">
        <v>1255</v>
      </c>
      <c r="G36" s="32"/>
      <c r="H36" s="327" t="s">
        <v>26</v>
      </c>
      <c r="I36" s="14" t="s">
        <v>7</v>
      </c>
    </row>
    <row r="37" spans="1:9" ht="17" customHeight="1">
      <c r="A37" s="109"/>
      <c r="B37" s="94" t="s">
        <v>17</v>
      </c>
      <c r="C37" s="39"/>
      <c r="D37" s="39"/>
      <c r="E37" s="39" t="s">
        <v>47</v>
      </c>
      <c r="F37" s="110"/>
      <c r="G37" s="111" t="s">
        <v>108</v>
      </c>
      <c r="H37" s="112" t="s">
        <v>77</v>
      </c>
      <c r="I37" s="113"/>
    </row>
    <row r="38" spans="1:9" ht="17" customHeight="1">
      <c r="A38" s="71"/>
      <c r="B38" s="58" t="str">
        <f>B21</f>
        <v># 1322</v>
      </c>
      <c r="C38" s="58" t="str">
        <f>C21</f>
        <v># 1323</v>
      </c>
      <c r="D38" s="58" t="str">
        <f t="shared" ref="D38:F38" si="10">"# " &amp; VALUE(RIGHT(C38,4)+1)</f>
        <v># 1324</v>
      </c>
      <c r="E38" s="58" t="str">
        <f t="shared" ref="E38" si="11">"# " &amp; VALUE(RIGHT(D38,4)+1)</f>
        <v># 1325</v>
      </c>
      <c r="F38" s="59" t="str">
        <f t="shared" si="10"/>
        <v># 1326</v>
      </c>
      <c r="G38" s="106" t="s">
        <v>164</v>
      </c>
      <c r="I38" s="105"/>
    </row>
    <row r="39" spans="1:9" ht="17" customHeight="1">
      <c r="A39" s="52" t="s">
        <v>2</v>
      </c>
      <c r="B39" s="69"/>
      <c r="C39" s="69"/>
      <c r="D39" s="69"/>
      <c r="E39" s="69"/>
      <c r="F39" s="114">
        <v>1320</v>
      </c>
      <c r="G39" s="32" t="s">
        <v>107</v>
      </c>
      <c r="H39" s="115" t="s">
        <v>166</v>
      </c>
      <c r="I39" s="116" t="s">
        <v>2</v>
      </c>
    </row>
    <row r="40" spans="1:9" ht="17" customHeight="1">
      <c r="A40" s="117"/>
      <c r="B40" s="243" t="s">
        <v>55</v>
      </c>
      <c r="C40" s="244"/>
      <c r="D40" s="227"/>
      <c r="E40" s="237"/>
      <c r="F40" s="237"/>
      <c r="G40" s="240" t="s">
        <v>53</v>
      </c>
      <c r="H40" s="118" t="s">
        <v>76</v>
      </c>
      <c r="I40" s="105"/>
    </row>
    <row r="41" spans="1:9" ht="17" customHeight="1" thickBot="1">
      <c r="A41" s="71"/>
      <c r="B41" s="245"/>
      <c r="C41" s="236"/>
      <c r="D41" s="246" t="s">
        <v>67</v>
      </c>
      <c r="E41" s="236"/>
      <c r="F41" s="236"/>
      <c r="G41" s="241" t="s">
        <v>165</v>
      </c>
      <c r="H41" s="118"/>
      <c r="I41" s="105"/>
    </row>
    <row r="42" spans="1:9" s="20" customFormat="1" ht="17" customHeight="1" thickBot="1">
      <c r="A42" s="120" t="s">
        <v>8</v>
      </c>
      <c r="B42" s="245" t="s">
        <v>133</v>
      </c>
      <c r="C42" s="236" t="str">
        <f>"# " &amp; VALUE(RIGHT(B42,4)+1)</f>
        <v># 1712</v>
      </c>
      <c r="D42" s="236" t="str">
        <f>"# " &amp; VALUE(RIGHT(C42,4)+1)</f>
        <v># 1713</v>
      </c>
      <c r="E42" s="236" t="str">
        <f>"# " &amp; VALUE(RIGHT(D42,4)+1)</f>
        <v># 1714</v>
      </c>
      <c r="F42" s="236" t="str">
        <f>"# " &amp; VALUE(RIGHT(E42,4)+1)</f>
        <v># 1715</v>
      </c>
      <c r="G42" s="242" t="s">
        <v>21</v>
      </c>
      <c r="H42" s="121"/>
      <c r="I42" s="14" t="s">
        <v>8</v>
      </c>
    </row>
    <row r="43" spans="1:9" ht="17" customHeight="1">
      <c r="A43" s="102"/>
      <c r="B43" s="245"/>
      <c r="C43" s="236"/>
      <c r="D43" s="236"/>
      <c r="E43" s="236"/>
      <c r="F43" s="247">
        <v>1405</v>
      </c>
      <c r="G43" s="761" t="s">
        <v>72</v>
      </c>
      <c r="H43" s="762"/>
      <c r="I43" s="96"/>
    </row>
    <row r="44" spans="1:9" ht="17" customHeight="1">
      <c r="A44" s="83"/>
      <c r="B44" s="37" t="s">
        <v>17</v>
      </c>
      <c r="C44" s="38"/>
      <c r="D44" s="38"/>
      <c r="E44" s="38" t="s">
        <v>36</v>
      </c>
      <c r="F44" s="38"/>
      <c r="G44" s="80" t="str">
        <f>B70</f>
        <v>美食新聞報道 # 84</v>
      </c>
      <c r="H44" s="58" t="str">
        <f>D70</f>
        <v>美食新聞報道 # 85</v>
      </c>
      <c r="I44" s="88"/>
    </row>
    <row r="45" spans="1:9" ht="17" customHeight="1">
      <c r="A45" s="122" t="s">
        <v>2</v>
      </c>
      <c r="B45" s="33" t="str">
        <f>B19</f>
        <v># 2547</v>
      </c>
      <c r="C45" s="58" t="str">
        <f>C19</f>
        <v># 2548</v>
      </c>
      <c r="D45" s="58" t="str">
        <f>C76</f>
        <v># 2549</v>
      </c>
      <c r="E45" s="58" t="str">
        <f>D76</f>
        <v># 2550</v>
      </c>
      <c r="F45" s="58" t="str">
        <f>E76</f>
        <v># 2551</v>
      </c>
      <c r="G45" s="33"/>
      <c r="H45" s="69"/>
      <c r="I45" s="82" t="s">
        <v>2</v>
      </c>
    </row>
    <row r="46" spans="1:9" ht="17" customHeight="1">
      <c r="A46" s="123"/>
      <c r="B46" s="37" t="s">
        <v>17</v>
      </c>
      <c r="C46" s="39"/>
      <c r="D46" s="39"/>
      <c r="E46" s="39"/>
      <c r="F46" s="39"/>
      <c r="G46" s="104" t="s">
        <v>20</v>
      </c>
      <c r="H46" s="124" t="s">
        <v>23</v>
      </c>
      <c r="I46" s="125"/>
    </row>
    <row r="47" spans="1:9" s="20" customFormat="1" ht="17" customHeight="1" thickBot="1">
      <c r="A47" s="126">
        <v>1500</v>
      </c>
      <c r="B47" s="54"/>
      <c r="C47" s="58"/>
      <c r="D47" s="58" t="str">
        <f>D85</f>
        <v>拂玉鞍 The Unexpected Marriage (24 EPI)</v>
      </c>
      <c r="E47" s="58"/>
      <c r="F47" s="58"/>
      <c r="G47" s="127"/>
      <c r="H47" s="128" t="str">
        <f>G98</f>
        <v>醫度講 #22</v>
      </c>
      <c r="I47" s="129">
        <v>1500</v>
      </c>
    </row>
    <row r="48" spans="1:9" ht="17" customHeight="1">
      <c r="A48" s="130"/>
      <c r="B48" s="58" t="s">
        <v>159</v>
      </c>
      <c r="C48" s="58" t="str">
        <f>B86</f>
        <v># 16</v>
      </c>
      <c r="D48" s="58" t="str">
        <f>C86</f>
        <v># 17</v>
      </c>
      <c r="E48" s="58" t="str">
        <f>D86</f>
        <v># 18</v>
      </c>
      <c r="F48" s="58" t="str">
        <f>E86</f>
        <v># 19</v>
      </c>
      <c r="G48" s="131"/>
      <c r="H48" s="124" t="s">
        <v>23</v>
      </c>
      <c r="I48" s="132"/>
    </row>
    <row r="49" spans="1:9" ht="17" customHeight="1">
      <c r="A49" s="133">
        <v>30</v>
      </c>
      <c r="B49" s="69"/>
      <c r="C49" s="69"/>
      <c r="D49" s="69"/>
      <c r="E49" s="69"/>
      <c r="F49" s="69"/>
      <c r="G49" s="134"/>
      <c r="H49" s="135" t="str">
        <f>G84</f>
        <v>紋人多故事 # 3</v>
      </c>
      <c r="I49" s="82" t="s">
        <v>2</v>
      </c>
    </row>
    <row r="50" spans="1:9" ht="17" customHeight="1">
      <c r="A50" s="123"/>
      <c r="B50" s="84" t="s">
        <v>17</v>
      </c>
      <c r="C50" s="85"/>
      <c r="D50" s="86" t="s">
        <v>122</v>
      </c>
      <c r="E50" s="86"/>
      <c r="F50" s="87"/>
      <c r="G50" s="134"/>
      <c r="H50" s="622" t="s">
        <v>387</v>
      </c>
      <c r="I50" s="88"/>
    </row>
    <row r="51" spans="1:9" ht="17" customHeight="1">
      <c r="A51" s="123"/>
      <c r="B51" s="74" t="s">
        <v>158</v>
      </c>
      <c r="C51" s="38"/>
      <c r="D51" s="75" t="str">
        <f>D22</f>
        <v>南美潮什麼 Hipster Tour - South America (10 EPI)</v>
      </c>
      <c r="E51" s="38"/>
      <c r="F51" s="38"/>
      <c r="G51" s="134" t="s">
        <v>117</v>
      </c>
      <c r="H51" s="623" t="s">
        <v>388</v>
      </c>
      <c r="I51" s="88"/>
    </row>
    <row r="52" spans="1:9" s="20" customFormat="1" ht="17" customHeight="1" thickBot="1">
      <c r="A52" s="126">
        <v>1600</v>
      </c>
      <c r="B52" s="79" t="s">
        <v>75</v>
      </c>
      <c r="C52" s="69" t="str">
        <f>C23</f>
        <v># 1</v>
      </c>
      <c r="D52" s="69" t="str">
        <f>"# " &amp; VALUE(RIGHT(C52,2)+1)</f>
        <v># 2</v>
      </c>
      <c r="E52" s="69" t="str">
        <f>"# " &amp; VALUE(RIGHT(D52,2)+1)</f>
        <v># 3</v>
      </c>
      <c r="F52" s="69" t="str">
        <f>"# " &amp; VALUE(RIGHT(E52,2)+1)</f>
        <v># 4</v>
      </c>
      <c r="G52" s="131"/>
      <c r="H52" s="621"/>
      <c r="I52" s="129">
        <v>1600</v>
      </c>
    </row>
    <row r="53" spans="1:9" ht="17" customHeight="1">
      <c r="A53" s="21"/>
      <c r="B53" s="136" t="s">
        <v>98</v>
      </c>
      <c r="C53" s="91" t="s">
        <v>100</v>
      </c>
      <c r="D53" s="23" t="s">
        <v>102</v>
      </c>
      <c r="E53" s="90" t="s">
        <v>60</v>
      </c>
      <c r="F53" s="91" t="s">
        <v>82</v>
      </c>
      <c r="G53" s="131"/>
      <c r="H53" s="124" t="s">
        <v>23</v>
      </c>
      <c r="I53" s="77"/>
    </row>
    <row r="54" spans="1:9" ht="17" customHeight="1">
      <c r="A54" s="44"/>
      <c r="B54" s="137" t="s">
        <v>123</v>
      </c>
      <c r="C54" s="138" t="s">
        <v>99</v>
      </c>
      <c r="D54" s="139" t="s">
        <v>101</v>
      </c>
      <c r="E54" s="140" t="s">
        <v>59</v>
      </c>
      <c r="F54" s="141" t="s">
        <v>81</v>
      </c>
      <c r="G54" s="142"/>
      <c r="H54" s="143" t="str">
        <f>G81</f>
        <v>中年好聲音3之決戰前夕</v>
      </c>
      <c r="I54" s="144"/>
    </row>
    <row r="55" spans="1:9" ht="16.75" customHeight="1">
      <c r="A55" s="30">
        <v>30</v>
      </c>
      <c r="B55" s="31" t="s">
        <v>116</v>
      </c>
      <c r="C55" s="33" t="s">
        <v>116</v>
      </c>
      <c r="D55" s="33" t="s">
        <v>116</v>
      </c>
      <c r="E55" s="33" t="s">
        <v>140</v>
      </c>
      <c r="F55" s="33" t="s">
        <v>141</v>
      </c>
      <c r="G55" s="131"/>
      <c r="H55" s="145"/>
      <c r="I55" s="146">
        <v>30</v>
      </c>
    </row>
    <row r="56" spans="1:9" ht="17" customHeight="1">
      <c r="A56" s="44"/>
      <c r="B56" s="147" t="s">
        <v>20</v>
      </c>
      <c r="C56" s="148" t="s">
        <v>94</v>
      </c>
      <c r="D56" s="149" t="s">
        <v>84</v>
      </c>
      <c r="E56" s="759" t="s">
        <v>90</v>
      </c>
      <c r="F56" s="760"/>
      <c r="G56" s="608" t="s">
        <v>72</v>
      </c>
      <c r="H56" s="124" t="s">
        <v>23</v>
      </c>
      <c r="I56" s="125"/>
    </row>
    <row r="57" spans="1:9" ht="17" customHeight="1">
      <c r="A57" s="44"/>
      <c r="B57" s="106" t="s">
        <v>121</v>
      </c>
      <c r="C57" s="59" t="s">
        <v>93</v>
      </c>
      <c r="D57" s="58" t="s">
        <v>83</v>
      </c>
      <c r="E57" s="767" t="s">
        <v>61</v>
      </c>
      <c r="F57" s="768"/>
      <c r="G57" s="624" t="s">
        <v>389</v>
      </c>
      <c r="H57" s="128"/>
      <c r="I57" s="125"/>
    </row>
    <row r="58" spans="1:9" s="20" customFormat="1" ht="17" customHeight="1" thickBot="1">
      <c r="A58" s="150">
        <v>1700</v>
      </c>
      <c r="B58" s="151"/>
      <c r="C58" s="69" t="s">
        <v>103</v>
      </c>
      <c r="D58" s="33" t="s">
        <v>141</v>
      </c>
      <c r="E58" s="80" t="s">
        <v>142</v>
      </c>
      <c r="F58" s="69" t="str">
        <f>"# " &amp; VALUE(RIGHT(E58,2)+1)</f>
        <v># 92</v>
      </c>
      <c r="G58" s="609">
        <v>1645</v>
      </c>
      <c r="H58" s="152" t="str">
        <f>G77</f>
        <v>香港系列之原味道 #5 (9 EPI)</v>
      </c>
      <c r="I58" s="129">
        <v>1700</v>
      </c>
    </row>
    <row r="59" spans="1:9" ht="17" customHeight="1">
      <c r="A59" s="73"/>
      <c r="B59" s="248" t="s">
        <v>63</v>
      </c>
      <c r="C59" s="249"/>
      <c r="D59" s="250"/>
      <c r="E59" s="250"/>
      <c r="F59" s="250"/>
      <c r="G59" s="153" t="s">
        <v>20</v>
      </c>
      <c r="H59" s="154"/>
      <c r="I59" s="77"/>
    </row>
    <row r="60" spans="1:9" ht="17" customHeight="1">
      <c r="A60" s="123"/>
      <c r="B60" s="244"/>
      <c r="C60" s="236"/>
      <c r="D60" s="251" t="s">
        <v>62</v>
      </c>
      <c r="E60" s="237"/>
      <c r="F60" s="237"/>
      <c r="G60" s="156" t="s">
        <v>118</v>
      </c>
      <c r="H60" s="128"/>
      <c r="I60" s="125"/>
    </row>
    <row r="61" spans="1:9" ht="17" customHeight="1">
      <c r="A61" s="133">
        <v>30</v>
      </c>
      <c r="B61" s="239" t="s">
        <v>143</v>
      </c>
      <c r="C61" s="239" t="str">
        <f>"# " &amp; VALUE(RIGHT(B61,4)+1)</f>
        <v># 1867</v>
      </c>
      <c r="D61" s="239" t="str">
        <f>"# " &amp; VALUE(RIGHT(C61,4)+1)</f>
        <v># 1868</v>
      </c>
      <c r="E61" s="239" t="str">
        <f>"# " &amp; VALUE(RIGHT(D61,4)+1)</f>
        <v># 1869</v>
      </c>
      <c r="F61" s="239" t="str">
        <f>"# " &amp; VALUE(RIGHT(E61,4)+1)</f>
        <v># 1870</v>
      </c>
      <c r="G61" s="156"/>
      <c r="H61" s="157"/>
      <c r="I61" s="146">
        <v>30</v>
      </c>
    </row>
    <row r="62" spans="1:9" ht="17" customHeight="1">
      <c r="A62" s="158"/>
      <c r="B62" s="90" t="s">
        <v>91</v>
      </c>
      <c r="C62" s="90"/>
      <c r="D62" s="90"/>
      <c r="E62" s="90"/>
      <c r="F62" s="76"/>
      <c r="G62" s="104" t="s">
        <v>20</v>
      </c>
      <c r="H62" s="250" t="s">
        <v>52</v>
      </c>
      <c r="I62" s="125"/>
    </row>
    <row r="63" spans="1:9" ht="17" customHeight="1">
      <c r="A63" s="123"/>
      <c r="B63" s="90"/>
      <c r="C63" s="90"/>
      <c r="D63" s="159" t="s">
        <v>92</v>
      </c>
      <c r="E63" s="159"/>
      <c r="F63" s="155"/>
      <c r="G63" s="106" t="s">
        <v>164</v>
      </c>
      <c r="H63" s="246" t="s">
        <v>167</v>
      </c>
      <c r="I63" s="125"/>
    </row>
    <row r="64" spans="1:9" s="20" customFormat="1" ht="17" customHeight="1" thickBot="1">
      <c r="A64" s="126">
        <v>1800</v>
      </c>
      <c r="B64" s="58" t="s">
        <v>144</v>
      </c>
      <c r="C64" s="58" t="str">
        <f>"# " &amp; VALUE(RIGHT(B64,2)+1)</f>
        <v># 24</v>
      </c>
      <c r="D64" s="58" t="str">
        <f>"# " &amp; VALUE(RIGHT(C64,2)+1)</f>
        <v># 25</v>
      </c>
      <c r="E64" s="58" t="str">
        <f>"# " &amp; VALUE(RIGHT(D64,2)+1)</f>
        <v># 26</v>
      </c>
      <c r="F64" s="58" t="str">
        <f>"# " &amp; VALUE(RIGHT(E64,2)+1)</f>
        <v># 27</v>
      </c>
      <c r="G64" s="160"/>
      <c r="H64" s="327" t="s">
        <v>45</v>
      </c>
      <c r="I64" s="129">
        <v>1800</v>
      </c>
    </row>
    <row r="65" spans="1:9" ht="17" customHeight="1">
      <c r="A65" s="123"/>
      <c r="B65" s="58"/>
      <c r="C65" s="58"/>
      <c r="D65" s="58"/>
      <c r="E65" s="58"/>
      <c r="F65" s="59"/>
      <c r="G65" s="769" t="s">
        <v>73</v>
      </c>
      <c r="H65" s="770"/>
      <c r="I65" s="41"/>
    </row>
    <row r="66" spans="1:9" ht="17" customHeight="1" thickBot="1">
      <c r="A66" s="133">
        <v>30</v>
      </c>
      <c r="B66" s="161"/>
      <c r="C66" s="42"/>
      <c r="D66" s="42"/>
      <c r="E66" s="42"/>
      <c r="F66" s="162"/>
      <c r="G66" s="163" t="str">
        <f>E58</f>
        <v># 91</v>
      </c>
      <c r="H66" s="164" t="str">
        <f>F58</f>
        <v># 92</v>
      </c>
      <c r="I66" s="35">
        <v>30</v>
      </c>
    </row>
    <row r="67" spans="1:9" ht="17" customHeight="1">
      <c r="A67" s="123"/>
      <c r="B67" s="773" t="s">
        <v>126</v>
      </c>
      <c r="C67" s="756"/>
      <c r="D67" s="756"/>
      <c r="E67" s="756"/>
      <c r="F67" s="757"/>
      <c r="G67" s="774" t="s">
        <v>37</v>
      </c>
      <c r="H67" s="775"/>
      <c r="I67" s="41"/>
    </row>
    <row r="68" spans="1:9" s="20" customFormat="1" ht="12.65" customHeight="1" thickBot="1">
      <c r="A68" s="126">
        <v>1900</v>
      </c>
      <c r="B68" s="252"/>
      <c r="C68" s="252"/>
      <c r="D68" s="252"/>
      <c r="E68" s="252"/>
      <c r="F68" s="232">
        <v>1900</v>
      </c>
      <c r="G68" s="253"/>
      <c r="H68" s="254"/>
      <c r="I68" s="165">
        <v>1900</v>
      </c>
    </row>
    <row r="69" spans="1:9" s="20" customFormat="1" ht="17" customHeight="1">
      <c r="A69" s="150"/>
      <c r="B69" s="240" t="s">
        <v>64</v>
      </c>
      <c r="C69" s="255" t="s">
        <v>78</v>
      </c>
      <c r="D69" s="240" t="s">
        <v>64</v>
      </c>
      <c r="E69" s="255" t="s">
        <v>113</v>
      </c>
      <c r="F69" s="256" t="s">
        <v>65</v>
      </c>
      <c r="G69" s="257" t="s">
        <v>109</v>
      </c>
      <c r="H69" s="258" t="s">
        <v>51</v>
      </c>
      <c r="I69" s="167"/>
    </row>
    <row r="70" spans="1:9" s="20" customFormat="1" ht="17" customHeight="1">
      <c r="A70" s="150"/>
      <c r="B70" s="259" t="s">
        <v>146</v>
      </c>
      <c r="C70" s="260" t="s">
        <v>148</v>
      </c>
      <c r="D70" s="259" t="s">
        <v>147</v>
      </c>
      <c r="E70" s="260" t="s">
        <v>145</v>
      </c>
      <c r="F70" s="261" t="s">
        <v>149</v>
      </c>
      <c r="G70" s="241" t="s">
        <v>168</v>
      </c>
      <c r="H70" s="262" t="s">
        <v>169</v>
      </c>
      <c r="I70" s="169"/>
    </row>
    <row r="71" spans="1:9" s="20" customFormat="1" ht="17" customHeight="1">
      <c r="A71" s="44">
        <v>30</v>
      </c>
      <c r="B71" s="263" t="s">
        <v>66</v>
      </c>
      <c r="C71" s="264" t="s">
        <v>79</v>
      </c>
      <c r="D71" s="263" t="s">
        <v>66</v>
      </c>
      <c r="E71" s="264" t="s">
        <v>112</v>
      </c>
      <c r="F71" s="265" t="s">
        <v>124</v>
      </c>
      <c r="G71" s="266" t="s">
        <v>110</v>
      </c>
      <c r="H71" s="236" t="s">
        <v>125</v>
      </c>
      <c r="I71" s="41">
        <v>30</v>
      </c>
    </row>
    <row r="72" spans="1:9" s="20" customFormat="1" ht="17" customHeight="1">
      <c r="A72" s="44"/>
      <c r="B72" s="267">
        <v>800653411</v>
      </c>
      <c r="C72" s="268"/>
      <c r="D72" s="269" t="s">
        <v>122</v>
      </c>
      <c r="E72" s="269"/>
      <c r="F72" s="270">
        <v>1935</v>
      </c>
      <c r="G72" s="271"/>
      <c r="H72" s="272" t="s">
        <v>44</v>
      </c>
      <c r="I72" s="171"/>
    </row>
    <row r="73" spans="1:9" ht="17" customHeight="1">
      <c r="A73" s="172"/>
      <c r="B73" s="273" t="s">
        <v>54</v>
      </c>
      <c r="C73" s="237"/>
      <c r="D73" s="237"/>
      <c r="E73" s="246" t="s">
        <v>44</v>
      </c>
      <c r="F73" s="237"/>
      <c r="G73" s="237"/>
      <c r="H73" s="274" t="s">
        <v>180</v>
      </c>
      <c r="I73" s="173"/>
    </row>
    <row r="74" spans="1:9" s="20" customFormat="1" ht="17" customHeight="1" thickBot="1">
      <c r="A74" s="150">
        <v>2000</v>
      </c>
      <c r="B74" s="245" t="s">
        <v>150</v>
      </c>
      <c r="C74" s="239" t="str">
        <f t="shared" ref="C74:G74" si="12">"# " &amp; VALUE(RIGHT(B74,3)+1)</f>
        <v># 126</v>
      </c>
      <c r="D74" s="239" t="str">
        <f t="shared" si="12"/>
        <v># 127</v>
      </c>
      <c r="E74" s="239" t="str">
        <f t="shared" si="12"/>
        <v># 128</v>
      </c>
      <c r="F74" s="239" t="str">
        <f t="shared" si="12"/>
        <v># 129</v>
      </c>
      <c r="G74" s="239" t="str">
        <f t="shared" si="12"/>
        <v># 130</v>
      </c>
      <c r="H74" s="265">
        <v>1945</v>
      </c>
      <c r="I74" s="174">
        <v>2000</v>
      </c>
    </row>
    <row r="75" spans="1:9" s="20" customFormat="1" ht="17" customHeight="1">
      <c r="A75" s="175"/>
      <c r="B75" s="273" t="s">
        <v>89</v>
      </c>
      <c r="C75" s="275" t="s">
        <v>22</v>
      </c>
      <c r="D75" s="250"/>
      <c r="E75" s="250" t="s">
        <v>39</v>
      </c>
      <c r="F75" s="248"/>
      <c r="G75" s="276" t="s">
        <v>111</v>
      </c>
      <c r="H75" s="277" t="s">
        <v>49</v>
      </c>
      <c r="I75" s="167"/>
    </row>
    <row r="76" spans="1:9" ht="17" customHeight="1">
      <c r="A76" s="44">
        <v>30</v>
      </c>
      <c r="B76" s="245" t="s">
        <v>151</v>
      </c>
      <c r="C76" s="236" t="str">
        <f>"# " &amp; VALUE(RIGHT(B76,4)+1)</f>
        <v># 2549</v>
      </c>
      <c r="D76" s="236" t="str">
        <f>"# " &amp; VALUE(RIGHT(C76,4)+1)</f>
        <v># 2550</v>
      </c>
      <c r="E76" s="236" t="str">
        <f>"# " &amp; VALUE(RIGHT(D76,4)+1)</f>
        <v># 2551</v>
      </c>
      <c r="F76" s="236" t="str">
        <f>"# " &amp; VALUE(RIGHT(E76,4)+1)</f>
        <v># 2552</v>
      </c>
      <c r="G76" s="278"/>
      <c r="H76" s="279"/>
      <c r="I76" s="35">
        <v>30</v>
      </c>
    </row>
    <row r="77" spans="1:9" ht="17" customHeight="1">
      <c r="A77" s="36"/>
      <c r="B77" s="273" t="s">
        <v>127</v>
      </c>
      <c r="C77" s="250"/>
      <c r="D77" s="248" t="s">
        <v>22</v>
      </c>
      <c r="E77" s="280"/>
      <c r="F77" s="281"/>
      <c r="G77" s="282" t="s">
        <v>170</v>
      </c>
      <c r="H77" s="283"/>
      <c r="I77" s="178"/>
    </row>
    <row r="78" spans="1:9" ht="17" customHeight="1" thickBot="1">
      <c r="A78" s="44"/>
      <c r="B78" s="243"/>
      <c r="C78" s="244"/>
      <c r="D78" s="236"/>
      <c r="E78" s="236"/>
      <c r="F78" s="284"/>
      <c r="G78" s="285" t="s">
        <v>88</v>
      </c>
      <c r="H78" s="286"/>
      <c r="I78" s="41"/>
    </row>
    <row r="79" spans="1:9" s="20" customFormat="1" ht="17" customHeight="1" thickBot="1">
      <c r="A79" s="180">
        <v>2100</v>
      </c>
      <c r="B79" s="245"/>
      <c r="C79" s="287"/>
      <c r="D79" s="236" t="s">
        <v>128</v>
      </c>
      <c r="E79" s="236"/>
      <c r="F79" s="284"/>
      <c r="G79" s="288"/>
      <c r="H79" s="289"/>
      <c r="I79" s="165">
        <v>2100</v>
      </c>
    </row>
    <row r="80" spans="1:9" s="20" customFormat="1" ht="17" customHeight="1">
      <c r="A80" s="130"/>
      <c r="B80" s="236" t="s">
        <v>106</v>
      </c>
      <c r="C80" s="236" t="str">
        <f>"# " &amp; VALUE(RIGHT(B80,2)+1)</f>
        <v># 7</v>
      </c>
      <c r="D80" s="236" t="str">
        <f>"# " &amp; VALUE(RIGHT(C80,2)+1)</f>
        <v># 8</v>
      </c>
      <c r="E80" s="236" t="str">
        <f>"# " &amp; VALUE(RIGHT(D80,2)+1)</f>
        <v># 9</v>
      </c>
      <c r="F80" s="284" t="str">
        <f>"# " &amp; VALUE(RIGHT(E80,2)+1)</f>
        <v># 10</v>
      </c>
      <c r="G80" s="290" t="s">
        <v>174</v>
      </c>
      <c r="H80" s="286" t="s">
        <v>273</v>
      </c>
      <c r="I80" s="167"/>
    </row>
    <row r="81" spans="1:9" s="20" customFormat="1" ht="17" customHeight="1">
      <c r="A81" s="182"/>
      <c r="B81" s="236"/>
      <c r="C81" s="236"/>
      <c r="D81" s="236"/>
      <c r="E81" s="236"/>
      <c r="F81" s="284"/>
      <c r="G81" s="291" t="s">
        <v>172</v>
      </c>
      <c r="H81" s="289" t="s">
        <v>275</v>
      </c>
      <c r="I81" s="169"/>
    </row>
    <row r="82" spans="1:9" ht="17" customHeight="1">
      <c r="A82" s="133">
        <v>30</v>
      </c>
      <c r="B82" s="236"/>
      <c r="C82" s="236"/>
      <c r="D82" s="236"/>
      <c r="E82" s="236"/>
      <c r="F82" s="284"/>
      <c r="G82" s="292" t="s">
        <v>173</v>
      </c>
      <c r="H82" s="293"/>
      <c r="I82" s="35">
        <v>30</v>
      </c>
    </row>
    <row r="83" spans="1:9" ht="17" customHeight="1">
      <c r="A83" s="123"/>
      <c r="B83" s="273" t="s">
        <v>105</v>
      </c>
      <c r="C83" s="250"/>
      <c r="D83" s="280"/>
      <c r="E83" s="280"/>
      <c r="F83" s="281"/>
      <c r="G83" s="294" t="s">
        <v>115</v>
      </c>
      <c r="H83" s="293"/>
      <c r="I83" s="41"/>
    </row>
    <row r="84" spans="1:9" ht="17" customHeight="1">
      <c r="A84" s="123"/>
      <c r="B84" s="243"/>
      <c r="C84" s="236"/>
      <c r="D84" s="236"/>
      <c r="E84" s="236"/>
      <c r="F84" s="284"/>
      <c r="G84" s="259" t="s">
        <v>175</v>
      </c>
      <c r="H84" s="293"/>
      <c r="I84" s="41"/>
    </row>
    <row r="85" spans="1:9" s="20" customFormat="1" ht="17" customHeight="1" thickBot="1">
      <c r="A85" s="126">
        <v>2200</v>
      </c>
      <c r="B85" s="295"/>
      <c r="C85" s="236"/>
      <c r="D85" s="251" t="s">
        <v>104</v>
      </c>
      <c r="E85" s="236"/>
      <c r="F85" s="284"/>
      <c r="G85" s="296" t="s">
        <v>114</v>
      </c>
      <c r="H85" s="297"/>
      <c r="I85" s="165">
        <v>2200</v>
      </c>
    </row>
    <row r="86" spans="1:9" s="20" customFormat="1" ht="17" customHeight="1">
      <c r="A86" s="182"/>
      <c r="B86" s="245" t="s">
        <v>152</v>
      </c>
      <c r="C86" s="236" t="str">
        <f>"# " &amp; VALUE(RIGHT(B86,2)+1)</f>
        <v># 17</v>
      </c>
      <c r="D86" s="236" t="str">
        <f>"# " &amp; VALUE(RIGHT(C86,2)+1)</f>
        <v># 18</v>
      </c>
      <c r="E86" s="236" t="str">
        <f>"# " &amp; VALUE(RIGHT(D86,2)+1)</f>
        <v># 19</v>
      </c>
      <c r="F86" s="284" t="str">
        <f>"# " &amp; VALUE(RIGHT(E86,2)+1)</f>
        <v># 20</v>
      </c>
      <c r="G86" s="298">
        <v>800641584</v>
      </c>
      <c r="H86" s="299" t="s">
        <v>171</v>
      </c>
      <c r="I86" s="167"/>
    </row>
    <row r="87" spans="1:9" s="20" customFormat="1" ht="17" customHeight="1">
      <c r="A87" s="182"/>
      <c r="B87" s="245"/>
      <c r="C87" s="236"/>
      <c r="D87" s="236"/>
      <c r="E87" s="236"/>
      <c r="F87" s="284"/>
      <c r="G87" s="300"/>
      <c r="H87" s="286" t="s">
        <v>340</v>
      </c>
      <c r="I87" s="169"/>
    </row>
    <row r="88" spans="1:9" ht="17" customHeight="1">
      <c r="A88" s="133">
        <v>30</v>
      </c>
      <c r="B88" s="302"/>
      <c r="C88" s="239"/>
      <c r="D88" s="239"/>
      <c r="E88" s="303"/>
      <c r="F88" s="304">
        <v>2230</v>
      </c>
      <c r="G88" s="305" t="s">
        <v>176</v>
      </c>
      <c r="H88" s="306" t="s">
        <v>279</v>
      </c>
      <c r="I88" s="35">
        <v>30</v>
      </c>
    </row>
    <row r="89" spans="1:9" ht="17" customHeight="1">
      <c r="A89" s="158"/>
      <c r="B89" s="244">
        <v>800654863</v>
      </c>
      <c r="C89" s="227"/>
      <c r="D89" s="307"/>
      <c r="E89" s="307"/>
      <c r="F89" s="307"/>
      <c r="G89" s="308" t="s">
        <v>276</v>
      </c>
      <c r="H89" s="309" t="s">
        <v>119</v>
      </c>
      <c r="I89" s="41"/>
    </row>
    <row r="90" spans="1:9" ht="17" customHeight="1">
      <c r="A90" s="123"/>
      <c r="B90" s="310"/>
      <c r="C90" s="227"/>
      <c r="D90" s="246" t="s">
        <v>153</v>
      </c>
      <c r="E90" s="246"/>
      <c r="F90" s="246"/>
      <c r="G90" s="259"/>
      <c r="H90" s="311"/>
      <c r="I90" s="41"/>
    </row>
    <row r="91" spans="1:9" ht="17" customHeight="1">
      <c r="A91" s="123"/>
      <c r="B91" s="236" t="s">
        <v>74</v>
      </c>
      <c r="C91" s="236" t="str">
        <f>"# " &amp; VALUE(RIGHT(B91,2)+1)</f>
        <v># 2</v>
      </c>
      <c r="D91" s="236" t="str">
        <f>"# " &amp; VALUE(RIGHT(C91,2)+1)</f>
        <v># 3</v>
      </c>
      <c r="E91" s="236" t="str">
        <f>"# " &amp; VALUE(RIGHT(D91,2)+1)</f>
        <v># 4</v>
      </c>
      <c r="F91" s="236" t="str">
        <f>"# " &amp; VALUE(RIGHT(E91,2)+1)</f>
        <v># 5</v>
      </c>
      <c r="G91" s="296"/>
      <c r="H91" s="311" t="s">
        <v>181</v>
      </c>
      <c r="I91" s="41"/>
    </row>
    <row r="92" spans="1:9" ht="17" customHeight="1" thickBot="1">
      <c r="A92" s="126">
        <v>2300</v>
      </c>
      <c r="B92" s="239"/>
      <c r="C92" s="239"/>
      <c r="D92" s="312"/>
      <c r="E92" s="312"/>
      <c r="F92" s="312">
        <v>2300</v>
      </c>
      <c r="G92" s="288"/>
      <c r="H92" s="311" t="s">
        <v>120</v>
      </c>
      <c r="I92" s="165">
        <v>2300</v>
      </c>
    </row>
    <row r="93" spans="1:9" s="20" customFormat="1" ht="17" customHeight="1">
      <c r="A93" s="187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167"/>
    </row>
    <row r="94" spans="1:9" s="20" customFormat="1" ht="17" customHeight="1">
      <c r="A94" s="187"/>
      <c r="B94" s="245"/>
      <c r="C94" s="314" t="s">
        <v>42</v>
      </c>
      <c r="D94" s="315"/>
      <c r="E94" s="316" t="s">
        <v>185</v>
      </c>
      <c r="F94" s="314" t="s">
        <v>42</v>
      </c>
      <c r="G94" s="241" t="s">
        <v>177</v>
      </c>
      <c r="H94" s="311"/>
      <c r="I94" s="169"/>
    </row>
    <row r="95" spans="1:9" s="20" customFormat="1" ht="17" customHeight="1" thickBot="1">
      <c r="A95" s="188">
        <v>2315</v>
      </c>
      <c r="B95" s="245" t="s">
        <v>154</v>
      </c>
      <c r="C95" s="236" t="str">
        <f>"# " &amp; VALUE(RIGHT(B95,4)+1)</f>
        <v># 3763</v>
      </c>
      <c r="D95" s="236" t="str">
        <f>"# " &amp; VALUE(RIGHT(C95,4)+1)</f>
        <v># 3764</v>
      </c>
      <c r="E95" s="317"/>
      <c r="F95" s="324" t="s">
        <v>155</v>
      </c>
      <c r="G95" s="242" t="s">
        <v>46</v>
      </c>
      <c r="H95" s="311"/>
      <c r="I95" s="189">
        <v>2315</v>
      </c>
    </row>
    <row r="96" spans="1:9" ht="17" customHeight="1" thickBot="1">
      <c r="A96" s="30">
        <v>30</v>
      </c>
      <c r="B96" s="318"/>
      <c r="C96" s="319"/>
      <c r="D96" s="319"/>
      <c r="E96" s="320" t="s">
        <v>186</v>
      </c>
      <c r="F96" s="319"/>
      <c r="G96" s="776" t="s">
        <v>40</v>
      </c>
      <c r="H96" s="777"/>
      <c r="I96" s="191">
        <v>30</v>
      </c>
    </row>
    <row r="97" spans="1:9" ht="17" customHeight="1">
      <c r="A97" s="36"/>
      <c r="B97" s="245"/>
      <c r="C97" s="321"/>
      <c r="D97" s="321" t="s">
        <v>48</v>
      </c>
      <c r="E97" s="176" t="s">
        <v>17</v>
      </c>
      <c r="F97" s="321"/>
      <c r="G97" s="276" t="s">
        <v>96</v>
      </c>
      <c r="H97" s="276" t="s">
        <v>68</v>
      </c>
      <c r="I97" s="41"/>
    </row>
    <row r="98" spans="1:9" ht="17" customHeight="1">
      <c r="A98" s="44"/>
      <c r="B98" s="245"/>
      <c r="C98" s="237"/>
      <c r="D98" s="237"/>
      <c r="E98" s="168" t="str">
        <f>E70</f>
        <v>親民的品味 #6</v>
      </c>
      <c r="F98" s="237"/>
      <c r="G98" s="241" t="s">
        <v>178</v>
      </c>
      <c r="H98" s="241" t="s">
        <v>179</v>
      </c>
      <c r="I98" s="41"/>
    </row>
    <row r="99" spans="1:9" ht="17" customHeight="1" thickBot="1">
      <c r="A99" s="44"/>
      <c r="B99" s="245"/>
      <c r="C99" s="237"/>
      <c r="D99" s="237"/>
      <c r="E99" s="127"/>
      <c r="F99" s="287">
        <v>2350</v>
      </c>
      <c r="G99" s="274" t="s">
        <v>274</v>
      </c>
      <c r="H99" s="274" t="s">
        <v>69</v>
      </c>
      <c r="I99" s="41"/>
    </row>
    <row r="100" spans="1:9" s="20" customFormat="1" ht="17" customHeight="1" thickBot="1">
      <c r="A100" s="11" t="s">
        <v>9</v>
      </c>
      <c r="B100" s="322"/>
      <c r="C100" s="323"/>
      <c r="D100" s="323" t="s">
        <v>43</v>
      </c>
      <c r="E100" s="32"/>
      <c r="F100" s="323"/>
      <c r="G100" s="242"/>
      <c r="H100" s="242"/>
      <c r="I100" s="43" t="s">
        <v>9</v>
      </c>
    </row>
    <row r="101" spans="1:9" ht="17" customHeight="1">
      <c r="A101" s="21"/>
      <c r="B101" s="192" t="s">
        <v>182</v>
      </c>
      <c r="C101" s="190"/>
      <c r="D101" s="190"/>
      <c r="E101" s="6"/>
      <c r="F101" s="190"/>
      <c r="G101" s="193" t="s">
        <v>23</v>
      </c>
      <c r="H101" s="112" t="s">
        <v>20</v>
      </c>
      <c r="I101" s="29"/>
    </row>
    <row r="102" spans="1:9" ht="17" customHeight="1">
      <c r="A102" s="44"/>
      <c r="B102" s="184">
        <v>2410</v>
      </c>
      <c r="C102" s="6"/>
      <c r="D102" s="6" t="str">
        <f>D60</f>
        <v>兄弟幫 Big Boys Club (2505 EPI)</v>
      </c>
      <c r="F102" s="194"/>
      <c r="G102" s="195" t="str">
        <f>G70</f>
        <v>新聞透視 # 17</v>
      </c>
      <c r="H102" s="107" t="str">
        <f>H35</f>
        <v>新聞掏寶 # 249</v>
      </c>
      <c r="I102" s="41"/>
    </row>
    <row r="103" spans="1:9" ht="17" customHeight="1">
      <c r="A103" s="30">
        <v>30</v>
      </c>
      <c r="B103" s="106" t="s">
        <v>183</v>
      </c>
      <c r="C103" s="69" t="str">
        <f>C61</f>
        <v># 1867</v>
      </c>
      <c r="D103" s="69" t="str">
        <f>D61</f>
        <v># 1868</v>
      </c>
      <c r="E103" s="69" t="str">
        <f>E61</f>
        <v># 1869</v>
      </c>
      <c r="F103" s="69" t="str">
        <f>F61</f>
        <v># 1870</v>
      </c>
      <c r="G103" s="181"/>
      <c r="H103" s="196"/>
      <c r="I103" s="35">
        <v>30</v>
      </c>
    </row>
    <row r="104" spans="1:9" ht="17" customHeight="1">
      <c r="A104" s="44"/>
      <c r="B104" s="94" t="s">
        <v>17</v>
      </c>
      <c r="C104" s="38"/>
      <c r="D104" s="39"/>
      <c r="E104" s="39"/>
      <c r="F104" s="110"/>
      <c r="G104" s="166" t="s">
        <v>23</v>
      </c>
      <c r="H104" s="112" t="s">
        <v>20</v>
      </c>
      <c r="I104" s="171"/>
    </row>
    <row r="105" spans="1:9" s="20" customFormat="1" ht="17" customHeight="1" thickBot="1">
      <c r="A105" s="11" t="s">
        <v>10</v>
      </c>
      <c r="B105" s="197"/>
      <c r="C105" s="6"/>
      <c r="D105" s="155" t="s">
        <v>104</v>
      </c>
      <c r="F105" s="58"/>
      <c r="G105" s="198" t="s">
        <v>187</v>
      </c>
      <c r="H105" s="119" t="str">
        <f>H63</f>
        <v>財經透視 # 19</v>
      </c>
      <c r="I105" s="14" t="s">
        <v>10</v>
      </c>
    </row>
    <row r="106" spans="1:9" ht="17" customHeight="1">
      <c r="A106" s="109"/>
      <c r="B106" s="53" t="str">
        <f>B86</f>
        <v># 16</v>
      </c>
      <c r="C106" s="58" t="str">
        <f>"# " &amp; VALUE(RIGHT(B106,2)+1)</f>
        <v># 17</v>
      </c>
      <c r="D106" s="58" t="str">
        <f>"# " &amp; VALUE(RIGHT(C106,2)+1)</f>
        <v># 18</v>
      </c>
      <c r="E106" s="58" t="str">
        <f>"# " &amp; VALUE(RIGHT(D106,2)+1)</f>
        <v># 19</v>
      </c>
      <c r="F106" s="58" t="str">
        <f>"# " &amp; VALUE(RIGHT(E106,2)+1)</f>
        <v># 20</v>
      </c>
      <c r="G106" s="166" t="s">
        <v>23</v>
      </c>
      <c r="H106" s="112" t="s">
        <v>20</v>
      </c>
      <c r="I106" s="113"/>
    </row>
    <row r="107" spans="1:9" ht="17" customHeight="1">
      <c r="A107" s="199">
        <v>30</v>
      </c>
      <c r="B107" s="31"/>
      <c r="C107" s="69"/>
      <c r="D107" s="69"/>
      <c r="E107" s="69"/>
      <c r="F107" s="70"/>
      <c r="G107" s="198" t="s">
        <v>188</v>
      </c>
      <c r="H107" s="107" t="str">
        <f>H70</f>
        <v>星期日檔案 # 19</v>
      </c>
      <c r="I107" s="116">
        <v>30</v>
      </c>
    </row>
    <row r="108" spans="1:9" ht="17" customHeight="1">
      <c r="A108" s="117"/>
      <c r="B108" s="94" t="s">
        <v>17</v>
      </c>
      <c r="C108" s="38"/>
      <c r="D108" s="39"/>
      <c r="E108" s="39"/>
      <c r="F108" s="110"/>
      <c r="G108" s="166" t="s">
        <v>23</v>
      </c>
      <c r="H108" s="200" t="s">
        <v>23</v>
      </c>
      <c r="I108" s="60"/>
    </row>
    <row r="109" spans="1:9" s="20" customFormat="1" ht="17" customHeight="1" thickBot="1">
      <c r="A109" s="11" t="s">
        <v>11</v>
      </c>
      <c r="B109" s="53"/>
      <c r="C109" s="5"/>
      <c r="D109" s="58" t="str">
        <f>$D$79</f>
        <v>虛擬情人 Love Virtually (15 EPI)</v>
      </c>
      <c r="E109" s="58"/>
      <c r="F109" s="59"/>
      <c r="G109" s="177" t="s">
        <v>170</v>
      </c>
      <c r="H109" s="201"/>
      <c r="I109" s="43" t="s">
        <v>11</v>
      </c>
    </row>
    <row r="110" spans="1:9" ht="17" customHeight="1">
      <c r="A110" s="109"/>
      <c r="B110" s="53" t="str">
        <f>B80</f>
        <v># 6</v>
      </c>
      <c r="C110" s="58" t="str">
        <f>"# " &amp; VALUE(RIGHT(B110,2)+1)</f>
        <v># 7</v>
      </c>
      <c r="D110" s="58" t="str">
        <f>"# " &amp; VALUE(RIGHT(C110,2)+1)</f>
        <v># 8</v>
      </c>
      <c r="E110" s="58" t="str">
        <f>"# " &amp; VALUE(RIGHT(D110,2)+1)</f>
        <v># 9</v>
      </c>
      <c r="F110" s="58" t="str">
        <f>"# " &amp; VALUE(RIGHT(E110,2)+1)</f>
        <v># 10</v>
      </c>
      <c r="G110" s="185"/>
      <c r="H110" s="118"/>
      <c r="I110" s="51"/>
    </row>
    <row r="111" spans="1:9" ht="17" customHeight="1">
      <c r="A111" s="71">
        <v>30</v>
      </c>
      <c r="B111" s="61"/>
      <c r="C111" s="69"/>
      <c r="D111" s="69"/>
      <c r="E111" s="69"/>
      <c r="F111" s="59"/>
      <c r="G111" s="202"/>
      <c r="H111" s="179" t="str">
        <f>H80</f>
        <v xml:space="preserve">中年好聲音3登峯之戰 (直播) #27 </v>
      </c>
      <c r="I111" s="56">
        <v>30</v>
      </c>
    </row>
    <row r="112" spans="1:9" ht="17" customHeight="1">
      <c r="A112" s="71"/>
      <c r="B112" s="94" t="s">
        <v>17</v>
      </c>
      <c r="C112" s="85"/>
      <c r="D112" s="86" t="s">
        <v>122</v>
      </c>
      <c r="E112" s="86"/>
      <c r="F112" s="170"/>
      <c r="G112" s="166" t="s">
        <v>23</v>
      </c>
      <c r="H112" s="179"/>
      <c r="I112" s="72"/>
    </row>
    <row r="113" spans="1:9" ht="17" customHeight="1">
      <c r="A113" s="117"/>
      <c r="B113" s="203" t="s">
        <v>17</v>
      </c>
      <c r="C113" s="38"/>
      <c r="D113" s="38" t="str">
        <f>$E$75</f>
        <v xml:space="preserve">愛．回家之開心速遞  Lo And Behold </v>
      </c>
      <c r="E113" s="38"/>
      <c r="F113" s="64"/>
      <c r="G113" s="127" t="str">
        <f>G38</f>
        <v>有個閨密叫祖藍 # 5</v>
      </c>
      <c r="H113" s="118"/>
      <c r="I113" s="60"/>
    </row>
    <row r="114" spans="1:9" s="20" customFormat="1" ht="17" customHeight="1" thickBot="1">
      <c r="A114" s="11" t="s">
        <v>12</v>
      </c>
      <c r="B114" s="31" t="str">
        <f>B76</f>
        <v># 2548</v>
      </c>
      <c r="C114" s="69" t="str">
        <f t="shared" ref="C114:D114" si="13">C76</f>
        <v># 2549</v>
      </c>
      <c r="D114" s="69" t="str">
        <f t="shared" si="13"/>
        <v># 2550</v>
      </c>
      <c r="E114" s="69" t="str">
        <f t="shared" ref="E114:F114" si="14">E76</f>
        <v># 2551</v>
      </c>
      <c r="F114" s="70" t="str">
        <f t="shared" si="14"/>
        <v># 2552</v>
      </c>
      <c r="G114" s="32"/>
      <c r="H114" s="204"/>
      <c r="I114" s="43" t="s">
        <v>12</v>
      </c>
    </row>
    <row r="115" spans="1:9" ht="17" customHeight="1">
      <c r="A115" s="109"/>
      <c r="B115" s="203" t="s">
        <v>17</v>
      </c>
      <c r="C115" s="76"/>
      <c r="D115" s="58" t="s">
        <v>38</v>
      </c>
      <c r="E115" s="38"/>
      <c r="F115" s="38"/>
      <c r="G115" s="64"/>
      <c r="H115" s="183"/>
      <c r="I115" s="51"/>
    </row>
    <row r="116" spans="1:9" ht="17" customHeight="1">
      <c r="A116" s="199">
        <v>30</v>
      </c>
      <c r="B116" s="31" t="str">
        <f>B74</f>
        <v># 125</v>
      </c>
      <c r="C116" s="69" t="str">
        <f t="shared" ref="C116:E116" si="15">C74</f>
        <v># 126</v>
      </c>
      <c r="D116" s="69" t="str">
        <f t="shared" ref="D116" si="16">D74</f>
        <v># 127</v>
      </c>
      <c r="E116" s="69" t="str">
        <f t="shared" si="15"/>
        <v># 128</v>
      </c>
      <c r="F116" s="69" t="str">
        <f t="shared" ref="F116:G116" si="17">F74</f>
        <v># 129</v>
      </c>
      <c r="G116" s="70" t="str">
        <f t="shared" si="17"/>
        <v># 130</v>
      </c>
      <c r="H116" s="641" t="s">
        <v>403</v>
      </c>
      <c r="I116" s="56">
        <v>30</v>
      </c>
    </row>
    <row r="117" spans="1:9" ht="17" customHeight="1">
      <c r="A117" s="71"/>
      <c r="B117" s="205" t="s">
        <v>17</v>
      </c>
      <c r="C117" s="76" t="s">
        <v>17</v>
      </c>
      <c r="D117" s="176" t="s">
        <v>17</v>
      </c>
      <c r="E117" s="37" t="s">
        <v>17</v>
      </c>
      <c r="F117" s="37" t="s">
        <v>17</v>
      </c>
      <c r="G117" s="166" t="s">
        <v>23</v>
      </c>
      <c r="H117" s="642" t="s">
        <v>387</v>
      </c>
      <c r="I117" s="72"/>
    </row>
    <row r="118" spans="1:9" s="20" customFormat="1" ht="17" customHeight="1" thickBot="1">
      <c r="A118" s="11" t="s">
        <v>15</v>
      </c>
      <c r="B118" s="79" t="str">
        <f>B70</f>
        <v>美食新聞報道 # 84</v>
      </c>
      <c r="C118" s="58" t="str">
        <f>$C$70</f>
        <v>獨嘉登機指南 #11</v>
      </c>
      <c r="D118" s="127" t="str">
        <f>D70</f>
        <v>美食新聞報道 # 85</v>
      </c>
      <c r="E118" s="127" t="str">
        <f>$E$70</f>
        <v>親民的品味 #6</v>
      </c>
      <c r="F118" s="33" t="str">
        <f>F70</f>
        <v>最強生命線 # 396</v>
      </c>
      <c r="G118" s="168" t="str">
        <f>G84</f>
        <v>紋人多故事 # 3</v>
      </c>
      <c r="H118" s="640" t="s">
        <v>404</v>
      </c>
      <c r="I118" s="43" t="s">
        <v>15</v>
      </c>
    </row>
    <row r="119" spans="1:9" ht="17" customHeight="1">
      <c r="A119" s="109"/>
      <c r="B119" s="94" t="s">
        <v>17</v>
      </c>
      <c r="C119" s="38"/>
      <c r="D119" s="39"/>
      <c r="E119" s="39"/>
      <c r="F119" s="39"/>
      <c r="G119" s="166" t="s">
        <v>23</v>
      </c>
      <c r="H119" s="641" t="s">
        <v>405</v>
      </c>
      <c r="I119" s="51"/>
    </row>
    <row r="120" spans="1:9" ht="17" customHeight="1">
      <c r="A120" s="199">
        <v>30</v>
      </c>
      <c r="B120" s="206"/>
      <c r="C120" s="58"/>
      <c r="D120" s="207" t="str">
        <f>D63</f>
        <v>擇君記 Choice Husband (30 EPI)</v>
      </c>
      <c r="E120" s="155"/>
      <c r="F120" s="208"/>
      <c r="G120" s="209" t="str">
        <f>G88</f>
        <v>直播靈接觸 #17 (26 EPI)</v>
      </c>
      <c r="H120" s="642" t="s">
        <v>387</v>
      </c>
      <c r="I120" s="56">
        <v>30</v>
      </c>
    </row>
    <row r="121" spans="1:9" ht="17" customHeight="1">
      <c r="A121" s="71"/>
      <c r="B121" s="53" t="str">
        <f>B64</f>
        <v># 23</v>
      </c>
      <c r="C121" s="58" t="str">
        <f>C64</f>
        <v># 24</v>
      </c>
      <c r="D121" s="58" t="str">
        <f>D64</f>
        <v># 25</v>
      </c>
      <c r="E121" s="58" t="str">
        <f>E64</f>
        <v># 26</v>
      </c>
      <c r="F121" s="58" t="str">
        <f>F64</f>
        <v># 27</v>
      </c>
      <c r="G121" s="185"/>
      <c r="H121" s="639" t="s">
        <v>406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210"/>
      <c r="H122" s="641"/>
      <c r="I122" s="43" t="s">
        <v>13</v>
      </c>
    </row>
    <row r="123" spans="1:9" ht="17" customHeight="1">
      <c r="A123" s="44"/>
      <c r="B123" s="203" t="s">
        <v>17</v>
      </c>
      <c r="C123" s="76"/>
      <c r="D123" s="39" t="str">
        <f>D$41</f>
        <v>*流行都市  Big City Shop 2025</v>
      </c>
      <c r="E123" s="6"/>
      <c r="F123" s="64"/>
      <c r="G123" s="166" t="s">
        <v>23</v>
      </c>
      <c r="H123" s="211" t="s">
        <v>20</v>
      </c>
      <c r="I123" s="41"/>
    </row>
    <row r="124" spans="1:9" ht="17" customHeight="1">
      <c r="A124" s="44"/>
      <c r="B124" s="58" t="str">
        <f>B$42</f>
        <v># 1711</v>
      </c>
      <c r="C124" s="58" t="str">
        <f>C$42</f>
        <v># 1712</v>
      </c>
      <c r="D124" s="58" t="str">
        <f>D$42</f>
        <v># 1713</v>
      </c>
      <c r="E124" s="58" t="str">
        <f>E$42</f>
        <v># 1714</v>
      </c>
      <c r="F124" s="58" t="str">
        <f>F42</f>
        <v># 1715</v>
      </c>
      <c r="G124" s="127" t="str">
        <f>G70</f>
        <v>新聞透視 # 17</v>
      </c>
      <c r="H124" s="212"/>
      <c r="I124" s="41"/>
    </row>
    <row r="125" spans="1:9" ht="17" customHeight="1">
      <c r="A125" s="199" t="s">
        <v>2</v>
      </c>
      <c r="B125" s="31"/>
      <c r="C125" s="69"/>
      <c r="D125" s="69"/>
      <c r="E125" s="69"/>
      <c r="F125" s="213" t="s">
        <v>80</v>
      </c>
      <c r="H125" s="121" t="str">
        <f>H39</f>
        <v>最佳拍檔 # 9</v>
      </c>
      <c r="I125" s="56" t="s">
        <v>2</v>
      </c>
    </row>
    <row r="126" spans="1:9" ht="17" customHeight="1">
      <c r="A126" s="71"/>
      <c r="B126" s="197" t="s">
        <v>58</v>
      </c>
      <c r="C126" s="58"/>
      <c r="D126" s="58" t="s">
        <v>57</v>
      </c>
      <c r="E126" s="58"/>
      <c r="F126" s="58"/>
      <c r="G126" s="166" t="s">
        <v>23</v>
      </c>
      <c r="H126" s="186"/>
      <c r="I126" s="72"/>
    </row>
    <row r="127" spans="1:9" ht="17" customHeight="1" thickBot="1">
      <c r="A127" s="214" t="s">
        <v>14</v>
      </c>
      <c r="B127" s="215" t="s">
        <v>135</v>
      </c>
      <c r="C127" s="216" t="s">
        <v>136</v>
      </c>
      <c r="D127" s="216" t="s">
        <v>137</v>
      </c>
      <c r="E127" s="216" t="s">
        <v>138</v>
      </c>
      <c r="F127" s="216" t="s">
        <v>139</v>
      </c>
      <c r="G127" s="217" t="str">
        <f>G41</f>
        <v>周六聊Teen谷 # 18</v>
      </c>
      <c r="H127" s="218"/>
      <c r="I127" s="219" t="s">
        <v>14</v>
      </c>
    </row>
    <row r="128" spans="1:9" ht="17" customHeight="1" thickTop="1">
      <c r="A128" s="220"/>
      <c r="B128" s="221" t="s">
        <v>134</v>
      </c>
      <c r="C128" s="6"/>
      <c r="D128" s="6"/>
      <c r="E128" s="6"/>
      <c r="F128" s="6"/>
      <c r="G128" s="6"/>
      <c r="H128" s="771">
        <f ca="1">TODAY()</f>
        <v>45803</v>
      </c>
      <c r="I128" s="772"/>
    </row>
    <row r="129" ht="17" customHeight="1"/>
    <row r="130" ht="17" customHeight="1"/>
    <row r="131" ht="17" customHeight="1"/>
  </sheetData>
  <mergeCells count="14">
    <mergeCell ref="E57:F57"/>
    <mergeCell ref="G65:H65"/>
    <mergeCell ref="H128:I128"/>
    <mergeCell ref="B67:F67"/>
    <mergeCell ref="G67:H67"/>
    <mergeCell ref="G96:H96"/>
    <mergeCell ref="C1:G1"/>
    <mergeCell ref="H2:I2"/>
    <mergeCell ref="B12:F12"/>
    <mergeCell ref="G11:H11"/>
    <mergeCell ref="E56:F56"/>
    <mergeCell ref="G43:H43"/>
    <mergeCell ref="G25:H25"/>
    <mergeCell ref="G26:H26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34F2-0081-458D-B4E4-5BCBD2E82FDA}">
  <dimension ref="A1:I131"/>
  <sheetViews>
    <sheetView zoomScale="70" zoomScaleNormal="70" workbookViewId="0">
      <pane ySplit="4" topLeftCell="A53" activePane="bottomLeft" state="frozen"/>
      <selection pane="bottomLeft" activeCell="E100" sqref="E100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29"/>
      <c r="B1" s="330"/>
      <c r="C1" s="778" t="s">
        <v>189</v>
      </c>
      <c r="D1" s="778"/>
      <c r="E1" s="778"/>
      <c r="F1" s="778"/>
      <c r="G1" s="778"/>
      <c r="H1" s="330"/>
      <c r="I1" s="330"/>
    </row>
    <row r="2" spans="1:9" ht="17" customHeight="1" thickBot="1">
      <c r="A2" s="333" t="s">
        <v>190</v>
      </c>
      <c r="B2" s="334"/>
      <c r="C2" s="334"/>
      <c r="D2" s="1" t="s">
        <v>18</v>
      </c>
      <c r="E2" s="1"/>
      <c r="F2" s="335"/>
      <c r="G2" s="335"/>
      <c r="H2" s="779" t="s">
        <v>191</v>
      </c>
      <c r="I2" s="779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192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45789</v>
      </c>
      <c r="C4" s="340">
        <f t="shared" ref="C4:H4" si="0">SUM(B4+1)</f>
        <v>45790</v>
      </c>
      <c r="D4" s="341">
        <f t="shared" si="0"/>
        <v>45791</v>
      </c>
      <c r="E4" s="341">
        <f t="shared" si="0"/>
        <v>45792</v>
      </c>
      <c r="F4" s="341">
        <f t="shared" si="0"/>
        <v>45793</v>
      </c>
      <c r="G4" s="341">
        <f t="shared" si="0"/>
        <v>45794</v>
      </c>
      <c r="H4" s="341">
        <f t="shared" si="0"/>
        <v>45795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媽媽唔易"造"Mom No Easy (5 EPI)</v>
      </c>
      <c r="F6" s="354" t="str">
        <f t="shared" si="1"/>
        <v>出走地圖 Off the Grid (Sr.2) (20 EPI)</v>
      </c>
      <c r="G6" s="355" t="str">
        <f t="shared" si="1"/>
        <v>台灣學呢啲 All-You-Can-Learn in Taiwan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LEFT($H$63,5) &amp; " # " &amp; VALUE(RIGHT($H$63,2)-1)</f>
        <v>財經透視  # 19</v>
      </c>
      <c r="C7" s="360" t="str">
        <f>B26</f>
        <v>新聞掏寶  # 249</v>
      </c>
      <c r="D7" s="361" t="str">
        <f t="shared" si="1"/>
        <v># 1</v>
      </c>
      <c r="E7" s="360" t="str">
        <f t="shared" si="1"/>
        <v># 5</v>
      </c>
      <c r="F7" s="361" t="str">
        <f t="shared" si="1"/>
        <v># 15</v>
      </c>
      <c r="G7" s="360" t="str">
        <f t="shared" si="1"/>
        <v># 9</v>
      </c>
      <c r="H7" s="362" t="str">
        <f>D70</f>
        <v>美食新聞報道 # 87</v>
      </c>
      <c r="I7" s="363">
        <v>30</v>
      </c>
    </row>
    <row r="8" spans="1:9" ht="17" customHeight="1">
      <c r="A8" s="364"/>
      <c r="B8" s="610" t="s">
        <v>390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624" t="s">
        <v>391</v>
      </c>
      <c r="C9" s="370" t="str">
        <f t="shared" ref="C9:H9" si="2">"# " &amp; VALUE(RIGHT(B9,3)+1)</f>
        <v># 20</v>
      </c>
      <c r="D9" s="370" t="str">
        <f t="shared" si="2"/>
        <v># 21</v>
      </c>
      <c r="E9" s="370" t="str">
        <f t="shared" si="2"/>
        <v># 22</v>
      </c>
      <c r="F9" s="370" t="str">
        <f t="shared" si="2"/>
        <v># 23</v>
      </c>
      <c r="G9" s="370" t="str">
        <f t="shared" si="2"/>
        <v># 24</v>
      </c>
      <c r="H9" s="370" t="str">
        <f t="shared" si="2"/>
        <v># 25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559"/>
    </row>
    <row r="11" spans="1:9" ht="17" customHeight="1">
      <c r="A11" s="358">
        <v>30</v>
      </c>
      <c r="B11" s="227"/>
      <c r="C11" s="227"/>
      <c r="D11" s="227"/>
      <c r="E11" s="227"/>
      <c r="F11" s="227"/>
      <c r="G11" s="755" t="s">
        <v>35</v>
      </c>
      <c r="H11" s="758"/>
      <c r="I11" s="560">
        <v>30</v>
      </c>
    </row>
    <row r="12" spans="1:9" ht="17" customHeight="1">
      <c r="A12" s="373"/>
      <c r="B12" s="755" t="s">
        <v>193</v>
      </c>
      <c r="C12" s="756"/>
      <c r="D12" s="756"/>
      <c r="E12" s="756"/>
      <c r="F12" s="757"/>
      <c r="G12" s="228"/>
      <c r="H12" s="229"/>
      <c r="I12" s="561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562" t="s">
        <v>1</v>
      </c>
    </row>
    <row r="14" spans="1:9" ht="17" customHeight="1">
      <c r="A14" s="375"/>
      <c r="B14" s="376">
        <v>800162385</v>
      </c>
      <c r="C14" s="377"/>
      <c r="D14" s="377"/>
      <c r="E14" s="377"/>
      <c r="F14" s="377"/>
      <c r="G14" s="377"/>
      <c r="H14" s="378"/>
      <c r="I14" s="379"/>
    </row>
    <row r="15" spans="1:9" ht="17" customHeight="1">
      <c r="A15" s="380" t="s">
        <v>2</v>
      </c>
      <c r="B15" s="381"/>
      <c r="C15" s="382"/>
      <c r="D15" s="382"/>
      <c r="E15" s="382" t="s">
        <v>194</v>
      </c>
      <c r="F15" s="382"/>
      <c r="G15" s="382"/>
      <c r="H15" s="383"/>
      <c r="I15" s="384" t="s">
        <v>2</v>
      </c>
    </row>
    <row r="16" spans="1:9" ht="17" customHeight="1">
      <c r="A16" s="385"/>
      <c r="B16" s="381" t="s">
        <v>141</v>
      </c>
      <c r="C16" s="386" t="str">
        <f t="shared" ref="C16:H16" si="3">"# " &amp; VALUE(RIGHT(B16,2)+1)</f>
        <v># 9</v>
      </c>
      <c r="D16" s="386" t="str">
        <f t="shared" si="3"/>
        <v># 10</v>
      </c>
      <c r="E16" s="386" t="str">
        <f t="shared" si="3"/>
        <v># 11</v>
      </c>
      <c r="F16" s="386" t="str">
        <f t="shared" si="3"/>
        <v># 12</v>
      </c>
      <c r="G16" s="386" t="str">
        <f t="shared" si="3"/>
        <v># 13</v>
      </c>
      <c r="H16" s="387" t="str">
        <f t="shared" si="3"/>
        <v># 14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0"/>
      <c r="F17" s="390"/>
      <c r="G17" s="390"/>
      <c r="H17" s="391"/>
      <c r="I17" s="371" t="s">
        <v>16</v>
      </c>
    </row>
    <row r="18" spans="1:9" s="348" customFormat="1" ht="17" customHeight="1">
      <c r="A18" s="374"/>
      <c r="B18" s="365" t="s">
        <v>17</v>
      </c>
      <c r="C18" s="366"/>
      <c r="D18" s="366"/>
      <c r="E18" s="366" t="s">
        <v>36</v>
      </c>
      <c r="F18" s="392"/>
      <c r="G18" s="393" t="s">
        <v>95</v>
      </c>
      <c r="H18" s="394" t="s">
        <v>85</v>
      </c>
      <c r="I18" s="395"/>
    </row>
    <row r="19" spans="1:9" ht="17" customHeight="1">
      <c r="A19" s="396" t="s">
        <v>2</v>
      </c>
      <c r="B19" s="359" t="s">
        <v>195</v>
      </c>
      <c r="C19" s="397" t="str">
        <f t="shared" ref="C19:F19" si="4">B76</f>
        <v># 2553</v>
      </c>
      <c r="D19" s="397" t="str">
        <f t="shared" si="4"/>
        <v># 2554</v>
      </c>
      <c r="E19" s="397" t="str">
        <f t="shared" si="4"/>
        <v># 2555</v>
      </c>
      <c r="F19" s="398" t="str">
        <f t="shared" si="4"/>
        <v># 2556</v>
      </c>
      <c r="G19" s="397" t="s">
        <v>106</v>
      </c>
      <c r="H19" s="361" t="s">
        <v>196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400"/>
    </row>
    <row r="21" spans="1:9" s="348" customFormat="1" ht="17" customHeight="1" thickBot="1">
      <c r="A21" s="343" t="s">
        <v>4</v>
      </c>
      <c r="B21" s="238" t="s">
        <v>197</v>
      </c>
      <c r="C21" s="236" t="str">
        <f t="shared" ref="C21:H21" si="5">"# " &amp; VALUE(RIGHT(B21,4)+1)</f>
        <v># 1330</v>
      </c>
      <c r="D21" s="239" t="str">
        <f t="shared" si="5"/>
        <v># 1331</v>
      </c>
      <c r="E21" s="239" t="str">
        <f t="shared" si="5"/>
        <v># 1332</v>
      </c>
      <c r="F21" s="236" t="str">
        <f t="shared" si="5"/>
        <v># 1333</v>
      </c>
      <c r="G21" s="236" t="str">
        <f t="shared" si="5"/>
        <v># 1334</v>
      </c>
      <c r="H21" s="236" t="str">
        <f t="shared" si="5"/>
        <v># 1335</v>
      </c>
      <c r="I21" s="371" t="s">
        <v>4</v>
      </c>
    </row>
    <row r="22" spans="1:9" ht="17" customHeight="1">
      <c r="A22" s="401"/>
      <c r="B22" s="365" t="s">
        <v>17</v>
      </c>
      <c r="C22" s="366"/>
      <c r="D22" s="402" t="str">
        <f>D90</f>
        <v>南美潮什麼 Hipster Tour - South America (10 EPI)</v>
      </c>
      <c r="E22" s="366"/>
      <c r="F22" s="392"/>
      <c r="G22" s="365">
        <v>800556780</v>
      </c>
      <c r="H22" s="403"/>
      <c r="I22" s="404"/>
    </row>
    <row r="23" spans="1:9" ht="17" customHeight="1">
      <c r="A23" s="405" t="s">
        <v>2</v>
      </c>
      <c r="B23" s="359" t="s">
        <v>103</v>
      </c>
      <c r="C23" s="397" t="str">
        <f>B91</f>
        <v># 6</v>
      </c>
      <c r="D23" s="397" t="str">
        <f>"# " &amp; VALUE(RIGHT(C23,2)+1)</f>
        <v># 7</v>
      </c>
      <c r="E23" s="397" t="str">
        <f>"# " &amp; VALUE(RIGHT(D23,2)+1)</f>
        <v># 8</v>
      </c>
      <c r="F23" s="398" t="str">
        <f>"# " &amp; VALUE(RIGHT(E23,2)+1)</f>
        <v># 9</v>
      </c>
      <c r="G23" s="406"/>
      <c r="H23" s="407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198</v>
      </c>
      <c r="E24" s="412"/>
      <c r="F24" s="413"/>
      <c r="G24" s="406"/>
      <c r="H24" s="407"/>
      <c r="I24" s="414"/>
    </row>
    <row r="25" spans="1:9" ht="17" customHeight="1">
      <c r="A25" s="409"/>
      <c r="B25" s="415" t="s">
        <v>17</v>
      </c>
      <c r="C25" s="416" t="s">
        <v>17</v>
      </c>
      <c r="D25" s="417" t="s">
        <v>17</v>
      </c>
      <c r="E25" s="417" t="s">
        <v>17</v>
      </c>
      <c r="F25" s="417" t="s">
        <v>17</v>
      </c>
      <c r="G25" s="780" t="s">
        <v>86</v>
      </c>
      <c r="H25" s="781"/>
      <c r="I25" s="414"/>
    </row>
    <row r="26" spans="1:9" ht="17" customHeight="1">
      <c r="A26" s="409"/>
      <c r="B26" s="387" t="str">
        <f>LEFT($H$35,5) &amp; " # " &amp; VALUE(RIGHT($H$35,3)-1)</f>
        <v>新聞掏寶  # 249</v>
      </c>
      <c r="C26" s="387" t="str">
        <f>B70</f>
        <v>美食新聞報道 # 86</v>
      </c>
      <c r="D26" s="406" t="str">
        <f>C70</f>
        <v>獨嘉登機指南 #12</v>
      </c>
      <c r="E26" s="406" t="str">
        <f>D70</f>
        <v>美食新聞報道 # 87</v>
      </c>
      <c r="F26" s="406" t="str">
        <f>E70</f>
        <v>親民的品味 #7</v>
      </c>
      <c r="G26" s="782" t="s">
        <v>87</v>
      </c>
      <c r="H26" s="783"/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406" t="s">
        <v>199</v>
      </c>
      <c r="H27" s="386" t="s">
        <v>200</v>
      </c>
      <c r="I27" s="420" t="s">
        <v>5</v>
      </c>
    </row>
    <row r="28" spans="1:9" ht="17" customHeight="1">
      <c r="A28" s="409"/>
      <c r="B28" s="421" t="s">
        <v>17</v>
      </c>
      <c r="C28" s="366"/>
      <c r="D28" s="367"/>
      <c r="E28" s="367"/>
      <c r="F28" s="367"/>
      <c r="G28" s="422"/>
      <c r="H28" s="423" t="s">
        <v>23</v>
      </c>
      <c r="I28" s="424"/>
    </row>
    <row r="29" spans="1:9" ht="17" customHeight="1">
      <c r="A29" s="425" t="s">
        <v>2</v>
      </c>
      <c r="B29" s="426"/>
      <c r="C29" s="386"/>
      <c r="D29" s="386" t="str">
        <f>D79</f>
        <v>虛擬情人 Love Virtually (15 EPI)</v>
      </c>
      <c r="E29" s="386"/>
      <c r="F29" s="386"/>
      <c r="G29" s="427"/>
      <c r="H29" s="428" t="s">
        <v>201</v>
      </c>
      <c r="I29" s="408" t="s">
        <v>2</v>
      </c>
    </row>
    <row r="30" spans="1:9" ht="17" customHeight="1">
      <c r="A30" s="409"/>
      <c r="B30" s="381" t="s">
        <v>75</v>
      </c>
      <c r="C30" s="386" t="str">
        <f>"# " &amp; VALUE(RIGHT(C80,2)-1)</f>
        <v># 11</v>
      </c>
      <c r="D30" s="386" t="str">
        <f>"# " &amp; VALUE(RIGHT(D80,2)-1)</f>
        <v># 12</v>
      </c>
      <c r="E30" s="386" t="str">
        <f>"# " &amp; VALUE(RIGHT(E80,2)-1)</f>
        <v># 13</v>
      </c>
      <c r="F30" s="386" t="str">
        <f>E80</f>
        <v># 14</v>
      </c>
      <c r="G30" s="406"/>
      <c r="H30" s="423" t="s">
        <v>23</v>
      </c>
      <c r="I30" s="414"/>
    </row>
    <row r="31" spans="1:9" s="348" customFormat="1" ht="17" customHeight="1" thickBot="1">
      <c r="A31" s="419" t="s">
        <v>6</v>
      </c>
      <c r="B31" s="359"/>
      <c r="C31" s="397"/>
      <c r="D31" s="397"/>
      <c r="E31" s="397"/>
      <c r="F31" s="397"/>
      <c r="G31" s="429" t="s">
        <v>24</v>
      </c>
      <c r="H31" s="430" t="s">
        <v>202</v>
      </c>
      <c r="I31" s="431" t="s">
        <v>6</v>
      </c>
    </row>
    <row r="32" spans="1:9" ht="17" customHeight="1">
      <c r="A32" s="432"/>
      <c r="B32" s="610" t="s">
        <v>390</v>
      </c>
      <c r="C32" s="334"/>
      <c r="D32" s="366"/>
      <c r="E32" s="367" t="str">
        <f>$E$73</f>
        <v>東張西望  Scoop 2025</v>
      </c>
      <c r="F32" s="366"/>
      <c r="G32" s="334"/>
      <c r="H32" s="433"/>
      <c r="I32" s="400"/>
    </row>
    <row r="33" spans="1:9" ht="17" customHeight="1">
      <c r="A33" s="425" t="s">
        <v>2</v>
      </c>
      <c r="B33" s="624" t="s">
        <v>391</v>
      </c>
      <c r="C33" s="397" t="str">
        <f>B74</f>
        <v># 132</v>
      </c>
      <c r="D33" s="397" t="str">
        <f>D9</f>
        <v># 21</v>
      </c>
      <c r="E33" s="397" t="str">
        <f>E9</f>
        <v># 22</v>
      </c>
      <c r="F33" s="397" t="str">
        <f>F9</f>
        <v># 23</v>
      </c>
      <c r="G33" s="397" t="str">
        <f>"# " &amp; VALUE(RIGHT(F33,3)+1)</f>
        <v># 24</v>
      </c>
      <c r="H33" s="397" t="str">
        <f>"# " &amp; VALUE(RIGHT(G33,3)+1)</f>
        <v># 25</v>
      </c>
      <c r="I33" s="384" t="s">
        <v>2</v>
      </c>
    </row>
    <row r="34" spans="1:9" ht="17" customHeight="1">
      <c r="A34" s="409"/>
      <c r="B34" s="626" t="s">
        <v>17</v>
      </c>
      <c r="C34" s="366"/>
      <c r="D34" s="386" t="s">
        <v>70</v>
      </c>
      <c r="E34" s="386"/>
      <c r="F34" s="386"/>
      <c r="G34" s="434" t="s">
        <v>20</v>
      </c>
      <c r="H34" s="328" t="s">
        <v>25</v>
      </c>
      <c r="I34" s="435"/>
    </row>
    <row r="35" spans="1:9" ht="17" customHeight="1">
      <c r="A35" s="409"/>
      <c r="B35" s="625" t="s">
        <v>203</v>
      </c>
      <c r="C35" s="386" t="str">
        <f>B61</f>
        <v># 1871</v>
      </c>
      <c r="D35" s="386" t="str">
        <f>C61</f>
        <v># 1872</v>
      </c>
      <c r="E35" s="386" t="str">
        <f>D61</f>
        <v># 1873</v>
      </c>
      <c r="F35" s="386" t="str">
        <f>E61</f>
        <v># 1874</v>
      </c>
      <c r="G35" s="436" t="s">
        <v>204</v>
      </c>
      <c r="H35" s="262" t="s">
        <v>205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360"/>
      <c r="H36" s="327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108</v>
      </c>
      <c r="H37" s="442" t="s">
        <v>77</v>
      </c>
      <c r="I37" s="443"/>
    </row>
    <row r="38" spans="1:9" ht="17" customHeight="1">
      <c r="A38" s="399"/>
      <c r="B38" s="386" t="str">
        <f>B21</f>
        <v># 1329</v>
      </c>
      <c r="C38" s="386" t="str">
        <f>C21</f>
        <v># 1330</v>
      </c>
      <c r="D38" s="386" t="str">
        <f t="shared" ref="D38:F38" si="6">"# " &amp; VALUE(RIGHT(C38,4)+1)</f>
        <v># 1331</v>
      </c>
      <c r="E38" s="386" t="str">
        <f t="shared" si="6"/>
        <v># 1332</v>
      </c>
      <c r="F38" s="387" t="str">
        <f t="shared" si="6"/>
        <v># 1333</v>
      </c>
      <c r="G38" s="436" t="s">
        <v>206</v>
      </c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107</v>
      </c>
      <c r="H39" s="445" t="s">
        <v>207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448" t="s">
        <v>76</v>
      </c>
      <c r="I40" s="435"/>
    </row>
    <row r="41" spans="1:9" ht="17" customHeight="1" thickBot="1">
      <c r="A41" s="399"/>
      <c r="B41" s="245"/>
      <c r="C41" s="236"/>
      <c r="D41" s="246" t="s">
        <v>208</v>
      </c>
      <c r="E41" s="236"/>
      <c r="F41" s="236"/>
      <c r="G41" s="241" t="s">
        <v>209</v>
      </c>
      <c r="H41" s="448"/>
      <c r="I41" s="435"/>
    </row>
    <row r="42" spans="1:9" s="348" customFormat="1" ht="17" customHeight="1" thickBot="1">
      <c r="A42" s="450" t="s">
        <v>8</v>
      </c>
      <c r="B42" s="245" t="s">
        <v>210</v>
      </c>
      <c r="C42" s="236" t="str">
        <f>"# " &amp; VALUE(RIGHT(B42,4)+1)</f>
        <v># 1717</v>
      </c>
      <c r="D42" s="236" t="str">
        <f>"# " &amp; VALUE(RIGHT(C42,4)+1)</f>
        <v># 1718</v>
      </c>
      <c r="E42" s="236" t="str">
        <f>"# " &amp; VALUE(RIGHT(D42,4)+1)</f>
        <v># 1719</v>
      </c>
      <c r="F42" s="236" t="str">
        <f>"# " &amp; VALUE(RIGHT(E42,4)+1)</f>
        <v># 1720</v>
      </c>
      <c r="G42" s="242" t="s">
        <v>21</v>
      </c>
      <c r="H42" s="451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784" t="s">
        <v>72</v>
      </c>
      <c r="H43" s="785"/>
      <c r="I43" s="424"/>
    </row>
    <row r="44" spans="1:9" ht="17" customHeight="1">
      <c r="A44" s="409"/>
      <c r="B44" s="365" t="s">
        <v>17</v>
      </c>
      <c r="C44" s="366"/>
      <c r="D44" s="366"/>
      <c r="E44" s="366" t="s">
        <v>36</v>
      </c>
      <c r="F44" s="366"/>
      <c r="G44" s="406" t="str">
        <f>B70</f>
        <v>美食新聞報道 # 86</v>
      </c>
      <c r="H44" s="386" t="str">
        <f>D70</f>
        <v>美食新聞報道 # 87</v>
      </c>
      <c r="I44" s="414"/>
    </row>
    <row r="45" spans="1:9" ht="17" customHeight="1">
      <c r="A45" s="453" t="s">
        <v>2</v>
      </c>
      <c r="B45" s="361" t="str">
        <f>B19</f>
        <v># 2552</v>
      </c>
      <c r="C45" s="386" t="str">
        <f>C19</f>
        <v># 2553</v>
      </c>
      <c r="D45" s="386" t="str">
        <f>C76</f>
        <v># 2554</v>
      </c>
      <c r="E45" s="386" t="str">
        <f>D76</f>
        <v># 2555</v>
      </c>
      <c r="F45" s="386" t="str">
        <f>E76</f>
        <v># 2556</v>
      </c>
      <c r="G45" s="361"/>
      <c r="H45" s="397"/>
      <c r="I45" s="408" t="s">
        <v>2</v>
      </c>
    </row>
    <row r="46" spans="1:9" ht="17" customHeight="1">
      <c r="A46" s="454"/>
      <c r="B46" s="365" t="s">
        <v>17</v>
      </c>
      <c r="C46" s="367"/>
      <c r="D46" s="367"/>
      <c r="E46" s="367"/>
      <c r="F46" s="367"/>
      <c r="G46" s="434" t="s">
        <v>20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382"/>
      <c r="C47" s="386"/>
      <c r="D47" s="386" t="str">
        <f>D85</f>
        <v>拂玉鞍 The Unexpected Marriage (24 EPI)</v>
      </c>
      <c r="E47" s="386"/>
      <c r="F47" s="386"/>
      <c r="G47" s="458"/>
      <c r="H47" s="459" t="str">
        <f>G98</f>
        <v>周六聊Teen谷 # 19</v>
      </c>
      <c r="I47" s="460">
        <v>1500</v>
      </c>
    </row>
    <row r="48" spans="1:9" ht="17" customHeight="1">
      <c r="A48" s="461"/>
      <c r="B48" s="386" t="s">
        <v>211</v>
      </c>
      <c r="C48" s="386" t="str">
        <f>B86</f>
        <v># 21</v>
      </c>
      <c r="D48" s="386" t="str">
        <f>C86</f>
        <v># 22</v>
      </c>
      <c r="E48" s="386" t="str">
        <f>D86</f>
        <v># 23</v>
      </c>
      <c r="F48" s="386" t="str">
        <f>E86</f>
        <v># 24</v>
      </c>
      <c r="G48" s="462"/>
      <c r="H48" s="455" t="s">
        <v>23</v>
      </c>
      <c r="I48" s="463"/>
    </row>
    <row r="49" spans="1:9" ht="17" customHeight="1">
      <c r="A49" s="464">
        <v>30</v>
      </c>
      <c r="B49" s="397"/>
      <c r="C49" s="397"/>
      <c r="D49" s="397"/>
      <c r="E49" s="397"/>
      <c r="F49" s="397"/>
      <c r="G49" s="465"/>
      <c r="H49" s="466">
        <f>G84</f>
        <v>0</v>
      </c>
      <c r="I49" s="408" t="s">
        <v>2</v>
      </c>
    </row>
    <row r="50" spans="1:9" ht="17" customHeight="1">
      <c r="A50" s="454"/>
      <c r="B50" s="410" t="s">
        <v>17</v>
      </c>
      <c r="C50" s="467"/>
      <c r="D50" s="412" t="s">
        <v>198</v>
      </c>
      <c r="E50" s="412"/>
      <c r="F50" s="413"/>
      <c r="G50" s="465"/>
      <c r="H50" s="622" t="s">
        <v>387</v>
      </c>
      <c r="I50" s="414"/>
    </row>
    <row r="51" spans="1:9" ht="17" customHeight="1">
      <c r="A51" s="454"/>
      <c r="B51" s="365" t="s">
        <v>17</v>
      </c>
      <c r="C51" s="366"/>
      <c r="D51" s="402" t="str">
        <f>D22</f>
        <v>南美潮什麼 Hipster Tour - South America (10 EPI)</v>
      </c>
      <c r="E51" s="366"/>
      <c r="F51" s="366"/>
      <c r="G51" s="465" t="s">
        <v>212</v>
      </c>
      <c r="H51" s="623" t="s">
        <v>392</v>
      </c>
      <c r="I51" s="414"/>
    </row>
    <row r="52" spans="1:9" s="348" customFormat="1" ht="17" customHeight="1" thickBot="1">
      <c r="A52" s="457">
        <v>1600</v>
      </c>
      <c r="B52" s="359" t="str">
        <f>B23</f>
        <v># 5</v>
      </c>
      <c r="C52" s="397" t="str">
        <f>C23</f>
        <v># 6</v>
      </c>
      <c r="D52" s="397" t="str">
        <f>"# " &amp; VALUE(RIGHT(C52,2)+1)</f>
        <v># 7</v>
      </c>
      <c r="E52" s="397" t="str">
        <f>"# " &amp; VALUE(RIGHT(D52,2)+1)</f>
        <v># 8</v>
      </c>
      <c r="F52" s="397" t="str">
        <f>"# " &amp; VALUE(RIGHT(E52,2)+1)</f>
        <v># 9</v>
      </c>
      <c r="G52" s="462"/>
      <c r="H52" s="621"/>
      <c r="I52" s="460">
        <v>1600</v>
      </c>
    </row>
    <row r="53" spans="1:9" ht="17" customHeight="1">
      <c r="A53" s="349"/>
      <c r="B53" s="469" t="s">
        <v>213</v>
      </c>
      <c r="C53" s="417" t="s">
        <v>214</v>
      </c>
      <c r="D53" s="351" t="s">
        <v>102</v>
      </c>
      <c r="E53" s="416" t="s">
        <v>60</v>
      </c>
      <c r="F53" s="417" t="s">
        <v>82</v>
      </c>
      <c r="G53" s="462"/>
      <c r="H53" s="622" t="s">
        <v>387</v>
      </c>
      <c r="I53" s="404"/>
    </row>
    <row r="54" spans="1:9" ht="17" customHeight="1">
      <c r="A54" s="372"/>
      <c r="B54" s="470" t="s">
        <v>215</v>
      </c>
      <c r="C54" s="471" t="s">
        <v>216</v>
      </c>
      <c r="D54" s="472" t="s">
        <v>217</v>
      </c>
      <c r="E54" s="473" t="s">
        <v>218</v>
      </c>
      <c r="F54" s="474" t="s">
        <v>219</v>
      </c>
      <c r="G54" s="475"/>
      <c r="H54" s="620" t="s">
        <v>393</v>
      </c>
      <c r="I54" s="476"/>
    </row>
    <row r="55" spans="1:9" ht="16.75" customHeight="1">
      <c r="A55" s="358">
        <v>30</v>
      </c>
      <c r="B55" s="359" t="s">
        <v>74</v>
      </c>
      <c r="C55" s="361" t="s">
        <v>74</v>
      </c>
      <c r="D55" s="361" t="s">
        <v>103</v>
      </c>
      <c r="E55" s="361" t="s">
        <v>159</v>
      </c>
      <c r="F55" s="361" t="s">
        <v>196</v>
      </c>
      <c r="G55" s="462"/>
      <c r="H55" s="621"/>
      <c r="I55" s="478">
        <v>30</v>
      </c>
    </row>
    <row r="56" spans="1:9" ht="17" customHeight="1">
      <c r="A56" s="372"/>
      <c r="B56" s="479" t="s">
        <v>20</v>
      </c>
      <c r="C56" s="480" t="s">
        <v>220</v>
      </c>
      <c r="D56" s="481" t="s">
        <v>221</v>
      </c>
      <c r="E56" s="786" t="s">
        <v>90</v>
      </c>
      <c r="F56" s="787"/>
      <c r="G56" s="436"/>
      <c r="H56" s="622" t="s">
        <v>387</v>
      </c>
      <c r="I56" s="456"/>
    </row>
    <row r="57" spans="1:9" ht="17" customHeight="1">
      <c r="A57" s="372"/>
      <c r="B57" s="436" t="s">
        <v>204</v>
      </c>
      <c r="C57" s="387" t="s">
        <v>93</v>
      </c>
      <c r="D57" s="386" t="s">
        <v>83</v>
      </c>
      <c r="E57" s="788" t="s">
        <v>222</v>
      </c>
      <c r="F57" s="789"/>
      <c r="G57" s="688">
        <v>1645</v>
      </c>
      <c r="H57" s="627" t="s">
        <v>394</v>
      </c>
      <c r="I57" s="456"/>
    </row>
    <row r="58" spans="1:9" s="348" customFormat="1" ht="17" customHeight="1" thickBot="1">
      <c r="A58" s="488">
        <v>1700</v>
      </c>
      <c r="B58" s="489"/>
      <c r="C58" s="397" t="s">
        <v>106</v>
      </c>
      <c r="D58" s="361" t="s">
        <v>196</v>
      </c>
      <c r="E58" s="406" t="s">
        <v>223</v>
      </c>
      <c r="F58" s="397" t="str">
        <f>"# " &amp; VALUE(RIGHT(E58,2)+1)</f>
        <v># 94</v>
      </c>
      <c r="G58" s="681" t="s">
        <v>72</v>
      </c>
      <c r="H58" s="619"/>
      <c r="I58" s="460">
        <v>1700</v>
      </c>
    </row>
    <row r="59" spans="1:9" ht="17" customHeight="1">
      <c r="A59" s="401"/>
      <c r="B59" s="248" t="s">
        <v>63</v>
      </c>
      <c r="C59" s="249"/>
      <c r="D59" s="250"/>
      <c r="E59" s="250"/>
      <c r="F59" s="250"/>
      <c r="G59" s="682" t="s">
        <v>431</v>
      </c>
      <c r="H59" s="622" t="s">
        <v>387</v>
      </c>
      <c r="I59" s="404"/>
    </row>
    <row r="60" spans="1:9" ht="17" customHeight="1">
      <c r="A60" s="454"/>
      <c r="B60" s="244"/>
      <c r="C60" s="236"/>
      <c r="D60" s="251" t="s">
        <v>62</v>
      </c>
      <c r="E60" s="237"/>
      <c r="F60" s="237"/>
      <c r="G60" s="681" t="s">
        <v>72</v>
      </c>
      <c r="H60" s="623" t="s">
        <v>395</v>
      </c>
      <c r="I60" s="456"/>
    </row>
    <row r="61" spans="1:9" ht="17" customHeight="1">
      <c r="A61" s="464">
        <v>30</v>
      </c>
      <c r="B61" s="239" t="s">
        <v>224</v>
      </c>
      <c r="C61" s="239" t="str">
        <f>"# " &amp; VALUE(RIGHT(B61,4)+1)</f>
        <v># 1872</v>
      </c>
      <c r="D61" s="239" t="str">
        <f>"# " &amp; VALUE(RIGHT(C61,4)+1)</f>
        <v># 1873</v>
      </c>
      <c r="E61" s="239" t="str">
        <f>"# " &amp; VALUE(RIGHT(D61,4)+1)</f>
        <v># 1874</v>
      </c>
      <c r="F61" s="239" t="str">
        <f>"# " &amp; VALUE(RIGHT(E61,4)+1)</f>
        <v># 1875</v>
      </c>
      <c r="G61" s="683" t="s">
        <v>391</v>
      </c>
      <c r="H61" s="618"/>
      <c r="I61" s="478">
        <v>30</v>
      </c>
    </row>
    <row r="62" spans="1:9" ht="17" customHeight="1">
      <c r="A62" s="495"/>
      <c r="B62" s="421" t="s">
        <v>91</v>
      </c>
      <c r="C62" s="403"/>
      <c r="D62" s="415"/>
      <c r="E62" s="416">
        <v>800598691</v>
      </c>
      <c r="F62" s="403"/>
      <c r="G62" s="434" t="s">
        <v>20</v>
      </c>
      <c r="H62" s="250" t="s">
        <v>52</v>
      </c>
      <c r="I62" s="456"/>
    </row>
    <row r="63" spans="1:9" ht="17" customHeight="1">
      <c r="A63" s="454"/>
      <c r="B63" s="350"/>
      <c r="C63" s="416"/>
      <c r="D63" s="496" t="s">
        <v>225</v>
      </c>
      <c r="E63" s="780" t="s">
        <v>226</v>
      </c>
      <c r="F63" s="790"/>
      <c r="G63" s="436" t="s">
        <v>227</v>
      </c>
      <c r="H63" s="246" t="s">
        <v>228</v>
      </c>
      <c r="I63" s="456"/>
    </row>
    <row r="64" spans="1:9" s="348" customFormat="1" ht="17" customHeight="1" thickBot="1">
      <c r="A64" s="457">
        <v>1800</v>
      </c>
      <c r="B64" s="381" t="s">
        <v>229</v>
      </c>
      <c r="C64" s="386" t="str">
        <f>"# " &amp; VALUE(RIGHT(B64,2)+1)</f>
        <v># 29</v>
      </c>
      <c r="D64" s="387" t="str">
        <f>"# " &amp; VALUE(RIGHT(C64,2)+1)</f>
        <v># 30</v>
      </c>
      <c r="E64" s="386" t="s">
        <v>74</v>
      </c>
      <c r="F64" s="386" t="str">
        <f>"# " &amp; VALUE(RIGHT(E64,2)+1)</f>
        <v># 2</v>
      </c>
      <c r="G64" s="498"/>
      <c r="H64" s="327" t="s">
        <v>45</v>
      </c>
      <c r="I64" s="460">
        <v>1800</v>
      </c>
    </row>
    <row r="65" spans="1:9" ht="17" customHeight="1">
      <c r="A65" s="454"/>
      <c r="B65" s="381"/>
      <c r="C65" s="386"/>
      <c r="D65" s="387"/>
      <c r="E65" s="386"/>
      <c r="F65" s="387"/>
      <c r="G65" s="791" t="s">
        <v>230</v>
      </c>
      <c r="H65" s="792"/>
      <c r="I65" s="369"/>
    </row>
    <row r="66" spans="1:9" ht="17" customHeight="1" thickBot="1">
      <c r="A66" s="464">
        <v>30</v>
      </c>
      <c r="B66" s="499"/>
      <c r="C66" s="370"/>
      <c r="D66" s="500"/>
      <c r="E66" s="370"/>
      <c r="F66" s="500"/>
      <c r="G66" s="501" t="str">
        <f>E58</f>
        <v># 93</v>
      </c>
      <c r="H66" s="502" t="str">
        <f>F58</f>
        <v># 94</v>
      </c>
      <c r="I66" s="363">
        <v>30</v>
      </c>
    </row>
    <row r="67" spans="1:9" ht="17" customHeight="1">
      <c r="A67" s="454"/>
      <c r="B67" s="773" t="s">
        <v>231</v>
      </c>
      <c r="C67" s="756"/>
      <c r="D67" s="756"/>
      <c r="E67" s="756"/>
      <c r="F67" s="757"/>
      <c r="G67" s="774" t="s">
        <v>232</v>
      </c>
      <c r="H67" s="775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55" t="s">
        <v>78</v>
      </c>
      <c r="D69" s="240" t="s">
        <v>64</v>
      </c>
      <c r="E69" s="255" t="s">
        <v>113</v>
      </c>
      <c r="F69" s="256" t="s">
        <v>65</v>
      </c>
      <c r="G69" s="257" t="s">
        <v>109</v>
      </c>
      <c r="H69" s="684" t="s">
        <v>396</v>
      </c>
      <c r="I69" s="505"/>
    </row>
    <row r="70" spans="1:9" s="348" customFormat="1" ht="17" customHeight="1">
      <c r="A70" s="488"/>
      <c r="B70" s="259" t="s">
        <v>233</v>
      </c>
      <c r="C70" s="260" t="s">
        <v>234</v>
      </c>
      <c r="D70" s="259" t="s">
        <v>235</v>
      </c>
      <c r="E70" s="260" t="s">
        <v>236</v>
      </c>
      <c r="F70" s="261" t="s">
        <v>237</v>
      </c>
      <c r="G70" s="241" t="s">
        <v>238</v>
      </c>
      <c r="H70" s="685" t="s">
        <v>397</v>
      </c>
      <c r="I70" s="507"/>
    </row>
    <row r="71" spans="1:9" s="348" customFormat="1" ht="17" customHeight="1">
      <c r="A71" s="372">
        <v>30</v>
      </c>
      <c r="B71" s="263" t="s">
        <v>66</v>
      </c>
      <c r="C71" s="264" t="s">
        <v>79</v>
      </c>
      <c r="D71" s="263" t="s">
        <v>66</v>
      </c>
      <c r="E71" s="264" t="s">
        <v>112</v>
      </c>
      <c r="F71" s="265" t="s">
        <v>239</v>
      </c>
      <c r="G71" s="266" t="s">
        <v>110</v>
      </c>
      <c r="H71" s="686" t="s">
        <v>432</v>
      </c>
      <c r="I71" s="369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198</v>
      </c>
      <c r="E72" s="269"/>
      <c r="F72" s="270">
        <v>1935</v>
      </c>
      <c r="G72" s="271"/>
      <c r="H72" s="687"/>
      <c r="I72" s="509"/>
    </row>
    <row r="73" spans="1:9" ht="17" customHeight="1">
      <c r="A73" s="510"/>
      <c r="B73" s="273" t="s">
        <v>54</v>
      </c>
      <c r="C73" s="237"/>
      <c r="D73" s="237"/>
      <c r="E73" s="246" t="s">
        <v>240</v>
      </c>
      <c r="F73" s="237"/>
      <c r="G73" s="237"/>
      <c r="H73" s="237"/>
      <c r="I73" s="511"/>
    </row>
    <row r="74" spans="1:9" s="348" customFormat="1" ht="17" customHeight="1" thickBot="1">
      <c r="A74" s="488">
        <v>2000</v>
      </c>
      <c r="B74" s="245" t="s">
        <v>241</v>
      </c>
      <c r="C74" s="239" t="str">
        <f t="shared" ref="C74:H74" si="7">"# " &amp; VALUE(RIGHT(B74,3)+1)</f>
        <v># 133</v>
      </c>
      <c r="D74" s="239" t="str">
        <f t="shared" si="7"/>
        <v># 134</v>
      </c>
      <c r="E74" s="239" t="str">
        <f t="shared" si="7"/>
        <v># 135</v>
      </c>
      <c r="F74" s="239" t="str">
        <f t="shared" si="7"/>
        <v># 136</v>
      </c>
      <c r="G74" s="239" t="str">
        <f t="shared" si="7"/>
        <v># 137</v>
      </c>
      <c r="H74" s="239" t="str">
        <f t="shared" si="7"/>
        <v># 138</v>
      </c>
      <c r="I74" s="512">
        <v>2000</v>
      </c>
    </row>
    <row r="75" spans="1:9" s="348" customFormat="1" ht="17" customHeight="1">
      <c r="A75" s="513"/>
      <c r="B75" s="273" t="s">
        <v>89</v>
      </c>
      <c r="C75" s="275" t="s">
        <v>22</v>
      </c>
      <c r="D75" s="250"/>
      <c r="E75" s="250" t="s">
        <v>242</v>
      </c>
      <c r="F75" s="248"/>
      <c r="G75" s="276" t="s">
        <v>111</v>
      </c>
      <c r="H75" s="563" t="s">
        <v>243</v>
      </c>
      <c r="I75" s="505"/>
    </row>
    <row r="76" spans="1:9" ht="17" customHeight="1">
      <c r="A76" s="372">
        <v>30</v>
      </c>
      <c r="B76" s="245" t="s">
        <v>244</v>
      </c>
      <c r="C76" s="236" t="str">
        <f>"# " &amp; VALUE(RIGHT(B76,4)+1)</f>
        <v># 2554</v>
      </c>
      <c r="D76" s="236" t="str">
        <f>"# " &amp; VALUE(RIGHT(C76,4)+1)</f>
        <v># 2555</v>
      </c>
      <c r="E76" s="236" t="str">
        <f>"# " &amp; VALUE(RIGHT(D76,4)+1)</f>
        <v># 2556</v>
      </c>
      <c r="F76" s="236" t="str">
        <f>"# " &amp; VALUE(RIGHT(E76,4)+1)</f>
        <v># 2557</v>
      </c>
      <c r="G76" s="282" t="s">
        <v>201</v>
      </c>
      <c r="H76" s="564"/>
      <c r="I76" s="363">
        <v>30</v>
      </c>
    </row>
    <row r="77" spans="1:9" ht="17" customHeight="1">
      <c r="A77" s="364"/>
      <c r="B77" s="273" t="s">
        <v>127</v>
      </c>
      <c r="C77" s="250"/>
      <c r="D77" s="248" t="s">
        <v>22</v>
      </c>
      <c r="E77" s="280"/>
      <c r="F77" s="281"/>
      <c r="G77" s="294" t="s">
        <v>245</v>
      </c>
      <c r="H77" s="565"/>
      <c r="I77" s="516"/>
    </row>
    <row r="78" spans="1:9" ht="17" customHeight="1" thickBot="1">
      <c r="A78" s="372"/>
      <c r="B78" s="243"/>
      <c r="C78" s="244"/>
      <c r="D78" s="236"/>
      <c r="E78" s="236"/>
      <c r="F78" s="284"/>
      <c r="G78" s="291" t="s">
        <v>202</v>
      </c>
      <c r="H78" s="565"/>
      <c r="I78" s="369"/>
    </row>
    <row r="79" spans="1:9" s="348" customFormat="1" ht="17" customHeight="1" thickBot="1">
      <c r="A79" s="518">
        <v>2100</v>
      </c>
      <c r="B79" s="245"/>
      <c r="C79" s="287"/>
      <c r="D79" s="236" t="s">
        <v>246</v>
      </c>
      <c r="E79" s="236"/>
      <c r="F79" s="284"/>
      <c r="G79" s="288" t="s">
        <v>278</v>
      </c>
      <c r="H79" s="793" t="s">
        <v>248</v>
      </c>
      <c r="I79" s="503">
        <v>2100</v>
      </c>
    </row>
    <row r="80" spans="1:9" s="348" customFormat="1" ht="17" customHeight="1">
      <c r="A80" s="461"/>
      <c r="B80" s="236" t="s">
        <v>249</v>
      </c>
      <c r="C80" s="236" t="str">
        <f>"# " &amp; VALUE(RIGHT(B80,2)+1)</f>
        <v># 12</v>
      </c>
      <c r="D80" s="236" t="str">
        <f>"# " &amp; VALUE(RIGHT(C80,2)+1)</f>
        <v># 13</v>
      </c>
      <c r="E80" s="236" t="str">
        <f>"# " &amp; VALUE(RIGHT(D80,2)+1)</f>
        <v># 14</v>
      </c>
      <c r="F80" s="284" t="str">
        <f>"# " &amp; VALUE(RIGHT(E80,2)+1)</f>
        <v># 15</v>
      </c>
      <c r="G80" s="628" t="s">
        <v>320</v>
      </c>
      <c r="H80" s="793"/>
      <c r="I80" s="505"/>
    </row>
    <row r="81" spans="1:9" s="348" customFormat="1" ht="17" customHeight="1">
      <c r="A81" s="520"/>
      <c r="B81" s="236"/>
      <c r="C81" s="236"/>
      <c r="D81" s="236"/>
      <c r="E81" s="236"/>
      <c r="F81" s="284"/>
      <c r="G81" s="630" t="s">
        <v>398</v>
      </c>
      <c r="H81" s="794" t="s">
        <v>251</v>
      </c>
      <c r="I81" s="507"/>
    </row>
    <row r="82" spans="1:9" ht="17" customHeight="1">
      <c r="A82" s="464">
        <v>30</v>
      </c>
      <c r="B82" s="236"/>
      <c r="C82" s="236"/>
      <c r="D82" s="236"/>
      <c r="E82" s="236"/>
      <c r="F82" s="284"/>
      <c r="G82" s="617" t="s">
        <v>114</v>
      </c>
      <c r="H82" s="794"/>
      <c r="I82" s="363">
        <v>30</v>
      </c>
    </row>
    <row r="83" spans="1:9" ht="17" customHeight="1">
      <c r="A83" s="454"/>
      <c r="B83" s="273" t="s">
        <v>105</v>
      </c>
      <c r="C83" s="250"/>
      <c r="D83" s="280"/>
      <c r="E83" s="280"/>
      <c r="F83" s="614">
        <v>800654565</v>
      </c>
      <c r="G83" s="616">
        <v>800641584</v>
      </c>
      <c r="H83" s="633" t="s">
        <v>400</v>
      </c>
      <c r="I83" s="369"/>
    </row>
    <row r="84" spans="1:9" ht="17" customHeight="1">
      <c r="A84" s="454"/>
      <c r="B84" s="243"/>
      <c r="C84" s="236"/>
      <c r="D84" s="236"/>
      <c r="E84" s="236"/>
      <c r="F84" s="624" t="s">
        <v>298</v>
      </c>
      <c r="G84" s="629"/>
      <c r="H84" s="635"/>
      <c r="I84" s="369"/>
    </row>
    <row r="85" spans="1:9" s="348" customFormat="1" ht="17" customHeight="1" thickBot="1">
      <c r="A85" s="457">
        <v>2200</v>
      </c>
      <c r="B85" s="295"/>
      <c r="C85" s="236"/>
      <c r="D85" s="251" t="s">
        <v>104</v>
      </c>
      <c r="E85" s="236"/>
      <c r="F85" s="632" t="s">
        <v>401</v>
      </c>
      <c r="G85" s="627" t="s">
        <v>254</v>
      </c>
      <c r="H85" s="631" t="s">
        <v>253</v>
      </c>
      <c r="I85" s="503">
        <v>2200</v>
      </c>
    </row>
    <row r="86" spans="1:9" s="348" customFormat="1" ht="17" customHeight="1">
      <c r="A86" s="520"/>
      <c r="B86" s="245" t="s">
        <v>252</v>
      </c>
      <c r="C86" s="236" t="str">
        <f>"# " &amp; VALUE(RIGHT(B86,2)+1)</f>
        <v># 22</v>
      </c>
      <c r="D86" s="236" t="str">
        <f>"# " &amp; VALUE(RIGHT(C86,2)+1)</f>
        <v># 23</v>
      </c>
      <c r="E86" s="236" t="str">
        <f>"# " &amp; VALUE(RIGHT(D86,2)+1)</f>
        <v># 24</v>
      </c>
      <c r="F86" s="613" t="s">
        <v>402</v>
      </c>
      <c r="G86" s="615" t="s">
        <v>276</v>
      </c>
      <c r="H86" s="631" t="s">
        <v>277</v>
      </c>
      <c r="I86" s="505"/>
    </row>
    <row r="87" spans="1:9" s="348" customFormat="1" ht="17" customHeight="1">
      <c r="A87" s="520"/>
      <c r="B87" s="245"/>
      <c r="C87" s="236"/>
      <c r="D87" s="236"/>
      <c r="E87" s="236"/>
      <c r="F87" s="613"/>
      <c r="G87" s="630"/>
      <c r="H87" s="631"/>
      <c r="I87" s="507"/>
    </row>
    <row r="88" spans="1:9" ht="17" customHeight="1">
      <c r="A88" s="464">
        <v>30</v>
      </c>
      <c r="B88" s="302"/>
      <c r="C88" s="239"/>
      <c r="D88" s="239"/>
      <c r="E88" s="303"/>
      <c r="F88" s="634">
        <v>2230</v>
      </c>
      <c r="G88" s="617"/>
      <c r="H88" s="631"/>
      <c r="I88" s="363">
        <v>30</v>
      </c>
    </row>
    <row r="89" spans="1:9" ht="17" customHeight="1">
      <c r="A89" s="495"/>
      <c r="B89" s="244">
        <v>800654863</v>
      </c>
      <c r="C89" s="227"/>
      <c r="D89" s="307"/>
      <c r="E89" s="307"/>
      <c r="F89" s="307"/>
      <c r="G89" s="614" t="s">
        <v>399</v>
      </c>
      <c r="H89" s="309" t="s">
        <v>119</v>
      </c>
      <c r="I89" s="369"/>
    </row>
    <row r="90" spans="1:9" ht="17" customHeight="1">
      <c r="A90" s="454"/>
      <c r="B90" s="310"/>
      <c r="C90" s="227"/>
      <c r="D90" s="246" t="s">
        <v>255</v>
      </c>
      <c r="E90" s="246"/>
      <c r="F90" s="246"/>
      <c r="G90" s="624" t="s">
        <v>261</v>
      </c>
      <c r="H90" s="311"/>
      <c r="I90" s="369"/>
    </row>
    <row r="91" spans="1:9" ht="17" customHeight="1">
      <c r="A91" s="454"/>
      <c r="B91" s="236" t="s">
        <v>106</v>
      </c>
      <c r="C91" s="236" t="str">
        <f>"# " &amp; VALUE(RIGHT(B91,2)+1)</f>
        <v># 7</v>
      </c>
      <c r="D91" s="236" t="str">
        <f>"# " &amp; VALUE(RIGHT(C91,2)+1)</f>
        <v># 8</v>
      </c>
      <c r="E91" s="236" t="str">
        <f>"# " &amp; VALUE(RIGHT(D91,2)+1)</f>
        <v># 9</v>
      </c>
      <c r="F91" s="236" t="str">
        <f>"# " &amp; VALUE(RIGHT(E91,2)+1)</f>
        <v># 10</v>
      </c>
      <c r="G91" s="613" t="s">
        <v>274</v>
      </c>
      <c r="H91" s="311" t="s">
        <v>256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612"/>
      <c r="H92" s="311" t="s">
        <v>120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505"/>
    </row>
    <row r="94" spans="1:9" s="348" customFormat="1" ht="17" customHeight="1">
      <c r="A94" s="523"/>
      <c r="B94" s="245"/>
      <c r="C94" s="314" t="s">
        <v>257</v>
      </c>
      <c r="D94" s="315"/>
      <c r="E94" s="316" t="s">
        <v>185</v>
      </c>
      <c r="F94" s="314" t="s">
        <v>257</v>
      </c>
      <c r="G94" s="241" t="s">
        <v>258</v>
      </c>
      <c r="H94" s="311"/>
      <c r="I94" s="507"/>
    </row>
    <row r="95" spans="1:9" s="348" customFormat="1" ht="17" customHeight="1" thickBot="1">
      <c r="A95" s="524">
        <v>2315</v>
      </c>
      <c r="B95" s="245" t="s">
        <v>259</v>
      </c>
      <c r="C95" s="236" t="str">
        <f>"# " &amp; VALUE(RIGHT(B95,4)+1)</f>
        <v># 3767</v>
      </c>
      <c r="D95" s="236" t="str">
        <f>"# " &amp; VALUE(RIGHT(C95,4)+1)</f>
        <v># 3768</v>
      </c>
      <c r="E95" s="317"/>
      <c r="F95" s="324" t="s">
        <v>260</v>
      </c>
      <c r="G95" s="242" t="s">
        <v>46</v>
      </c>
      <c r="H95" s="311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186</v>
      </c>
      <c r="F96" s="319"/>
      <c r="G96" s="776" t="s">
        <v>185</v>
      </c>
      <c r="H96" s="777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636" t="s">
        <v>387</v>
      </c>
      <c r="H97" s="276" t="s">
        <v>68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#7</v>
      </c>
      <c r="F98" s="237"/>
      <c r="G98" s="624" t="s">
        <v>209</v>
      </c>
      <c r="H98" s="241" t="s">
        <v>262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613"/>
      <c r="H99" s="274" t="s">
        <v>69</v>
      </c>
      <c r="I99" s="369"/>
    </row>
    <row r="100" spans="1:9" s="348" customFormat="1" ht="17" customHeight="1" thickBot="1">
      <c r="A100" s="339" t="s">
        <v>9</v>
      </c>
      <c r="B100" s="322"/>
      <c r="C100" s="323"/>
      <c r="D100" s="323" t="s">
        <v>43</v>
      </c>
      <c r="E100" s="360"/>
      <c r="F100" s="323"/>
      <c r="G100" s="612"/>
      <c r="H100" s="242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16"/>
      <c r="C102" s="334"/>
      <c r="D102" s="334" t="str">
        <f>D60</f>
        <v>兄弟幫 Big Boys Club (2505 EPI)</v>
      </c>
      <c r="F102" s="529"/>
      <c r="G102" s="530" t="str">
        <f>G70</f>
        <v>新聞透視 # 18</v>
      </c>
      <c r="H102" s="437" t="str">
        <f>H35</f>
        <v>新聞掏寶 # 250</v>
      </c>
      <c r="I102" s="369"/>
    </row>
    <row r="103" spans="1:9" ht="17" customHeight="1">
      <c r="A103" s="358">
        <v>30</v>
      </c>
      <c r="B103" s="397" t="str">
        <f>B61</f>
        <v># 1871</v>
      </c>
      <c r="C103" s="397" t="str">
        <f>C61</f>
        <v># 1872</v>
      </c>
      <c r="D103" s="397" t="str">
        <f>D61</f>
        <v># 1873</v>
      </c>
      <c r="E103" s="397" t="str">
        <f>E61</f>
        <v># 1874</v>
      </c>
      <c r="F103" s="397" t="str">
        <f>F61</f>
        <v># 1875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690"/>
      <c r="G104" s="504" t="s">
        <v>23</v>
      </c>
      <c r="H104" s="442" t="s">
        <v>20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491" t="s">
        <v>104</v>
      </c>
      <c r="F105" s="683" t="s">
        <v>298</v>
      </c>
      <c r="G105" s="533" t="s">
        <v>263</v>
      </c>
      <c r="H105" s="449" t="str">
        <f>H63</f>
        <v>財經透視 # 20</v>
      </c>
      <c r="I105" s="342" t="s">
        <v>10</v>
      </c>
    </row>
    <row r="106" spans="1:9" ht="17" customHeight="1">
      <c r="A106" s="439"/>
      <c r="B106" s="381" t="str">
        <f>B86</f>
        <v># 21</v>
      </c>
      <c r="C106" s="386" t="str">
        <f>"# " &amp; VALUE(RIGHT(B106,2)+1)</f>
        <v># 22</v>
      </c>
      <c r="D106" s="386" t="str">
        <f>"# " &amp; VALUE(RIGHT(C106,2)+1)</f>
        <v># 23</v>
      </c>
      <c r="E106" s="386" t="str">
        <f>"# " &amp; VALUE(RIGHT(D106,2)+1)</f>
        <v># 24</v>
      </c>
      <c r="F106" s="691" t="s">
        <v>401</v>
      </c>
      <c r="G106" s="504" t="s">
        <v>23</v>
      </c>
      <c r="H106" s="442" t="s">
        <v>20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689"/>
      <c r="G107" s="533" t="s">
        <v>264</v>
      </c>
      <c r="H107" s="437" t="str">
        <f>H70</f>
        <v>2025TVB年中節目巡禮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423" t="s">
        <v>23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虛擬情人 Love Virtually (15 EPI)</v>
      </c>
      <c r="E109" s="386"/>
      <c r="F109" s="387"/>
      <c r="G109" s="515" t="s">
        <v>201</v>
      </c>
      <c r="H109" s="535"/>
      <c r="I109" s="371" t="s">
        <v>11</v>
      </c>
    </row>
    <row r="110" spans="1:9" ht="17" customHeight="1">
      <c r="A110" s="439"/>
      <c r="B110" s="381" t="str">
        <f>B80</f>
        <v># 11</v>
      </c>
      <c r="C110" s="386" t="str">
        <f>"# " &amp; VALUE(RIGHT(B110,2)+1)</f>
        <v># 12</v>
      </c>
      <c r="D110" s="386" t="str">
        <f>"# " &amp; VALUE(RIGHT(C110,2)+1)</f>
        <v># 13</v>
      </c>
      <c r="E110" s="386" t="str">
        <f>"# " &amp; VALUE(RIGHT(D110,2)+1)</f>
        <v># 14</v>
      </c>
      <c r="F110" s="386" t="str">
        <f>"# " &amp; VALUE(RIGHT(E110,2)+1)</f>
        <v># 15</v>
      </c>
      <c r="G110" s="504" t="s">
        <v>23</v>
      </c>
      <c r="H110" s="448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517" t="s">
        <v>202</v>
      </c>
      <c r="H111" s="536" t="s">
        <v>265</v>
      </c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198</v>
      </c>
      <c r="E112" s="412"/>
      <c r="F112" s="508"/>
      <c r="G112" s="504" t="s">
        <v>23</v>
      </c>
      <c r="H112" s="537"/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 t="str">
        <f>G38</f>
        <v>有個閨密叫祖藍 # 6</v>
      </c>
      <c r="H113" s="448"/>
      <c r="I113" s="388"/>
    </row>
    <row r="114" spans="1:9" s="348" customFormat="1" ht="17" customHeight="1" thickBot="1">
      <c r="A114" s="339" t="s">
        <v>12</v>
      </c>
      <c r="B114" s="359" t="str">
        <f>B76</f>
        <v># 2553</v>
      </c>
      <c r="C114" s="397" t="str">
        <f t="shared" ref="C114:F114" si="8">C76</f>
        <v># 2554</v>
      </c>
      <c r="D114" s="397" t="str">
        <f t="shared" si="8"/>
        <v># 2555</v>
      </c>
      <c r="E114" s="397" t="str">
        <f t="shared" si="8"/>
        <v># 2556</v>
      </c>
      <c r="F114" s="398" t="str">
        <f t="shared" si="8"/>
        <v># 2557</v>
      </c>
      <c r="G114" s="360"/>
      <c r="H114" s="539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266</v>
      </c>
      <c r="E115" s="366"/>
      <c r="F115" s="366"/>
      <c r="G115" s="392"/>
      <c r="H115" s="611" t="s">
        <v>387</v>
      </c>
      <c r="I115" s="443"/>
    </row>
    <row r="116" spans="1:9" ht="17" customHeight="1">
      <c r="A116" s="534">
        <v>30</v>
      </c>
      <c r="B116" s="359" t="str">
        <f>B74</f>
        <v># 132</v>
      </c>
      <c r="C116" s="397" t="str">
        <f t="shared" ref="C116:G116" si="9">C74</f>
        <v># 133</v>
      </c>
      <c r="D116" s="397" t="str">
        <f t="shared" si="9"/>
        <v># 134</v>
      </c>
      <c r="E116" s="397" t="str">
        <f t="shared" si="9"/>
        <v># 135</v>
      </c>
      <c r="F116" s="397" t="str">
        <f t="shared" si="9"/>
        <v># 136</v>
      </c>
      <c r="G116" s="398" t="str">
        <f t="shared" si="9"/>
        <v># 137</v>
      </c>
      <c r="H116" s="631" t="s">
        <v>253</v>
      </c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365" t="s">
        <v>17</v>
      </c>
      <c r="F117" s="365" t="s">
        <v>17</v>
      </c>
      <c r="G117" s="504" t="s">
        <v>23</v>
      </c>
      <c r="H117" s="631"/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86</v>
      </c>
      <c r="C118" s="386" t="str">
        <f>$C$70</f>
        <v>獨嘉登機指南 #12</v>
      </c>
      <c r="D118" s="458" t="str">
        <f>D70</f>
        <v>美食新聞報道 # 87</v>
      </c>
      <c r="E118" s="458" t="str">
        <f>$E$70</f>
        <v>親民的品味 #7</v>
      </c>
      <c r="F118" s="361" t="str">
        <f>F70</f>
        <v>最強生命線 # 397</v>
      </c>
      <c r="G118" s="506">
        <f>G84</f>
        <v>0</v>
      </c>
      <c r="H118" s="637"/>
      <c r="I118" s="371" t="s">
        <v>15</v>
      </c>
    </row>
    <row r="119" spans="1:9" ht="17" customHeight="1">
      <c r="A119" s="439"/>
      <c r="B119" s="421" t="s">
        <v>17</v>
      </c>
      <c r="C119" s="366"/>
      <c r="D119" s="440"/>
      <c r="E119" s="367"/>
      <c r="F119" s="367"/>
      <c r="G119" s="504" t="s">
        <v>23</v>
      </c>
      <c r="H119" s="423" t="s">
        <v>23</v>
      </c>
      <c r="I119" s="379"/>
    </row>
    <row r="120" spans="1:9" ht="17" customHeight="1">
      <c r="A120" s="534">
        <v>30</v>
      </c>
      <c r="B120" s="542"/>
      <c r="C120" s="386"/>
      <c r="D120" s="543" t="str">
        <f>D63</f>
        <v>擇君記 Choice Husband (30 EPI)</v>
      </c>
      <c r="E120" s="780" t="s">
        <v>226</v>
      </c>
      <c r="F120" s="790"/>
      <c r="G120" s="544">
        <f>G88</f>
        <v>0</v>
      </c>
      <c r="H120" s="545" t="str">
        <f>H91</f>
        <v>J Music #84</v>
      </c>
      <c r="I120" s="384">
        <v>30</v>
      </c>
    </row>
    <row r="121" spans="1:9" ht="17" customHeight="1">
      <c r="A121" s="399"/>
      <c r="B121" s="381" t="str">
        <f>B64</f>
        <v># 28</v>
      </c>
      <c r="C121" s="386" t="str">
        <f>C64</f>
        <v># 29</v>
      </c>
      <c r="D121" s="387" t="str">
        <f>D64</f>
        <v># 30</v>
      </c>
      <c r="E121" s="386" t="str">
        <f>E64</f>
        <v># 1</v>
      </c>
      <c r="F121" s="386" t="str">
        <f>F64</f>
        <v># 2</v>
      </c>
      <c r="G121" s="521"/>
      <c r="H121" s="546" t="s">
        <v>97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8"/>
      <c r="E122" s="397"/>
      <c r="F122" s="397"/>
      <c r="G122" s="493"/>
      <c r="H122" s="459" t="str">
        <f>G94</f>
        <v>勁歌金榜 # 20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547" t="s">
        <v>20</v>
      </c>
      <c r="I123" s="369"/>
    </row>
    <row r="124" spans="1:9" ht="17" customHeight="1">
      <c r="A124" s="372"/>
      <c r="B124" s="386" t="str">
        <f>B$42</f>
        <v># 1716</v>
      </c>
      <c r="C124" s="386" t="str">
        <f>C$42</f>
        <v># 1717</v>
      </c>
      <c r="D124" s="386" t="str">
        <f>D$42</f>
        <v># 1718</v>
      </c>
      <c r="E124" s="386" t="str">
        <f>E$42</f>
        <v># 1719</v>
      </c>
      <c r="F124" s="386" t="str">
        <f>F42</f>
        <v># 1720</v>
      </c>
      <c r="G124" s="458" t="str">
        <f>G70</f>
        <v>新聞透視 # 18</v>
      </c>
      <c r="H124" s="548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80</v>
      </c>
      <c r="H125" s="451" t="str">
        <f>H39</f>
        <v>最佳拍檔 # 10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522"/>
      <c r="I126" s="400"/>
    </row>
    <row r="127" spans="1:9" ht="17" customHeight="1" thickBot="1">
      <c r="A127" s="550" t="s">
        <v>14</v>
      </c>
      <c r="B127" s="551" t="s">
        <v>267</v>
      </c>
      <c r="C127" s="552" t="s">
        <v>268</v>
      </c>
      <c r="D127" s="552" t="s">
        <v>269</v>
      </c>
      <c r="E127" s="552" t="s">
        <v>270</v>
      </c>
      <c r="F127" s="552" t="s">
        <v>271</v>
      </c>
      <c r="G127" s="553" t="str">
        <f>G41</f>
        <v>周六聊Teen谷 # 19</v>
      </c>
      <c r="H127" s="554"/>
      <c r="I127" s="555" t="s">
        <v>14</v>
      </c>
    </row>
    <row r="128" spans="1:9" ht="17" customHeight="1" thickTop="1">
      <c r="A128" s="556"/>
      <c r="B128" s="557" t="s">
        <v>272</v>
      </c>
      <c r="C128" s="334"/>
      <c r="D128" s="334"/>
      <c r="E128" s="334"/>
      <c r="F128" s="334"/>
      <c r="G128" s="334"/>
      <c r="H128" s="795">
        <f ca="1">TODAY()</f>
        <v>45803</v>
      </c>
      <c r="I128" s="796"/>
    </row>
    <row r="129" ht="17" customHeight="1"/>
    <row r="130" ht="17" customHeight="1"/>
    <row r="131" ht="17" customHeight="1"/>
  </sheetData>
  <mergeCells count="18">
    <mergeCell ref="H79:H80"/>
    <mergeCell ref="H81:H82"/>
    <mergeCell ref="G96:H96"/>
    <mergeCell ref="E120:F120"/>
    <mergeCell ref="H128:I128"/>
    <mergeCell ref="B67:F67"/>
    <mergeCell ref="G67:H67"/>
    <mergeCell ref="C1:G1"/>
    <mergeCell ref="H2:I2"/>
    <mergeCell ref="G11:H11"/>
    <mergeCell ref="B12:F12"/>
    <mergeCell ref="G25:H25"/>
    <mergeCell ref="G26:H26"/>
    <mergeCell ref="G43:H43"/>
    <mergeCell ref="E56:F56"/>
    <mergeCell ref="E57:F57"/>
    <mergeCell ref="E63:F63"/>
    <mergeCell ref="G65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D293-0915-4366-977E-1C77CDEC2238}">
  <dimension ref="A1:I131"/>
  <sheetViews>
    <sheetView zoomScale="70" zoomScaleNormal="70" workbookViewId="0">
      <pane ySplit="4" topLeftCell="A20" activePane="bottomLeft" state="frozen"/>
      <selection pane="bottomLeft" activeCell="E121" sqref="E121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31"/>
      <c r="B1" s="330"/>
      <c r="C1" s="778" t="s">
        <v>280</v>
      </c>
      <c r="D1" s="778"/>
      <c r="E1" s="778"/>
      <c r="F1" s="778"/>
      <c r="G1" s="778"/>
      <c r="H1" s="330"/>
      <c r="I1" s="330"/>
    </row>
    <row r="2" spans="1:9" ht="17" customHeight="1" thickBot="1">
      <c r="A2" s="333" t="s">
        <v>281</v>
      </c>
      <c r="B2" s="334"/>
      <c r="C2" s="334"/>
      <c r="D2" s="1" t="s">
        <v>18</v>
      </c>
      <c r="E2" s="1"/>
      <c r="F2" s="335"/>
      <c r="G2" s="335"/>
      <c r="H2" s="779" t="s">
        <v>282</v>
      </c>
      <c r="I2" s="779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192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45796</v>
      </c>
      <c r="C4" s="340">
        <f t="shared" ref="C4:H4" si="0">SUM(B4+1)</f>
        <v>45797</v>
      </c>
      <c r="D4" s="341">
        <f t="shared" si="0"/>
        <v>45798</v>
      </c>
      <c r="E4" s="341">
        <f t="shared" si="0"/>
        <v>45799</v>
      </c>
      <c r="F4" s="341">
        <f t="shared" si="0"/>
        <v>45800</v>
      </c>
      <c r="G4" s="341">
        <f t="shared" si="0"/>
        <v>45801</v>
      </c>
      <c r="H4" s="341">
        <f t="shared" si="0"/>
        <v>45802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爸知弊! 你嚟湊吖!My Papa, My Hero (10 EPI)</v>
      </c>
      <c r="F6" s="354" t="str">
        <f t="shared" si="1"/>
        <v>出走地圖 Off the Grid (Sr.2) (20 EPI)</v>
      </c>
      <c r="G6" s="355" t="str">
        <f t="shared" si="1"/>
        <v>台灣學呢啲 All-You-Can-Learn in Taiwan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LEFT($H$70,5) &amp; " # " &amp; VALUE(RIGHT($H$70,2)-1)</f>
        <v>財經透視  # 20</v>
      </c>
      <c r="C7" s="360" t="str">
        <f>B26</f>
        <v>新聞掏寶  # 250</v>
      </c>
      <c r="D7" s="361" t="str">
        <f t="shared" si="1"/>
        <v># 2</v>
      </c>
      <c r="E7" s="360" t="str">
        <f t="shared" si="1"/>
        <v># 1</v>
      </c>
      <c r="F7" s="361" t="str">
        <f t="shared" si="1"/>
        <v># 16</v>
      </c>
      <c r="G7" s="360" t="str">
        <f t="shared" si="1"/>
        <v># 10</v>
      </c>
      <c r="H7" s="362" t="str">
        <f>D70</f>
        <v>美食新聞報道 (*港台篇) #1</v>
      </c>
      <c r="I7" s="363">
        <v>30</v>
      </c>
    </row>
    <row r="8" spans="1:9" ht="17" customHeight="1">
      <c r="A8" s="364"/>
      <c r="B8" s="452" t="s">
        <v>17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370" t="s">
        <v>283</v>
      </c>
      <c r="C9" s="370" t="str">
        <f t="shared" ref="C9:H9" si="2">"# " &amp; VALUE(RIGHT(B9,3)+1)</f>
        <v># 139</v>
      </c>
      <c r="D9" s="370" t="str">
        <f t="shared" si="2"/>
        <v># 140</v>
      </c>
      <c r="E9" s="370" t="str">
        <f t="shared" si="2"/>
        <v># 141</v>
      </c>
      <c r="F9" s="370" t="str">
        <f t="shared" si="2"/>
        <v># 142</v>
      </c>
      <c r="G9" s="370" t="str">
        <f t="shared" si="2"/>
        <v># 143</v>
      </c>
      <c r="H9" s="370" t="str">
        <f t="shared" si="2"/>
        <v># 144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357"/>
    </row>
    <row r="11" spans="1:9" ht="17" customHeight="1">
      <c r="A11" s="358">
        <v>30</v>
      </c>
      <c r="B11" s="227"/>
      <c r="C11" s="227"/>
      <c r="D11" s="227"/>
      <c r="E11" s="227"/>
      <c r="F11" s="227"/>
      <c r="G11" s="755" t="s">
        <v>35</v>
      </c>
      <c r="H11" s="758"/>
      <c r="I11" s="363">
        <v>30</v>
      </c>
    </row>
    <row r="12" spans="1:9" ht="17" customHeight="1">
      <c r="A12" s="373"/>
      <c r="B12" s="755" t="s">
        <v>193</v>
      </c>
      <c r="C12" s="756"/>
      <c r="D12" s="756"/>
      <c r="E12" s="756"/>
      <c r="F12" s="757"/>
      <c r="G12" s="228"/>
      <c r="H12" s="229"/>
      <c r="I12" s="369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371" t="s">
        <v>1</v>
      </c>
    </row>
    <row r="14" spans="1:9" ht="17" customHeight="1">
      <c r="A14" s="375"/>
      <c r="B14" s="376">
        <v>800162385</v>
      </c>
      <c r="C14" s="377"/>
      <c r="D14" s="377"/>
      <c r="E14" s="377"/>
      <c r="F14" s="377"/>
      <c r="G14" s="377"/>
      <c r="H14" s="378"/>
      <c r="I14" s="379"/>
    </row>
    <row r="15" spans="1:9" ht="17" customHeight="1">
      <c r="A15" s="380" t="s">
        <v>2</v>
      </c>
      <c r="B15" s="381"/>
      <c r="C15" s="382"/>
      <c r="D15" s="382"/>
      <c r="E15" s="382" t="s">
        <v>194</v>
      </c>
      <c r="F15" s="382"/>
      <c r="G15" s="382"/>
      <c r="H15" s="383"/>
      <c r="I15" s="384" t="s">
        <v>2</v>
      </c>
    </row>
    <row r="16" spans="1:9" ht="17" customHeight="1">
      <c r="A16" s="385"/>
      <c r="B16" s="381" t="s">
        <v>159</v>
      </c>
      <c r="C16" s="386" t="str">
        <f t="shared" ref="C16:H16" si="3">"# " &amp; VALUE(RIGHT(B16,2)+1)</f>
        <v># 16</v>
      </c>
      <c r="D16" s="386" t="str">
        <f t="shared" si="3"/>
        <v># 17</v>
      </c>
      <c r="E16" s="386" t="str">
        <f t="shared" si="3"/>
        <v># 18</v>
      </c>
      <c r="F16" s="386" t="str">
        <f t="shared" si="3"/>
        <v># 19</v>
      </c>
      <c r="G16" s="386" t="str">
        <f t="shared" si="3"/>
        <v># 20</v>
      </c>
      <c r="H16" s="387" t="str">
        <f t="shared" si="3"/>
        <v># 21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0"/>
      <c r="F17" s="390"/>
      <c r="G17" s="390"/>
      <c r="H17" s="391"/>
      <c r="I17" s="371" t="s">
        <v>16</v>
      </c>
    </row>
    <row r="18" spans="1:9" s="348" customFormat="1" ht="17" customHeight="1">
      <c r="A18" s="374"/>
      <c r="B18" s="452" t="s">
        <v>17</v>
      </c>
      <c r="C18" s="366"/>
      <c r="D18" s="366"/>
      <c r="E18" s="366" t="s">
        <v>36</v>
      </c>
      <c r="F18" s="392"/>
      <c r="G18" s="393" t="s">
        <v>95</v>
      </c>
      <c r="H18" s="394" t="s">
        <v>85</v>
      </c>
      <c r="I18" s="395"/>
    </row>
    <row r="19" spans="1:9" ht="17" customHeight="1">
      <c r="A19" s="396" t="s">
        <v>2</v>
      </c>
      <c r="B19" s="359" t="s">
        <v>284</v>
      </c>
      <c r="C19" s="397" t="str">
        <f t="shared" ref="C19:F19" si="4">B76</f>
        <v># 2558</v>
      </c>
      <c r="D19" s="397" t="str">
        <f t="shared" si="4"/>
        <v># 2559</v>
      </c>
      <c r="E19" s="397" t="str">
        <f t="shared" si="4"/>
        <v># 2560</v>
      </c>
      <c r="F19" s="398" t="str">
        <f t="shared" si="4"/>
        <v># 2561</v>
      </c>
      <c r="G19" s="397" t="s">
        <v>285</v>
      </c>
      <c r="H19" s="361" t="s">
        <v>75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400"/>
    </row>
    <row r="21" spans="1:9" s="348" customFormat="1" ht="17" customHeight="1" thickBot="1">
      <c r="A21" s="343" t="s">
        <v>4</v>
      </c>
      <c r="B21" s="238" t="s">
        <v>286</v>
      </c>
      <c r="C21" s="236" t="str">
        <f t="shared" ref="C21:H21" si="5">"# " &amp; VALUE(RIGHT(B21,4)+1)</f>
        <v># 1337</v>
      </c>
      <c r="D21" s="239" t="str">
        <f t="shared" si="5"/>
        <v># 1338</v>
      </c>
      <c r="E21" s="239" t="str">
        <f t="shared" si="5"/>
        <v># 1339</v>
      </c>
      <c r="F21" s="236" t="str">
        <f t="shared" si="5"/>
        <v># 1340</v>
      </c>
      <c r="G21" s="236" t="str">
        <f t="shared" si="5"/>
        <v># 1341</v>
      </c>
      <c r="H21" s="236" t="str">
        <f t="shared" si="5"/>
        <v># 1342</v>
      </c>
      <c r="I21" s="371" t="s">
        <v>4</v>
      </c>
    </row>
    <row r="22" spans="1:9" ht="17" customHeight="1">
      <c r="A22" s="401"/>
      <c r="B22" s="575" t="s">
        <v>287</v>
      </c>
      <c r="C22" s="366"/>
      <c r="D22" s="402" t="str">
        <f>D90</f>
        <v>一日打工限定 A Day with a Pro (15 EPI) (15 EPI)</v>
      </c>
      <c r="E22" s="366"/>
      <c r="F22" s="392"/>
      <c r="G22" s="452">
        <v>800541970</v>
      </c>
      <c r="H22" s="403"/>
      <c r="I22" s="404"/>
    </row>
    <row r="23" spans="1:9" ht="17" customHeight="1">
      <c r="A23" s="405" t="s">
        <v>2</v>
      </c>
      <c r="B23" s="541" t="s">
        <v>75</v>
      </c>
      <c r="C23" s="397" t="str">
        <f>B91</f>
        <v># 1</v>
      </c>
      <c r="D23" s="397" t="str">
        <f>"# " &amp; VALUE(RIGHT(C23,2)+1)</f>
        <v># 2</v>
      </c>
      <c r="E23" s="397" t="str">
        <f>"# " &amp; VALUE(RIGHT(D23,2)+1)</f>
        <v># 3</v>
      </c>
      <c r="F23" s="398" t="str">
        <f>"# " &amp; VALUE(RIGHT(E23,2)+1)</f>
        <v># 4</v>
      </c>
      <c r="G23" s="418"/>
      <c r="H23" s="407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198</v>
      </c>
      <c r="E24" s="412"/>
      <c r="F24" s="413"/>
      <c r="G24" s="418"/>
      <c r="H24" s="407"/>
      <c r="I24" s="414"/>
    </row>
    <row r="25" spans="1:9" ht="17" customHeight="1">
      <c r="A25" s="409"/>
      <c r="B25" s="415" t="s">
        <v>17</v>
      </c>
      <c r="C25" s="483" t="s">
        <v>17</v>
      </c>
      <c r="D25" s="482" t="s">
        <v>17</v>
      </c>
      <c r="E25" s="482" t="s">
        <v>17</v>
      </c>
      <c r="F25" s="482" t="s">
        <v>17</v>
      </c>
      <c r="G25" s="780" t="s">
        <v>288</v>
      </c>
      <c r="H25" s="803"/>
      <c r="I25" s="414"/>
    </row>
    <row r="26" spans="1:9" ht="17" customHeight="1">
      <c r="A26" s="409"/>
      <c r="B26" s="387" t="str">
        <f>LEFT($H$35,5) &amp; " # " &amp; VALUE(RIGHT($H$35,3)-1)</f>
        <v>新聞掏寶  # 250</v>
      </c>
      <c r="C26" s="387" t="str">
        <f>B70</f>
        <v>美食新聞報道 # 88</v>
      </c>
      <c r="D26" s="418" t="str">
        <f>C70</f>
        <v>美食新聞報道 # 89</v>
      </c>
      <c r="E26" s="418" t="str">
        <f>D70</f>
        <v>美食新聞報道 (*港台篇) #1</v>
      </c>
      <c r="F26" s="418" t="str">
        <f>E70</f>
        <v>親民的品味 #9</v>
      </c>
      <c r="G26" s="782" t="s">
        <v>289</v>
      </c>
      <c r="H26" s="802"/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418" t="s">
        <v>290</v>
      </c>
      <c r="H27" s="386" t="s">
        <v>291</v>
      </c>
      <c r="I27" s="420" t="s">
        <v>5</v>
      </c>
    </row>
    <row r="28" spans="1:9" ht="17" customHeight="1">
      <c r="A28" s="409"/>
      <c r="B28" s="576" t="s">
        <v>17</v>
      </c>
      <c r="C28" s="366"/>
      <c r="D28" s="367"/>
      <c r="E28" s="367"/>
      <c r="F28" s="367"/>
      <c r="G28" s="422"/>
      <c r="H28" s="407"/>
      <c r="I28" s="424"/>
    </row>
    <row r="29" spans="1:9" ht="17" customHeight="1">
      <c r="A29" s="425" t="s">
        <v>2</v>
      </c>
      <c r="B29" s="577" t="s">
        <v>246</v>
      </c>
      <c r="C29" s="386"/>
      <c r="D29" s="386" t="str">
        <f>D79</f>
        <v>刑偵12 D.I.D. 12 (25 EPI)</v>
      </c>
      <c r="E29" s="386"/>
      <c r="F29" s="386"/>
      <c r="G29" s="484"/>
      <c r="H29" s="578"/>
      <c r="I29" s="408" t="s">
        <v>2</v>
      </c>
    </row>
    <row r="30" spans="1:9" ht="17" customHeight="1">
      <c r="A30" s="409"/>
      <c r="B30" s="577" t="s">
        <v>159</v>
      </c>
      <c r="C30" s="386" t="str">
        <f>"# " &amp; VALUE(RIGHT(C80,2)-1)</f>
        <v># 1</v>
      </c>
      <c r="D30" s="386" t="str">
        <f>"# " &amp; VALUE(RIGHT(D80,2)-1)</f>
        <v># 2</v>
      </c>
      <c r="E30" s="386" t="str">
        <f>"# " &amp; VALUE(RIGHT(E80,2)-1)</f>
        <v># 3</v>
      </c>
      <c r="F30" s="386" t="str">
        <f>E80</f>
        <v># 4</v>
      </c>
      <c r="G30" s="418"/>
      <c r="H30" s="407"/>
      <c r="I30" s="414"/>
    </row>
    <row r="31" spans="1:9" s="348" customFormat="1" ht="17" customHeight="1" thickBot="1">
      <c r="A31" s="419" t="s">
        <v>6</v>
      </c>
      <c r="B31" s="541"/>
      <c r="C31" s="397"/>
      <c r="D31" s="397"/>
      <c r="E31" s="397"/>
      <c r="F31" s="397"/>
      <c r="G31" s="429" t="s">
        <v>24</v>
      </c>
      <c r="H31" s="579"/>
      <c r="I31" s="431" t="s">
        <v>6</v>
      </c>
    </row>
    <row r="32" spans="1:9" ht="17" customHeight="1">
      <c r="A32" s="432"/>
      <c r="B32" s="421" t="s">
        <v>17</v>
      </c>
      <c r="C32" s="334"/>
      <c r="D32" s="366"/>
      <c r="E32" s="367" t="str">
        <f>$E$73</f>
        <v>東張西望  Scoop 2025</v>
      </c>
      <c r="F32" s="366"/>
      <c r="G32" s="334"/>
      <c r="H32" s="433"/>
      <c r="I32" s="400"/>
    </row>
    <row r="33" spans="1:9" ht="17" customHeight="1">
      <c r="A33" s="425" t="s">
        <v>2</v>
      </c>
      <c r="B33" s="397" t="str">
        <f>B9</f>
        <v># 138</v>
      </c>
      <c r="C33" s="397" t="str">
        <f>B74</f>
        <v># 139</v>
      </c>
      <c r="D33" s="397" t="str">
        <f>D9</f>
        <v># 140</v>
      </c>
      <c r="E33" s="397" t="str">
        <f>E9</f>
        <v># 141</v>
      </c>
      <c r="F33" s="397" t="str">
        <f>F9</f>
        <v># 142</v>
      </c>
      <c r="G33" s="397" t="str">
        <f>"# " &amp; VALUE(RIGHT(F33,3)+1)</f>
        <v># 143</v>
      </c>
      <c r="H33" s="397" t="str">
        <f>"# " &amp; VALUE(RIGHT(G33,3)+1)</f>
        <v># 144</v>
      </c>
      <c r="I33" s="384" t="s">
        <v>2</v>
      </c>
    </row>
    <row r="34" spans="1:9" ht="17" customHeight="1">
      <c r="A34" s="409"/>
      <c r="B34" s="421" t="s">
        <v>17</v>
      </c>
      <c r="C34" s="366"/>
      <c r="D34" s="386" t="s">
        <v>70</v>
      </c>
      <c r="E34" s="386"/>
      <c r="F34" s="386"/>
      <c r="G34" s="434" t="s">
        <v>20</v>
      </c>
      <c r="H34" s="580" t="s">
        <v>25</v>
      </c>
      <c r="I34" s="435"/>
    </row>
    <row r="35" spans="1:9" ht="17" customHeight="1">
      <c r="A35" s="409"/>
      <c r="B35" s="386" t="s">
        <v>292</v>
      </c>
      <c r="C35" s="386" t="str">
        <f>B61</f>
        <v># 1876</v>
      </c>
      <c r="D35" s="386" t="str">
        <f>C61</f>
        <v># 1877</v>
      </c>
      <c r="E35" s="386" t="str">
        <f>D61</f>
        <v># 1878</v>
      </c>
      <c r="F35" s="386" t="str">
        <f>E61</f>
        <v># 1879</v>
      </c>
      <c r="G35" s="436" t="s">
        <v>262</v>
      </c>
      <c r="H35" s="437" t="s">
        <v>293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360"/>
      <c r="H36" s="581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108</v>
      </c>
      <c r="H37" s="442" t="s">
        <v>77</v>
      </c>
      <c r="I37" s="443"/>
    </row>
    <row r="38" spans="1:9" ht="17" customHeight="1">
      <c r="A38" s="399"/>
      <c r="B38" s="386" t="str">
        <f>B21</f>
        <v># 1336</v>
      </c>
      <c r="C38" s="386" t="str">
        <f>C21</f>
        <v># 1337</v>
      </c>
      <c r="D38" s="386" t="str">
        <f t="shared" ref="D38:F38" si="6">"# " &amp; VALUE(RIGHT(C38,4)+1)</f>
        <v># 1338</v>
      </c>
      <c r="E38" s="386" t="str">
        <f t="shared" si="6"/>
        <v># 1339</v>
      </c>
      <c r="F38" s="387" t="str">
        <f t="shared" si="6"/>
        <v># 1340</v>
      </c>
      <c r="G38" s="436" t="s">
        <v>294</v>
      </c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107</v>
      </c>
      <c r="H39" s="445" t="s">
        <v>295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448" t="s">
        <v>76</v>
      </c>
      <c r="I40" s="435"/>
    </row>
    <row r="41" spans="1:9" ht="17" customHeight="1" thickBot="1">
      <c r="A41" s="399"/>
      <c r="B41" s="245"/>
      <c r="C41" s="236"/>
      <c r="D41" s="246" t="s">
        <v>208</v>
      </c>
      <c r="E41" s="236"/>
      <c r="F41" s="236"/>
      <c r="G41" s="241" t="s">
        <v>296</v>
      </c>
      <c r="H41" s="448"/>
      <c r="I41" s="435"/>
    </row>
    <row r="42" spans="1:9" s="348" customFormat="1" ht="17" customHeight="1" thickBot="1">
      <c r="A42" s="450" t="s">
        <v>8</v>
      </c>
      <c r="B42" s="245" t="s">
        <v>297</v>
      </c>
      <c r="C42" s="236" t="str">
        <f>"# " &amp; VALUE(RIGHT(B42,4)+1)</f>
        <v># 1722</v>
      </c>
      <c r="D42" s="236" t="str">
        <f>"# " &amp; VALUE(RIGHT(C42,4)+1)</f>
        <v># 1723</v>
      </c>
      <c r="E42" s="236" t="str">
        <f>"# " &amp; VALUE(RIGHT(D42,4)+1)</f>
        <v># 1724</v>
      </c>
      <c r="F42" s="236" t="str">
        <f>"# " &amp; VALUE(RIGHT(E42,4)+1)</f>
        <v># 1725</v>
      </c>
      <c r="G42" s="242" t="s">
        <v>21</v>
      </c>
      <c r="H42" s="451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784" t="s">
        <v>72</v>
      </c>
      <c r="H43" s="785"/>
      <c r="I43" s="424"/>
    </row>
    <row r="44" spans="1:9" ht="17" customHeight="1">
      <c r="A44" s="409"/>
      <c r="B44" s="452" t="s">
        <v>17</v>
      </c>
      <c r="C44" s="366"/>
      <c r="D44" s="366"/>
      <c r="E44" s="366" t="s">
        <v>36</v>
      </c>
      <c r="F44" s="366"/>
      <c r="G44" s="418" t="str">
        <f>B70</f>
        <v>美食新聞報道 # 88</v>
      </c>
      <c r="H44" s="386" t="str">
        <f>C70</f>
        <v>美食新聞報道 # 89</v>
      </c>
      <c r="I44" s="414"/>
    </row>
    <row r="45" spans="1:9" ht="17" customHeight="1">
      <c r="A45" s="453" t="s">
        <v>2</v>
      </c>
      <c r="B45" s="361" t="str">
        <f>B19</f>
        <v># 2557</v>
      </c>
      <c r="C45" s="386" t="str">
        <f>C19</f>
        <v># 2558</v>
      </c>
      <c r="D45" s="386" t="str">
        <f>C76</f>
        <v># 2559</v>
      </c>
      <c r="E45" s="386" t="str">
        <f>D76</f>
        <v># 2560</v>
      </c>
      <c r="F45" s="386" t="str">
        <f>E76</f>
        <v># 2561</v>
      </c>
      <c r="G45" s="361"/>
      <c r="H45" s="397"/>
      <c r="I45" s="408" t="s">
        <v>2</v>
      </c>
    </row>
    <row r="46" spans="1:9" ht="17" customHeight="1">
      <c r="A46" s="454"/>
      <c r="B46" s="576" t="s">
        <v>17</v>
      </c>
      <c r="C46" s="367"/>
      <c r="D46" s="367"/>
      <c r="E46" s="367"/>
      <c r="F46" s="367"/>
      <c r="G46" s="434" t="s">
        <v>20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582" t="s">
        <v>298</v>
      </c>
      <c r="C47" s="386"/>
      <c r="D47" s="386" t="str">
        <f>D85</f>
        <v>相思令 Everlasting Longing (30 EPI)</v>
      </c>
      <c r="E47" s="386"/>
      <c r="F47" s="386"/>
      <c r="G47" s="458"/>
      <c r="H47" s="459" t="str">
        <f>G85</f>
        <v>「保境安民為公益」綜藝大匯演</v>
      </c>
      <c r="I47" s="460">
        <v>1500</v>
      </c>
    </row>
    <row r="48" spans="1:9" ht="17" customHeight="1">
      <c r="A48" s="461"/>
      <c r="B48" s="583" t="s">
        <v>299</v>
      </c>
      <c r="C48" s="386" t="str">
        <f>B86</f>
        <v># 1</v>
      </c>
      <c r="D48" s="386" t="str">
        <f>C86</f>
        <v># 2</v>
      </c>
      <c r="E48" s="386" t="str">
        <f>D86</f>
        <v># 3</v>
      </c>
      <c r="F48" s="386" t="str">
        <f>E86</f>
        <v># 4</v>
      </c>
      <c r="G48" s="462"/>
      <c r="H48" s="487"/>
      <c r="I48" s="463"/>
    </row>
    <row r="49" spans="1:9" ht="17" customHeight="1">
      <c r="A49" s="464">
        <v>30</v>
      </c>
      <c r="B49" s="541"/>
      <c r="C49" s="397"/>
      <c r="D49" s="397"/>
      <c r="E49" s="397"/>
      <c r="F49" s="397"/>
      <c r="G49" s="506" t="s">
        <v>265</v>
      </c>
      <c r="H49" s="497"/>
      <c r="I49" s="408" t="s">
        <v>2</v>
      </c>
    </row>
    <row r="50" spans="1:9" ht="17" customHeight="1">
      <c r="A50" s="454"/>
      <c r="B50" s="410" t="s">
        <v>17</v>
      </c>
      <c r="C50" s="467"/>
      <c r="D50" s="412" t="s">
        <v>198</v>
      </c>
      <c r="E50" s="412"/>
      <c r="F50" s="413"/>
      <c r="G50" s="465"/>
      <c r="H50" s="455" t="s">
        <v>23</v>
      </c>
      <c r="I50" s="414"/>
    </row>
    <row r="51" spans="1:9" ht="17" customHeight="1">
      <c r="A51" s="454"/>
      <c r="B51" s="575" t="s">
        <v>287</v>
      </c>
      <c r="C51" s="366"/>
      <c r="D51" s="402" t="str">
        <f>D22</f>
        <v>一日打工限定 A Day with a Pro (15 EPI) (15 EPI)</v>
      </c>
      <c r="E51" s="366"/>
      <c r="F51" s="366"/>
      <c r="G51" s="465"/>
      <c r="H51" s="459" t="str">
        <f>G70</f>
        <v>新聞透視 # 19</v>
      </c>
      <c r="I51" s="414"/>
    </row>
    <row r="52" spans="1:9" s="348" customFormat="1" ht="17" customHeight="1" thickBot="1">
      <c r="A52" s="457">
        <v>1600</v>
      </c>
      <c r="B52" s="541" t="str">
        <f>B23</f>
        <v># 10</v>
      </c>
      <c r="C52" s="397" t="str">
        <f>C23</f>
        <v># 1</v>
      </c>
      <c r="D52" s="397" t="str">
        <f>"# " &amp; VALUE(RIGHT(C52,2)+1)</f>
        <v># 2</v>
      </c>
      <c r="E52" s="397" t="str">
        <f>"# " &amp; VALUE(RIGHT(D52,2)+1)</f>
        <v># 3</v>
      </c>
      <c r="F52" s="397" t="str">
        <f>"# " &amp; VALUE(RIGHT(E52,2)+1)</f>
        <v># 4</v>
      </c>
      <c r="G52" s="584"/>
      <c r="H52" s="468"/>
      <c r="I52" s="460">
        <v>1600</v>
      </c>
    </row>
    <row r="53" spans="1:9" ht="17" customHeight="1">
      <c r="A53" s="349"/>
      <c r="B53" s="469" t="s">
        <v>213</v>
      </c>
      <c r="C53" s="482" t="s">
        <v>214</v>
      </c>
      <c r="D53" s="351" t="s">
        <v>300</v>
      </c>
      <c r="E53" s="483" t="s">
        <v>60</v>
      </c>
      <c r="F53" s="482" t="s">
        <v>82</v>
      </c>
      <c r="G53" s="434" t="s">
        <v>20</v>
      </c>
      <c r="H53" s="455" t="s">
        <v>23</v>
      </c>
      <c r="I53" s="404"/>
    </row>
    <row r="54" spans="1:9" ht="17" customHeight="1">
      <c r="A54" s="372"/>
      <c r="B54" s="470" t="s">
        <v>215</v>
      </c>
      <c r="C54" s="471" t="s">
        <v>216</v>
      </c>
      <c r="D54" s="472" t="s">
        <v>301</v>
      </c>
      <c r="E54" s="473" t="s">
        <v>218</v>
      </c>
      <c r="F54" s="474" t="s">
        <v>219</v>
      </c>
      <c r="G54" s="475"/>
      <c r="H54" s="585" t="str">
        <f>G90</f>
        <v>地球大神秘 # 40</v>
      </c>
      <c r="I54" s="476"/>
    </row>
    <row r="55" spans="1:9" ht="16.75" customHeight="1">
      <c r="A55" s="358">
        <v>30</v>
      </c>
      <c r="B55" s="359" t="s">
        <v>302</v>
      </c>
      <c r="C55" s="361" t="s">
        <v>302</v>
      </c>
      <c r="D55" s="361" t="s">
        <v>74</v>
      </c>
      <c r="E55" s="361" t="s">
        <v>152</v>
      </c>
      <c r="F55" s="361" t="s">
        <v>75</v>
      </c>
      <c r="G55" s="586" t="s">
        <v>303</v>
      </c>
      <c r="H55" s="477"/>
      <c r="I55" s="478">
        <v>30</v>
      </c>
    </row>
    <row r="56" spans="1:9" ht="17" customHeight="1">
      <c r="A56" s="372"/>
      <c r="B56" s="479" t="s">
        <v>20</v>
      </c>
      <c r="C56" s="480" t="s">
        <v>220</v>
      </c>
      <c r="D56" s="481" t="s">
        <v>221</v>
      </c>
      <c r="E56" s="797" t="s">
        <v>407</v>
      </c>
      <c r="F56" s="798"/>
      <c r="G56" s="436"/>
      <c r="H56" s="455" t="s">
        <v>23</v>
      </c>
      <c r="I56" s="456"/>
    </row>
    <row r="57" spans="1:9" ht="17" customHeight="1">
      <c r="A57" s="372"/>
      <c r="B57" s="436" t="s">
        <v>262</v>
      </c>
      <c r="C57" s="387" t="s">
        <v>93</v>
      </c>
      <c r="D57" s="386" t="s">
        <v>83</v>
      </c>
      <c r="E57" s="799" t="s">
        <v>408</v>
      </c>
      <c r="F57" s="800"/>
      <c r="G57" s="436"/>
      <c r="H57" s="487" t="str">
        <f>G76</f>
        <v>香港系列之原味道 #7 (9 EPI)</v>
      </c>
      <c r="I57" s="456"/>
    </row>
    <row r="58" spans="1:9" s="348" customFormat="1" ht="17" customHeight="1" thickBot="1">
      <c r="A58" s="488">
        <v>1700</v>
      </c>
      <c r="B58" s="489"/>
      <c r="C58" s="397" t="s">
        <v>285</v>
      </c>
      <c r="D58" s="361" t="s">
        <v>75</v>
      </c>
      <c r="E58" s="643" t="s">
        <v>74</v>
      </c>
      <c r="F58" s="644" t="str">
        <f>"# " &amp; VALUE(RIGHT(E58,2)+1)</f>
        <v># 2</v>
      </c>
      <c r="G58" s="486"/>
      <c r="H58" s="490"/>
      <c r="I58" s="460">
        <v>1700</v>
      </c>
    </row>
    <row r="59" spans="1:9" ht="17" customHeight="1">
      <c r="A59" s="401"/>
      <c r="B59" s="366" t="s">
        <v>63</v>
      </c>
      <c r="C59" s="587"/>
      <c r="D59" s="403"/>
      <c r="E59" s="403"/>
      <c r="F59" s="403"/>
      <c r="G59" s="434" t="s">
        <v>20</v>
      </c>
      <c r="H59" s="455" t="s">
        <v>23</v>
      </c>
      <c r="I59" s="404"/>
    </row>
    <row r="60" spans="1:9" ht="17" customHeight="1">
      <c r="A60" s="454"/>
      <c r="B60" s="483"/>
      <c r="C60" s="386"/>
      <c r="D60" s="491" t="s">
        <v>62</v>
      </c>
      <c r="E60" s="334"/>
      <c r="F60" s="334"/>
      <c r="G60" s="458" t="s">
        <v>256</v>
      </c>
      <c r="H60" s="487" t="str">
        <f>G78</f>
        <v>一條麻甩在汕頭 #11</v>
      </c>
      <c r="I60" s="456"/>
    </row>
    <row r="61" spans="1:9" ht="17" customHeight="1">
      <c r="A61" s="464">
        <v>30</v>
      </c>
      <c r="B61" s="397" t="s">
        <v>304</v>
      </c>
      <c r="C61" s="397" t="str">
        <f>"# " &amp; VALUE(RIGHT(B61,4)+1)</f>
        <v># 1877</v>
      </c>
      <c r="D61" s="397" t="str">
        <f>"# " &amp; VALUE(RIGHT(C61,4)+1)</f>
        <v># 1878</v>
      </c>
      <c r="E61" s="386" t="str">
        <f>"# " &amp; VALUE(RIGHT(D61,4)+1)</f>
        <v># 1879</v>
      </c>
      <c r="F61" s="397" t="str">
        <f>"# " &amp; VALUE(RIGHT(E61,4)+1)</f>
        <v># 1880</v>
      </c>
      <c r="G61" s="492"/>
      <c r="H61" s="494"/>
      <c r="I61" s="478">
        <v>30</v>
      </c>
    </row>
    <row r="62" spans="1:9" ht="17" customHeight="1">
      <c r="A62" s="495"/>
      <c r="B62" s="421" t="s">
        <v>305</v>
      </c>
      <c r="C62" s="403"/>
      <c r="D62" s="403"/>
      <c r="E62" s="403"/>
      <c r="F62" s="403"/>
      <c r="G62" s="486">
        <v>1745</v>
      </c>
      <c r="H62" s="403"/>
      <c r="I62" s="456"/>
    </row>
    <row r="63" spans="1:9" ht="17" customHeight="1">
      <c r="A63" s="454"/>
      <c r="B63" s="350"/>
      <c r="C63" s="483"/>
      <c r="D63" s="588" t="s">
        <v>306</v>
      </c>
      <c r="E63" s="491"/>
      <c r="F63" s="589"/>
      <c r="G63" s="434" t="s">
        <v>20</v>
      </c>
      <c r="H63" s="590" t="str">
        <f>G81</f>
        <v>紋人多故事 # 5</v>
      </c>
      <c r="I63" s="456"/>
    </row>
    <row r="64" spans="1:9" s="348" customFormat="1" ht="17" customHeight="1" thickBot="1">
      <c r="A64" s="457">
        <v>1800</v>
      </c>
      <c r="B64" s="381" t="s">
        <v>307</v>
      </c>
      <c r="C64" s="386" t="str">
        <f>"# " &amp; VALUE(RIGHT(B64,2)+1)</f>
        <v># 4</v>
      </c>
      <c r="D64" s="386" t="str">
        <f>"# " &amp; VALUE(RIGHT(C64,2)+1)</f>
        <v># 5</v>
      </c>
      <c r="E64" s="386" t="str">
        <f>"# " &amp; VALUE(RIGHT(D64,2)+1)</f>
        <v># 6</v>
      </c>
      <c r="F64" s="386" t="str">
        <f>"# " &amp; VALUE(RIGHT(E64,2)+1)</f>
        <v># 7</v>
      </c>
      <c r="G64" s="436" t="s">
        <v>258</v>
      </c>
      <c r="H64" s="581"/>
      <c r="I64" s="460">
        <v>1800</v>
      </c>
    </row>
    <row r="65" spans="1:9" ht="17" customHeight="1">
      <c r="A65" s="454"/>
      <c r="B65" s="381"/>
      <c r="C65" s="386"/>
      <c r="D65" s="386"/>
      <c r="E65" s="386"/>
      <c r="F65" s="387"/>
      <c r="G65" s="791" t="s">
        <v>230</v>
      </c>
      <c r="H65" s="792"/>
      <c r="I65" s="369"/>
    </row>
    <row r="66" spans="1:9" ht="17" customHeight="1" thickBot="1">
      <c r="A66" s="464">
        <v>30</v>
      </c>
      <c r="B66" s="499"/>
      <c r="C66" s="370"/>
      <c r="D66" s="370"/>
      <c r="E66" s="370"/>
      <c r="F66" s="500"/>
      <c r="G66" s="501" t="str">
        <f>E58</f>
        <v># 1</v>
      </c>
      <c r="H66" s="502" t="str">
        <f>F58</f>
        <v># 2</v>
      </c>
      <c r="I66" s="363">
        <v>30</v>
      </c>
    </row>
    <row r="67" spans="1:9" ht="17" customHeight="1">
      <c r="A67" s="454"/>
      <c r="B67" s="773" t="s">
        <v>231</v>
      </c>
      <c r="C67" s="756"/>
      <c r="D67" s="756"/>
      <c r="E67" s="756"/>
      <c r="F67" s="757"/>
      <c r="G67" s="774" t="s">
        <v>232</v>
      </c>
      <c r="H67" s="775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40" t="s">
        <v>64</v>
      </c>
      <c r="D69" s="730" t="s">
        <v>433</v>
      </c>
      <c r="E69" s="255" t="s">
        <v>113</v>
      </c>
      <c r="F69" s="256" t="s">
        <v>65</v>
      </c>
      <c r="G69" s="594" t="s">
        <v>109</v>
      </c>
      <c r="H69" s="594" t="s">
        <v>52</v>
      </c>
      <c r="I69" s="463"/>
    </row>
    <row r="70" spans="1:9" s="348" customFormat="1" ht="17" customHeight="1">
      <c r="A70" s="488"/>
      <c r="B70" s="259" t="s">
        <v>308</v>
      </c>
      <c r="C70" s="259" t="s">
        <v>309</v>
      </c>
      <c r="D70" s="732" t="s">
        <v>310</v>
      </c>
      <c r="E70" s="260" t="s">
        <v>311</v>
      </c>
      <c r="F70" s="261" t="s">
        <v>312</v>
      </c>
      <c r="G70" s="595" t="s">
        <v>313</v>
      </c>
      <c r="H70" s="595" t="s">
        <v>314</v>
      </c>
      <c r="I70" s="591"/>
    </row>
    <row r="71" spans="1:9" s="348" customFormat="1" ht="17" customHeight="1">
      <c r="A71" s="372">
        <v>30</v>
      </c>
      <c r="B71" s="263" t="s">
        <v>66</v>
      </c>
      <c r="C71" s="263" t="s">
        <v>66</v>
      </c>
      <c r="D71" s="728" t="s">
        <v>434</v>
      </c>
      <c r="E71" s="264" t="s">
        <v>112</v>
      </c>
      <c r="F71" s="265" t="s">
        <v>239</v>
      </c>
      <c r="G71" s="596" t="s">
        <v>110</v>
      </c>
      <c r="H71" s="597" t="s">
        <v>45</v>
      </c>
      <c r="I71" s="456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198</v>
      </c>
      <c r="E72" s="269"/>
      <c r="F72" s="270">
        <v>1935</v>
      </c>
      <c r="G72" s="271"/>
      <c r="H72" s="271"/>
      <c r="I72" s="456"/>
    </row>
    <row r="73" spans="1:9" ht="17" customHeight="1">
      <c r="A73" s="510"/>
      <c r="B73" s="273" t="s">
        <v>54</v>
      </c>
      <c r="C73" s="237"/>
      <c r="D73" s="237"/>
      <c r="E73" s="246" t="s">
        <v>240</v>
      </c>
      <c r="F73" s="237"/>
      <c r="G73" s="237"/>
      <c r="H73" s="237"/>
      <c r="I73" s="592"/>
    </row>
    <row r="74" spans="1:9" s="348" customFormat="1" ht="17" customHeight="1" thickBot="1">
      <c r="A74" s="488">
        <v>2000</v>
      </c>
      <c r="B74" s="245" t="s">
        <v>315</v>
      </c>
      <c r="C74" s="239" t="str">
        <f t="shared" ref="C74:H74" si="7">"# " &amp; VALUE(RIGHT(B74,3)+1)</f>
        <v># 140</v>
      </c>
      <c r="D74" s="239" t="str">
        <f t="shared" si="7"/>
        <v># 141</v>
      </c>
      <c r="E74" s="239" t="str">
        <f t="shared" si="7"/>
        <v># 142</v>
      </c>
      <c r="F74" s="239" t="str">
        <f t="shared" si="7"/>
        <v># 143</v>
      </c>
      <c r="G74" s="239" t="str">
        <f t="shared" si="7"/>
        <v># 144</v>
      </c>
      <c r="H74" s="239" t="str">
        <f t="shared" si="7"/>
        <v># 145</v>
      </c>
      <c r="I74" s="460">
        <v>2000</v>
      </c>
    </row>
    <row r="75" spans="1:9" s="348" customFormat="1" ht="17" customHeight="1">
      <c r="A75" s="513"/>
      <c r="B75" s="273" t="s">
        <v>89</v>
      </c>
      <c r="C75" s="275" t="s">
        <v>22</v>
      </c>
      <c r="D75" s="250"/>
      <c r="E75" s="250" t="s">
        <v>242</v>
      </c>
      <c r="F75" s="248"/>
      <c r="G75" s="657" t="s">
        <v>111</v>
      </c>
      <c r="H75" s="726" t="s">
        <v>441</v>
      </c>
      <c r="I75" s="505"/>
    </row>
    <row r="76" spans="1:9" ht="17" customHeight="1">
      <c r="A76" s="372">
        <v>30</v>
      </c>
      <c r="B76" s="245" t="s">
        <v>316</v>
      </c>
      <c r="C76" s="236" t="str">
        <f>"# " &amp; VALUE(RIGHT(B76,4)+1)</f>
        <v># 2559</v>
      </c>
      <c r="D76" s="236" t="str">
        <f>"# " &amp; VALUE(RIGHT(C76,4)+1)</f>
        <v># 2560</v>
      </c>
      <c r="E76" s="236" t="str">
        <f>"# " &amp; VALUE(RIGHT(D76,4)+1)</f>
        <v># 2561</v>
      </c>
      <c r="F76" s="236" t="str">
        <f>"# " &amp; VALUE(RIGHT(E76,4)+1)</f>
        <v># 2562</v>
      </c>
      <c r="G76" s="658" t="s">
        <v>317</v>
      </c>
      <c r="H76" s="731"/>
      <c r="I76" s="363">
        <v>30</v>
      </c>
    </row>
    <row r="77" spans="1:9" ht="17" customHeight="1">
      <c r="A77" s="364"/>
      <c r="B77" s="645" t="s">
        <v>409</v>
      </c>
      <c r="C77" s="646"/>
      <c r="D77" s="647" t="s">
        <v>22</v>
      </c>
      <c r="E77" s="648"/>
      <c r="F77" s="649"/>
      <c r="G77" s="659" t="s">
        <v>318</v>
      </c>
      <c r="H77" s="724"/>
      <c r="I77" s="516"/>
    </row>
    <row r="78" spans="1:9" ht="17" customHeight="1" thickBot="1">
      <c r="A78" s="372"/>
      <c r="B78" s="650"/>
      <c r="C78" s="651"/>
      <c r="D78" s="652"/>
      <c r="E78" s="652"/>
      <c r="F78" s="653"/>
      <c r="G78" s="660" t="s">
        <v>319</v>
      </c>
      <c r="H78" s="723" t="s">
        <v>321</v>
      </c>
      <c r="I78" s="369"/>
    </row>
    <row r="79" spans="1:9" s="348" customFormat="1" ht="17" customHeight="1" thickBot="1">
      <c r="A79" s="518">
        <v>2100</v>
      </c>
      <c r="B79" s="654"/>
      <c r="C79" s="655"/>
      <c r="D79" s="656" t="s">
        <v>410</v>
      </c>
      <c r="E79" s="652"/>
      <c r="F79" s="653"/>
      <c r="G79" s="661" t="s">
        <v>247</v>
      </c>
      <c r="H79" s="723" t="s">
        <v>442</v>
      </c>
      <c r="I79" s="503">
        <v>2100</v>
      </c>
    </row>
    <row r="80" spans="1:9" s="348" customFormat="1" ht="17" customHeight="1">
      <c r="A80" s="461"/>
      <c r="B80" s="652" t="s">
        <v>74</v>
      </c>
      <c r="C80" s="652" t="str">
        <f>"# " &amp; VALUE(RIGHT(B80,2)+1)</f>
        <v># 2</v>
      </c>
      <c r="D80" s="652" t="str">
        <f>"# " &amp; VALUE(RIGHT(C80,2)+1)</f>
        <v># 3</v>
      </c>
      <c r="E80" s="652" t="str">
        <f>"# " &amp; VALUE(RIGHT(D80,2)+1)</f>
        <v># 4</v>
      </c>
      <c r="F80" s="653" t="str">
        <f>"# " &amp; VALUE(RIGHT(E80,2)+1)</f>
        <v># 5</v>
      </c>
      <c r="G80" s="662" t="s">
        <v>320</v>
      </c>
      <c r="H80" s="723"/>
      <c r="I80" s="505"/>
    </row>
    <row r="81" spans="1:9" s="348" customFormat="1" ht="17" customHeight="1">
      <c r="A81" s="520"/>
      <c r="B81" s="652"/>
      <c r="C81" s="652"/>
      <c r="D81" s="652"/>
      <c r="E81" s="652"/>
      <c r="F81" s="653"/>
      <c r="G81" s="663" t="s">
        <v>322</v>
      </c>
      <c r="H81" s="723"/>
      <c r="I81" s="507"/>
    </row>
    <row r="82" spans="1:9" ht="17" customHeight="1">
      <c r="A82" s="464">
        <v>30</v>
      </c>
      <c r="B82" s="652"/>
      <c r="C82" s="652"/>
      <c r="D82" s="652"/>
      <c r="E82" s="652"/>
      <c r="F82" s="653"/>
      <c r="G82" s="664" t="s">
        <v>114</v>
      </c>
      <c r="H82" s="727"/>
      <c r="I82" s="363">
        <v>30</v>
      </c>
    </row>
    <row r="83" spans="1:9" ht="17" customHeight="1">
      <c r="A83" s="454"/>
      <c r="B83" s="273" t="s">
        <v>323</v>
      </c>
      <c r="C83" s="250"/>
      <c r="D83" s="248" t="s">
        <v>22</v>
      </c>
      <c r="E83" s="280"/>
      <c r="F83" s="281"/>
      <c r="G83" s="659" t="s">
        <v>171</v>
      </c>
      <c r="H83" s="722" t="s">
        <v>435</v>
      </c>
      <c r="I83" s="369"/>
    </row>
    <row r="84" spans="1:9" ht="17" customHeight="1">
      <c r="A84" s="454"/>
      <c r="B84" s="243"/>
      <c r="C84" s="244"/>
      <c r="D84" s="236"/>
      <c r="E84" s="236"/>
      <c r="F84" s="284"/>
      <c r="G84" s="665"/>
      <c r="H84" s="721" t="s">
        <v>436</v>
      </c>
      <c r="I84" s="369"/>
    </row>
    <row r="85" spans="1:9" s="348" customFormat="1" ht="17" customHeight="1" thickBot="1">
      <c r="A85" s="457">
        <v>2200</v>
      </c>
      <c r="B85" s="245"/>
      <c r="C85" s="287"/>
      <c r="D85" s="638" t="s">
        <v>324</v>
      </c>
      <c r="E85" s="236"/>
      <c r="F85" s="284"/>
      <c r="G85" s="666" t="s">
        <v>411</v>
      </c>
      <c r="H85" s="720" t="s">
        <v>437</v>
      </c>
      <c r="I85" s="503">
        <v>2200</v>
      </c>
    </row>
    <row r="86" spans="1:9" s="348" customFormat="1" ht="17" customHeight="1">
      <c r="A86" s="520"/>
      <c r="B86" s="245" t="s">
        <v>74</v>
      </c>
      <c r="C86" s="236" t="str">
        <f>"# " &amp; VALUE(RIGHT(B86,2)+1)</f>
        <v># 2</v>
      </c>
      <c r="D86" s="236" t="str">
        <f>"# " &amp; VALUE(RIGHT(C86,2)+1)</f>
        <v># 3</v>
      </c>
      <c r="E86" s="236" t="str">
        <f>"# " &amp; VALUE(RIGHT(D86,2)+1)</f>
        <v># 4</v>
      </c>
      <c r="F86" s="284" t="str">
        <f>"# " &amp; VALUE(RIGHT(E86,2)+1)</f>
        <v># 5</v>
      </c>
      <c r="G86" s="801" t="s">
        <v>412</v>
      </c>
      <c r="H86" s="726" t="s">
        <v>438</v>
      </c>
      <c r="I86" s="505"/>
    </row>
    <row r="87" spans="1:9" s="348" customFormat="1" ht="17" customHeight="1">
      <c r="A87" s="520"/>
      <c r="B87" s="245"/>
      <c r="C87" s="236"/>
      <c r="D87" s="236"/>
      <c r="E87" s="236"/>
      <c r="F87" s="284"/>
      <c r="G87" s="801"/>
      <c r="H87" s="719" t="s">
        <v>439</v>
      </c>
      <c r="I87" s="507"/>
    </row>
    <row r="88" spans="1:9" ht="17" customHeight="1">
      <c r="A88" s="464">
        <v>30</v>
      </c>
      <c r="B88" s="302"/>
      <c r="C88" s="239"/>
      <c r="D88" s="239"/>
      <c r="E88" s="239"/>
      <c r="F88" s="598"/>
      <c r="G88" s="667"/>
      <c r="H88" s="718" t="s">
        <v>440</v>
      </c>
      <c r="I88" s="363">
        <v>30</v>
      </c>
    </row>
    <row r="89" spans="1:9" ht="17" customHeight="1">
      <c r="A89" s="495"/>
      <c r="B89" s="244" t="s">
        <v>250</v>
      </c>
      <c r="C89" s="227"/>
      <c r="D89" s="307"/>
      <c r="E89" s="307"/>
      <c r="F89" s="307"/>
      <c r="G89" s="276" t="s">
        <v>68</v>
      </c>
      <c r="H89" s="309" t="s">
        <v>119</v>
      </c>
      <c r="I89" s="369"/>
    </row>
    <row r="90" spans="1:9" ht="17" customHeight="1">
      <c r="A90" s="454"/>
      <c r="B90" s="310"/>
      <c r="C90" s="227"/>
      <c r="D90" s="246" t="s">
        <v>325</v>
      </c>
      <c r="E90" s="246"/>
      <c r="F90" s="246"/>
      <c r="G90" s="241" t="s">
        <v>326</v>
      </c>
      <c r="H90" s="311"/>
      <c r="I90" s="369"/>
    </row>
    <row r="91" spans="1:9" ht="17" customHeight="1">
      <c r="A91" s="454"/>
      <c r="B91" s="236" t="s">
        <v>74</v>
      </c>
      <c r="C91" s="236" t="str">
        <f>"# " &amp; VALUE(RIGHT(B91,2)+1)</f>
        <v># 2</v>
      </c>
      <c r="D91" s="236" t="str">
        <f>"# " &amp; VALUE(RIGHT(C91,2)+1)</f>
        <v># 3</v>
      </c>
      <c r="E91" s="236" t="str">
        <f>"# " &amp; VALUE(RIGHT(D91,2)+1)</f>
        <v># 4</v>
      </c>
      <c r="F91" s="236" t="str">
        <f>"# " &amp; VALUE(RIGHT(E91,2)+1)</f>
        <v># 5</v>
      </c>
      <c r="G91" s="274" t="s">
        <v>69</v>
      </c>
      <c r="H91" s="311" t="s">
        <v>327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288"/>
      <c r="H92" s="311" t="s">
        <v>120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505"/>
    </row>
    <row r="94" spans="1:9" s="348" customFormat="1" ht="17" customHeight="1">
      <c r="A94" s="523"/>
      <c r="B94" s="245"/>
      <c r="C94" s="314" t="s">
        <v>257</v>
      </c>
      <c r="D94" s="315"/>
      <c r="E94" s="316" t="s">
        <v>185</v>
      </c>
      <c r="F94" s="314" t="s">
        <v>257</v>
      </c>
      <c r="G94" s="241" t="s">
        <v>328</v>
      </c>
      <c r="H94" s="311"/>
      <c r="I94" s="507"/>
    </row>
    <row r="95" spans="1:9" s="348" customFormat="1" ht="17" customHeight="1" thickBot="1">
      <c r="A95" s="524">
        <v>2315</v>
      </c>
      <c r="B95" s="245" t="s">
        <v>329</v>
      </c>
      <c r="C95" s="236" t="str">
        <f>"# " &amp; VALUE(RIGHT(B95,4)+1)</f>
        <v># 3771</v>
      </c>
      <c r="D95" s="236" t="str">
        <f>"# " &amp; VALUE(RIGHT(C95,4)+1)</f>
        <v># 3772</v>
      </c>
      <c r="E95" s="317"/>
      <c r="F95" s="324" t="s">
        <v>330</v>
      </c>
      <c r="G95" s="242" t="s">
        <v>46</v>
      </c>
      <c r="H95" s="311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186</v>
      </c>
      <c r="F96" s="319"/>
      <c r="G96" s="776" t="s">
        <v>185</v>
      </c>
      <c r="H96" s="777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528" t="s">
        <v>23</v>
      </c>
      <c r="H97" s="442" t="s">
        <v>20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#9</v>
      </c>
      <c r="F98" s="237"/>
      <c r="G98" s="436" t="s">
        <v>296</v>
      </c>
      <c r="H98" s="484" t="s">
        <v>314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458"/>
      <c r="H99" s="458"/>
      <c r="I99" s="369"/>
    </row>
    <row r="100" spans="1:9" s="348" customFormat="1" ht="17" customHeight="1" thickBot="1">
      <c r="A100" s="339" t="s">
        <v>9</v>
      </c>
      <c r="B100" s="326"/>
      <c r="C100" s="323"/>
      <c r="D100" s="323" t="s">
        <v>43</v>
      </c>
      <c r="E100" s="360"/>
      <c r="F100" s="323"/>
      <c r="G100" s="360"/>
      <c r="H100" s="360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83"/>
      <c r="C102" s="334"/>
      <c r="D102" s="334" t="str">
        <f>D60</f>
        <v>兄弟幫 Big Boys Club (2505 EPI)</v>
      </c>
      <c r="F102" s="529"/>
      <c r="G102" s="530" t="str">
        <f>G70</f>
        <v>新聞透視 # 19</v>
      </c>
      <c r="H102" s="437" t="str">
        <f>H35</f>
        <v>新聞掏寶 # 251</v>
      </c>
      <c r="I102" s="369"/>
    </row>
    <row r="103" spans="1:9" ht="17" customHeight="1">
      <c r="A103" s="358">
        <v>30</v>
      </c>
      <c r="B103" s="397" t="str">
        <f>B61</f>
        <v># 1876</v>
      </c>
      <c r="C103" s="397" t="str">
        <f>C61</f>
        <v># 1877</v>
      </c>
      <c r="D103" s="397" t="str">
        <f>D61</f>
        <v># 1878</v>
      </c>
      <c r="E103" s="397" t="str">
        <f>E61</f>
        <v># 1879</v>
      </c>
      <c r="F103" s="397" t="str">
        <f>F61</f>
        <v># 1880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440"/>
      <c r="G104" s="504" t="s">
        <v>23</v>
      </c>
      <c r="H104" s="423" t="s">
        <v>23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386" t="s">
        <v>324</v>
      </c>
      <c r="F105" s="386"/>
      <c r="G105" s="533" t="s">
        <v>331</v>
      </c>
      <c r="H105" s="545" t="str">
        <f>H91</f>
        <v>J Music #85</v>
      </c>
      <c r="I105" s="342" t="s">
        <v>10</v>
      </c>
    </row>
    <row r="106" spans="1:9" ht="17" customHeight="1">
      <c r="A106" s="439"/>
      <c r="B106" s="381" t="str">
        <f>B86</f>
        <v># 1</v>
      </c>
      <c r="C106" s="386" t="str">
        <f>"# " &amp; VALUE(RIGHT(B106,2)+1)</f>
        <v># 2</v>
      </c>
      <c r="D106" s="386" t="str">
        <f>"# " &amp; VALUE(RIGHT(C106,2)+1)</f>
        <v># 3</v>
      </c>
      <c r="E106" s="386" t="str">
        <f>"# " &amp; VALUE(RIGHT(D106,2)+1)</f>
        <v># 4</v>
      </c>
      <c r="F106" s="386" t="str">
        <f>"# " &amp; VALUE(RIGHT(E106,2)+1)</f>
        <v># 5</v>
      </c>
      <c r="G106" s="504" t="s">
        <v>23</v>
      </c>
      <c r="H106" s="546" t="s">
        <v>332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398"/>
      <c r="G107" s="533" t="s">
        <v>333</v>
      </c>
      <c r="H107" s="459" t="str">
        <f>G94</f>
        <v>勁歌金榜 # 21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423" t="s">
        <v>23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刑偵12 D.I.D. 12 (25 EPI)</v>
      </c>
      <c r="E109" s="386"/>
      <c r="F109" s="387"/>
      <c r="G109" s="515" t="str">
        <f>G76</f>
        <v>香港系列之原味道 #7 (9 EPI)</v>
      </c>
      <c r="H109" s="535"/>
      <c r="I109" s="371" t="s">
        <v>11</v>
      </c>
    </row>
    <row r="110" spans="1:9" ht="17" customHeight="1">
      <c r="A110" s="439"/>
      <c r="B110" s="381" t="str">
        <f>B80</f>
        <v># 1</v>
      </c>
      <c r="C110" s="386" t="str">
        <f>"# " &amp; VALUE(RIGHT(B110,2)+1)</f>
        <v># 2</v>
      </c>
      <c r="D110" s="386" t="str">
        <f>"# " &amp; VALUE(RIGHT(C110,2)+1)</f>
        <v># 3</v>
      </c>
      <c r="E110" s="386" t="str">
        <f>"# " &amp; VALUE(RIGHT(D110,2)+1)</f>
        <v># 4</v>
      </c>
      <c r="F110" s="386" t="str">
        <f>"# " &amp; VALUE(RIGHT(E110,2)+1)</f>
        <v># 5</v>
      </c>
      <c r="G110" s="504" t="s">
        <v>23</v>
      </c>
      <c r="H110" s="448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517" t="str">
        <f>G78</f>
        <v>一條麻甩在汕頭 #11</v>
      </c>
      <c r="H111" s="536"/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198</v>
      </c>
      <c r="E112" s="412"/>
      <c r="F112" s="508"/>
      <c r="G112" s="504" t="s">
        <v>23</v>
      </c>
      <c r="H112" s="537">
        <f>H80</f>
        <v>0</v>
      </c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 t="str">
        <f>G38</f>
        <v>有個閨密叫祖藍 # 7</v>
      </c>
      <c r="H113" s="448"/>
      <c r="I113" s="388"/>
    </row>
    <row r="114" spans="1:9" s="348" customFormat="1" ht="17" customHeight="1" thickBot="1">
      <c r="A114" s="339" t="s">
        <v>12</v>
      </c>
      <c r="B114" s="359" t="str">
        <f>B76</f>
        <v># 2558</v>
      </c>
      <c r="C114" s="397" t="str">
        <f t="shared" ref="C114:F114" si="8">C76</f>
        <v># 2559</v>
      </c>
      <c r="D114" s="397" t="str">
        <f t="shared" si="8"/>
        <v># 2560</v>
      </c>
      <c r="E114" s="397" t="str">
        <f t="shared" si="8"/>
        <v># 2561</v>
      </c>
      <c r="F114" s="398" t="str">
        <f t="shared" si="8"/>
        <v># 2562</v>
      </c>
      <c r="G114" s="360"/>
      <c r="H114" s="536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266</v>
      </c>
      <c r="E115" s="366"/>
      <c r="F115" s="366"/>
      <c r="G115" s="392"/>
      <c r="H115" s="733" t="s">
        <v>387</v>
      </c>
      <c r="I115" s="443"/>
    </row>
    <row r="116" spans="1:9" ht="17" customHeight="1">
      <c r="A116" s="534">
        <v>30</v>
      </c>
      <c r="B116" s="359" t="str">
        <f>B74</f>
        <v># 139</v>
      </c>
      <c r="C116" s="397" t="str">
        <f t="shared" ref="C116:G116" si="9">C74</f>
        <v># 140</v>
      </c>
      <c r="D116" s="397" t="str">
        <f t="shared" si="9"/>
        <v># 141</v>
      </c>
      <c r="E116" s="397" t="str">
        <f t="shared" si="9"/>
        <v># 142</v>
      </c>
      <c r="F116" s="397" t="str">
        <f t="shared" si="9"/>
        <v># 143</v>
      </c>
      <c r="G116" s="398" t="str">
        <f t="shared" si="9"/>
        <v># 144</v>
      </c>
      <c r="H116" s="721" t="s">
        <v>436</v>
      </c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452" t="s">
        <v>17</v>
      </c>
      <c r="F117" s="452" t="s">
        <v>17</v>
      </c>
      <c r="G117" s="504" t="s">
        <v>23</v>
      </c>
      <c r="H117" s="733" t="s">
        <v>387</v>
      </c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88</v>
      </c>
      <c r="C118" s="386" t="str">
        <f>$C$70</f>
        <v>美食新聞報道 # 89</v>
      </c>
      <c r="D118" s="458" t="str">
        <f>D70</f>
        <v>美食新聞報道 (*港台篇) #1</v>
      </c>
      <c r="E118" s="458" t="str">
        <f>$E$70</f>
        <v>親民的品味 #9</v>
      </c>
      <c r="F118" s="361" t="str">
        <f>F70</f>
        <v>最強生命線 # 398</v>
      </c>
      <c r="G118" s="506" t="str">
        <f>G81</f>
        <v>紋人多故事 # 5</v>
      </c>
      <c r="H118" s="734" t="s">
        <v>439</v>
      </c>
      <c r="I118" s="371" t="s">
        <v>15</v>
      </c>
    </row>
    <row r="119" spans="1:9" ht="17" customHeight="1">
      <c r="A119" s="439"/>
      <c r="B119" s="421" t="s">
        <v>17</v>
      </c>
      <c r="C119" s="366"/>
      <c r="D119" s="367"/>
      <c r="E119" s="367"/>
      <c r="F119" s="367"/>
      <c r="G119" s="504" t="s">
        <v>23</v>
      </c>
      <c r="H119" s="423" t="s">
        <v>23</v>
      </c>
      <c r="I119" s="379"/>
    </row>
    <row r="120" spans="1:9" ht="17" customHeight="1">
      <c r="A120" s="534">
        <v>30</v>
      </c>
      <c r="B120" s="542"/>
      <c r="C120" s="386"/>
      <c r="D120" s="593" t="str">
        <f>D63</f>
        <v>機智女法醫 The Imperial Coroner (20 EPI)</v>
      </c>
      <c r="E120" s="491"/>
      <c r="F120" s="589"/>
      <c r="G120" s="387" t="str">
        <f>G85</f>
        <v>「保境安民為公益」綜藝大匯演</v>
      </c>
      <c r="H120" s="545" t="str">
        <f>H91</f>
        <v>J Music #85</v>
      </c>
      <c r="I120" s="384">
        <v>30</v>
      </c>
    </row>
    <row r="121" spans="1:9" ht="17" customHeight="1">
      <c r="A121" s="399"/>
      <c r="B121" s="381" t="str">
        <f>B64</f>
        <v># 3</v>
      </c>
      <c r="C121" s="386" t="str">
        <f>C64</f>
        <v># 4</v>
      </c>
      <c r="D121" s="386" t="str">
        <f>D64</f>
        <v># 5</v>
      </c>
      <c r="E121" s="386" t="str">
        <f>E64</f>
        <v># 6</v>
      </c>
      <c r="F121" s="386" t="str">
        <f>F64</f>
        <v># 7</v>
      </c>
      <c r="G121" s="521"/>
      <c r="H121" s="546" t="s">
        <v>97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7"/>
      <c r="E122" s="397"/>
      <c r="F122" s="397"/>
      <c r="G122" s="493"/>
      <c r="H122" s="459" t="str">
        <f>G94</f>
        <v>勁歌金榜 # 21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547" t="s">
        <v>20</v>
      </c>
      <c r="I123" s="369"/>
    </row>
    <row r="124" spans="1:9" ht="17" customHeight="1">
      <c r="A124" s="372"/>
      <c r="B124" s="386" t="str">
        <f>B$42</f>
        <v># 1721</v>
      </c>
      <c r="C124" s="386" t="str">
        <f>C$42</f>
        <v># 1722</v>
      </c>
      <c r="D124" s="386" t="str">
        <f>D$42</f>
        <v># 1723</v>
      </c>
      <c r="E124" s="386" t="str">
        <f>E$42</f>
        <v># 1724</v>
      </c>
      <c r="F124" s="386" t="str">
        <f>F42</f>
        <v># 1725</v>
      </c>
      <c r="G124" s="458" t="str">
        <f>G70</f>
        <v>新聞透視 # 19</v>
      </c>
      <c r="H124" s="548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80</v>
      </c>
      <c r="H125" s="451" t="str">
        <f>H39</f>
        <v>最佳拍檔 # 11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522"/>
      <c r="I126" s="400"/>
    </row>
    <row r="127" spans="1:9" ht="17" customHeight="1" thickBot="1">
      <c r="A127" s="550" t="s">
        <v>14</v>
      </c>
      <c r="B127" s="551" t="s">
        <v>334</v>
      </c>
      <c r="C127" s="552" t="s">
        <v>335</v>
      </c>
      <c r="D127" s="552" t="s">
        <v>336</v>
      </c>
      <c r="E127" s="552" t="s">
        <v>337</v>
      </c>
      <c r="F127" s="552" t="s">
        <v>338</v>
      </c>
      <c r="G127" s="553" t="str">
        <f>G41</f>
        <v>周六聊Teen谷 # 20</v>
      </c>
      <c r="H127" s="554"/>
      <c r="I127" s="555" t="s">
        <v>14</v>
      </c>
    </row>
    <row r="128" spans="1:9" ht="17" customHeight="1" thickTop="1">
      <c r="A128" s="556"/>
      <c r="B128" s="557" t="s">
        <v>339</v>
      </c>
      <c r="C128" s="334"/>
      <c r="D128" s="334"/>
      <c r="E128" s="334"/>
      <c r="F128" s="334"/>
      <c r="G128" s="334"/>
      <c r="H128" s="795">
        <f ca="1">TODAY()</f>
        <v>45803</v>
      </c>
      <c r="I128" s="796"/>
    </row>
    <row r="129" ht="17" customHeight="1"/>
    <row r="130" ht="17" customHeight="1"/>
    <row r="131" ht="17" customHeight="1"/>
  </sheetData>
  <mergeCells count="15">
    <mergeCell ref="G26:H26"/>
    <mergeCell ref="C1:G1"/>
    <mergeCell ref="H2:I2"/>
    <mergeCell ref="G11:H11"/>
    <mergeCell ref="B12:F12"/>
    <mergeCell ref="G25:H25"/>
    <mergeCell ref="G96:H96"/>
    <mergeCell ref="H128:I128"/>
    <mergeCell ref="G43:H43"/>
    <mergeCell ref="E56:F56"/>
    <mergeCell ref="E57:F57"/>
    <mergeCell ref="G65:H65"/>
    <mergeCell ref="B67:F67"/>
    <mergeCell ref="G67:H67"/>
    <mergeCell ref="G86:G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2D5A-0DE8-4AAF-8100-D573A90FE0F4}">
  <dimension ref="A1:I131"/>
  <sheetViews>
    <sheetView tabSelected="1" zoomScale="70" zoomScaleNormal="70" workbookViewId="0">
      <pane ySplit="4" topLeftCell="A78" activePane="bottomLeft" state="frozen"/>
      <selection pane="bottomLeft" activeCell="H83" sqref="H83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31"/>
      <c r="B1" s="330"/>
      <c r="C1" s="778" t="s">
        <v>341</v>
      </c>
      <c r="D1" s="778"/>
      <c r="E1" s="778"/>
      <c r="F1" s="778"/>
      <c r="G1" s="778"/>
      <c r="H1" s="330"/>
      <c r="I1" s="330"/>
    </row>
    <row r="2" spans="1:9" ht="17" customHeight="1" thickBot="1">
      <c r="A2" s="333" t="s">
        <v>342</v>
      </c>
      <c r="B2" s="334"/>
      <c r="C2" s="334"/>
      <c r="D2" s="1" t="s">
        <v>18</v>
      </c>
      <c r="E2" s="1"/>
      <c r="F2" s="335"/>
      <c r="G2" s="335"/>
      <c r="H2" s="779" t="s">
        <v>343</v>
      </c>
      <c r="I2" s="779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192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45803</v>
      </c>
      <c r="C4" s="340">
        <f t="shared" ref="C4:H4" si="0">SUM(B4+1)</f>
        <v>45804</v>
      </c>
      <c r="D4" s="341">
        <f t="shared" si="0"/>
        <v>45805</v>
      </c>
      <c r="E4" s="341">
        <f t="shared" si="0"/>
        <v>45806</v>
      </c>
      <c r="F4" s="341">
        <f t="shared" si="0"/>
        <v>45807</v>
      </c>
      <c r="G4" s="341">
        <f t="shared" si="0"/>
        <v>45808</v>
      </c>
      <c r="H4" s="341">
        <f t="shared" si="0"/>
        <v>45809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爸知弊! 你嚟湊吖!My Papa, My Hero (10 EPI)</v>
      </c>
      <c r="F6" s="354" t="str">
        <f t="shared" si="1"/>
        <v>出走地圖 Off the Grid (Sr.2) (20 EPI)</v>
      </c>
      <c r="G6" s="355" t="str">
        <f t="shared" si="1"/>
        <v>DM 旅導遊 DM Me Now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LEFT($H$63,5) &amp; " # " &amp; VALUE(RIGHT($H$63,2)-1)</f>
        <v>財經透視  # 21</v>
      </c>
      <c r="C7" s="360" t="str">
        <f>B26</f>
        <v>新聞掏寶  # 251</v>
      </c>
      <c r="D7" s="361" t="str">
        <f t="shared" si="1"/>
        <v># 3</v>
      </c>
      <c r="E7" s="360" t="str">
        <f t="shared" si="1"/>
        <v># 2</v>
      </c>
      <c r="F7" s="361" t="str">
        <f t="shared" si="1"/>
        <v># 17</v>
      </c>
      <c r="G7" s="360" t="str">
        <f t="shared" si="1"/>
        <v># 1</v>
      </c>
      <c r="H7" s="362" t="str">
        <f>D70</f>
        <v>美食新聞報道 (*港台篇) #2</v>
      </c>
      <c r="I7" s="363">
        <v>30</v>
      </c>
    </row>
    <row r="8" spans="1:9" ht="17" customHeight="1">
      <c r="A8" s="364"/>
      <c r="B8" s="452" t="s">
        <v>17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370" t="s">
        <v>344</v>
      </c>
      <c r="C9" s="370" t="str">
        <f t="shared" ref="C9:H9" si="2">"# " &amp; VALUE(RIGHT(B9,3)+1)</f>
        <v># 146</v>
      </c>
      <c r="D9" s="370" t="str">
        <f t="shared" si="2"/>
        <v># 147</v>
      </c>
      <c r="E9" s="370" t="str">
        <f t="shared" si="2"/>
        <v># 148</v>
      </c>
      <c r="F9" s="370" t="str">
        <f t="shared" si="2"/>
        <v># 149</v>
      </c>
      <c r="G9" s="370" t="str">
        <f t="shared" si="2"/>
        <v># 150</v>
      </c>
      <c r="H9" s="370" t="str">
        <f t="shared" si="2"/>
        <v># 151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357"/>
    </row>
    <row r="11" spans="1:9" ht="17" customHeight="1">
      <c r="A11" s="358">
        <v>30</v>
      </c>
      <c r="B11" s="227"/>
      <c r="C11" s="227"/>
      <c r="D11" s="227"/>
      <c r="E11" s="227"/>
      <c r="F11" s="227"/>
      <c r="G11" s="755" t="s">
        <v>35</v>
      </c>
      <c r="H11" s="758"/>
      <c r="I11" s="363">
        <v>30</v>
      </c>
    </row>
    <row r="12" spans="1:9" ht="17" customHeight="1">
      <c r="A12" s="373"/>
      <c r="B12" s="755" t="s">
        <v>193</v>
      </c>
      <c r="C12" s="756"/>
      <c r="D12" s="756"/>
      <c r="E12" s="756"/>
      <c r="F12" s="757"/>
      <c r="G12" s="228"/>
      <c r="H12" s="229"/>
      <c r="I12" s="369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371" t="s">
        <v>1</v>
      </c>
    </row>
    <row r="14" spans="1:9" ht="17" customHeight="1">
      <c r="A14" s="375"/>
      <c r="B14" s="376">
        <v>800162385</v>
      </c>
      <c r="C14" s="377"/>
      <c r="D14" s="377"/>
      <c r="E14" s="378"/>
      <c r="F14" s="716">
        <v>800189335</v>
      </c>
      <c r="G14" s="735"/>
      <c r="H14" s="714"/>
      <c r="I14" s="379"/>
    </row>
    <row r="15" spans="1:9" ht="17" customHeight="1">
      <c r="A15" s="380" t="s">
        <v>2</v>
      </c>
      <c r="B15" s="381"/>
      <c r="C15" s="382" t="s">
        <v>194</v>
      </c>
      <c r="D15" s="382"/>
      <c r="E15" s="497"/>
      <c r="F15" s="713"/>
      <c r="G15" s="717" t="s">
        <v>443</v>
      </c>
      <c r="H15" s="712"/>
      <c r="I15" s="384" t="s">
        <v>2</v>
      </c>
    </row>
    <row r="16" spans="1:9" ht="17" customHeight="1">
      <c r="A16" s="385"/>
      <c r="B16" s="381" t="s">
        <v>345</v>
      </c>
      <c r="C16" s="386" t="str">
        <f t="shared" ref="C16:E16" si="3">"# " &amp; VALUE(RIGHT(B16,2)+1)</f>
        <v># 23</v>
      </c>
      <c r="D16" s="386" t="str">
        <f t="shared" si="3"/>
        <v># 24</v>
      </c>
      <c r="E16" s="387" t="str">
        <f t="shared" si="3"/>
        <v># 25</v>
      </c>
      <c r="F16" s="717" t="s">
        <v>444</v>
      </c>
      <c r="G16" s="717" t="s">
        <v>445</v>
      </c>
      <c r="H16" s="711" t="s">
        <v>414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1"/>
      <c r="F17" s="710"/>
      <c r="G17" s="710"/>
      <c r="H17" s="709"/>
      <c r="I17" s="371" t="s">
        <v>16</v>
      </c>
    </row>
    <row r="18" spans="1:9" s="348" customFormat="1" ht="17" customHeight="1">
      <c r="A18" s="374"/>
      <c r="B18" s="452" t="s">
        <v>17</v>
      </c>
      <c r="C18" s="366"/>
      <c r="D18" s="366"/>
      <c r="E18" s="366" t="s">
        <v>36</v>
      </c>
      <c r="F18" s="392"/>
      <c r="G18" s="393" t="s">
        <v>95</v>
      </c>
      <c r="H18" s="737" t="s">
        <v>85</v>
      </c>
      <c r="I18" s="395"/>
    </row>
    <row r="19" spans="1:9" ht="17" customHeight="1">
      <c r="A19" s="396" t="s">
        <v>2</v>
      </c>
      <c r="B19" s="359" t="s">
        <v>346</v>
      </c>
      <c r="C19" s="397" t="str">
        <f t="shared" ref="C19:F19" si="4">B76</f>
        <v># 2563</v>
      </c>
      <c r="D19" s="397" t="str">
        <f t="shared" si="4"/>
        <v># 2564</v>
      </c>
      <c r="E19" s="397" t="str">
        <f t="shared" si="4"/>
        <v># 2565</v>
      </c>
      <c r="F19" s="398" t="str">
        <f t="shared" si="4"/>
        <v># 2566</v>
      </c>
      <c r="G19" s="397" t="s">
        <v>141</v>
      </c>
      <c r="H19" s="736" t="s">
        <v>249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733" t="s">
        <v>387</v>
      </c>
      <c r="I20" s="400"/>
    </row>
    <row r="21" spans="1:9" s="348" customFormat="1" ht="17" customHeight="1" thickBot="1">
      <c r="A21" s="343" t="s">
        <v>4</v>
      </c>
      <c r="B21" s="238" t="s">
        <v>347</v>
      </c>
      <c r="C21" s="236" t="str">
        <f t="shared" ref="C21:G21" si="5">"# " &amp; VALUE(RIGHT(B21,4)+1)</f>
        <v># 1344</v>
      </c>
      <c r="D21" s="239" t="str">
        <f t="shared" si="5"/>
        <v># 1345</v>
      </c>
      <c r="E21" s="239" t="str">
        <f t="shared" si="5"/>
        <v># 1346</v>
      </c>
      <c r="F21" s="236" t="str">
        <f t="shared" si="5"/>
        <v># 1347</v>
      </c>
      <c r="G21" s="236" t="str">
        <f t="shared" si="5"/>
        <v># 1348</v>
      </c>
      <c r="H21" s="738" t="s">
        <v>446</v>
      </c>
      <c r="I21" s="371" t="s">
        <v>4</v>
      </c>
    </row>
    <row r="22" spans="1:9" ht="17" customHeight="1">
      <c r="A22" s="401"/>
      <c r="B22" s="421" t="s">
        <v>17</v>
      </c>
      <c r="C22" s="366"/>
      <c r="D22" s="402" t="str">
        <f>D90</f>
        <v>一日打工限定 A Day with a Pro (15 EPI) (15 EPI)</v>
      </c>
      <c r="E22" s="366"/>
      <c r="F22" s="392"/>
      <c r="G22" s="739" t="s">
        <v>72</v>
      </c>
      <c r="H22" s="707">
        <v>800541970</v>
      </c>
      <c r="I22" s="404"/>
    </row>
    <row r="23" spans="1:9" ht="17" customHeight="1">
      <c r="A23" s="405" t="s">
        <v>2</v>
      </c>
      <c r="B23" s="359" t="s">
        <v>103</v>
      </c>
      <c r="C23" s="397" t="str">
        <f>B91</f>
        <v># 6</v>
      </c>
      <c r="D23" s="397" t="str">
        <f>"# " &amp; VALUE(RIGHT(C23,2)+1)</f>
        <v># 7</v>
      </c>
      <c r="E23" s="397" t="str">
        <f>"# " &amp; VALUE(RIGHT(D23,2)+1)</f>
        <v># 8</v>
      </c>
      <c r="F23" s="398" t="str">
        <f>"# " &amp; VALUE(RIGHT(E23,2)+1)</f>
        <v># 9</v>
      </c>
      <c r="G23" s="706" t="s">
        <v>364</v>
      </c>
      <c r="H23" s="729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198</v>
      </c>
      <c r="E24" s="412"/>
      <c r="F24" s="413"/>
      <c r="G24" s="705"/>
      <c r="H24" s="729"/>
      <c r="I24" s="414"/>
    </row>
    <row r="25" spans="1:9" ht="17" customHeight="1">
      <c r="A25" s="409"/>
      <c r="B25" s="415" t="s">
        <v>17</v>
      </c>
      <c r="C25" s="483" t="s">
        <v>17</v>
      </c>
      <c r="D25" s="482" t="s">
        <v>17</v>
      </c>
      <c r="E25" s="482" t="s">
        <v>17</v>
      </c>
      <c r="F25" s="482" t="s">
        <v>17</v>
      </c>
      <c r="G25" s="704"/>
      <c r="H25" s="721" t="s">
        <v>447</v>
      </c>
      <c r="I25" s="414"/>
    </row>
    <row r="26" spans="1:9" ht="17" customHeight="1">
      <c r="A26" s="409"/>
      <c r="B26" s="387" t="str">
        <f>LEFT($H$35,5) &amp; " # " &amp; VALUE(RIGHT($H$35,3)-1)</f>
        <v>新聞掏寶  # 251</v>
      </c>
      <c r="C26" s="387" t="str">
        <f>B70</f>
        <v>美食新聞報道 # 90</v>
      </c>
      <c r="D26" s="418" t="str">
        <f>C70</f>
        <v>美食新聞報道 # 91</v>
      </c>
      <c r="E26" s="418" t="str">
        <f>D70</f>
        <v>美食新聞報道 (*港台篇) #2</v>
      </c>
      <c r="F26" s="418" t="str">
        <f>E70</f>
        <v>親民的品味 #11</v>
      </c>
      <c r="G26" s="725"/>
      <c r="H26" s="703" t="s">
        <v>448</v>
      </c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725" t="s">
        <v>449</v>
      </c>
      <c r="H27" s="703" t="s">
        <v>450</v>
      </c>
      <c r="I27" s="420" t="s">
        <v>5</v>
      </c>
    </row>
    <row r="28" spans="1:9" ht="17" customHeight="1">
      <c r="A28" s="409"/>
      <c r="B28" s="421" t="s">
        <v>17</v>
      </c>
      <c r="C28" s="366"/>
      <c r="D28" s="367"/>
      <c r="E28" s="367"/>
      <c r="F28" s="367"/>
      <c r="G28" s="804" t="s">
        <v>451</v>
      </c>
      <c r="H28" s="729"/>
      <c r="I28" s="424"/>
    </row>
    <row r="29" spans="1:9" ht="17" customHeight="1">
      <c r="A29" s="425" t="s">
        <v>2</v>
      </c>
      <c r="B29" s="381"/>
      <c r="C29" s="386"/>
      <c r="D29" s="386" t="str">
        <f>D79</f>
        <v>刑偵12 D.I.D. 12 (25 EPI)</v>
      </c>
      <c r="E29" s="386"/>
      <c r="F29" s="386"/>
      <c r="G29" s="804"/>
      <c r="H29" s="702"/>
      <c r="I29" s="408" t="s">
        <v>2</v>
      </c>
    </row>
    <row r="30" spans="1:9" ht="17" customHeight="1">
      <c r="A30" s="409"/>
      <c r="B30" s="381" t="s">
        <v>103</v>
      </c>
      <c r="C30" s="386" t="str">
        <f>"# " &amp; VALUE(RIGHT(C80,2)-1)</f>
        <v># 6</v>
      </c>
      <c r="D30" s="386" t="str">
        <f>"# " &amp; VALUE(RIGHT(D80,2)-1)</f>
        <v># 7</v>
      </c>
      <c r="E30" s="386" t="str">
        <f>"# " &amp; VALUE(RIGHT(E80,2)-1)</f>
        <v># 8</v>
      </c>
      <c r="F30" s="386" t="str">
        <f>E80</f>
        <v># 9</v>
      </c>
      <c r="G30" s="725"/>
      <c r="H30" s="729"/>
      <c r="I30" s="414"/>
    </row>
    <row r="31" spans="1:9" s="348" customFormat="1" ht="17" customHeight="1" thickBot="1">
      <c r="A31" s="419" t="s">
        <v>6</v>
      </c>
      <c r="B31" s="359"/>
      <c r="C31" s="397"/>
      <c r="D31" s="397"/>
      <c r="E31" s="397"/>
      <c r="F31" s="397"/>
      <c r="G31" s="701"/>
      <c r="H31" s="700" t="s">
        <v>452</v>
      </c>
      <c r="I31" s="431" t="s">
        <v>6</v>
      </c>
    </row>
    <row r="32" spans="1:9" ht="17" customHeight="1">
      <c r="A32" s="432"/>
      <c r="B32" s="421" t="s">
        <v>17</v>
      </c>
      <c r="C32" s="334"/>
      <c r="D32" s="366"/>
      <c r="E32" s="367" t="str">
        <f>$E$73</f>
        <v>東張西望  Scoop 2025</v>
      </c>
      <c r="F32" s="366"/>
      <c r="G32" s="701"/>
      <c r="H32" s="699" t="s">
        <v>453</v>
      </c>
      <c r="I32" s="400"/>
    </row>
    <row r="33" spans="1:9" ht="17" customHeight="1">
      <c r="A33" s="425" t="s">
        <v>2</v>
      </c>
      <c r="B33" s="397" t="str">
        <f>B9</f>
        <v># 145</v>
      </c>
      <c r="C33" s="397" t="str">
        <f>B74</f>
        <v># 146</v>
      </c>
      <c r="D33" s="397" t="str">
        <f>D9</f>
        <v># 147</v>
      </c>
      <c r="E33" s="397" t="str">
        <f>E9</f>
        <v># 148</v>
      </c>
      <c r="F33" s="397" t="str">
        <f>F9</f>
        <v># 149</v>
      </c>
      <c r="G33" s="698"/>
      <c r="H33" s="697" t="s">
        <v>454</v>
      </c>
      <c r="I33" s="384" t="s">
        <v>2</v>
      </c>
    </row>
    <row r="34" spans="1:9" ht="17" customHeight="1">
      <c r="A34" s="409"/>
      <c r="B34" s="421" t="s">
        <v>17</v>
      </c>
      <c r="C34" s="366"/>
      <c r="D34" s="386" t="s">
        <v>70</v>
      </c>
      <c r="E34" s="386"/>
      <c r="F34" s="386"/>
      <c r="G34" s="698"/>
      <c r="H34" s="696" t="s">
        <v>455</v>
      </c>
      <c r="I34" s="435"/>
    </row>
    <row r="35" spans="1:9" ht="17" customHeight="1">
      <c r="A35" s="409"/>
      <c r="B35" s="386" t="s">
        <v>348</v>
      </c>
      <c r="C35" s="386" t="str">
        <f>B61</f>
        <v># 1881</v>
      </c>
      <c r="D35" s="386" t="str">
        <f>C61</f>
        <v># 1882</v>
      </c>
      <c r="E35" s="386" t="str">
        <f>D61</f>
        <v># 1883</v>
      </c>
      <c r="F35" s="386" t="str">
        <f>E61</f>
        <v># 1884</v>
      </c>
      <c r="G35" s="698"/>
      <c r="H35" s="695" t="s">
        <v>349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715"/>
      <c r="H36" s="694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108</v>
      </c>
      <c r="H37" s="749" t="s">
        <v>456</v>
      </c>
      <c r="I37" s="443"/>
    </row>
    <row r="38" spans="1:9" ht="17" customHeight="1">
      <c r="A38" s="399"/>
      <c r="B38" s="386" t="str">
        <f>B21</f>
        <v># 1343</v>
      </c>
      <c r="C38" s="386" t="str">
        <f>C21</f>
        <v># 1344</v>
      </c>
      <c r="D38" s="386" t="str">
        <f t="shared" ref="D38:F38" si="6">"# " &amp; VALUE(RIGHT(C38,4)+1)</f>
        <v># 1345</v>
      </c>
      <c r="E38" s="386" t="str">
        <f t="shared" si="6"/>
        <v># 1346</v>
      </c>
      <c r="F38" s="387" t="str">
        <f t="shared" si="6"/>
        <v># 1347</v>
      </c>
      <c r="G38" s="436" t="s">
        <v>350</v>
      </c>
      <c r="H38" s="750"/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107</v>
      </c>
      <c r="H39" s="748" t="s">
        <v>457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747" t="s">
        <v>76</v>
      </c>
      <c r="I40" s="435"/>
    </row>
    <row r="41" spans="1:9" ht="17" customHeight="1" thickBot="1">
      <c r="A41" s="399"/>
      <c r="B41" s="245"/>
      <c r="C41" s="236"/>
      <c r="D41" s="246" t="s">
        <v>208</v>
      </c>
      <c r="E41" s="236"/>
      <c r="F41" s="236"/>
      <c r="G41" s="241" t="s">
        <v>351</v>
      </c>
      <c r="H41" s="747"/>
      <c r="I41" s="435"/>
    </row>
    <row r="42" spans="1:9" s="348" customFormat="1" ht="17" customHeight="1" thickBot="1">
      <c r="A42" s="450" t="s">
        <v>8</v>
      </c>
      <c r="B42" s="245" t="s">
        <v>352</v>
      </c>
      <c r="C42" s="236" t="str">
        <f>"# " &amp; VALUE(RIGHT(B42,4)+1)</f>
        <v># 1727</v>
      </c>
      <c r="D42" s="236" t="str">
        <f>"# " &amp; VALUE(RIGHT(C42,4)+1)</f>
        <v># 1728</v>
      </c>
      <c r="E42" s="236" t="str">
        <f>"# " &amp; VALUE(RIGHT(D42,4)+1)</f>
        <v># 1729</v>
      </c>
      <c r="F42" s="236" t="str">
        <f>"# " &amp; VALUE(RIGHT(E42,4)+1)</f>
        <v># 1730</v>
      </c>
      <c r="G42" s="242" t="s">
        <v>21</v>
      </c>
      <c r="H42" s="703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784" t="s">
        <v>72</v>
      </c>
      <c r="H43" s="785"/>
      <c r="I43" s="424"/>
    </row>
    <row r="44" spans="1:9" ht="17" customHeight="1">
      <c r="A44" s="409"/>
      <c r="B44" s="452" t="s">
        <v>17</v>
      </c>
      <c r="C44" s="366"/>
      <c r="D44" s="366"/>
      <c r="E44" s="366" t="s">
        <v>36</v>
      </c>
      <c r="F44" s="366"/>
      <c r="G44" s="418" t="str">
        <f>B70</f>
        <v>美食新聞報道 # 90</v>
      </c>
      <c r="H44" s="386" t="str">
        <f>C70</f>
        <v>美食新聞報道 # 91</v>
      </c>
      <c r="I44" s="414"/>
    </row>
    <row r="45" spans="1:9" ht="17" customHeight="1">
      <c r="A45" s="453" t="s">
        <v>2</v>
      </c>
      <c r="B45" s="361" t="str">
        <f>B19</f>
        <v># 2562</v>
      </c>
      <c r="C45" s="386" t="str">
        <f>C19</f>
        <v># 2563</v>
      </c>
      <c r="D45" s="386" t="str">
        <f>C76</f>
        <v># 2564</v>
      </c>
      <c r="E45" s="386" t="str">
        <f>D76</f>
        <v># 2565</v>
      </c>
      <c r="F45" s="386" t="str">
        <f>E76</f>
        <v># 2566</v>
      </c>
      <c r="G45" s="361"/>
      <c r="H45" s="397"/>
      <c r="I45" s="408" t="s">
        <v>2</v>
      </c>
    </row>
    <row r="46" spans="1:9" ht="17" customHeight="1">
      <c r="A46" s="454"/>
      <c r="B46" s="421" t="s">
        <v>17</v>
      </c>
      <c r="C46" s="367"/>
      <c r="D46" s="367"/>
      <c r="E46" s="367"/>
      <c r="F46" s="367"/>
      <c r="G46" s="672" t="s">
        <v>72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599"/>
      <c r="C47" s="386"/>
      <c r="D47" s="386" t="str">
        <f>D85</f>
        <v>相思令 Everlasting Longing (30 EPI)</v>
      </c>
      <c r="E47" s="386"/>
      <c r="F47" s="386"/>
      <c r="G47" s="665"/>
      <c r="H47" s="487" t="str">
        <f>G79</f>
        <v>Danny's Last Summer 結他‧低泣‧童年時</v>
      </c>
      <c r="I47" s="460">
        <v>1500</v>
      </c>
    </row>
    <row r="48" spans="1:9" ht="17" customHeight="1">
      <c r="A48" s="461"/>
      <c r="B48" s="386" t="s">
        <v>103</v>
      </c>
      <c r="C48" s="386" t="str">
        <f>B86</f>
        <v># 6</v>
      </c>
      <c r="D48" s="386" t="str">
        <f>C86</f>
        <v># 7</v>
      </c>
      <c r="E48" s="386" t="str">
        <f>D86</f>
        <v># 8</v>
      </c>
      <c r="F48" s="386" t="str">
        <f>E86</f>
        <v># 9</v>
      </c>
      <c r="G48" s="673"/>
      <c r="H48" s="487"/>
      <c r="I48" s="463"/>
    </row>
    <row r="49" spans="1:9" ht="17" customHeight="1">
      <c r="A49" s="464">
        <v>30</v>
      </c>
      <c r="B49" s="359"/>
      <c r="C49" s="397"/>
      <c r="D49" s="397"/>
      <c r="E49" s="397"/>
      <c r="F49" s="397"/>
      <c r="G49" s="670" t="s">
        <v>321</v>
      </c>
      <c r="H49" s="497"/>
      <c r="I49" s="408" t="s">
        <v>2</v>
      </c>
    </row>
    <row r="50" spans="1:9" ht="17" customHeight="1">
      <c r="A50" s="454"/>
      <c r="B50" s="410" t="s">
        <v>17</v>
      </c>
      <c r="C50" s="600"/>
      <c r="D50" s="601" t="s">
        <v>198</v>
      </c>
      <c r="E50" s="412"/>
      <c r="F50" s="413"/>
      <c r="G50" s="669"/>
      <c r="H50" s="455" t="s">
        <v>23</v>
      </c>
      <c r="I50" s="414"/>
    </row>
    <row r="51" spans="1:9" ht="17" customHeight="1">
      <c r="A51" s="454"/>
      <c r="B51" s="421" t="s">
        <v>17</v>
      </c>
      <c r="C51" s="366"/>
      <c r="D51" s="402" t="str">
        <f>D22</f>
        <v>一日打工限定 A Day with a Pro (15 EPI) (15 EPI)</v>
      </c>
      <c r="E51" s="366"/>
      <c r="F51" s="366"/>
      <c r="G51" s="669"/>
      <c r="H51" s="459" t="str">
        <f>G70</f>
        <v>新聞透視 # 20</v>
      </c>
      <c r="I51" s="414"/>
    </row>
    <row r="52" spans="1:9" s="348" customFormat="1" ht="17" customHeight="1" thickBot="1">
      <c r="A52" s="457">
        <v>1600</v>
      </c>
      <c r="B52" s="359" t="str">
        <f>B23</f>
        <v># 5</v>
      </c>
      <c r="C52" s="397" t="str">
        <f>C23</f>
        <v># 6</v>
      </c>
      <c r="D52" s="397" t="str">
        <f>"# " &amp; VALUE(RIGHT(C52,2)+1)</f>
        <v># 7</v>
      </c>
      <c r="E52" s="397" t="str">
        <f>"# " &amp; VALUE(RIGHT(D52,2)+1)</f>
        <v># 8</v>
      </c>
      <c r="F52" s="397" t="str">
        <f>"# " &amp; VALUE(RIGHT(E52,2)+1)</f>
        <v># 9</v>
      </c>
      <c r="G52" s="671"/>
      <c r="H52" s="468"/>
      <c r="I52" s="460">
        <v>1600</v>
      </c>
    </row>
    <row r="53" spans="1:9" ht="17" customHeight="1">
      <c r="A53" s="349"/>
      <c r="B53" s="469" t="s">
        <v>353</v>
      </c>
      <c r="C53" s="482" t="s">
        <v>214</v>
      </c>
      <c r="D53" s="351" t="s">
        <v>300</v>
      </c>
      <c r="E53" s="483" t="s">
        <v>60</v>
      </c>
      <c r="F53" s="482" t="s">
        <v>354</v>
      </c>
      <c r="G53" s="739" t="s">
        <v>72</v>
      </c>
      <c r="H53" s="455" t="s">
        <v>23</v>
      </c>
      <c r="I53" s="404"/>
    </row>
    <row r="54" spans="1:9" ht="17" customHeight="1">
      <c r="A54" s="372"/>
      <c r="B54" s="470" t="s">
        <v>355</v>
      </c>
      <c r="C54" s="471" t="s">
        <v>216</v>
      </c>
      <c r="D54" s="472" t="s">
        <v>301</v>
      </c>
      <c r="E54" s="473" t="s">
        <v>218</v>
      </c>
      <c r="F54" s="474" t="s">
        <v>356</v>
      </c>
      <c r="G54" s="732" t="s">
        <v>436</v>
      </c>
      <c r="H54" s="585" t="str">
        <f>G84</f>
        <v>紋人多故事 # 6</v>
      </c>
      <c r="I54" s="476"/>
    </row>
    <row r="55" spans="1:9" ht="16.75" customHeight="1">
      <c r="A55" s="358">
        <v>30</v>
      </c>
      <c r="B55" s="359" t="s">
        <v>74</v>
      </c>
      <c r="C55" s="361" t="s">
        <v>307</v>
      </c>
      <c r="D55" s="361" t="s">
        <v>302</v>
      </c>
      <c r="E55" s="361" t="s">
        <v>357</v>
      </c>
      <c r="F55" s="361" t="s">
        <v>74</v>
      </c>
      <c r="G55" s="693"/>
      <c r="H55" s="477"/>
      <c r="I55" s="478">
        <v>30</v>
      </c>
    </row>
    <row r="56" spans="1:9" ht="17" customHeight="1">
      <c r="A56" s="372"/>
      <c r="B56" s="479" t="s">
        <v>20</v>
      </c>
      <c r="C56" s="480" t="s">
        <v>220</v>
      </c>
      <c r="D56" s="481" t="s">
        <v>221</v>
      </c>
      <c r="E56" s="797" t="s">
        <v>413</v>
      </c>
      <c r="F56" s="798"/>
      <c r="G56" s="739" t="s">
        <v>72</v>
      </c>
      <c r="H56" s="455" t="s">
        <v>23</v>
      </c>
      <c r="I56" s="456"/>
    </row>
    <row r="57" spans="1:9" ht="17" customHeight="1">
      <c r="A57" s="372"/>
      <c r="B57" s="436" t="s">
        <v>326</v>
      </c>
      <c r="C57" s="387" t="s">
        <v>93</v>
      </c>
      <c r="D57" s="386" t="s">
        <v>83</v>
      </c>
      <c r="E57" s="799" t="s">
        <v>408</v>
      </c>
      <c r="F57" s="800"/>
      <c r="G57" s="805" t="s">
        <v>439</v>
      </c>
      <c r="H57" s="487" t="str">
        <f>G76</f>
        <v>香港系列之原味道 #8 (9 EPI)</v>
      </c>
      <c r="I57" s="456"/>
    </row>
    <row r="58" spans="1:9" s="348" customFormat="1" ht="17" customHeight="1" thickBot="1">
      <c r="A58" s="488">
        <v>1700</v>
      </c>
      <c r="B58" s="489"/>
      <c r="C58" s="397" t="s">
        <v>141</v>
      </c>
      <c r="D58" s="361" t="s">
        <v>249</v>
      </c>
      <c r="E58" s="643" t="s">
        <v>414</v>
      </c>
      <c r="F58" s="644" t="s">
        <v>415</v>
      </c>
      <c r="G58" s="806"/>
      <c r="H58" s="490"/>
      <c r="I58" s="460">
        <v>1700</v>
      </c>
    </row>
    <row r="59" spans="1:9" ht="17" customHeight="1">
      <c r="A59" s="401"/>
      <c r="B59" s="366" t="s">
        <v>63</v>
      </c>
      <c r="C59" s="587"/>
      <c r="D59" s="403"/>
      <c r="E59" s="403"/>
      <c r="F59" s="403"/>
      <c r="G59" s="739" t="s">
        <v>72</v>
      </c>
      <c r="H59" s="455" t="s">
        <v>23</v>
      </c>
      <c r="I59" s="404"/>
    </row>
    <row r="60" spans="1:9" ht="17" customHeight="1">
      <c r="A60" s="454"/>
      <c r="B60" s="483"/>
      <c r="C60" s="386"/>
      <c r="D60" s="491" t="s">
        <v>62</v>
      </c>
      <c r="E60" s="334"/>
      <c r="F60" s="334"/>
      <c r="G60" s="698" t="s">
        <v>458</v>
      </c>
      <c r="H60" s="459" t="str">
        <f>H35</f>
        <v>新聞掏寶 # 252</v>
      </c>
      <c r="I60" s="456"/>
    </row>
    <row r="61" spans="1:9" ht="17" customHeight="1">
      <c r="A61" s="464">
        <v>30</v>
      </c>
      <c r="B61" s="397" t="s">
        <v>358</v>
      </c>
      <c r="C61" s="397" t="str">
        <f>"# " &amp; VALUE(RIGHT(B61,4)+1)</f>
        <v># 1882</v>
      </c>
      <c r="D61" s="397" t="str">
        <f>"# " &amp; VALUE(RIGHT(C61,4)+1)</f>
        <v># 1883</v>
      </c>
      <c r="E61" s="386" t="str">
        <f>"# " &amp; VALUE(RIGHT(D61,4)+1)</f>
        <v># 1884</v>
      </c>
      <c r="F61" s="397" t="str">
        <f>"# " &amp; VALUE(RIGHT(E61,4)+1)</f>
        <v># 1885</v>
      </c>
      <c r="G61" s="725"/>
      <c r="H61" s="494"/>
      <c r="I61" s="478">
        <v>30</v>
      </c>
    </row>
    <row r="62" spans="1:9" ht="17" customHeight="1">
      <c r="A62" s="495"/>
      <c r="B62" s="421" t="s">
        <v>305</v>
      </c>
      <c r="C62" s="403"/>
      <c r="D62" s="403"/>
      <c r="E62" s="403"/>
      <c r="F62" s="403"/>
      <c r="G62" s="692">
        <v>1745</v>
      </c>
      <c r="H62" s="250" t="s">
        <v>52</v>
      </c>
      <c r="I62" s="456"/>
    </row>
    <row r="63" spans="1:9" ht="17" customHeight="1">
      <c r="A63" s="454"/>
      <c r="B63" s="350"/>
      <c r="C63" s="483"/>
      <c r="D63" s="588" t="s">
        <v>306</v>
      </c>
      <c r="E63" s="491"/>
      <c r="F63" s="491"/>
      <c r="G63" s="434" t="s">
        <v>20</v>
      </c>
      <c r="H63" s="246" t="s">
        <v>359</v>
      </c>
      <c r="I63" s="456"/>
    </row>
    <row r="64" spans="1:9" s="348" customFormat="1" ht="17" customHeight="1" thickBot="1">
      <c r="A64" s="457">
        <v>1800</v>
      </c>
      <c r="B64" s="381" t="s">
        <v>141</v>
      </c>
      <c r="C64" s="386" t="str">
        <f>"# " &amp; VALUE(RIGHT(B64,2)+1)</f>
        <v># 9</v>
      </c>
      <c r="D64" s="386" t="str">
        <f>"# " &amp; VALUE(RIGHT(C64,2)+1)</f>
        <v># 10</v>
      </c>
      <c r="E64" s="386" t="str">
        <f>"# " &amp; VALUE(RIGHT(D64,2)+1)</f>
        <v># 11</v>
      </c>
      <c r="F64" s="386" t="str">
        <f>"# " &amp; VALUE(RIGHT(E64,2)+1)</f>
        <v># 12</v>
      </c>
      <c r="G64" s="498" t="s">
        <v>328</v>
      </c>
      <c r="H64" s="327" t="s">
        <v>45</v>
      </c>
      <c r="I64" s="460">
        <v>1800</v>
      </c>
    </row>
    <row r="65" spans="1:9" ht="17" customHeight="1">
      <c r="A65" s="454"/>
      <c r="B65" s="381"/>
      <c r="C65" s="386"/>
      <c r="D65" s="386"/>
      <c r="E65" s="386"/>
      <c r="F65" s="387"/>
      <c r="G65" s="791" t="s">
        <v>230</v>
      </c>
      <c r="H65" s="792"/>
      <c r="I65" s="369"/>
    </row>
    <row r="66" spans="1:9" ht="17" customHeight="1" thickBot="1">
      <c r="A66" s="464">
        <v>30</v>
      </c>
      <c r="B66" s="499"/>
      <c r="C66" s="370"/>
      <c r="D66" s="370"/>
      <c r="E66" s="370"/>
      <c r="F66" s="500"/>
      <c r="G66" s="501" t="str">
        <f>E58</f>
        <v># 3</v>
      </c>
      <c r="H66" s="502" t="str">
        <f>F58</f>
        <v># 4</v>
      </c>
      <c r="I66" s="363">
        <v>30</v>
      </c>
    </row>
    <row r="67" spans="1:9" ht="17" customHeight="1">
      <c r="A67" s="454"/>
      <c r="B67" s="773" t="s">
        <v>231</v>
      </c>
      <c r="C67" s="756"/>
      <c r="D67" s="756"/>
      <c r="E67" s="756"/>
      <c r="F67" s="757"/>
      <c r="G67" s="774" t="s">
        <v>232</v>
      </c>
      <c r="H67" s="775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40" t="s">
        <v>64</v>
      </c>
      <c r="D69" s="730" t="s">
        <v>433</v>
      </c>
      <c r="E69" s="255" t="s">
        <v>113</v>
      </c>
      <c r="F69" s="256" t="s">
        <v>65</v>
      </c>
      <c r="G69" s="594" t="s">
        <v>109</v>
      </c>
      <c r="H69" s="603" t="s">
        <v>51</v>
      </c>
      <c r="I69" s="463"/>
    </row>
    <row r="70" spans="1:9" s="348" customFormat="1" ht="17" customHeight="1">
      <c r="A70" s="488"/>
      <c r="B70" s="259" t="s">
        <v>360</v>
      </c>
      <c r="C70" s="259" t="s">
        <v>361</v>
      </c>
      <c r="D70" s="732" t="s">
        <v>362</v>
      </c>
      <c r="E70" s="260" t="s">
        <v>363</v>
      </c>
      <c r="F70" s="261" t="s">
        <v>364</v>
      </c>
      <c r="G70" s="595" t="s">
        <v>365</v>
      </c>
      <c r="H70" s="604" t="s">
        <v>366</v>
      </c>
      <c r="I70" s="591"/>
    </row>
    <row r="71" spans="1:9" s="348" customFormat="1" ht="17" customHeight="1">
      <c r="A71" s="372">
        <v>30</v>
      </c>
      <c r="B71" s="263" t="s">
        <v>66</v>
      </c>
      <c r="C71" s="263" t="s">
        <v>66</v>
      </c>
      <c r="D71" s="728" t="s">
        <v>434</v>
      </c>
      <c r="E71" s="264" t="s">
        <v>112</v>
      </c>
      <c r="F71" s="265" t="s">
        <v>239</v>
      </c>
      <c r="G71" s="596" t="s">
        <v>110</v>
      </c>
      <c r="H71" s="301" t="s">
        <v>125</v>
      </c>
      <c r="I71" s="456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198</v>
      </c>
      <c r="E72" s="269"/>
      <c r="F72" s="270">
        <v>1935</v>
      </c>
      <c r="G72" s="271"/>
      <c r="H72" s="605">
        <v>1935</v>
      </c>
      <c r="I72" s="456"/>
    </row>
    <row r="73" spans="1:9" ht="17" customHeight="1">
      <c r="A73" s="510"/>
      <c r="B73" s="273" t="s">
        <v>54</v>
      </c>
      <c r="C73" s="237"/>
      <c r="D73" s="237"/>
      <c r="E73" s="246" t="s">
        <v>240</v>
      </c>
      <c r="F73" s="237"/>
      <c r="G73" s="237"/>
      <c r="H73" s="237"/>
      <c r="I73" s="592"/>
    </row>
    <row r="74" spans="1:9" s="348" customFormat="1" ht="17" customHeight="1" thickBot="1">
      <c r="A74" s="488">
        <v>2000</v>
      </c>
      <c r="B74" s="245" t="s">
        <v>367</v>
      </c>
      <c r="C74" s="239" t="str">
        <f t="shared" ref="C74:H74" si="7">"# " &amp; VALUE(RIGHT(B74,3)+1)</f>
        <v># 147</v>
      </c>
      <c r="D74" s="239" t="str">
        <f t="shared" si="7"/>
        <v># 148</v>
      </c>
      <c r="E74" s="239" t="str">
        <f t="shared" si="7"/>
        <v># 149</v>
      </c>
      <c r="F74" s="239" t="str">
        <f t="shared" si="7"/>
        <v># 150</v>
      </c>
      <c r="G74" s="239" t="str">
        <f t="shared" si="7"/>
        <v># 151</v>
      </c>
      <c r="H74" s="239" t="str">
        <f t="shared" si="7"/>
        <v># 152</v>
      </c>
      <c r="I74" s="460">
        <v>2000</v>
      </c>
    </row>
    <row r="75" spans="1:9" s="348" customFormat="1" ht="17" customHeight="1">
      <c r="A75" s="513"/>
      <c r="B75" s="273" t="s">
        <v>89</v>
      </c>
      <c r="C75" s="275" t="s">
        <v>22</v>
      </c>
      <c r="D75" s="250"/>
      <c r="E75" s="250" t="s">
        <v>242</v>
      </c>
      <c r="F75" s="248"/>
      <c r="G75" s="276" t="s">
        <v>111</v>
      </c>
      <c r="H75" s="726" t="s">
        <v>441</v>
      </c>
      <c r="I75" s="505"/>
    </row>
    <row r="76" spans="1:9" ht="17" customHeight="1">
      <c r="A76" s="372">
        <v>30</v>
      </c>
      <c r="B76" s="245" t="s">
        <v>368</v>
      </c>
      <c r="C76" s="236" t="str">
        <f>"# " &amp; VALUE(RIGHT(B76,4)+1)</f>
        <v># 2564</v>
      </c>
      <c r="D76" s="236" t="str">
        <f>"# " &amp; VALUE(RIGHT(C76,4)+1)</f>
        <v># 2565</v>
      </c>
      <c r="E76" s="236" t="str">
        <f>"# " &amp; VALUE(RIGHT(D76,4)+1)</f>
        <v># 2566</v>
      </c>
      <c r="F76" s="236" t="str">
        <f>"# " &amp; VALUE(RIGHT(E76,4)+1)</f>
        <v># 2567</v>
      </c>
      <c r="G76" s="282" t="s">
        <v>369</v>
      </c>
      <c r="H76" s="731"/>
      <c r="I76" s="363">
        <v>30</v>
      </c>
    </row>
    <row r="77" spans="1:9" ht="17" customHeight="1">
      <c r="A77" s="364"/>
      <c r="B77" s="645" t="s">
        <v>416</v>
      </c>
      <c r="C77" s="646"/>
      <c r="D77" s="647" t="s">
        <v>417</v>
      </c>
      <c r="E77" s="648"/>
      <c r="F77" s="649"/>
      <c r="G77" s="294" t="s">
        <v>370</v>
      </c>
      <c r="H77" s="724"/>
      <c r="I77" s="516"/>
    </row>
    <row r="78" spans="1:9" ht="17" customHeight="1" thickBot="1">
      <c r="A78" s="372"/>
      <c r="B78" s="650"/>
      <c r="C78" s="651"/>
      <c r="D78" s="652"/>
      <c r="E78" s="652"/>
      <c r="F78" s="653"/>
      <c r="G78" s="291"/>
      <c r="H78" s="746" t="s">
        <v>462</v>
      </c>
      <c r="I78" s="369"/>
    </row>
    <row r="79" spans="1:9" s="348" customFormat="1" ht="17" customHeight="1" thickBot="1">
      <c r="A79" s="518">
        <v>2100</v>
      </c>
      <c r="B79" s="654"/>
      <c r="C79" s="655"/>
      <c r="D79" s="656" t="s">
        <v>410</v>
      </c>
      <c r="E79" s="652"/>
      <c r="F79" s="653"/>
      <c r="G79" s="296" t="s">
        <v>371</v>
      </c>
      <c r="H79" s="723" t="s">
        <v>442</v>
      </c>
      <c r="I79" s="503">
        <v>2100</v>
      </c>
    </row>
    <row r="80" spans="1:9" s="348" customFormat="1" ht="17" customHeight="1">
      <c r="A80" s="461"/>
      <c r="B80" s="652" t="s">
        <v>418</v>
      </c>
      <c r="C80" s="652" t="s">
        <v>419</v>
      </c>
      <c r="D80" s="652" t="s">
        <v>420</v>
      </c>
      <c r="E80" s="652" t="s">
        <v>421</v>
      </c>
      <c r="F80" s="653" t="s">
        <v>422</v>
      </c>
      <c r="G80" s="292" t="s">
        <v>372</v>
      </c>
      <c r="H80" s="723"/>
      <c r="I80" s="505"/>
    </row>
    <row r="81" spans="1:9" s="348" customFormat="1" ht="17" customHeight="1">
      <c r="A81" s="520"/>
      <c r="B81" s="652"/>
      <c r="C81" s="652"/>
      <c r="D81" s="652"/>
      <c r="E81" s="652"/>
      <c r="F81" s="653"/>
      <c r="G81" s="285"/>
      <c r="H81" s="723"/>
      <c r="I81" s="507"/>
    </row>
    <row r="82" spans="1:9" ht="17" customHeight="1">
      <c r="A82" s="464">
        <v>30</v>
      </c>
      <c r="B82" s="652"/>
      <c r="C82" s="652"/>
      <c r="D82" s="652"/>
      <c r="E82" s="652"/>
      <c r="F82" s="653"/>
      <c r="G82" s="606"/>
      <c r="H82" s="727"/>
      <c r="I82" s="363">
        <v>30</v>
      </c>
    </row>
    <row r="83" spans="1:9" ht="17" customHeight="1">
      <c r="A83" s="454"/>
      <c r="B83" s="273" t="s">
        <v>323</v>
      </c>
      <c r="C83" s="250"/>
      <c r="D83" s="248" t="s">
        <v>22</v>
      </c>
      <c r="E83" s="280"/>
      <c r="F83" s="281"/>
      <c r="G83" s="308" t="s">
        <v>320</v>
      </c>
      <c r="H83" s="809" t="s">
        <v>467</v>
      </c>
      <c r="I83" s="369"/>
    </row>
    <row r="84" spans="1:9" ht="17" customHeight="1">
      <c r="A84" s="454"/>
      <c r="B84" s="243"/>
      <c r="C84" s="244"/>
      <c r="D84" s="236"/>
      <c r="E84" s="236"/>
      <c r="F84" s="284"/>
      <c r="G84" s="259" t="s">
        <v>373</v>
      </c>
      <c r="H84" s="708" t="s">
        <v>459</v>
      </c>
      <c r="I84" s="369"/>
    </row>
    <row r="85" spans="1:9" s="348" customFormat="1" ht="17" customHeight="1" thickBot="1">
      <c r="A85" s="457">
        <v>2200</v>
      </c>
      <c r="B85" s="245"/>
      <c r="C85" s="287"/>
      <c r="D85" s="236" t="s">
        <v>324</v>
      </c>
      <c r="E85" s="236"/>
      <c r="F85" s="284"/>
      <c r="G85" s="607" t="s">
        <v>114</v>
      </c>
      <c r="H85" s="718" t="s">
        <v>460</v>
      </c>
      <c r="I85" s="503">
        <v>2200</v>
      </c>
    </row>
    <row r="86" spans="1:9" s="348" customFormat="1" ht="17" customHeight="1">
      <c r="A86" s="520"/>
      <c r="B86" s="245" t="s">
        <v>106</v>
      </c>
      <c r="C86" s="236" t="str">
        <f>"# " &amp; VALUE(RIGHT(B86,2)+1)</f>
        <v># 7</v>
      </c>
      <c r="D86" s="236" t="str">
        <f>"# " &amp; VALUE(RIGHT(C86,2)+1)</f>
        <v># 8</v>
      </c>
      <c r="E86" s="236" t="str">
        <f>"# " &amp; VALUE(RIGHT(D86,2)+1)</f>
        <v># 9</v>
      </c>
      <c r="F86" s="284" t="str">
        <f>"# " &amp; VALUE(RIGHT(E86,2)+1)</f>
        <v># 10</v>
      </c>
      <c r="G86" s="679">
        <v>800641584</v>
      </c>
      <c r="H86" s="726" t="s">
        <v>438</v>
      </c>
      <c r="I86" s="505"/>
    </row>
    <row r="87" spans="1:9" s="348" customFormat="1" ht="17" customHeight="1">
      <c r="A87" s="520"/>
      <c r="B87" s="245"/>
      <c r="C87" s="236"/>
      <c r="D87" s="236"/>
      <c r="E87" s="236"/>
      <c r="F87" s="284"/>
      <c r="G87" s="678"/>
      <c r="H87" s="719" t="s">
        <v>461</v>
      </c>
      <c r="I87" s="507"/>
    </row>
    <row r="88" spans="1:9" ht="17" customHeight="1">
      <c r="A88" s="464">
        <v>30</v>
      </c>
      <c r="B88" s="302"/>
      <c r="C88" s="239"/>
      <c r="D88" s="239"/>
      <c r="E88" s="239"/>
      <c r="F88" s="598"/>
      <c r="G88" s="680" t="s">
        <v>374</v>
      </c>
      <c r="H88" s="718" t="s">
        <v>440</v>
      </c>
      <c r="I88" s="363">
        <v>30</v>
      </c>
    </row>
    <row r="89" spans="1:9" ht="17" customHeight="1">
      <c r="A89" s="495"/>
      <c r="B89" s="244" t="s">
        <v>250</v>
      </c>
      <c r="C89" s="227"/>
      <c r="D89" s="307"/>
      <c r="E89" s="307"/>
      <c r="F89" s="307"/>
      <c r="G89" s="662" t="s">
        <v>276</v>
      </c>
      <c r="H89" s="676" t="s">
        <v>423</v>
      </c>
      <c r="I89" s="369"/>
    </row>
    <row r="90" spans="1:9" ht="17" customHeight="1">
      <c r="A90" s="454"/>
      <c r="B90" s="310"/>
      <c r="C90" s="227"/>
      <c r="D90" s="246" t="s">
        <v>325</v>
      </c>
      <c r="E90" s="246"/>
      <c r="F90" s="246"/>
      <c r="G90" s="663"/>
      <c r="H90" s="675"/>
      <c r="I90" s="369"/>
    </row>
    <row r="91" spans="1:9" ht="17" customHeight="1">
      <c r="A91" s="454"/>
      <c r="B91" s="236" t="s">
        <v>106</v>
      </c>
      <c r="C91" s="236" t="str">
        <f>"# " &amp; VALUE(RIGHT(B91,2)+1)</f>
        <v># 7</v>
      </c>
      <c r="D91" s="236" t="str">
        <f>"# " &amp; VALUE(RIGHT(C91,2)+1)</f>
        <v># 8</v>
      </c>
      <c r="E91" s="236" t="str">
        <f>"# " &amp; VALUE(RIGHT(D91,2)+1)</f>
        <v># 9</v>
      </c>
      <c r="F91" s="236" t="str">
        <f>"# " &amp; VALUE(RIGHT(E91,2)+1)</f>
        <v># 10</v>
      </c>
      <c r="G91" s="664"/>
      <c r="H91" s="675" t="s">
        <v>424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661"/>
      <c r="H92" s="675" t="s">
        <v>425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677" t="s">
        <v>426</v>
      </c>
      <c r="H93" s="675"/>
      <c r="I93" s="505"/>
    </row>
    <row r="94" spans="1:9" s="348" customFormat="1" ht="17" customHeight="1">
      <c r="A94" s="523"/>
      <c r="B94" s="245"/>
      <c r="C94" s="314" t="s">
        <v>257</v>
      </c>
      <c r="D94" s="315"/>
      <c r="E94" s="316" t="s">
        <v>185</v>
      </c>
      <c r="F94" s="314" t="s">
        <v>257</v>
      </c>
      <c r="G94" s="668" t="s">
        <v>375</v>
      </c>
      <c r="H94" s="675"/>
      <c r="I94" s="507"/>
    </row>
    <row r="95" spans="1:9" s="348" customFormat="1" ht="17" customHeight="1" thickBot="1">
      <c r="A95" s="524">
        <v>2315</v>
      </c>
      <c r="B95" s="245" t="s">
        <v>376</v>
      </c>
      <c r="C95" s="236" t="str">
        <f>"# " &amp; VALUE(RIGHT(B95,4)+1)</f>
        <v># 3775</v>
      </c>
      <c r="D95" s="236" t="str">
        <f>"# " &amp; VALUE(RIGHT(C95,4)+1)</f>
        <v># 3776</v>
      </c>
      <c r="E95" s="317"/>
      <c r="F95" s="324" t="s">
        <v>377</v>
      </c>
      <c r="G95" s="674" t="s">
        <v>427</v>
      </c>
      <c r="H95" s="675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186</v>
      </c>
      <c r="F96" s="319"/>
      <c r="G96" s="807" t="s">
        <v>185</v>
      </c>
      <c r="H96" s="808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657" t="s">
        <v>399</v>
      </c>
      <c r="H97" s="657" t="s">
        <v>428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#11</v>
      </c>
      <c r="F98" s="237"/>
      <c r="G98" s="668" t="s">
        <v>429</v>
      </c>
      <c r="H98" s="668" t="s">
        <v>378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665" t="s">
        <v>274</v>
      </c>
      <c r="H99" s="665" t="s">
        <v>430</v>
      </c>
      <c r="I99" s="369"/>
    </row>
    <row r="100" spans="1:9" s="348" customFormat="1" ht="17" customHeight="1" thickBot="1">
      <c r="A100" s="339" t="s">
        <v>9</v>
      </c>
      <c r="B100" s="326"/>
      <c r="C100" s="323"/>
      <c r="D100" s="323" t="s">
        <v>43</v>
      </c>
      <c r="E100" s="360"/>
      <c r="F100" s="323"/>
      <c r="G100" s="674"/>
      <c r="H100" s="674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83"/>
      <c r="C102" s="334"/>
      <c r="D102" s="334" t="str">
        <f>D60</f>
        <v>兄弟幫 Big Boys Club (2505 EPI)</v>
      </c>
      <c r="F102" s="529"/>
      <c r="G102" s="530" t="str">
        <f>G70</f>
        <v>新聞透視 # 20</v>
      </c>
      <c r="H102" s="437" t="str">
        <f>H35</f>
        <v>新聞掏寶 # 252</v>
      </c>
      <c r="I102" s="369"/>
    </row>
    <row r="103" spans="1:9" ht="17" customHeight="1">
      <c r="A103" s="358">
        <v>30</v>
      </c>
      <c r="B103" s="397" t="str">
        <f>B61</f>
        <v># 1881</v>
      </c>
      <c r="C103" s="397" t="str">
        <f>C61</f>
        <v># 1882</v>
      </c>
      <c r="D103" s="397" t="str">
        <f>D61</f>
        <v># 1883</v>
      </c>
      <c r="E103" s="397" t="str">
        <f>E61</f>
        <v># 1884</v>
      </c>
      <c r="F103" s="397" t="str">
        <f>F61</f>
        <v># 1885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440"/>
      <c r="G104" s="504" t="s">
        <v>23</v>
      </c>
      <c r="H104" s="442" t="s">
        <v>20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386" t="s">
        <v>324</v>
      </c>
      <c r="F105" s="386"/>
      <c r="G105" s="533" t="s">
        <v>379</v>
      </c>
      <c r="H105" s="485" t="str">
        <f>H63</f>
        <v>財經透視 # 22</v>
      </c>
      <c r="I105" s="342" t="s">
        <v>10</v>
      </c>
    </row>
    <row r="106" spans="1:9" ht="17" customHeight="1">
      <c r="A106" s="439"/>
      <c r="B106" s="381" t="str">
        <f>B86</f>
        <v># 6</v>
      </c>
      <c r="C106" s="386" t="str">
        <f>"# " &amp; VALUE(RIGHT(B106,2)+1)</f>
        <v># 7</v>
      </c>
      <c r="D106" s="386" t="str">
        <f>"# " &amp; VALUE(RIGHT(C106,2)+1)</f>
        <v># 8</v>
      </c>
      <c r="E106" s="386" t="str">
        <f>"# " &amp; VALUE(RIGHT(D106,2)+1)</f>
        <v># 9</v>
      </c>
      <c r="F106" s="386" t="str">
        <f>"# " &amp; VALUE(RIGHT(E106,2)+1)</f>
        <v># 10</v>
      </c>
      <c r="G106" s="504" t="s">
        <v>23</v>
      </c>
      <c r="H106" s="749" t="s">
        <v>72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398"/>
      <c r="G107" s="533" t="s">
        <v>380</v>
      </c>
      <c r="H107" s="695" t="s">
        <v>466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733" t="s">
        <v>387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刑偵12 D.I.D. 12 (25 EPI)</v>
      </c>
      <c r="E109" s="386"/>
      <c r="F109" s="387"/>
      <c r="G109" s="515" t="str">
        <f>G76</f>
        <v>香港系列之原味道 #8 (9 EPI)</v>
      </c>
      <c r="H109" s="752"/>
      <c r="I109" s="371" t="s">
        <v>11</v>
      </c>
    </row>
    <row r="110" spans="1:9" ht="17" customHeight="1">
      <c r="A110" s="439"/>
      <c r="B110" s="381" t="str">
        <f>B80</f>
        <v># 6</v>
      </c>
      <c r="C110" s="386" t="str">
        <f>"# " &amp; VALUE(RIGHT(B110,2)+1)</f>
        <v># 7</v>
      </c>
      <c r="D110" s="386" t="str">
        <f>"# " &amp; VALUE(RIGHT(C110,2)+1)</f>
        <v># 8</v>
      </c>
      <c r="E110" s="386" t="str">
        <f>"# " &amp; VALUE(RIGHT(D110,2)+1)</f>
        <v># 9</v>
      </c>
      <c r="F110" s="386" t="str">
        <f>"# " &amp; VALUE(RIGHT(E110,2)+1)</f>
        <v># 10</v>
      </c>
      <c r="G110" s="504" t="s">
        <v>23</v>
      </c>
      <c r="H110" s="747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602"/>
      <c r="H111" s="721"/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198</v>
      </c>
      <c r="E112" s="412"/>
      <c r="F112" s="508"/>
      <c r="G112" s="521" t="str">
        <f>G79</f>
        <v>Danny's Last Summer 結他‧低泣‧童年時</v>
      </c>
      <c r="H112" s="746" t="s">
        <v>462</v>
      </c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/>
      <c r="H113" s="747"/>
      <c r="I113" s="388"/>
    </row>
    <row r="114" spans="1:9" s="348" customFormat="1" ht="17" customHeight="1" thickBot="1">
      <c r="A114" s="339" t="s">
        <v>12</v>
      </c>
      <c r="B114" s="359" t="str">
        <f>B76</f>
        <v># 2563</v>
      </c>
      <c r="C114" s="397" t="str">
        <f t="shared" ref="C114:F114" si="8">C76</f>
        <v># 2564</v>
      </c>
      <c r="D114" s="397" t="str">
        <f t="shared" si="8"/>
        <v># 2565</v>
      </c>
      <c r="E114" s="397" t="str">
        <f t="shared" si="8"/>
        <v># 2566</v>
      </c>
      <c r="F114" s="398" t="str">
        <f t="shared" si="8"/>
        <v># 2567</v>
      </c>
      <c r="G114" s="360"/>
      <c r="H114" s="738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266</v>
      </c>
      <c r="E115" s="366"/>
      <c r="F115" s="366"/>
      <c r="G115" s="392"/>
      <c r="H115" s="733" t="s">
        <v>387</v>
      </c>
      <c r="I115" s="443"/>
    </row>
    <row r="116" spans="1:9" ht="17" customHeight="1">
      <c r="A116" s="534">
        <v>30</v>
      </c>
      <c r="B116" s="359" t="str">
        <f>B74</f>
        <v># 146</v>
      </c>
      <c r="C116" s="397" t="str">
        <f t="shared" ref="C116:G116" si="9">C74</f>
        <v># 147</v>
      </c>
      <c r="D116" s="397" t="str">
        <f t="shared" si="9"/>
        <v># 148</v>
      </c>
      <c r="E116" s="397" t="str">
        <f t="shared" si="9"/>
        <v># 149</v>
      </c>
      <c r="F116" s="397" t="str">
        <f t="shared" si="9"/>
        <v># 150</v>
      </c>
      <c r="G116" s="398" t="str">
        <f t="shared" si="9"/>
        <v># 151</v>
      </c>
      <c r="H116" s="708" t="s">
        <v>459</v>
      </c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452" t="s">
        <v>17</v>
      </c>
      <c r="F117" s="452" t="s">
        <v>17</v>
      </c>
      <c r="G117" s="504" t="s">
        <v>23</v>
      </c>
      <c r="H117" s="733" t="s">
        <v>387</v>
      </c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90</v>
      </c>
      <c r="C118" s="386" t="str">
        <f>$C$70</f>
        <v>美食新聞報道 # 91</v>
      </c>
      <c r="D118" s="458" t="str">
        <f>D70</f>
        <v>美食新聞報道 (*港台篇) #2</v>
      </c>
      <c r="E118" s="458" t="str">
        <f>$E$70</f>
        <v>親民的品味 #11</v>
      </c>
      <c r="F118" s="361" t="str">
        <f>F70</f>
        <v>最強生命線 # 399</v>
      </c>
      <c r="G118" s="506" t="str">
        <f>G84</f>
        <v>紋人多故事 # 6</v>
      </c>
      <c r="H118" s="734" t="s">
        <v>461</v>
      </c>
      <c r="I118" s="371" t="s">
        <v>15</v>
      </c>
    </row>
    <row r="119" spans="1:9" ht="17" customHeight="1">
      <c r="A119" s="439"/>
      <c r="B119" s="421" t="s">
        <v>17</v>
      </c>
      <c r="C119" s="366"/>
      <c r="D119" s="367"/>
      <c r="E119" s="367"/>
      <c r="F119" s="367"/>
      <c r="G119" s="504" t="s">
        <v>23</v>
      </c>
      <c r="H119" s="733" t="s">
        <v>387</v>
      </c>
      <c r="I119" s="379"/>
    </row>
    <row r="120" spans="1:9" ht="17" customHeight="1">
      <c r="A120" s="534">
        <v>30</v>
      </c>
      <c r="B120" s="542"/>
      <c r="C120" s="386"/>
      <c r="D120" s="593" t="str">
        <f>D63</f>
        <v>機智女法醫 The Imperial Coroner (20 EPI)</v>
      </c>
      <c r="E120" s="491"/>
      <c r="F120" s="589"/>
      <c r="G120" s="544" t="str">
        <f>G88</f>
        <v>直播靈接觸 #19 (26 EPI)</v>
      </c>
      <c r="H120" s="744" t="s">
        <v>424</v>
      </c>
      <c r="I120" s="384">
        <v>30</v>
      </c>
    </row>
    <row r="121" spans="1:9" ht="17" customHeight="1">
      <c r="A121" s="399"/>
      <c r="B121" s="381" t="str">
        <f>B64</f>
        <v># 8</v>
      </c>
      <c r="C121" s="386" t="str">
        <f>C64</f>
        <v># 9</v>
      </c>
      <c r="D121" s="386" t="str">
        <f>D64</f>
        <v># 10</v>
      </c>
      <c r="E121" s="386" t="str">
        <f>E64</f>
        <v># 11</v>
      </c>
      <c r="F121" s="386" t="str">
        <f>F64</f>
        <v># 12</v>
      </c>
      <c r="G121" s="521"/>
      <c r="H121" s="745" t="s">
        <v>463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7"/>
      <c r="E122" s="397"/>
      <c r="F122" s="397"/>
      <c r="G122" s="493"/>
      <c r="H122" s="743" t="s">
        <v>464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742" t="s">
        <v>72</v>
      </c>
      <c r="I123" s="369"/>
    </row>
    <row r="124" spans="1:9" ht="17" customHeight="1">
      <c r="A124" s="372"/>
      <c r="B124" s="386" t="str">
        <f>B$42</f>
        <v># 1726</v>
      </c>
      <c r="C124" s="386" t="str">
        <f>C$42</f>
        <v># 1727</v>
      </c>
      <c r="D124" s="386" t="str">
        <f>D$42</f>
        <v># 1728</v>
      </c>
      <c r="E124" s="386" t="str">
        <f>E$42</f>
        <v># 1729</v>
      </c>
      <c r="F124" s="386" t="str">
        <f>F42</f>
        <v># 1730</v>
      </c>
      <c r="G124" s="458" t="str">
        <f>G70</f>
        <v>新聞透視 # 20</v>
      </c>
      <c r="H124" s="751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80</v>
      </c>
      <c r="H125" s="703" t="s">
        <v>465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741"/>
      <c r="I126" s="400"/>
    </row>
    <row r="127" spans="1:9" ht="17" customHeight="1" thickBot="1">
      <c r="A127" s="550" t="s">
        <v>14</v>
      </c>
      <c r="B127" s="551" t="s">
        <v>381</v>
      </c>
      <c r="C127" s="552" t="s">
        <v>382</v>
      </c>
      <c r="D127" s="552" t="s">
        <v>383</v>
      </c>
      <c r="E127" s="552" t="s">
        <v>384</v>
      </c>
      <c r="F127" s="552" t="s">
        <v>385</v>
      </c>
      <c r="G127" s="553" t="str">
        <f>G41</f>
        <v>周六聊Teen谷 # 21</v>
      </c>
      <c r="H127" s="740"/>
      <c r="I127" s="555" t="s">
        <v>14</v>
      </c>
    </row>
    <row r="128" spans="1:9" ht="17" customHeight="1" thickTop="1">
      <c r="A128" s="556"/>
      <c r="B128" s="557" t="s">
        <v>386</v>
      </c>
      <c r="C128" s="334"/>
      <c r="D128" s="334"/>
      <c r="E128" s="334"/>
      <c r="F128" s="334"/>
      <c r="G128" s="334"/>
      <c r="H128" s="795">
        <f ca="1">TODAY()</f>
        <v>45803</v>
      </c>
      <c r="I128" s="796"/>
    </row>
    <row r="129" ht="17" customHeight="1"/>
    <row r="130" ht="17" customHeight="1"/>
    <row r="131" ht="17" customHeight="1"/>
  </sheetData>
  <mergeCells count="14">
    <mergeCell ref="C1:G1"/>
    <mergeCell ref="H2:I2"/>
    <mergeCell ref="G11:H11"/>
    <mergeCell ref="B12:F12"/>
    <mergeCell ref="B67:F67"/>
    <mergeCell ref="G67:H67"/>
    <mergeCell ref="E56:F56"/>
    <mergeCell ref="E57:F57"/>
    <mergeCell ref="G96:H96"/>
    <mergeCell ref="G28:G29"/>
    <mergeCell ref="G57:G58"/>
    <mergeCell ref="H128:I128"/>
    <mergeCell ref="G43:H43"/>
    <mergeCell ref="G65:H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2025-05-26T05:55:30Z</dcterms:modified>
</cp:coreProperties>
</file>