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4\"/>
    </mc:Choice>
  </mc:AlternateContent>
  <xr:revisionPtr revIDLastSave="0" documentId="8_{EE17DADB-DB4B-411F-8729-9842084FA181}" xr6:coauthVersionLast="47" xr6:coauthVersionMax="47" xr10:uidLastSave="{00000000-0000-0000-0000-000000000000}"/>
  <bookViews>
    <workbookView xWindow="-110" yWindow="-110" windowWidth="19420" windowHeight="10420" tabRatio="602" activeTab="3" xr2:uid="{00000000-000D-0000-FFFF-FFFF00000000}"/>
  </bookViews>
  <sheets>
    <sheet name="wk1" sheetId="4" r:id="rId1"/>
    <sheet name="wk2" sheetId="3" r:id="rId2"/>
    <sheet name="wk3" sheetId="5" r:id="rId3"/>
    <sheet name="wk4" sheetId="6" r:id="rId4"/>
  </sheets>
  <definedNames>
    <definedName name="_xlnm.Print_Area" localSheetId="1">'wk2'!$A$1:$I$127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7" i="6" l="1"/>
  <c r="B125" i="6"/>
  <c r="H124" i="6"/>
  <c r="G124" i="6"/>
  <c r="D124" i="6"/>
  <c r="H122" i="6"/>
  <c r="C121" i="6"/>
  <c r="B121" i="6"/>
  <c r="H119" i="6"/>
  <c r="F118" i="6"/>
  <c r="E118" i="6"/>
  <c r="D118" i="6"/>
  <c r="C118" i="6"/>
  <c r="B118" i="6"/>
  <c r="D116" i="6"/>
  <c r="B116" i="6"/>
  <c r="B114" i="6"/>
  <c r="C114" i="6" s="1"/>
  <c r="D114" i="6" s="1"/>
  <c r="E114" i="6" s="1"/>
  <c r="F114" i="6" s="1"/>
  <c r="H113" i="6"/>
  <c r="D113" i="6"/>
  <c r="H111" i="6"/>
  <c r="B111" i="6"/>
  <c r="C111" i="6" s="1"/>
  <c r="D111" i="6" s="1"/>
  <c r="E111" i="6" s="1"/>
  <c r="H107" i="6"/>
  <c r="G107" i="6"/>
  <c r="C107" i="6"/>
  <c r="D107" i="6" s="1"/>
  <c r="E107" i="6" s="1"/>
  <c r="F107" i="6" s="1"/>
  <c r="E104" i="6"/>
  <c r="D104" i="6"/>
  <c r="H103" i="6"/>
  <c r="G103" i="6"/>
  <c r="F103" i="6"/>
  <c r="E103" i="6"/>
  <c r="D103" i="6"/>
  <c r="C103" i="6"/>
  <c r="G99" i="6"/>
  <c r="E99" i="6"/>
  <c r="C96" i="6"/>
  <c r="D96" i="6" s="1"/>
  <c r="F92" i="6"/>
  <c r="C92" i="6"/>
  <c r="D92" i="6" s="1"/>
  <c r="C87" i="6"/>
  <c r="D87" i="6" s="1"/>
  <c r="C81" i="6"/>
  <c r="D81" i="6" s="1"/>
  <c r="C77" i="6"/>
  <c r="D77" i="6" s="1"/>
  <c r="E77" i="6" s="1"/>
  <c r="F77" i="6" s="1"/>
  <c r="D75" i="6"/>
  <c r="E75" i="6" s="1"/>
  <c r="C75" i="6"/>
  <c r="C116" i="6" s="1"/>
  <c r="G67" i="6"/>
  <c r="D66" i="6"/>
  <c r="E66" i="6" s="1"/>
  <c r="H65" i="6"/>
  <c r="G65" i="6"/>
  <c r="F60" i="6"/>
  <c r="E60" i="6"/>
  <c r="D60" i="6"/>
  <c r="F58" i="6"/>
  <c r="D58" i="6"/>
  <c r="C55" i="6"/>
  <c r="D55" i="6" s="1"/>
  <c r="E55" i="6" s="1"/>
  <c r="F55" i="6" s="1"/>
  <c r="B55" i="6"/>
  <c r="F51" i="6"/>
  <c r="B51" i="6"/>
  <c r="F50" i="6"/>
  <c r="B50" i="6"/>
  <c r="D46" i="6"/>
  <c r="C46" i="6"/>
  <c r="B46" i="6"/>
  <c r="H45" i="6"/>
  <c r="G45" i="6"/>
  <c r="D45" i="6"/>
  <c r="C40" i="6"/>
  <c r="D40" i="6" s="1"/>
  <c r="F37" i="6"/>
  <c r="E37" i="6"/>
  <c r="C37" i="6"/>
  <c r="F36" i="6"/>
  <c r="E36" i="6"/>
  <c r="D36" i="6"/>
  <c r="C36" i="6"/>
  <c r="B36" i="6"/>
  <c r="D34" i="6"/>
  <c r="E33" i="6"/>
  <c r="C31" i="6"/>
  <c r="B31" i="6"/>
  <c r="D30" i="6"/>
  <c r="F27" i="6"/>
  <c r="E27" i="6"/>
  <c r="D27" i="6"/>
  <c r="C27" i="6"/>
  <c r="B103" i="6"/>
  <c r="F25" i="6"/>
  <c r="C25" i="6"/>
  <c r="D25" i="6" s="1"/>
  <c r="E25" i="6" s="1"/>
  <c r="D24" i="6"/>
  <c r="C50" i="6" s="1"/>
  <c r="D23" i="6"/>
  <c r="E23" i="6" s="1"/>
  <c r="F23" i="6" s="1"/>
  <c r="G23" i="6" s="1"/>
  <c r="H23" i="6" s="1"/>
  <c r="C23" i="6"/>
  <c r="C21" i="6"/>
  <c r="D21" i="6" s="1"/>
  <c r="E21" i="6" s="1"/>
  <c r="F21" i="6" s="1"/>
  <c r="G21" i="6" s="1"/>
  <c r="B21" i="6"/>
  <c r="C19" i="6"/>
  <c r="D19" i="6" s="1"/>
  <c r="E19" i="6" s="1"/>
  <c r="F19" i="6" s="1"/>
  <c r="G19" i="6" s="1"/>
  <c r="H19" i="6" s="1"/>
  <c r="D16" i="6"/>
  <c r="E16" i="6" s="1"/>
  <c r="F16" i="6" s="1"/>
  <c r="C16" i="6"/>
  <c r="E9" i="6"/>
  <c r="E34" i="6" s="1"/>
  <c r="D9" i="6"/>
  <c r="C9" i="6"/>
  <c r="C34" i="6" s="1"/>
  <c r="B9" i="6"/>
  <c r="B34" i="6" s="1"/>
  <c r="E8" i="6"/>
  <c r="H7" i="6"/>
  <c r="G7" i="6"/>
  <c r="F7" i="6"/>
  <c r="D7" i="6"/>
  <c r="E7" i="6" s="1"/>
  <c r="B7" i="6"/>
  <c r="C4" i="6"/>
  <c r="D4" i="6" s="1"/>
  <c r="E4" i="6" s="1"/>
  <c r="F4" i="6" s="1"/>
  <c r="G4" i="6" s="1"/>
  <c r="H4" i="6" s="1"/>
  <c r="H127" i="5"/>
  <c r="B125" i="5"/>
  <c r="H124" i="5"/>
  <c r="G124" i="5"/>
  <c r="D124" i="5"/>
  <c r="H122" i="5"/>
  <c r="B121" i="5"/>
  <c r="D120" i="5"/>
  <c r="H119" i="5"/>
  <c r="F118" i="5"/>
  <c r="E118" i="5"/>
  <c r="D118" i="5"/>
  <c r="C118" i="5"/>
  <c r="B118" i="5"/>
  <c r="B116" i="5"/>
  <c r="C114" i="5"/>
  <c r="D114" i="5" s="1"/>
  <c r="E114" i="5" s="1"/>
  <c r="F114" i="5" s="1"/>
  <c r="B114" i="5"/>
  <c r="H113" i="5"/>
  <c r="D113" i="5"/>
  <c r="H111" i="5"/>
  <c r="C111" i="5"/>
  <c r="D111" i="5" s="1"/>
  <c r="E111" i="5" s="1"/>
  <c r="B111" i="5"/>
  <c r="D110" i="5"/>
  <c r="H107" i="5"/>
  <c r="G107" i="5"/>
  <c r="C107" i="5"/>
  <c r="D107" i="5" s="1"/>
  <c r="E107" i="5" s="1"/>
  <c r="F107" i="5" s="1"/>
  <c r="E104" i="5"/>
  <c r="D104" i="5"/>
  <c r="H103" i="5"/>
  <c r="G103" i="5"/>
  <c r="F103" i="5"/>
  <c r="E103" i="5"/>
  <c r="D103" i="5"/>
  <c r="C103" i="5"/>
  <c r="G99" i="5"/>
  <c r="E99" i="5"/>
  <c r="C96" i="5"/>
  <c r="D96" i="5" s="1"/>
  <c r="F92" i="5"/>
  <c r="H65" i="5" s="1"/>
  <c r="C92" i="5"/>
  <c r="D92" i="5" s="1"/>
  <c r="C87" i="5"/>
  <c r="D87" i="5" s="1"/>
  <c r="C81" i="5"/>
  <c r="C31" i="5" s="1"/>
  <c r="C77" i="5"/>
  <c r="D77" i="5" s="1"/>
  <c r="E77" i="5" s="1"/>
  <c r="F77" i="5" s="1"/>
  <c r="D75" i="5"/>
  <c r="D116" i="5" s="1"/>
  <c r="C75" i="5"/>
  <c r="C116" i="5" s="1"/>
  <c r="G67" i="5"/>
  <c r="C66" i="5"/>
  <c r="D66" i="5" s="1"/>
  <c r="G65" i="5"/>
  <c r="F60" i="5"/>
  <c r="E60" i="5"/>
  <c r="D60" i="5"/>
  <c r="F58" i="5"/>
  <c r="D58" i="5"/>
  <c r="D55" i="5"/>
  <c r="E55" i="5" s="1"/>
  <c r="F55" i="5" s="1"/>
  <c r="C55" i="5"/>
  <c r="B55" i="5"/>
  <c r="F51" i="5"/>
  <c r="C51" i="5"/>
  <c r="D51" i="5" s="1"/>
  <c r="E51" i="5" s="1"/>
  <c r="B51" i="5"/>
  <c r="F50" i="5"/>
  <c r="B50" i="5"/>
  <c r="B46" i="5"/>
  <c r="H45" i="5"/>
  <c r="G45" i="5"/>
  <c r="D45" i="5"/>
  <c r="C40" i="5"/>
  <c r="D40" i="5" s="1"/>
  <c r="F37" i="5"/>
  <c r="E37" i="5"/>
  <c r="C37" i="5"/>
  <c r="F36" i="5"/>
  <c r="E36" i="5"/>
  <c r="D36" i="5"/>
  <c r="C36" i="5"/>
  <c r="B36" i="5"/>
  <c r="D34" i="5"/>
  <c r="C34" i="5"/>
  <c r="E33" i="5"/>
  <c r="B31" i="5"/>
  <c r="D30" i="5"/>
  <c r="F27" i="5"/>
  <c r="E27" i="5"/>
  <c r="D27" i="5"/>
  <c r="C27" i="5"/>
  <c r="B27" i="5"/>
  <c r="C7" i="5" s="1"/>
  <c r="F25" i="5"/>
  <c r="D25" i="5"/>
  <c r="E25" i="5" s="1"/>
  <c r="C25" i="5"/>
  <c r="D24" i="5"/>
  <c r="C50" i="5" s="1"/>
  <c r="C23" i="5"/>
  <c r="D23" i="5" s="1"/>
  <c r="E23" i="5" s="1"/>
  <c r="F23" i="5" s="1"/>
  <c r="G23" i="5" s="1"/>
  <c r="H23" i="5" s="1"/>
  <c r="E21" i="5"/>
  <c r="F21" i="5" s="1"/>
  <c r="G21" i="5" s="1"/>
  <c r="D21" i="5"/>
  <c r="C21" i="5"/>
  <c r="B21" i="5"/>
  <c r="D19" i="5"/>
  <c r="E19" i="5" s="1"/>
  <c r="F19" i="5" s="1"/>
  <c r="G19" i="5" s="1"/>
  <c r="H19" i="5" s="1"/>
  <c r="C19" i="5"/>
  <c r="C16" i="5"/>
  <c r="D16" i="5" s="1"/>
  <c r="E16" i="5" s="1"/>
  <c r="F16" i="5" s="1"/>
  <c r="E9" i="5"/>
  <c r="E34" i="5" s="1"/>
  <c r="D9" i="5"/>
  <c r="C9" i="5"/>
  <c r="B9" i="5"/>
  <c r="B34" i="5" s="1"/>
  <c r="E8" i="5"/>
  <c r="H7" i="5"/>
  <c r="F7" i="5"/>
  <c r="G7" i="5" s="1"/>
  <c r="E7" i="5"/>
  <c r="D7" i="5"/>
  <c r="B7" i="5"/>
  <c r="E4" i="5"/>
  <c r="F4" i="5" s="1"/>
  <c r="G4" i="5" s="1"/>
  <c r="H4" i="5" s="1"/>
  <c r="D4" i="5"/>
  <c r="C4" i="5"/>
  <c r="E46" i="6" l="1"/>
  <c r="E87" i="6"/>
  <c r="E81" i="6"/>
  <c r="D31" i="6"/>
  <c r="F66" i="6"/>
  <c r="F121" i="6" s="1"/>
  <c r="E121" i="6"/>
  <c r="F75" i="6"/>
  <c r="F9" i="6"/>
  <c r="F34" i="6" s="1"/>
  <c r="E116" i="6"/>
  <c r="E40" i="6"/>
  <c r="D125" i="6"/>
  <c r="C7" i="6"/>
  <c r="D121" i="6"/>
  <c r="C125" i="6"/>
  <c r="C51" i="6"/>
  <c r="D51" i="6" s="1"/>
  <c r="E51" i="6" s="1"/>
  <c r="E87" i="5"/>
  <c r="E46" i="5"/>
  <c r="E66" i="5"/>
  <c r="D121" i="5"/>
  <c r="E40" i="5"/>
  <c r="D125" i="5"/>
  <c r="B103" i="5"/>
  <c r="E75" i="5"/>
  <c r="D81" i="5"/>
  <c r="C121" i="5"/>
  <c r="C125" i="5"/>
  <c r="C46" i="5"/>
  <c r="D46" i="5"/>
  <c r="G9" i="6" l="1"/>
  <c r="G34" i="6" s="1"/>
  <c r="G75" i="6"/>
  <c r="H9" i="6" s="1"/>
  <c r="H34" i="6" s="1"/>
  <c r="F116" i="6"/>
  <c r="F81" i="6"/>
  <c r="E31" i="6"/>
  <c r="E125" i="6"/>
  <c r="F40" i="6"/>
  <c r="F125" i="6" s="1"/>
  <c r="F46" i="6"/>
  <c r="F87" i="6"/>
  <c r="E125" i="5"/>
  <c r="F40" i="5"/>
  <c r="F125" i="5" s="1"/>
  <c r="F75" i="5"/>
  <c r="F9" i="5"/>
  <c r="F34" i="5" s="1"/>
  <c r="E116" i="5"/>
  <c r="F66" i="5"/>
  <c r="F121" i="5" s="1"/>
  <c r="E121" i="5"/>
  <c r="E81" i="5"/>
  <c r="D31" i="5"/>
  <c r="F87" i="5"/>
  <c r="F46" i="5"/>
  <c r="F111" i="6" l="1"/>
  <c r="F31" i="6"/>
  <c r="F81" i="5"/>
  <c r="E31" i="5"/>
  <c r="G75" i="5"/>
  <c r="H9" i="5" s="1"/>
  <c r="H34" i="5" s="1"/>
  <c r="G9" i="5"/>
  <c r="G34" i="5" s="1"/>
  <c r="F116" i="5"/>
  <c r="F111" i="5" l="1"/>
  <c r="F31" i="5"/>
  <c r="H127" i="4" l="1"/>
  <c r="G126" i="4"/>
  <c r="B125" i="4"/>
  <c r="H124" i="4"/>
  <c r="G124" i="4"/>
  <c r="D124" i="4"/>
  <c r="H122" i="4"/>
  <c r="G122" i="4"/>
  <c r="B121" i="4"/>
  <c r="G120" i="4"/>
  <c r="D120" i="4"/>
  <c r="H119" i="4"/>
  <c r="G118" i="4"/>
  <c r="F118" i="4"/>
  <c r="E118" i="4"/>
  <c r="D118" i="4"/>
  <c r="C118" i="4"/>
  <c r="B118" i="4"/>
  <c r="B116" i="4"/>
  <c r="C114" i="4"/>
  <c r="D114" i="4" s="1"/>
  <c r="E114" i="4" s="1"/>
  <c r="F114" i="4" s="1"/>
  <c r="B114" i="4"/>
  <c r="G113" i="4"/>
  <c r="D113" i="4"/>
  <c r="B111" i="4"/>
  <c r="C111" i="4" s="1"/>
  <c r="D111" i="4" s="1"/>
  <c r="E111" i="4" s="1"/>
  <c r="G110" i="4"/>
  <c r="D110" i="4"/>
  <c r="H107" i="4"/>
  <c r="G107" i="4"/>
  <c r="C107" i="4"/>
  <c r="D107" i="4" s="1"/>
  <c r="E107" i="4" s="1"/>
  <c r="F107" i="4" s="1"/>
  <c r="E104" i="4"/>
  <c r="D104" i="4"/>
  <c r="H103" i="4"/>
  <c r="G103" i="4"/>
  <c r="F103" i="4"/>
  <c r="E103" i="4"/>
  <c r="D103" i="4"/>
  <c r="C103" i="4"/>
  <c r="G99" i="4"/>
  <c r="E99" i="4"/>
  <c r="C96" i="4"/>
  <c r="D96" i="4" s="1"/>
  <c r="F92" i="4"/>
  <c r="H65" i="4" s="1"/>
  <c r="C92" i="4"/>
  <c r="D92" i="4" s="1"/>
  <c r="C87" i="4"/>
  <c r="D87" i="4" s="1"/>
  <c r="C81" i="4"/>
  <c r="D81" i="4" s="1"/>
  <c r="C77" i="4"/>
  <c r="D77" i="4" s="1"/>
  <c r="E77" i="4" s="1"/>
  <c r="F77" i="4" s="1"/>
  <c r="C75" i="4"/>
  <c r="D75" i="4" s="1"/>
  <c r="G67" i="4"/>
  <c r="C66" i="4"/>
  <c r="D66" i="4" s="1"/>
  <c r="G65" i="4"/>
  <c r="H62" i="4"/>
  <c r="G62" i="4"/>
  <c r="H60" i="4"/>
  <c r="F60" i="4"/>
  <c r="E60" i="4"/>
  <c r="D60" i="4"/>
  <c r="F58" i="4"/>
  <c r="H57" i="4"/>
  <c r="B55" i="4"/>
  <c r="C55" i="4" s="1"/>
  <c r="D55" i="4" s="1"/>
  <c r="E55" i="4" s="1"/>
  <c r="F55" i="4" s="1"/>
  <c r="H53" i="4"/>
  <c r="B51" i="4"/>
  <c r="F50" i="4"/>
  <c r="B50" i="4"/>
  <c r="H48" i="4"/>
  <c r="D46" i="4"/>
  <c r="C46" i="4"/>
  <c r="H45" i="4"/>
  <c r="G45" i="4"/>
  <c r="D45" i="4"/>
  <c r="C40" i="4"/>
  <c r="C125" i="4" s="1"/>
  <c r="F37" i="4"/>
  <c r="E37" i="4"/>
  <c r="C37" i="4"/>
  <c r="F36" i="4"/>
  <c r="E36" i="4"/>
  <c r="D36" i="4"/>
  <c r="C36" i="4"/>
  <c r="B36" i="4"/>
  <c r="B34" i="4"/>
  <c r="E33" i="4"/>
  <c r="C31" i="4"/>
  <c r="B31" i="4"/>
  <c r="D30" i="4"/>
  <c r="F27" i="4"/>
  <c r="E27" i="4"/>
  <c r="D27" i="4"/>
  <c r="C27" i="4"/>
  <c r="B27" i="4"/>
  <c r="B103" i="4" s="1"/>
  <c r="F25" i="4"/>
  <c r="F51" i="4" s="1"/>
  <c r="C25" i="4"/>
  <c r="C51" i="4" s="1"/>
  <c r="D51" i="4" s="1"/>
  <c r="E51" i="4" s="1"/>
  <c r="D24" i="4"/>
  <c r="C50" i="4" s="1"/>
  <c r="C23" i="4"/>
  <c r="D23" i="4" s="1"/>
  <c r="E23" i="4" s="1"/>
  <c r="F23" i="4" s="1"/>
  <c r="G23" i="4" s="1"/>
  <c r="H23" i="4" s="1"/>
  <c r="B21" i="4"/>
  <c r="C21" i="4" s="1"/>
  <c r="D21" i="4" s="1"/>
  <c r="E21" i="4" s="1"/>
  <c r="F21" i="4" s="1"/>
  <c r="G21" i="4" s="1"/>
  <c r="C19" i="4"/>
  <c r="D19" i="4" s="1"/>
  <c r="E19" i="4" s="1"/>
  <c r="F19" i="4" s="1"/>
  <c r="G19" i="4" s="1"/>
  <c r="H19" i="4" s="1"/>
  <c r="C16" i="4"/>
  <c r="D16" i="4" s="1"/>
  <c r="E16" i="4" s="1"/>
  <c r="F16" i="4" s="1"/>
  <c r="C9" i="4"/>
  <c r="C34" i="4" s="1"/>
  <c r="B9" i="4"/>
  <c r="E8" i="4"/>
  <c r="H7" i="4"/>
  <c r="G7" i="4"/>
  <c r="F7" i="4"/>
  <c r="E7" i="4"/>
  <c r="D7" i="4"/>
  <c r="C7" i="4"/>
  <c r="B7" i="4"/>
  <c r="D4" i="4"/>
  <c r="E4" i="4" s="1"/>
  <c r="F4" i="4" s="1"/>
  <c r="G4" i="4" s="1"/>
  <c r="H4" i="4" s="1"/>
  <c r="C4" i="4"/>
  <c r="E81" i="4" l="1"/>
  <c r="D31" i="4"/>
  <c r="E46" i="4"/>
  <c r="E87" i="4"/>
  <c r="E75" i="4"/>
  <c r="E9" i="4"/>
  <c r="E34" i="4" s="1"/>
  <c r="D116" i="4"/>
  <c r="E66" i="4"/>
  <c r="D121" i="4"/>
  <c r="D25" i="4"/>
  <c r="E25" i="4" s="1"/>
  <c r="D40" i="4"/>
  <c r="C116" i="4"/>
  <c r="C121" i="4"/>
  <c r="D9" i="4"/>
  <c r="D34" i="4" s="1"/>
  <c r="F75" i="4" l="1"/>
  <c r="F9" i="4"/>
  <c r="F34" i="4" s="1"/>
  <c r="E116" i="4"/>
  <c r="D125" i="4"/>
  <c r="E40" i="4"/>
  <c r="E121" i="4"/>
  <c r="F66" i="4"/>
  <c r="F121" i="4" s="1"/>
  <c r="F87" i="4"/>
  <c r="F46" i="4"/>
  <c r="E31" i="4"/>
  <c r="F81" i="4"/>
  <c r="E125" i="4" l="1"/>
  <c r="F40" i="4"/>
  <c r="F125" i="4" s="1"/>
  <c r="F111" i="4"/>
  <c r="F31" i="4"/>
  <c r="G75" i="4"/>
  <c r="G9" i="4"/>
  <c r="G34" i="4" s="1"/>
  <c r="F116" i="4"/>
  <c r="H116" i="4" l="1"/>
  <c r="G116" i="4"/>
  <c r="H9" i="4"/>
  <c r="H34" i="4" s="1"/>
  <c r="C107" i="3" l="1"/>
  <c r="D107" i="3" s="1"/>
  <c r="E107" i="3" s="1"/>
  <c r="F107" i="3" s="1"/>
  <c r="E104" i="3"/>
  <c r="F103" i="3"/>
  <c r="E103" i="3"/>
  <c r="C103" i="3"/>
  <c r="B103" i="3"/>
  <c r="E99" i="3"/>
  <c r="C96" i="3"/>
  <c r="D96" i="3" s="1"/>
  <c r="H113" i="3" l="1"/>
  <c r="H111" i="3"/>
  <c r="B46" i="3" l="1"/>
  <c r="D58" i="3"/>
  <c r="C81" i="3"/>
  <c r="D81" i="3" s="1"/>
  <c r="E81" i="3" s="1"/>
  <c r="F81" i="3" s="1"/>
  <c r="C66" i="3"/>
  <c r="G118" i="3"/>
  <c r="H103" i="3"/>
  <c r="H53" i="3"/>
  <c r="H107" i="3"/>
  <c r="H122" i="3" l="1"/>
  <c r="B7" i="3"/>
  <c r="D21" i="3" l="1"/>
  <c r="E21" i="3" s="1"/>
  <c r="F21" i="3" s="1"/>
  <c r="G21" i="3" s="1"/>
  <c r="H57" i="3" l="1"/>
  <c r="G120" i="3"/>
  <c r="B27" i="3" l="1"/>
  <c r="H60" i="3"/>
  <c r="H62" i="3"/>
  <c r="G126" i="3"/>
  <c r="G122" i="3"/>
  <c r="G110" i="3"/>
  <c r="H119" i="3"/>
  <c r="H124" i="3"/>
  <c r="B9" i="3" l="1"/>
  <c r="C75" i="3"/>
  <c r="D75" i="3" s="1"/>
  <c r="C19" i="3" l="1"/>
  <c r="D19" i="3" s="1"/>
  <c r="E19" i="3" s="1"/>
  <c r="F19" i="3" s="1"/>
  <c r="G19" i="3" s="1"/>
  <c r="H19" i="3" s="1"/>
  <c r="C31" i="3" l="1"/>
  <c r="H48" i="3" l="1"/>
  <c r="G124" i="3" l="1"/>
  <c r="D7" i="3"/>
  <c r="E7" i="3" l="1"/>
  <c r="B36" i="3" l="1"/>
  <c r="F7" i="3" l="1"/>
  <c r="C87" i="3" l="1"/>
  <c r="C46" i="3" s="1"/>
  <c r="C77" i="3"/>
  <c r="D77" i="3" s="1"/>
  <c r="E77" i="3" s="1"/>
  <c r="F77" i="3" s="1"/>
  <c r="D87" i="3" l="1"/>
  <c r="E87" i="3" s="1"/>
  <c r="F87" i="3" s="1"/>
  <c r="G7" i="3" l="1"/>
  <c r="F58" i="3"/>
  <c r="B51" i="3" l="1"/>
  <c r="G65" i="3" l="1"/>
  <c r="D24" i="3"/>
  <c r="F50" i="3"/>
  <c r="F92" i="3"/>
  <c r="H65" i="3" s="1"/>
  <c r="G107" i="3" l="1"/>
  <c r="G99" i="3"/>
  <c r="G103" i="3" l="1"/>
  <c r="G45" i="3" l="1"/>
  <c r="C16" i="3" l="1"/>
  <c r="C27" i="3" l="1"/>
  <c r="E75" i="3" l="1"/>
  <c r="F75" i="3" s="1"/>
  <c r="G75" i="3" s="1"/>
  <c r="B116" i="3"/>
  <c r="C40" i="3" l="1"/>
  <c r="D40" i="3" s="1"/>
  <c r="E40" i="3" s="1"/>
  <c r="F40" i="3" s="1"/>
  <c r="F37" i="3"/>
  <c r="F36" i="3"/>
  <c r="E37" i="3"/>
  <c r="E36" i="3"/>
  <c r="D36" i="3"/>
  <c r="C37" i="3"/>
  <c r="C36" i="3"/>
  <c r="E33" i="3" l="1"/>
  <c r="B34" i="3"/>
  <c r="C9" i="3"/>
  <c r="C34" i="3" s="1"/>
  <c r="E60" i="3"/>
  <c r="B118" i="3"/>
  <c r="C92" i="3"/>
  <c r="B50" i="3" l="1"/>
  <c r="F60" i="3" l="1"/>
  <c r="H7" i="3"/>
  <c r="D9" i="3"/>
  <c r="D34" i="3" s="1"/>
  <c r="C25" i="3"/>
  <c r="C51" i="3" s="1"/>
  <c r="D51" i="3" s="1"/>
  <c r="E51" i="3" s="1"/>
  <c r="C50" i="3"/>
  <c r="D92" i="3"/>
  <c r="F25" i="3" s="1"/>
  <c r="F51" i="3" s="1"/>
  <c r="B125" i="3" l="1"/>
  <c r="C125" i="3"/>
  <c r="E9" i="3"/>
  <c r="E34" i="3" s="1"/>
  <c r="F125" i="3"/>
  <c r="D125" i="3" l="1"/>
  <c r="E125" i="3"/>
  <c r="F118" i="3"/>
  <c r="H116" i="3" l="1"/>
  <c r="G116" i="3"/>
  <c r="F9" i="3"/>
  <c r="F34" i="3" s="1"/>
  <c r="G9" i="3" l="1"/>
  <c r="G34" i="3" s="1"/>
  <c r="D118" i="3"/>
  <c r="H45" i="3"/>
  <c r="E118" i="3"/>
  <c r="F46" i="3"/>
  <c r="E46" i="3"/>
  <c r="D46" i="3"/>
  <c r="D45" i="3"/>
  <c r="E8" i="3"/>
  <c r="B114" i="3"/>
  <c r="C114" i="3" s="1"/>
  <c r="D114" i="3" s="1"/>
  <c r="E114" i="3" s="1"/>
  <c r="F114" i="3" s="1"/>
  <c r="D113" i="3"/>
  <c r="G67" i="3"/>
  <c r="D16" i="3"/>
  <c r="E16" i="3" s="1"/>
  <c r="F16" i="3" s="1"/>
  <c r="D25" i="3"/>
  <c r="E25" i="3" s="1"/>
  <c r="D66" i="3"/>
  <c r="E66" i="3" s="1"/>
  <c r="D120" i="3"/>
  <c r="F27" i="3"/>
  <c r="D60" i="3"/>
  <c r="E27" i="3"/>
  <c r="D27" i="3"/>
  <c r="C7" i="3"/>
  <c r="D30" i="3"/>
  <c r="B55" i="3"/>
  <c r="C55" i="3" s="1"/>
  <c r="D55" i="3" s="1"/>
  <c r="E55" i="3" s="1"/>
  <c r="F55" i="3" s="1"/>
  <c r="B121" i="3"/>
  <c r="D124" i="3"/>
  <c r="B111" i="3"/>
  <c r="C111" i="3" s="1"/>
  <c r="D111" i="3" s="1"/>
  <c r="E111" i="3" s="1"/>
  <c r="H127" i="3"/>
  <c r="C118" i="3"/>
  <c r="C23" i="3"/>
  <c r="D23" i="3" s="1"/>
  <c r="E23" i="3" s="1"/>
  <c r="F23" i="3" s="1"/>
  <c r="G23" i="3" s="1"/>
  <c r="H23" i="3" s="1"/>
  <c r="C4" i="3"/>
  <c r="D4" i="3" s="1"/>
  <c r="E4" i="3" s="1"/>
  <c r="F4" i="3" s="1"/>
  <c r="G4" i="3" s="1"/>
  <c r="H4" i="3" s="1"/>
  <c r="E121" i="3" l="1"/>
  <c r="F66" i="3"/>
  <c r="F121" i="3" s="1"/>
  <c r="H9" i="3"/>
  <c r="H34" i="3" s="1"/>
  <c r="D121" i="3"/>
  <c r="C121" i="3"/>
  <c r="D116" i="3"/>
  <c r="C116" i="3"/>
  <c r="D31" i="3" l="1"/>
  <c r="F31" i="3"/>
  <c r="F111" i="3"/>
  <c r="E31" i="3"/>
  <c r="E116" i="3"/>
  <c r="F116" i="3" l="1"/>
</calcChain>
</file>

<file path=xl/sharedStrings.xml><?xml version="1.0" encoding="utf-8"?>
<sst xmlns="http://schemas.openxmlformats.org/spreadsheetml/2006/main" count="1211" uniqueCount="386">
  <si>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</si>
  <si>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</si>
  <si>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</si>
  <si>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</si>
  <si>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</si>
  <si>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</si>
  <si>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</si>
  <si>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</si>
  <si>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</si>
  <si>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</si>
  <si>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</si>
  <si>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</si>
  <si>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</si>
  <si>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</si>
  <si>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</si>
  <si>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</si>
  <si>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</si>
  <si>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 xml:space="preserve">(CA/MA) (Sub: Chi/Eng) </t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</si>
  <si>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</si>
  <si>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</si>
  <si>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</si>
  <si>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</si>
  <si>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Vital Lifeline 2023</t>
    <phoneticPr fontId="0" type="noConversion"/>
  </si>
  <si>
    <t>800616903 (Sub: *Chi)</t>
    <phoneticPr fontId="0" type="noConversion"/>
  </si>
  <si>
    <t>ChatSAT</t>
  </si>
  <si>
    <t>Hands Up   Hands Up 2023</t>
  </si>
  <si>
    <t xml:space="preserve"> </t>
    <phoneticPr fontId="45" type="noConversion"/>
  </si>
  <si>
    <r>
      <rPr>
        <b/>
        <sz val="14"/>
        <rFont val="細明體"/>
        <family val="3"/>
        <charset val="136"/>
      </rPr>
      <t>星期一</t>
    </r>
  </si>
  <si>
    <r>
      <rPr>
        <b/>
        <sz val="14"/>
        <rFont val="細明體"/>
        <family val="3"/>
        <charset val="136"/>
      </rPr>
      <t>星期二</t>
    </r>
  </si>
  <si>
    <r>
      <rPr>
        <b/>
        <sz val="14"/>
        <rFont val="細明體"/>
        <family val="3"/>
        <charset val="136"/>
      </rPr>
      <t>星期三</t>
    </r>
  </si>
  <si>
    <r>
      <rPr>
        <b/>
        <sz val="14"/>
        <rFont val="細明體"/>
        <family val="3"/>
        <charset val="136"/>
      </rPr>
      <t>星期四</t>
    </r>
    <phoneticPr fontId="0" type="noConversion"/>
  </si>
  <si>
    <r>
      <rPr>
        <b/>
        <sz val="14"/>
        <rFont val="細明體"/>
        <family val="3"/>
        <charset val="136"/>
      </rPr>
      <t>星期五</t>
    </r>
  </si>
  <si>
    <r>
      <rPr>
        <b/>
        <sz val="14"/>
        <rFont val="細明體"/>
        <family val="3"/>
        <charset val="136"/>
      </rPr>
      <t>星期六</t>
    </r>
  </si>
  <si>
    <r>
      <rPr>
        <b/>
        <sz val="14"/>
        <rFont val="細明體"/>
        <family val="3"/>
        <charset val="136"/>
      </rPr>
      <t>星期日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</si>
  <si>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</si>
  <si>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</si>
  <si>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(1800 EPI)</t>
    </r>
    <phoneticPr fontId="0" type="noConversion"/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</si>
  <si>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</si>
  <si>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</si>
  <si>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</si>
  <si>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</si>
  <si>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</si>
  <si>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細明體"/>
        <family val="3"/>
        <charset val="136"/>
      </rPr>
      <t>世界觀</t>
    </r>
  </si>
  <si>
    <t xml:space="preserve">(R)        </t>
    <phoneticPr fontId="0" type="noConversion"/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</si>
  <si>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  <phoneticPr fontId="0" type="noConversion"/>
  </si>
  <si>
    <t xml:space="preserve">800634723 (CA/MA) (Sub: Chi) </t>
    <phoneticPr fontId="0" type="noConversion"/>
  </si>
  <si>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</si>
  <si>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t>Hands Up   Hands Up 2024</t>
    <phoneticPr fontId="0" type="noConversion"/>
  </si>
  <si>
    <t>News Magazine 2024</t>
    <phoneticPr fontId="0" type="noConversion"/>
  </si>
  <si>
    <t>Sunday Report 2024</t>
    <phoneticPr fontId="0" type="noConversion"/>
  </si>
  <si>
    <t>800636915 (Sub: Chi)</t>
    <phoneticPr fontId="0" type="noConversion"/>
  </si>
  <si>
    <t>800636834 (Sub: *Chi) (CA/MA)</t>
    <phoneticPr fontId="0" type="noConversion"/>
  </si>
  <si>
    <r>
      <t>800636826</t>
    </r>
    <r>
      <rPr>
        <sz val="12"/>
        <rFont val="新細明體"/>
        <family val="1"/>
        <charset val="136"/>
      </rPr>
      <t xml:space="preserve"> </t>
    </r>
    <r>
      <rPr>
        <sz val="12"/>
        <rFont val="Times New Roman"/>
        <family val="1"/>
      </rPr>
      <t>(Sub: *Chi) (CA/MA)</t>
    </r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</si>
  <si>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</si>
  <si>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t>When Love Comes Just In Time (20 EPI)</t>
    <phoneticPr fontId="0" type="noConversion"/>
  </si>
  <si>
    <t>800630435 (Sub: Chi)</t>
    <phoneticPr fontId="0" type="noConversion"/>
  </si>
  <si>
    <t>800636881 (Sub: *Chi)</t>
    <phoneticPr fontId="0" type="noConversion"/>
  </si>
  <si>
    <r>
      <t xml:space="preserve">JSG Billboard 2024 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 xml:space="preserve"> 2315</t>
    </r>
    <phoneticPr fontId="0" type="noConversion"/>
  </si>
  <si>
    <r>
      <rPr>
        <sz val="14"/>
        <rFont val="細明體"/>
        <family val="3"/>
        <charset val="136"/>
      </rPr>
      <t>開卷</t>
    </r>
    <r>
      <rPr>
        <sz val="14"/>
        <rFont val="Times New Roman"/>
        <family val="1"/>
      </rPr>
      <t xml:space="preserve"> Open Book 2024</t>
    </r>
    <phoneticPr fontId="0" type="noConversion"/>
  </si>
  <si>
    <t>800636946 (Sub: Chi)</t>
    <phoneticPr fontId="0" type="noConversion"/>
  </si>
  <si>
    <t>800403301 (Sub: Chi)</t>
    <phoneticPr fontId="0" type="noConversion"/>
  </si>
  <si>
    <t>Sunday Stage Fight (25 EPI)</t>
    <phoneticPr fontId="0" type="noConversion"/>
  </si>
  <si>
    <t># 1</t>
    <phoneticPr fontId="0" type="noConversion"/>
  </si>
  <si>
    <r>
      <rPr>
        <sz val="14"/>
        <rFont val="細明體"/>
        <family val="3"/>
        <charset val="136"/>
      </rPr>
      <t>我要瞓鬥</t>
    </r>
    <r>
      <rPr>
        <sz val="14"/>
        <rFont val="Times New Roman"/>
        <family val="1"/>
      </rPr>
      <t xml:space="preserve">  I Want To $leep (15 EPI)</t>
    </r>
    <phoneticPr fontId="0" type="noConversion"/>
  </si>
  <si>
    <t>800631906 (Sub: Chi)</t>
    <phoneticPr fontId="0" type="noConversion"/>
  </si>
  <si>
    <t>Age No More (11 EPI)</t>
    <phoneticPr fontId="0" type="noConversion"/>
  </si>
  <si>
    <t xml:space="preserve">800545534 (Sub: Chi)  </t>
    <phoneticPr fontId="0" type="noConversion"/>
  </si>
  <si>
    <t>800630420 (Sub: Chi)</t>
    <phoneticPr fontId="0" type="noConversion"/>
  </si>
  <si>
    <t>HERE WE GO, Off The Beaten Roads (20 EPI)</t>
  </si>
  <si>
    <t>快樂長門人Happy Old Buddies</t>
    <phoneticPr fontId="0" type="noConversion"/>
  </si>
  <si>
    <t>0915</t>
    <phoneticPr fontId="0" type="noConversion"/>
  </si>
  <si>
    <t>Osaka Unlock (15 EPI)</t>
    <phoneticPr fontId="0" type="noConversion"/>
  </si>
  <si>
    <t xml:space="preserve">800635800 (Sub: Chi) </t>
    <phoneticPr fontId="0" type="noConversion"/>
  </si>
  <si>
    <r>
      <rPr>
        <sz val="14"/>
        <rFont val="微軟正黑體"/>
        <family val="1"/>
        <charset val="136"/>
      </rPr>
      <t>煒哥的味道</t>
    </r>
    <r>
      <rPr>
        <sz val="14"/>
        <rFont val="Times New Roman"/>
        <family val="1"/>
      </rPr>
      <t xml:space="preserve"> Wai Gor's Wok (15 EPI)</t>
    </r>
    <phoneticPr fontId="0" type="noConversion"/>
  </si>
  <si>
    <t>800422310 (Sub: Chi)</t>
    <phoneticPr fontId="0" type="noConversion"/>
  </si>
  <si>
    <r>
      <rPr>
        <sz val="14"/>
        <rFont val="細明體"/>
        <family val="3"/>
        <charset val="136"/>
      </rPr>
      <t xml:space="preserve">背包女行之加勒比海 </t>
    </r>
    <r>
      <rPr>
        <sz val="14"/>
        <rFont val="Times New Roman"/>
        <family val="1"/>
      </rPr>
      <t>Attack Of The Backpacker Girl - Caribbean (10 EPI)</t>
    </r>
    <phoneticPr fontId="0" type="noConversion"/>
  </si>
  <si>
    <t>800543872 (Sub: Chi)</t>
    <phoneticPr fontId="0" type="noConversion"/>
  </si>
  <si>
    <t>Thai Rogered (Sr.9) (20 EPI)</t>
    <phoneticPr fontId="0" type="noConversion"/>
  </si>
  <si>
    <t>800633615 (Sub: Chi)</t>
    <phoneticPr fontId="0" type="noConversion"/>
  </si>
  <si>
    <t>800635951 (Sub: *Chi)</t>
    <phoneticPr fontId="0" type="noConversion"/>
  </si>
  <si>
    <t>Boil It Up (15 EPI)</t>
    <phoneticPr fontId="0" type="noConversion"/>
  </si>
  <si>
    <t>800633600 (Sub: *Chi)</t>
    <phoneticPr fontId="0" type="noConversion"/>
  </si>
  <si>
    <t>Capture A Pilgrimage (10 EPI)</t>
    <phoneticPr fontId="0" type="noConversion"/>
  </si>
  <si>
    <t>800609033 (Sub: Chi)</t>
    <phoneticPr fontId="0" type="noConversion"/>
  </si>
  <si>
    <t>Enharmonica (6 EPI)</t>
    <phoneticPr fontId="0" type="noConversion"/>
  </si>
  <si>
    <t xml:space="preserve">(R)        </t>
  </si>
  <si>
    <t>媽媽唔易"造"Mom No Easy (5 EPI)</t>
    <phoneticPr fontId="0" type="noConversion"/>
  </si>
  <si>
    <t>800552960 (Sub: Chi)</t>
    <phoneticPr fontId="0" type="noConversion"/>
  </si>
  <si>
    <r>
      <rPr>
        <sz val="14"/>
        <rFont val="細明體"/>
        <family val="3"/>
        <charset val="136"/>
      </rPr>
      <t xml:space="preserve">兄弟大茶飯 </t>
    </r>
    <r>
      <rPr>
        <sz val="14"/>
        <rFont val="Times New Roman"/>
        <family val="1"/>
      </rPr>
      <t>Two Men In A Kitchen (10 EPI)</t>
    </r>
    <phoneticPr fontId="0" type="noConversion"/>
  </si>
  <si>
    <t>800537643 (Sub: Chi)</t>
    <phoneticPr fontId="0" type="noConversion"/>
  </si>
  <si>
    <r>
      <rPr>
        <sz val="14"/>
        <rFont val="細明體"/>
        <family val="3"/>
        <charset val="136"/>
      </rPr>
      <t>早</t>
    </r>
    <r>
      <rPr>
        <sz val="14"/>
        <rFont val="Times New Roman"/>
        <family val="3"/>
      </rPr>
      <t>D</t>
    </r>
    <r>
      <rPr>
        <sz val="14"/>
        <rFont val="細明體"/>
        <family val="3"/>
        <charset val="136"/>
      </rPr>
      <t>知早</t>
    </r>
    <r>
      <rPr>
        <sz val="14"/>
        <rFont val="Times New Roman"/>
        <family val="3"/>
      </rPr>
      <t>D</t>
    </r>
    <r>
      <rPr>
        <sz val="14"/>
        <rFont val="細明體"/>
        <family val="3"/>
        <charset val="136"/>
      </rPr>
      <t>醫</t>
    </r>
    <r>
      <rPr>
        <sz val="14"/>
        <rFont val="Times New Roman"/>
        <family val="3"/>
      </rPr>
      <t xml:space="preserve"> The Sooner The Better (12 EPI)</t>
    </r>
    <phoneticPr fontId="0" type="noConversion"/>
  </si>
  <si>
    <r>
      <rPr>
        <sz val="14"/>
        <rFont val="細明體"/>
        <family val="3"/>
        <charset val="136"/>
      </rPr>
      <t>香港婚後事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 xml:space="preserve">Hong Kong Happily Ever After Special (10 EPI) </t>
    </r>
    <phoneticPr fontId="0" type="noConversion"/>
  </si>
  <si>
    <t>香港婚後事</t>
  </si>
  <si>
    <t>Standby House Light Out (10 EPI)</t>
    <phoneticPr fontId="0" type="noConversion"/>
  </si>
  <si>
    <t>800605004 (Sub: Chi)</t>
    <phoneticPr fontId="0" type="noConversion"/>
  </si>
  <si>
    <t>Star Trail (8 EPI)</t>
    <phoneticPr fontId="0" type="noConversion"/>
  </si>
  <si>
    <t>800636784 (Sub: *Chi)</t>
    <phoneticPr fontId="0" type="noConversion"/>
  </si>
  <si>
    <t xml:space="preserve">J Music </t>
    <phoneticPr fontId="0" type="noConversion"/>
  </si>
  <si>
    <r>
      <rPr>
        <sz val="14"/>
        <rFont val="細明體"/>
        <family val="3"/>
        <charset val="136"/>
      </rPr>
      <t>樓奴</t>
    </r>
    <r>
      <rPr>
        <sz val="14"/>
        <rFont val="Times New Roman"/>
        <family val="1"/>
      </rPr>
      <t xml:space="preserve"> Brick Slaves (20 EPI)</t>
    </r>
  </si>
  <si>
    <t># 4</t>
    <phoneticPr fontId="0" type="noConversion"/>
  </si>
  <si>
    <t># 5</t>
    <phoneticPr fontId="0" type="noConversion"/>
  </si>
  <si>
    <r>
      <t xml:space="preserve">800332791 (Sub: Chi) </t>
    </r>
    <r>
      <rPr>
        <sz val="14"/>
        <rFont val="微軟正黑體"/>
        <family val="1"/>
        <charset val="136"/>
      </rPr>
      <t>搵個好男人</t>
    </r>
    <r>
      <rPr>
        <sz val="14"/>
        <rFont val="Times New Roman"/>
        <family val="1"/>
      </rPr>
      <t xml:space="preserve"> To Woo A Dame (20 EPI)</t>
    </r>
    <phoneticPr fontId="0" type="noConversion"/>
  </si>
  <si>
    <t>芷珊約您 #3</t>
    <phoneticPr fontId="0" type="noConversion"/>
  </si>
  <si>
    <t>J Music #39</t>
    <phoneticPr fontId="0" type="noConversion"/>
  </si>
  <si>
    <t>800624060 (Sub: *Chi)</t>
    <phoneticPr fontId="0" type="noConversion"/>
  </si>
  <si>
    <t>Mind Mind Tell Me Mind (15 EPI)</t>
    <phoneticPr fontId="0" type="noConversion"/>
  </si>
  <si>
    <t>笑看風雲 Instinct (40 EPI)</t>
    <phoneticPr fontId="0" type="noConversion"/>
  </si>
  <si>
    <r>
      <rPr>
        <sz val="14"/>
        <rFont val="細明體"/>
        <family val="3"/>
        <charset val="136"/>
      </rPr>
      <t>師奶</t>
    </r>
    <r>
      <rPr>
        <sz val="14"/>
        <rFont val="Times New Roman"/>
        <family val="3"/>
      </rPr>
      <t>MADAM Madam Cutie On Duty (20 EPI)</t>
    </r>
    <phoneticPr fontId="0" type="noConversion"/>
  </si>
  <si>
    <t xml:space="preserve">800641182 (Sub: *Chi) </t>
    <phoneticPr fontId="0" type="noConversion"/>
  </si>
  <si>
    <r>
      <rPr>
        <sz val="14"/>
        <rFont val="細明體"/>
        <family val="3"/>
        <charset val="136"/>
      </rPr>
      <t>香港婚後事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 xml:space="preserve">And They Lived Happily Ever After? (10 EPI) </t>
    </r>
    <phoneticPr fontId="0" type="noConversion"/>
  </si>
  <si>
    <t xml:space="preserve">800641174 (Sub: *Chi) </t>
    <phoneticPr fontId="0" type="noConversion"/>
  </si>
  <si>
    <t>800641151 (Sub: *Chi)</t>
    <phoneticPr fontId="0" type="noConversion"/>
  </si>
  <si>
    <t># 90</t>
    <phoneticPr fontId="0" type="noConversion"/>
  </si>
  <si>
    <t># 6</t>
    <phoneticPr fontId="0" type="noConversion"/>
  </si>
  <si>
    <t># 7</t>
    <phoneticPr fontId="0" type="noConversion"/>
  </si>
  <si>
    <t># 9</t>
    <phoneticPr fontId="0" type="noConversion"/>
  </si>
  <si>
    <t xml:space="preserve">800346671 (CA/MA) (Sub: Chi) </t>
    <phoneticPr fontId="0" type="noConversion"/>
  </si>
  <si>
    <t>800403661 (Sub: Chi)</t>
    <phoneticPr fontId="0" type="noConversion"/>
  </si>
  <si>
    <t>Play With Your Food - Okinawa (10 EPI)</t>
    <phoneticPr fontId="0" type="noConversion"/>
  </si>
  <si>
    <t xml:space="preserve">800639024 (CA/MA) (Sub: Chi/Eng) </t>
    <phoneticPr fontId="0" type="noConversion"/>
  </si>
  <si>
    <r>
      <rPr>
        <sz val="14"/>
        <rFont val="細明體"/>
        <family val="3"/>
        <charset val="136"/>
      </rPr>
      <t xml:space="preserve">神耆小子 </t>
    </r>
    <r>
      <rPr>
        <sz val="14"/>
        <rFont val="Times New Roman"/>
        <family val="1"/>
      </rPr>
      <t>Broken Trust (20 EPI)</t>
    </r>
    <phoneticPr fontId="0" type="noConversion"/>
  </si>
  <si>
    <t>親親我好媽</t>
    <phoneticPr fontId="0" type="noConversion"/>
  </si>
  <si>
    <t>Tiger Mom Blues (20 EPI)</t>
    <phoneticPr fontId="0" type="noConversion"/>
  </si>
  <si>
    <t>J Music #40</t>
    <phoneticPr fontId="0" type="noConversion"/>
  </si>
  <si>
    <t>獎門人感謝祭 終極篇</t>
    <phoneticPr fontId="0" type="noConversion"/>
  </si>
  <si>
    <t>WK 20</t>
    <phoneticPr fontId="0" type="noConversion"/>
  </si>
  <si>
    <t>PERIOD: 13 - 19 May 2024</t>
    <phoneticPr fontId="0" type="noConversion"/>
  </si>
  <si>
    <t># 95</t>
    <phoneticPr fontId="0" type="noConversion"/>
  </si>
  <si>
    <t># 990</t>
    <phoneticPr fontId="0" type="noConversion"/>
  </si>
  <si>
    <t># 70</t>
    <phoneticPr fontId="0" type="noConversion"/>
  </si>
  <si>
    <t xml:space="preserve"># 10 </t>
    <phoneticPr fontId="0" type="noConversion"/>
  </si>
  <si>
    <r>
      <rPr>
        <sz val="14"/>
        <rFont val="微軟正黑體"/>
        <family val="1"/>
        <charset val="136"/>
      </rPr>
      <t>解風大阪</t>
    </r>
    <r>
      <rPr>
        <sz val="14"/>
        <rFont val="Times New Roman"/>
        <family val="1"/>
      </rPr>
      <t xml:space="preserve"> # 6</t>
    </r>
    <phoneticPr fontId="0" type="noConversion"/>
  </si>
  <si>
    <r>
      <rPr>
        <sz val="14"/>
        <rFont val="微軟正黑體"/>
        <family val="3"/>
        <charset val="136"/>
      </rPr>
      <t>就算得你一個觀衆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4</t>
    </r>
    <phoneticPr fontId="0" type="noConversion"/>
  </si>
  <si>
    <r>
      <rPr>
        <sz val="14"/>
        <rFont val="新細明體"/>
        <family val="3"/>
        <charset val="136"/>
      </rPr>
      <t xml:space="preserve">冲遊泰國9 </t>
    </r>
    <r>
      <rPr>
        <sz val="14"/>
        <rFont val="Times New Roman"/>
        <family val="1"/>
      </rPr>
      <t># 8</t>
    </r>
    <phoneticPr fontId="0" type="noConversion"/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</si>
  <si>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346</t>
    </r>
    <phoneticPr fontId="0" type="noConversion"/>
  </si>
  <si>
    <t># 133</t>
    <phoneticPr fontId="0" type="noConversion"/>
  </si>
  <si>
    <t># 2279</t>
  </si>
  <si>
    <t># 2279</t>
    <phoneticPr fontId="0" type="noConversion"/>
  </si>
  <si>
    <t xml:space="preserve">TBC (CA/MA) (Sub: Chi/Eng) </t>
    <phoneticPr fontId="0" type="noConversion"/>
  </si>
  <si>
    <t># 10</t>
    <phoneticPr fontId="0" type="noConversion"/>
  </si>
  <si>
    <t># 3572</t>
    <phoneticPr fontId="0" type="noConversion"/>
  </si>
  <si>
    <t># 3575            2315</t>
    <phoneticPr fontId="0" type="noConversion"/>
  </si>
  <si>
    <r>
      <rPr>
        <sz val="14"/>
        <rFont val="細明體"/>
        <family val="3"/>
        <charset val="136"/>
      </rPr>
      <t>胃食遊戲</t>
    </r>
    <r>
      <rPr>
        <sz val="14"/>
        <rFont val="Times New Roman"/>
        <family val="3"/>
      </rPr>
      <t xml:space="preserve"> - </t>
    </r>
    <r>
      <rPr>
        <sz val="14"/>
        <rFont val="微軟正黑體"/>
        <family val="3"/>
        <charset val="136"/>
      </rPr>
      <t>沖繩篇</t>
    </r>
    <r>
      <rPr>
        <sz val="14"/>
        <rFont val="Times New Roman"/>
        <family val="1"/>
      </rPr>
      <t xml:space="preserve"> # 2</t>
    </r>
    <phoneticPr fontId="0" type="noConversion"/>
  </si>
  <si>
    <r>
      <rPr>
        <sz val="14"/>
        <rFont val="細明體"/>
        <family val="3"/>
        <charset val="136"/>
      </rPr>
      <t>浪漫台灣</t>
    </r>
    <r>
      <rPr>
        <sz val="14"/>
        <rFont val="Times New Roman"/>
        <family val="3"/>
      </rPr>
      <t>48</t>
    </r>
    <r>
      <rPr>
        <sz val="14"/>
        <rFont val="微軟正黑體"/>
        <family val="3"/>
        <charset val="136"/>
      </rPr>
      <t>小時</t>
    </r>
    <r>
      <rPr>
        <sz val="14"/>
        <rFont val="Times New Roman"/>
        <family val="1"/>
      </rPr>
      <t xml:space="preserve"> # 15</t>
    </r>
    <phoneticPr fontId="0" type="noConversion"/>
  </si>
  <si>
    <r>
      <rPr>
        <sz val="14"/>
        <rFont val="新細明體"/>
        <family val="1"/>
        <charset val="136"/>
      </rPr>
      <t>浪漫台灣</t>
    </r>
    <r>
      <rPr>
        <sz val="14"/>
        <rFont val="Times New Roman"/>
        <family val="1"/>
      </rPr>
      <t>48</t>
    </r>
    <r>
      <rPr>
        <sz val="14"/>
        <rFont val="新細明體"/>
        <family val="1"/>
        <charset val="136"/>
      </rPr>
      <t>小時</t>
    </r>
    <r>
      <rPr>
        <sz val="14"/>
        <rFont val="Times New Roman"/>
        <family val="1"/>
      </rPr>
      <t xml:space="preserve"> # 15</t>
    </r>
    <r>
      <rPr>
        <sz val="14"/>
        <rFont val="Times New Roman"/>
        <family val="3"/>
        <charset val="136"/>
      </rPr>
      <t xml:space="preserve">    0945</t>
    </r>
    <phoneticPr fontId="0" type="noConversion"/>
  </si>
  <si>
    <t>逆天奇案2</t>
  </si>
  <si>
    <t>#  30</t>
    <phoneticPr fontId="0" type="noConversion"/>
  </si>
  <si>
    <t># 5 - 6</t>
    <phoneticPr fontId="0" type="noConversion"/>
  </si>
  <si>
    <t># 7 - 8</t>
    <phoneticPr fontId="0" type="noConversion"/>
  </si>
  <si>
    <t># 3571</t>
    <phoneticPr fontId="0" type="noConversion"/>
  </si>
  <si>
    <t># 3573</t>
  </si>
  <si>
    <t># 3574</t>
  </si>
  <si>
    <r>
      <rPr>
        <sz val="14"/>
        <rFont val="新細明體"/>
        <family val="3"/>
        <charset val="136"/>
      </rPr>
      <t xml:space="preserve">冲遊泰國9 </t>
    </r>
    <r>
      <rPr>
        <sz val="14"/>
        <rFont val="Times New Roman"/>
        <family val="1"/>
      </rPr>
      <t># 9</t>
    </r>
    <phoneticPr fontId="0" type="noConversion"/>
  </si>
  <si>
    <t>共融弦樂 # 6</t>
    <phoneticPr fontId="0" type="noConversion"/>
  </si>
  <si>
    <r>
      <rPr>
        <sz val="14"/>
        <rFont val="微軟正黑體"/>
        <family val="3"/>
        <charset val="136"/>
      </rPr>
      <t>不老傳說</t>
    </r>
    <r>
      <rPr>
        <sz val="14"/>
        <rFont val="Times New Roman"/>
        <family val="1"/>
      </rPr>
      <t xml:space="preserve"> # 10</t>
    </r>
    <phoneticPr fontId="0" type="noConversion"/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</si>
  <si>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19</t>
    </r>
    <phoneticPr fontId="0" type="noConversion"/>
  </si>
  <si>
    <r>
      <t>Sunday</t>
    </r>
    <r>
      <rPr>
        <sz val="14"/>
        <rFont val="微軟正黑體"/>
        <family val="1"/>
        <charset val="136"/>
      </rPr>
      <t>好戲王</t>
    </r>
    <r>
      <rPr>
        <sz val="14"/>
        <rFont val="Times New Roman"/>
        <family val="1"/>
      </rPr>
      <t xml:space="preserve"> # 16</t>
    </r>
    <phoneticPr fontId="0" type="noConversion"/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</si>
  <si>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20</t>
    </r>
    <phoneticPr fontId="0" type="noConversion"/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</si>
  <si>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20</t>
    </r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</si>
  <si>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18</t>
    </r>
    <r>
      <rPr>
        <sz val="14"/>
        <rFont val="Times New Roman"/>
        <family val="3"/>
        <charset val="136"/>
      </rPr>
      <t xml:space="preserve">    1545</t>
    </r>
    <phoneticPr fontId="0" type="noConversion"/>
  </si>
  <si>
    <t>窺心事 #5</t>
    <phoneticPr fontId="0" type="noConversion"/>
  </si>
  <si>
    <r>
      <rPr>
        <sz val="13"/>
        <rFont val="細明體"/>
        <family val="3"/>
        <charset val="136"/>
      </rPr>
      <t>唔滾唔知有料到</t>
    </r>
    <r>
      <rPr>
        <sz val="13"/>
        <rFont val="Times New Roman"/>
        <family val="1"/>
      </rPr>
      <t xml:space="preserve"> # 9</t>
    </r>
    <phoneticPr fontId="0" type="noConversion"/>
  </si>
  <si>
    <t>咔嚓中歐 #9</t>
    <phoneticPr fontId="0" type="noConversion"/>
  </si>
  <si>
    <r>
      <rPr>
        <sz val="14"/>
        <rFont val="細明體"/>
        <family val="3"/>
        <charset val="136"/>
      </rPr>
      <t>膽粗粗．</t>
    </r>
    <r>
      <rPr>
        <sz val="14"/>
        <rFont val="Times New Roman"/>
        <family val="1"/>
      </rPr>
      <t>HERE WE GO # 20</t>
    </r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</si>
  <si>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19</t>
    </r>
    <phoneticPr fontId="0" type="noConversion"/>
  </si>
  <si>
    <t>芷珊約您 #5</t>
    <phoneticPr fontId="0" type="noConversion"/>
  </si>
  <si>
    <t>J Music #41</t>
    <phoneticPr fontId="0" type="noConversion"/>
  </si>
  <si>
    <t>800640101(Sub: *Chi)</t>
    <phoneticPr fontId="0" type="noConversion"/>
  </si>
  <si>
    <t># 2284</t>
    <phoneticPr fontId="0" type="noConversion"/>
  </si>
  <si>
    <t>福祿壽訓練學院 #6</t>
    <phoneticPr fontId="0" type="noConversion"/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</si>
  <si>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5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</t>
    </r>
    <r>
      <rPr>
        <b/>
        <u/>
        <sz val="28"/>
        <rFont val="細明體"/>
        <family val="3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</si>
  <si>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</si>
  <si>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</si>
  <si>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5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細明體"/>
        <family val="3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細明體"/>
        <family val="3"/>
        <charset val="136"/>
      </rPr>
      <t>節目表</t>
    </r>
  </si>
  <si>
    <t>WK 19</t>
    <phoneticPr fontId="0" type="noConversion"/>
  </si>
  <si>
    <t>PERIOD: 6 - 12 May 2024</t>
    <phoneticPr fontId="0" type="noConversion"/>
  </si>
  <si>
    <r>
      <rPr>
        <b/>
        <sz val="14"/>
        <rFont val="細明體"/>
        <family val="3"/>
        <charset val="136"/>
      </rPr>
      <t>星期四</t>
    </r>
  </si>
  <si>
    <r>
      <rPr>
        <sz val="14"/>
        <rFont val="細明體"/>
        <family val="3"/>
        <charset val="136"/>
      </rPr>
      <t xml:space="preserve">兄弟大茶飯 </t>
    </r>
    <r>
      <rPr>
        <sz val="14"/>
        <rFont val="Times New Roman"/>
        <family val="1"/>
      </rPr>
      <t>Two Men In A Kitchen (10 EPI)</t>
    </r>
  </si>
  <si>
    <r>
      <rPr>
        <sz val="14"/>
        <rFont val="微軟正黑體"/>
        <family val="1"/>
        <charset val="136"/>
      </rPr>
      <t>煒哥的味道</t>
    </r>
    <r>
      <rPr>
        <sz val="14"/>
        <rFont val="Times New Roman"/>
        <family val="1"/>
      </rPr>
      <t xml:space="preserve"> Wai Gor's Wok (15 EPI)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</si>
  <si>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</si>
  <si>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t># 2</t>
    <phoneticPr fontId="0" type="noConversion"/>
  </si>
  <si>
    <t># 63</t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</si>
  <si>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(1800 EPI)</t>
    </r>
  </si>
  <si>
    <r>
      <rPr>
        <sz val="14"/>
        <rFont val="新細明體"/>
        <family val="1"/>
        <charset val="136"/>
      </rPr>
      <t>浪漫台灣</t>
    </r>
    <r>
      <rPr>
        <sz val="14"/>
        <rFont val="Times New Roman"/>
        <family val="1"/>
      </rPr>
      <t>48</t>
    </r>
    <r>
      <rPr>
        <sz val="14"/>
        <rFont val="新細明體"/>
        <family val="1"/>
        <charset val="136"/>
      </rPr>
      <t>小時</t>
    </r>
    <r>
      <rPr>
        <sz val="14"/>
        <rFont val="Times New Roman"/>
        <family val="1"/>
      </rPr>
      <t xml:space="preserve"> # 14</t>
    </r>
    <r>
      <rPr>
        <sz val="14"/>
        <rFont val="Times New Roman"/>
        <family val="3"/>
        <charset val="136"/>
      </rPr>
      <t xml:space="preserve">    0945</t>
    </r>
  </si>
  <si>
    <t># 983</t>
    <phoneticPr fontId="0" type="noConversion"/>
  </si>
  <si>
    <t># 1 - 2</t>
    <phoneticPr fontId="0" type="noConversion"/>
  </si>
  <si>
    <t># 3 - 4</t>
    <phoneticPr fontId="0" type="noConversion"/>
  </si>
  <si>
    <t>共融弦樂 # 5</t>
    <phoneticPr fontId="0" type="noConversion"/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</si>
  <si>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</si>
  <si>
    <r>
      <rPr>
        <sz val="14"/>
        <rFont val="微軟正黑體"/>
        <family val="3"/>
        <charset val="136"/>
      </rPr>
      <t>不老傳說</t>
    </r>
    <r>
      <rPr>
        <sz val="14"/>
        <rFont val="Times New Roman"/>
        <family val="1"/>
      </rPr>
      <t xml:space="preserve"> # 9</t>
    </r>
  </si>
  <si>
    <r>
      <t>Sunday</t>
    </r>
    <r>
      <rPr>
        <sz val="14"/>
        <rFont val="微軟正黑體"/>
        <family val="1"/>
        <charset val="136"/>
      </rPr>
      <t>好戲王</t>
    </r>
    <r>
      <rPr>
        <sz val="14"/>
        <rFont val="Times New Roman"/>
        <family val="1"/>
      </rPr>
      <t xml:space="preserve"> # 15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</si>
  <si>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18</t>
    </r>
  </si>
  <si>
    <t>命轉皇后</t>
    <phoneticPr fontId="0" type="noConversion"/>
  </si>
  <si>
    <t># 30</t>
    <phoneticPr fontId="0" type="noConversion"/>
  </si>
  <si>
    <t>福祿壽訓練學院 #5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</si>
  <si>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</si>
  <si>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t># 3567</t>
    <phoneticPr fontId="0" type="noConversion"/>
  </si>
  <si>
    <t># 3568</t>
    <phoneticPr fontId="0" type="noConversion"/>
  </si>
  <si>
    <t># 3569</t>
  </si>
  <si>
    <t># 3570</t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</si>
  <si>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17</t>
    </r>
    <r>
      <rPr>
        <sz val="14"/>
        <rFont val="Times New Roman"/>
        <family val="3"/>
        <charset val="136"/>
      </rPr>
      <t xml:space="preserve">    1545</t>
    </r>
  </si>
  <si>
    <t># 3</t>
    <phoneticPr fontId="0" type="noConversion"/>
  </si>
  <si>
    <r>
      <t xml:space="preserve">800332791 (Sub: Chi) </t>
    </r>
    <r>
      <rPr>
        <sz val="14"/>
        <rFont val="微軟正黑體"/>
        <family val="1"/>
        <charset val="136"/>
      </rPr>
      <t>搵個好男人</t>
    </r>
    <r>
      <rPr>
        <sz val="14"/>
        <rFont val="Times New Roman"/>
        <family val="1"/>
      </rPr>
      <t xml:space="preserve"> To Woo A Dame (20 EPI)</t>
    </r>
  </si>
  <si>
    <r>
      <rPr>
        <sz val="14"/>
        <rFont val="細明體"/>
        <family val="3"/>
        <charset val="136"/>
      </rPr>
      <t>開卷</t>
    </r>
    <r>
      <rPr>
        <sz val="14"/>
        <rFont val="Times New Roman"/>
        <family val="1"/>
      </rPr>
      <t xml:space="preserve"> Open Book 2024</t>
    </r>
  </si>
  <si>
    <r>
      <rPr>
        <sz val="14"/>
        <rFont val="細明體"/>
        <family val="3"/>
        <charset val="136"/>
      </rPr>
      <t>胃食遊戲</t>
    </r>
    <r>
      <rPr>
        <sz val="14"/>
        <rFont val="Times New Roman"/>
        <family val="3"/>
      </rPr>
      <t xml:space="preserve"> - </t>
    </r>
    <r>
      <rPr>
        <sz val="14"/>
        <rFont val="微軟正黑體"/>
        <family val="3"/>
        <charset val="136"/>
      </rPr>
      <t>沖繩篇</t>
    </r>
    <r>
      <rPr>
        <sz val="14"/>
        <rFont val="Times New Roman"/>
        <family val="1"/>
      </rPr>
      <t xml:space="preserve"> # 1</t>
    </r>
  </si>
  <si>
    <r>
      <rPr>
        <sz val="14"/>
        <rFont val="細明體"/>
        <family val="3"/>
        <charset val="136"/>
      </rPr>
      <t xml:space="preserve">背包女行之加勒比海 </t>
    </r>
    <r>
      <rPr>
        <sz val="14"/>
        <rFont val="Times New Roman"/>
        <family val="1"/>
      </rPr>
      <t>Attack Of The Backpacker Girl - Caribbean (10 EPI)</t>
    </r>
  </si>
  <si>
    <r>
      <rPr>
        <sz val="14"/>
        <rFont val="細明體"/>
        <family val="3"/>
        <charset val="136"/>
      </rPr>
      <t>我要瞓鬥</t>
    </r>
    <r>
      <rPr>
        <sz val="14"/>
        <rFont val="Times New Roman"/>
        <family val="1"/>
      </rPr>
      <t xml:space="preserve">  I Want To $leep (15 EPI)</t>
    </r>
  </si>
  <si>
    <r>
      <rPr>
        <sz val="14"/>
        <rFont val="細明體"/>
        <family val="3"/>
        <charset val="136"/>
      </rPr>
      <t>浪漫台灣</t>
    </r>
    <r>
      <rPr>
        <sz val="14"/>
        <rFont val="Times New Roman"/>
        <family val="3"/>
      </rPr>
      <t>48</t>
    </r>
    <r>
      <rPr>
        <sz val="14"/>
        <rFont val="微軟正黑體"/>
        <family val="3"/>
        <charset val="136"/>
      </rPr>
      <t>小時</t>
    </r>
    <r>
      <rPr>
        <sz val="14"/>
        <rFont val="Times New Roman"/>
        <family val="1"/>
      </rPr>
      <t xml:space="preserve"> # 14</t>
    </r>
  </si>
  <si>
    <t># 89</t>
    <phoneticPr fontId="0" type="noConversion"/>
  </si>
  <si>
    <r>
      <rPr>
        <sz val="14"/>
        <rFont val="細明體"/>
        <family val="3"/>
        <charset val="136"/>
      </rPr>
      <t>香港婚後事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 xml:space="preserve">Hong Kong Happily Ever After Special (10 EPI) </t>
    </r>
  </si>
  <si>
    <r>
      <rPr>
        <sz val="14"/>
        <rFont val="細明體"/>
        <family val="3"/>
        <charset val="136"/>
      </rPr>
      <t>師奶</t>
    </r>
    <r>
      <rPr>
        <sz val="14"/>
        <rFont val="Times New Roman"/>
        <family val="3"/>
      </rPr>
      <t>MADAM Madam Cutie On Duty (20 EPI)</t>
    </r>
  </si>
  <si>
    <t xml:space="preserve"># 5 </t>
    <phoneticPr fontId="0" type="noConversion"/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</si>
  <si>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</si>
  <si>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</si>
  <si>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t>800636826</t>
    </r>
    <r>
      <rPr>
        <sz val="12"/>
        <rFont val="新細明體"/>
        <family val="1"/>
        <charset val="136"/>
      </rPr>
      <t xml:space="preserve"> </t>
    </r>
    <r>
      <rPr>
        <sz val="12"/>
        <rFont val="Times New Roman"/>
        <family val="1"/>
      </rPr>
      <t>(Sub: *Chi) (CA/MA)</t>
    </r>
  </si>
  <si>
    <r>
      <rPr>
        <sz val="14"/>
        <rFont val="微軟正黑體"/>
        <family val="1"/>
        <charset val="136"/>
      </rPr>
      <t>解風大阪</t>
    </r>
    <r>
      <rPr>
        <sz val="14"/>
        <rFont val="Times New Roman"/>
        <family val="1"/>
      </rPr>
      <t xml:space="preserve"> # 5</t>
    </r>
  </si>
  <si>
    <r>
      <rPr>
        <sz val="14"/>
        <rFont val="新細明體"/>
        <family val="3"/>
        <charset val="136"/>
      </rPr>
      <t xml:space="preserve">冲遊泰國9 </t>
    </r>
    <r>
      <rPr>
        <sz val="14"/>
        <rFont val="Times New Roman"/>
        <family val="1"/>
      </rPr>
      <t># 6</t>
    </r>
  </si>
  <si>
    <r>
      <rPr>
        <sz val="14"/>
        <rFont val="微軟正黑體"/>
        <family val="3"/>
        <charset val="136"/>
      </rPr>
      <t>就算得你一個觀衆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</t>
    </r>
  </si>
  <si>
    <r>
      <rPr>
        <sz val="14"/>
        <rFont val="新細明體"/>
        <family val="3"/>
        <charset val="136"/>
      </rPr>
      <t xml:space="preserve">冲遊泰國9 </t>
    </r>
    <r>
      <rPr>
        <sz val="14"/>
        <rFont val="Times New Roman"/>
        <family val="1"/>
      </rPr>
      <t># 7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</si>
  <si>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345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</si>
  <si>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19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</si>
  <si>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19</t>
    </r>
  </si>
  <si>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</si>
  <si>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126</t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</si>
  <si>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</si>
  <si>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# 2274</t>
    <phoneticPr fontId="0" type="noConversion"/>
  </si>
  <si>
    <t xml:space="preserve">800636494 (CA/MA) (Sub: Chi/Eng) </t>
    <phoneticPr fontId="0" type="noConversion"/>
  </si>
  <si>
    <t>Mayanne小喇叭 加長版 #1</t>
    <phoneticPr fontId="0" type="noConversion"/>
  </si>
  <si>
    <r>
      <rPr>
        <sz val="14"/>
        <rFont val="細明體"/>
        <family val="3"/>
        <charset val="136"/>
      </rPr>
      <t>逆天奇案</t>
    </r>
    <r>
      <rPr>
        <sz val="14"/>
        <rFont val="Times New Roman"/>
        <family val="3"/>
      </rPr>
      <t>2 Sinister Beings 2 (30 EPI)</t>
    </r>
  </si>
  <si>
    <t># 26</t>
    <phoneticPr fontId="0" type="noConversion"/>
  </si>
  <si>
    <t>窺心事 #4</t>
    <phoneticPr fontId="0" type="noConversion"/>
  </si>
  <si>
    <r>
      <rPr>
        <sz val="13"/>
        <rFont val="細明體"/>
        <family val="3"/>
        <charset val="136"/>
      </rPr>
      <t>唔滾唔知有料到</t>
    </r>
    <r>
      <rPr>
        <sz val="13"/>
        <rFont val="Times New Roman"/>
        <family val="1"/>
      </rPr>
      <t xml:space="preserve"> # 8</t>
    </r>
  </si>
  <si>
    <r>
      <rPr>
        <sz val="14"/>
        <rFont val="細明體"/>
        <family val="3"/>
        <charset val="136"/>
      </rPr>
      <t xml:space="preserve">神耆小子 </t>
    </r>
    <r>
      <rPr>
        <sz val="14"/>
        <rFont val="Times New Roman"/>
        <family val="1"/>
      </rPr>
      <t>Broken Trust (20 EPI)</t>
    </r>
  </si>
  <si>
    <t>芷珊約您 #4</t>
    <phoneticPr fontId="0" type="noConversion"/>
  </si>
  <si>
    <t>咔嚓中歐 #8</t>
    <phoneticPr fontId="0" type="noConversion"/>
  </si>
  <si>
    <r>
      <rPr>
        <sz val="14"/>
        <rFont val="細明體"/>
        <family val="3"/>
        <charset val="136"/>
      </rPr>
      <t>早</t>
    </r>
    <r>
      <rPr>
        <sz val="14"/>
        <rFont val="Times New Roman"/>
        <family val="3"/>
      </rPr>
      <t>D</t>
    </r>
    <r>
      <rPr>
        <sz val="14"/>
        <rFont val="細明體"/>
        <family val="3"/>
        <charset val="136"/>
      </rPr>
      <t>知早</t>
    </r>
    <r>
      <rPr>
        <sz val="14"/>
        <rFont val="Times New Roman"/>
        <family val="3"/>
      </rPr>
      <t>D</t>
    </r>
    <r>
      <rPr>
        <sz val="14"/>
        <rFont val="細明體"/>
        <family val="3"/>
        <charset val="136"/>
      </rPr>
      <t>醫</t>
    </r>
    <r>
      <rPr>
        <sz val="14"/>
        <rFont val="Times New Roman"/>
        <family val="3"/>
      </rPr>
      <t xml:space="preserve"> The Sooner The Better (12 EPI)</t>
    </r>
  </si>
  <si>
    <r>
      <rPr>
        <sz val="14"/>
        <rFont val="細明體"/>
        <family val="3"/>
        <charset val="136"/>
      </rPr>
      <t>香港婚後事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 xml:space="preserve">And They Lived Happily Ever After? (10 EPI) </t>
    </r>
  </si>
  <si>
    <r>
      <rPr>
        <sz val="14"/>
        <rFont val="細明體"/>
        <family val="3"/>
        <charset val="136"/>
      </rPr>
      <t>膽粗粗．</t>
    </r>
    <r>
      <rPr>
        <sz val="14"/>
        <rFont val="Times New Roman"/>
        <family val="1"/>
      </rPr>
      <t>HERE WE GO # 1</t>
    </r>
    <r>
      <rPr>
        <sz val="14"/>
        <rFont val="Times New Roman"/>
        <family val="3"/>
        <charset val="136"/>
      </rPr>
      <t>9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</si>
  <si>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18</t>
    </r>
  </si>
  <si>
    <t># 3571            2315</t>
    <phoneticPr fontId="0" type="noConversion"/>
  </si>
  <si>
    <r>
      <t xml:space="preserve">JSG Billboard 2024 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 xml:space="preserve"> 2315</t>
    </r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</si>
  <si>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19</t>
    </r>
  </si>
  <si>
    <t xml:space="preserve">(R)          </t>
  </si>
  <si>
    <r>
      <t>都市特搜</t>
    </r>
    <r>
      <rPr>
        <sz val="14"/>
        <rFont val="Times New Roman"/>
        <family val="3"/>
        <charset val="136"/>
      </rPr>
      <t xml:space="preserve"> # 1</t>
    </r>
  </si>
  <si>
    <t>800636803 (Sub: Chi) (CA/MA)</t>
  </si>
  <si>
    <t>Finance Magazine 2024</t>
  </si>
  <si>
    <r>
      <t xml:space="preserve">800641634 </t>
    </r>
    <r>
      <rPr>
        <sz val="14"/>
        <rFont val="細明體"/>
        <family val="3"/>
        <charset val="136"/>
      </rPr>
      <t>都市特搜</t>
    </r>
    <r>
      <rPr>
        <sz val="14"/>
        <rFont val="Times New Roman"/>
        <family val="1"/>
      </rPr>
      <t xml:space="preserve"> # 2</t>
    </r>
  </si>
  <si>
    <t>What's On City 2024</t>
  </si>
  <si>
    <r>
      <t>都市特搜</t>
    </r>
    <r>
      <rPr>
        <sz val="14"/>
        <rFont val="Times New Roman"/>
        <family val="3"/>
        <charset val="136"/>
      </rPr>
      <t xml:space="preserve"> # 2</t>
    </r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</si>
  <si>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20</t>
    </r>
  </si>
  <si>
    <r>
      <t xml:space="preserve">800641634 </t>
    </r>
    <r>
      <rPr>
        <sz val="14"/>
        <rFont val="細明體"/>
        <family val="3"/>
        <charset val="136"/>
      </rPr>
      <t>都市特搜</t>
    </r>
    <r>
      <rPr>
        <sz val="14"/>
        <rFont val="Times New Roman"/>
        <family val="1"/>
      </rPr>
      <t xml:space="preserve"> # 3</t>
    </r>
  </si>
  <si>
    <r>
      <t>都市特搜</t>
    </r>
    <r>
      <rPr>
        <sz val="14"/>
        <rFont val="Times New Roman"/>
        <family val="3"/>
        <charset val="136"/>
      </rPr>
      <t xml:space="preserve"> # 3</t>
    </r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</si>
  <si>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5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細明體"/>
        <family val="3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細明體"/>
        <family val="3"/>
        <charset val="136"/>
      </rPr>
      <t>節目表</t>
    </r>
  </si>
  <si>
    <t>WK 21</t>
    <phoneticPr fontId="0" type="noConversion"/>
  </si>
  <si>
    <t>PERIOD: 20 - 26 May 2024</t>
    <phoneticPr fontId="0" type="noConversion"/>
  </si>
  <si>
    <r>
      <rPr>
        <sz val="14"/>
        <rFont val="細明體"/>
        <family val="3"/>
        <charset val="136"/>
      </rPr>
      <t>笑看風雲</t>
    </r>
    <r>
      <rPr>
        <sz val="14"/>
        <rFont val="Times New Roman"/>
        <family val="1"/>
      </rPr>
      <t xml:space="preserve"> Instinct (40 EPI)</t>
    </r>
  </si>
  <si>
    <t># 12</t>
    <phoneticPr fontId="0" type="noConversion"/>
  </si>
  <si>
    <t># 8</t>
    <phoneticPr fontId="0" type="noConversion"/>
  </si>
  <si>
    <t># 77</t>
    <phoneticPr fontId="0" type="noConversion"/>
  </si>
  <si>
    <r>
      <rPr>
        <sz val="14"/>
        <rFont val="新細明體"/>
        <family val="1"/>
        <charset val="136"/>
      </rPr>
      <t>浪漫台灣</t>
    </r>
    <r>
      <rPr>
        <sz val="14"/>
        <rFont val="Times New Roman"/>
        <family val="1"/>
      </rPr>
      <t>48</t>
    </r>
    <r>
      <rPr>
        <sz val="14"/>
        <rFont val="新細明體"/>
        <family val="1"/>
        <charset val="136"/>
      </rPr>
      <t>小時</t>
    </r>
    <r>
      <rPr>
        <sz val="14"/>
        <rFont val="Times New Roman"/>
        <family val="1"/>
      </rPr>
      <t xml:space="preserve"> # 16</t>
    </r>
    <r>
      <rPr>
        <sz val="14"/>
        <rFont val="Times New Roman"/>
        <family val="3"/>
        <charset val="136"/>
      </rPr>
      <t xml:space="preserve">    0945</t>
    </r>
  </si>
  <si>
    <t># 997</t>
    <phoneticPr fontId="0" type="noConversion"/>
  </si>
  <si>
    <t># 9 - 10</t>
    <phoneticPr fontId="0" type="noConversion"/>
  </si>
  <si>
    <t># 11 - 12</t>
    <phoneticPr fontId="0" type="noConversion"/>
  </si>
  <si>
    <r>
      <rPr>
        <sz val="14"/>
        <rFont val="微軟正黑體"/>
        <family val="3"/>
        <charset val="136"/>
      </rPr>
      <t>不老傳說</t>
    </r>
    <r>
      <rPr>
        <sz val="14"/>
        <rFont val="Times New Roman"/>
        <family val="1"/>
      </rPr>
      <t xml:space="preserve"> # 11</t>
    </r>
  </si>
  <si>
    <t># 100</t>
    <phoneticPr fontId="0" type="noConversion"/>
  </si>
  <si>
    <r>
      <t>Sunday</t>
    </r>
    <r>
      <rPr>
        <sz val="14"/>
        <rFont val="微軟正黑體"/>
        <family val="1"/>
        <charset val="136"/>
      </rPr>
      <t>好戲王</t>
    </r>
    <r>
      <rPr>
        <sz val="14"/>
        <rFont val="Times New Roman"/>
        <family val="1"/>
      </rPr>
      <t xml:space="preserve"> # 17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</si>
  <si>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20</t>
    </r>
  </si>
  <si>
    <t>中年好聲音2 隆重登場慈善演唱會</t>
  </si>
  <si>
    <t># 3575</t>
    <phoneticPr fontId="0" type="noConversion"/>
  </si>
  <si>
    <t># 3576</t>
    <phoneticPr fontId="0" type="noConversion"/>
  </si>
  <si>
    <t># 3577</t>
  </si>
  <si>
    <t># 3578</t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</si>
  <si>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19</t>
    </r>
    <r>
      <rPr>
        <sz val="14"/>
        <rFont val="Times New Roman"/>
        <family val="3"/>
        <charset val="136"/>
      </rPr>
      <t xml:space="preserve">    1545</t>
    </r>
  </si>
  <si>
    <t># 11</t>
    <phoneticPr fontId="0" type="noConversion"/>
  </si>
  <si>
    <r>
      <rPr>
        <sz val="14"/>
        <rFont val="細明體"/>
        <family val="3"/>
        <charset val="136"/>
      </rPr>
      <t>胃食遊戲</t>
    </r>
    <r>
      <rPr>
        <sz val="14"/>
        <rFont val="Times New Roman"/>
        <family val="3"/>
      </rPr>
      <t xml:space="preserve"> - </t>
    </r>
    <r>
      <rPr>
        <sz val="14"/>
        <rFont val="微軟正黑體"/>
        <family val="3"/>
        <charset val="136"/>
      </rPr>
      <t>沖繩篇</t>
    </r>
    <r>
      <rPr>
        <sz val="14"/>
        <rFont val="Times New Roman"/>
        <family val="1"/>
      </rPr>
      <t xml:space="preserve"> # 3</t>
    </r>
  </si>
  <si>
    <r>
      <rPr>
        <sz val="14"/>
        <rFont val="細明體"/>
        <family val="3"/>
        <charset val="136"/>
      </rPr>
      <t>浪漫台灣</t>
    </r>
    <r>
      <rPr>
        <sz val="14"/>
        <rFont val="Times New Roman"/>
        <family val="3"/>
      </rPr>
      <t>48</t>
    </r>
    <r>
      <rPr>
        <sz val="14"/>
        <rFont val="微軟正黑體"/>
        <family val="3"/>
        <charset val="136"/>
      </rPr>
      <t>小時</t>
    </r>
    <r>
      <rPr>
        <sz val="14"/>
        <rFont val="Times New Roman"/>
        <family val="1"/>
      </rPr>
      <t xml:space="preserve"> # 16</t>
    </r>
  </si>
  <si>
    <t>咔嚓中歐 #10</t>
  </si>
  <si>
    <t># 91</t>
    <phoneticPr fontId="0" type="noConversion"/>
  </si>
  <si>
    <t xml:space="preserve"># 15 </t>
    <phoneticPr fontId="0" type="noConversion"/>
  </si>
  <si>
    <t>800636803 (Sub: Chi) (CA/MA)</t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</si>
  <si>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21</t>
    </r>
  </si>
  <si>
    <t>Finance Magazine 2024</t>
    <phoneticPr fontId="0" type="noConversion"/>
  </si>
  <si>
    <r>
      <rPr>
        <sz val="14"/>
        <rFont val="微軟正黑體"/>
        <family val="1"/>
        <charset val="136"/>
      </rPr>
      <t>解風大阪</t>
    </r>
    <r>
      <rPr>
        <sz val="14"/>
        <rFont val="Times New Roman"/>
        <family val="1"/>
      </rPr>
      <t xml:space="preserve"> # 7</t>
    </r>
  </si>
  <si>
    <r>
      <rPr>
        <sz val="14"/>
        <rFont val="新細明體"/>
        <family val="3"/>
        <charset val="136"/>
      </rPr>
      <t>冲遊泰國</t>
    </r>
    <r>
      <rPr>
        <sz val="14"/>
        <rFont val="Times New Roman"/>
        <family val="3"/>
      </rPr>
      <t xml:space="preserve">9 </t>
    </r>
    <r>
      <rPr>
        <sz val="14"/>
        <rFont val="Times New Roman"/>
        <family val="1"/>
      </rPr>
      <t># 10</t>
    </r>
  </si>
  <si>
    <r>
      <rPr>
        <sz val="14"/>
        <rFont val="微軟正黑體"/>
        <family val="3"/>
        <charset val="136"/>
      </rPr>
      <t>就算得你一個觀衆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5</t>
    </r>
  </si>
  <si>
    <r>
      <rPr>
        <sz val="14"/>
        <rFont val="新細明體"/>
        <family val="3"/>
        <charset val="136"/>
      </rPr>
      <t xml:space="preserve">冲遊泰國9 </t>
    </r>
    <r>
      <rPr>
        <sz val="14"/>
        <rFont val="Times New Roman"/>
        <family val="1"/>
      </rPr>
      <t># 11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</si>
  <si>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347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</si>
  <si>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21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</si>
  <si>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21</t>
    </r>
  </si>
  <si>
    <t># 140</t>
    <phoneticPr fontId="0" type="noConversion"/>
  </si>
  <si>
    <t># 2285</t>
    <phoneticPr fontId="0" type="noConversion"/>
  </si>
  <si>
    <t># 2290</t>
    <phoneticPr fontId="0" type="noConversion"/>
  </si>
  <si>
    <t>福祿壽訓練學院 #7</t>
    <phoneticPr fontId="0" type="noConversion"/>
  </si>
  <si>
    <t>Midlife, Sing &amp; Shine! 2 Concert 2024</t>
  </si>
  <si>
    <t>芷珊約您 #6</t>
    <phoneticPr fontId="0" type="noConversion"/>
  </si>
  <si>
    <t xml:space="preserve">TBC (Sub: *Chi) </t>
    <phoneticPr fontId="0" type="noConversion"/>
  </si>
  <si>
    <t>800633600 (Sub: *Chi)</t>
  </si>
  <si>
    <r>
      <rPr>
        <sz val="14"/>
        <rFont val="細明體"/>
        <family val="3"/>
        <charset val="136"/>
      </rPr>
      <t>沙特阿拉伯潮什麼</t>
    </r>
    <r>
      <rPr>
        <sz val="14"/>
        <rFont val="Times New Roman"/>
        <family val="3"/>
      </rPr>
      <t xml:space="preserve"> Hipster Tour - Saudi Arabia (6 EPI)</t>
    </r>
  </si>
  <si>
    <r>
      <rPr>
        <sz val="14"/>
        <rFont val="新細明體"/>
        <family val="1"/>
        <charset val="136"/>
      </rPr>
      <t>咔嚓中歐</t>
    </r>
    <r>
      <rPr>
        <sz val="14"/>
        <rFont val="Times New Roman"/>
        <family val="1"/>
      </rPr>
      <t xml:space="preserve"> #10</t>
    </r>
  </si>
  <si>
    <t>Capture A Pilgrimage (10 EPI)</t>
  </si>
  <si>
    <t>J Music #42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</si>
  <si>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20</t>
    </r>
  </si>
  <si>
    <t># 3579            2315</t>
    <phoneticPr fontId="0" type="noConversion"/>
  </si>
  <si>
    <t># 146</t>
    <phoneticPr fontId="0" type="noConversion"/>
  </si>
  <si>
    <t># 145</t>
    <phoneticPr fontId="0" type="noConversion"/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</si>
  <si>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5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</si>
  <si>
    <t>WK 22</t>
    <phoneticPr fontId="0" type="noConversion"/>
  </si>
  <si>
    <t>PERIOD: 27 - 2 June 2024</t>
    <phoneticPr fontId="0" type="noConversion"/>
  </si>
  <si>
    <r>
      <rPr>
        <sz val="14"/>
        <rFont val="微軟正黑體"/>
        <family val="3"/>
        <charset val="136"/>
      </rPr>
      <t>晚間看地球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DoDo Midnight Quests (10 EPI)</t>
    </r>
  </si>
  <si>
    <t># 17</t>
    <phoneticPr fontId="0" type="noConversion"/>
  </si>
  <si>
    <t># 84</t>
    <phoneticPr fontId="0" type="noConversion"/>
  </si>
  <si>
    <r>
      <rPr>
        <sz val="14"/>
        <rFont val="新細明體"/>
        <family val="1"/>
        <charset val="136"/>
      </rPr>
      <t>浪漫台灣</t>
    </r>
    <r>
      <rPr>
        <sz val="14"/>
        <rFont val="Times New Roman"/>
        <family val="1"/>
      </rPr>
      <t>48</t>
    </r>
    <r>
      <rPr>
        <sz val="14"/>
        <rFont val="新細明體"/>
        <family val="1"/>
        <charset val="136"/>
      </rPr>
      <t>小時</t>
    </r>
    <r>
      <rPr>
        <sz val="14"/>
        <rFont val="Times New Roman"/>
        <family val="1"/>
      </rPr>
      <t xml:space="preserve"> # 17</t>
    </r>
    <r>
      <rPr>
        <sz val="14"/>
        <rFont val="Times New Roman"/>
        <family val="3"/>
        <charset val="136"/>
      </rPr>
      <t xml:space="preserve">    0945</t>
    </r>
  </si>
  <si>
    <t># 1004</t>
    <phoneticPr fontId="0" type="noConversion"/>
  </si>
  <si>
    <t>學神爸媽Get Set Go!</t>
  </si>
  <si>
    <t># 13 - 14</t>
    <phoneticPr fontId="0" type="noConversion"/>
  </si>
  <si>
    <t># 15 - 16</t>
    <phoneticPr fontId="0" type="noConversion"/>
  </si>
  <si>
    <t xml:space="preserve">800514524 (Sub: Chi)  </t>
    <phoneticPr fontId="0" type="noConversion"/>
  </si>
  <si>
    <r>
      <rPr>
        <sz val="14"/>
        <rFont val="微軟正黑體"/>
        <family val="3"/>
        <charset val="136"/>
      </rPr>
      <t xml:space="preserve">胡說八道真情假期 </t>
    </r>
    <r>
      <rPr>
        <sz val="14"/>
        <rFont val="Times New Roman"/>
        <family val="1"/>
      </rPr>
      <t># 1</t>
    </r>
  </si>
  <si>
    <t># 105</t>
    <phoneticPr fontId="0" type="noConversion"/>
  </si>
  <si>
    <t>The Sisterhood Traveling Gang (10 EPI)</t>
  </si>
  <si>
    <r>
      <t>Sunday</t>
    </r>
    <r>
      <rPr>
        <sz val="14"/>
        <rFont val="微軟正黑體"/>
        <family val="1"/>
        <charset val="136"/>
      </rPr>
      <t>好戲王</t>
    </r>
    <r>
      <rPr>
        <sz val="14"/>
        <rFont val="Times New Roman"/>
        <family val="1"/>
      </rPr>
      <t xml:space="preserve"> # 18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</si>
  <si>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21</t>
    </r>
  </si>
  <si>
    <t>萬眾同心公益金</t>
    <phoneticPr fontId="0" type="noConversion"/>
  </si>
  <si>
    <t># 3579</t>
    <phoneticPr fontId="0" type="noConversion"/>
  </si>
  <si>
    <t># 3580</t>
    <phoneticPr fontId="0" type="noConversion"/>
  </si>
  <si>
    <t># 3581</t>
  </si>
  <si>
    <t># 3582</t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</si>
  <si>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20</t>
    </r>
    <r>
      <rPr>
        <sz val="14"/>
        <rFont val="Times New Roman"/>
        <family val="3"/>
        <charset val="136"/>
      </rPr>
      <t xml:space="preserve">    1545</t>
    </r>
  </si>
  <si>
    <t>800553696 (Sub: Chi)</t>
    <phoneticPr fontId="0" type="noConversion"/>
  </si>
  <si>
    <t>800559333 (Sub: Chi)</t>
    <phoneticPr fontId="0" type="noConversion"/>
  </si>
  <si>
    <t>單車遊學團 I Go To School By Bike (5 EPI)</t>
    <phoneticPr fontId="0" type="noConversion"/>
  </si>
  <si>
    <t># 13</t>
    <phoneticPr fontId="0" type="noConversion"/>
  </si>
  <si>
    <r>
      <rPr>
        <sz val="14"/>
        <rFont val="細明體"/>
        <family val="3"/>
        <charset val="136"/>
      </rPr>
      <t>胃食遊戲</t>
    </r>
    <r>
      <rPr>
        <sz val="14"/>
        <rFont val="Times New Roman"/>
        <family val="3"/>
      </rPr>
      <t xml:space="preserve"> - </t>
    </r>
    <r>
      <rPr>
        <sz val="14"/>
        <rFont val="微軟正黑體"/>
        <family val="3"/>
        <charset val="136"/>
      </rPr>
      <t>沖繩篇</t>
    </r>
    <r>
      <rPr>
        <sz val="14"/>
        <rFont val="Times New Roman"/>
        <family val="1"/>
      </rPr>
      <t xml:space="preserve"> # 4</t>
    </r>
  </si>
  <si>
    <r>
      <rPr>
        <sz val="14"/>
        <rFont val="細明體"/>
        <family val="3"/>
        <charset val="136"/>
      </rPr>
      <t>浪漫台灣</t>
    </r>
    <r>
      <rPr>
        <sz val="14"/>
        <rFont val="Times New Roman"/>
        <family val="3"/>
      </rPr>
      <t>48</t>
    </r>
    <r>
      <rPr>
        <sz val="14"/>
        <rFont val="微軟正黑體"/>
        <family val="3"/>
        <charset val="136"/>
      </rPr>
      <t>小時</t>
    </r>
    <r>
      <rPr>
        <sz val="14"/>
        <rFont val="Times New Roman"/>
        <family val="1"/>
      </rPr>
      <t xml:space="preserve"> # 17</t>
    </r>
  </si>
  <si>
    <t># 92</t>
    <phoneticPr fontId="0" type="noConversion"/>
  </si>
  <si>
    <r>
      <rPr>
        <sz val="14"/>
        <rFont val="細明體"/>
        <family val="3"/>
        <charset val="136"/>
      </rPr>
      <t>學神爸媽</t>
    </r>
    <r>
      <rPr>
        <sz val="14"/>
        <rFont val="Times New Roman"/>
        <family val="3"/>
      </rPr>
      <t xml:space="preserve">Get Set Go! </t>
    </r>
    <r>
      <rPr>
        <sz val="14"/>
        <rFont val="Times New Roman"/>
        <family val="1"/>
      </rPr>
      <t xml:space="preserve">TBC (4 EPI) </t>
    </r>
  </si>
  <si>
    <t>師奶MADAM</t>
  </si>
  <si>
    <t>皓鑭傳 The Legend Of Hao Lan (62 EPI)</t>
    <phoneticPr fontId="0" type="noConversion"/>
  </si>
  <si>
    <t># 20</t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</si>
  <si>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22</t>
    </r>
  </si>
  <si>
    <r>
      <rPr>
        <sz val="14"/>
        <rFont val="微軟正黑體"/>
        <family val="1"/>
        <charset val="136"/>
      </rPr>
      <t>解風大阪</t>
    </r>
    <r>
      <rPr>
        <sz val="14"/>
        <rFont val="Times New Roman"/>
        <family val="1"/>
      </rPr>
      <t xml:space="preserve"> # 8</t>
    </r>
  </si>
  <si>
    <r>
      <rPr>
        <sz val="14"/>
        <rFont val="新細明體"/>
        <family val="3"/>
        <charset val="136"/>
      </rPr>
      <t>冲遊泰國</t>
    </r>
    <r>
      <rPr>
        <sz val="14"/>
        <rFont val="Times New Roman"/>
        <family val="3"/>
      </rPr>
      <t xml:space="preserve">9 </t>
    </r>
    <r>
      <rPr>
        <sz val="14"/>
        <rFont val="Times New Roman"/>
        <family val="1"/>
      </rPr>
      <t># 12</t>
    </r>
  </si>
  <si>
    <r>
      <rPr>
        <sz val="14"/>
        <rFont val="微軟正黑體"/>
        <family val="3"/>
        <charset val="136"/>
      </rPr>
      <t>就算得你一個觀衆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6</t>
    </r>
  </si>
  <si>
    <r>
      <rPr>
        <sz val="14"/>
        <rFont val="新細明體"/>
        <family val="3"/>
        <charset val="136"/>
      </rPr>
      <t xml:space="preserve">冲遊泰國9 </t>
    </r>
    <r>
      <rPr>
        <sz val="14"/>
        <rFont val="Times New Roman"/>
        <family val="1"/>
      </rPr>
      <t># 13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</si>
  <si>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348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</si>
  <si>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22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</si>
  <si>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22</t>
    </r>
  </si>
  <si>
    <t># 147</t>
    <phoneticPr fontId="0" type="noConversion"/>
  </si>
  <si>
    <t># 2291</t>
    <phoneticPr fontId="0" type="noConversion"/>
  </si>
  <si>
    <t># 2296</t>
    <phoneticPr fontId="0" type="noConversion"/>
  </si>
  <si>
    <t>福祿壽訓練學院 #8</t>
    <phoneticPr fontId="0" type="noConversion"/>
  </si>
  <si>
    <t>Community Chest Charity Show 2024</t>
    <phoneticPr fontId="0" type="noConversion"/>
  </si>
  <si>
    <t>芷珊約您 #7</t>
    <phoneticPr fontId="0" type="noConversion"/>
  </si>
  <si>
    <t># 16</t>
    <phoneticPr fontId="0" type="noConversion"/>
  </si>
  <si>
    <t>J Music #43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</si>
  <si>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21</t>
    </r>
  </si>
  <si>
    <t># 3583             2315</t>
    <phoneticPr fontId="0" type="noConversion"/>
  </si>
  <si>
    <t># 153</t>
    <phoneticPr fontId="0" type="noConversion"/>
  </si>
  <si>
    <t># 152</t>
    <phoneticPr fontId="0" type="noConversion"/>
  </si>
  <si>
    <t>周六聊Teen谷 # 21</t>
  </si>
  <si>
    <t>Mayanne Blah Blah Blah Special</t>
  </si>
  <si>
    <t>Super Trio - The Ultimate Special</t>
  </si>
  <si>
    <r>
      <rPr>
        <sz val="14"/>
        <rFont val="細明體"/>
        <family val="3"/>
        <charset val="136"/>
      </rPr>
      <t>家族榮耀之繼承者</t>
    </r>
    <r>
      <rPr>
        <sz val="14"/>
        <rFont val="Times New Roman"/>
        <family val="1"/>
      </rPr>
      <t xml:space="preserve"> The Heir to the Throne (30 EPI)</t>
    </r>
  </si>
  <si>
    <t>葉振棠特輯</t>
  </si>
  <si>
    <t>JOHNNY YIP SPECIAL</t>
  </si>
  <si>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        2355</t>
    </r>
  </si>
  <si>
    <t>長洲搶包山 (直播)</t>
  </si>
  <si>
    <t>Cheung Chau Bun Festival (Live)  2410</t>
  </si>
  <si>
    <t>800636931(Sub: Chi) (CC)</t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</si>
  <si>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199</t>
    </r>
  </si>
  <si>
    <t>News Treasury 2024</t>
  </si>
  <si>
    <t>新聞掏寶  # 199</t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</si>
  <si>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200</t>
    </r>
  </si>
  <si>
    <t>Star Trail (8 EPI)</t>
  </si>
  <si>
    <t>Tristar Academy (12 EPI)</t>
  </si>
  <si>
    <t>葉振棠80話當年</t>
  </si>
  <si>
    <t>Johnny Ip Special 2024</t>
    <phoneticPr fontId="0" type="noConversion"/>
  </si>
  <si>
    <t>萬眾同心公益金</t>
  </si>
  <si>
    <t>浪漫台灣48小時 # 16</t>
  </si>
  <si>
    <t># 146</t>
  </si>
  <si>
    <t>財經透視 # 21</t>
  </si>
  <si>
    <t>浪漫台灣48小時 # 17</t>
  </si>
  <si>
    <t>800642920 (OP)</t>
  </si>
  <si>
    <r>
      <t>800641634  (CC)</t>
    </r>
    <r>
      <rPr>
        <sz val="14"/>
        <rFont val="細明體"/>
        <family val="3"/>
        <charset val="136"/>
      </rPr>
      <t>都市特搜</t>
    </r>
    <r>
      <rPr>
        <sz val="14"/>
        <rFont val="Times New Roman"/>
        <family val="1"/>
      </rPr>
      <t xml:space="preserve"> # 4</t>
    </r>
  </si>
  <si>
    <t>800642622 (NA)</t>
  </si>
  <si>
    <t>都市特搜 #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</si>
</sst>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82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sz val="13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u/>
      <sz val="28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</font>
    <font>
      <sz val="14"/>
      <name val="細明體"/>
      <family val="1"/>
      <charset val="136"/>
    </font>
    <font>
      <sz val="14"/>
      <name val="新細明體"/>
      <family val="3"/>
      <charset val="136"/>
    </font>
    <font>
      <sz val="14"/>
      <name val="微軟正黑體"/>
      <family val="1"/>
      <charset val="136"/>
    </font>
    <font>
      <sz val="13"/>
      <name val="Times New Roman"/>
      <family val="3"/>
      <charset val="136"/>
    </font>
    <font>
      <sz val="14"/>
      <name val="微軟正黑體"/>
      <family val="3"/>
      <charset val="136"/>
    </font>
    <font>
      <sz val="13"/>
      <name val="細明體"/>
      <family val="3"/>
      <charset val="136"/>
    </font>
    <font>
      <sz val="12"/>
      <name val="Times New Roman"/>
      <family val="3"/>
      <charset val="136"/>
    </font>
    <font>
      <b/>
      <sz val="14"/>
      <name val="新細明體"/>
      <family val="1"/>
      <charset val="136"/>
    </font>
    <font>
      <b/>
      <sz val="14"/>
      <color rgb="FFFF0000"/>
      <name val="Times New Roman"/>
      <family val="1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b/>
      <sz val="14"/>
      <name val="Times New Roman"/>
      <family val="3"/>
      <charset val="136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7" fillId="25" borderId="1" applyNumberFormat="0" applyAlignment="0" applyProtection="0">
      <alignment vertical="center"/>
    </xf>
    <xf numFmtId="0" fontId="67" fillId="25" borderId="1" applyNumberFormat="0" applyAlignment="0" applyProtection="0">
      <alignment vertical="center"/>
    </xf>
    <xf numFmtId="0" fontId="68" fillId="26" borderId="2" applyNumberFormat="0" applyAlignment="0" applyProtection="0">
      <alignment vertical="center"/>
    </xf>
    <xf numFmtId="0" fontId="68" fillId="26" borderId="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8" borderId="1" applyNumberFormat="0" applyAlignment="0" applyProtection="0">
      <alignment vertical="center"/>
    </xf>
    <xf numFmtId="0" fontId="74" fillId="8" borderId="1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7" fillId="25" borderId="12" applyNumberFormat="0" applyAlignment="0" applyProtection="0">
      <alignment vertical="center"/>
    </xf>
    <xf numFmtId="0" fontId="77" fillId="25" borderId="1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</cellStyleXfs>
  <cellXfs count="449">
    <xf numFmtId="0" fontId="0" fillId="0" borderId="0" xfId="0"/>
    <xf numFmtId="9" fontId="48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" vertical="center" wrapText="1"/>
    </xf>
    <xf numFmtId="49" fontId="47" fillId="0" borderId="54" xfId="0" applyNumberFormat="1" applyFont="1" applyBorder="1" applyAlignment="1">
      <alignment horizontal="right" vertical="center"/>
    </xf>
    <xf numFmtId="49" fontId="47" fillId="0" borderId="15" xfId="0" applyNumberFormat="1" applyFont="1" applyBorder="1" applyAlignment="1">
      <alignment horizontal="center" vertical="center"/>
    </xf>
    <xf numFmtId="49" fontId="47" fillId="0" borderId="16" xfId="0" applyNumberFormat="1" applyFont="1" applyBorder="1" applyAlignment="1">
      <alignment horizontal="left" vertical="center"/>
    </xf>
    <xf numFmtId="49" fontId="47" fillId="0" borderId="17" xfId="0" applyNumberFormat="1" applyFont="1" applyBorder="1" applyAlignment="1">
      <alignment horizontal="right" vertical="center"/>
    </xf>
    <xf numFmtId="167" fontId="47" fillId="0" borderId="18" xfId="0" applyNumberFormat="1" applyFont="1" applyBorder="1" applyAlignment="1">
      <alignment horizontal="center" vertical="center"/>
    </xf>
    <xf numFmtId="167" fontId="47" fillId="0" borderId="19" xfId="0" applyNumberFormat="1" applyFont="1" applyBorder="1" applyAlignment="1">
      <alignment horizontal="center" vertical="center"/>
    </xf>
    <xf numFmtId="49" fontId="47" fillId="0" borderId="20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/>
    </xf>
    <xf numFmtId="0" fontId="48" fillId="0" borderId="80" xfId="0" applyFont="1" applyBorder="1" applyAlignment="1">
      <alignment vertical="center"/>
    </xf>
    <xf numFmtId="0" fontId="48" fillId="0" borderId="77" xfId="0" applyFont="1" applyBorder="1" applyAlignment="1">
      <alignment vertical="center"/>
    </xf>
    <xf numFmtId="0" fontId="48" fillId="0" borderId="76" xfId="0" applyFont="1" applyBorder="1" applyAlignment="1">
      <alignment vertical="center"/>
    </xf>
    <xf numFmtId="49" fontId="47" fillId="0" borderId="30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8" fillId="0" borderId="25" xfId="0" applyFont="1" applyBorder="1" applyAlignment="1">
      <alignment horizontal="right" vertical="center"/>
    </xf>
    <xf numFmtId="0" fontId="48" fillId="0" borderId="35" xfId="0" applyFont="1" applyBorder="1" applyAlignment="1">
      <alignment horizontal="left" vertical="center"/>
    </xf>
    <xf numFmtId="0" fontId="48" fillId="0" borderId="50" xfId="0" applyFont="1" applyBorder="1" applyAlignment="1">
      <alignment horizontal="left" vertical="center"/>
    </xf>
    <xf numFmtId="0" fontId="49" fillId="0" borderId="46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8" fillId="0" borderId="64" xfId="0" applyFont="1" applyBorder="1" applyAlignment="1">
      <alignment horizontal="center" vertical="center"/>
    </xf>
    <xf numFmtId="0" fontId="48" fillId="0" borderId="72" xfId="0" applyFont="1" applyBorder="1" applyAlignment="1">
      <alignment horizontal="left" vertical="center"/>
    </xf>
    <xf numFmtId="0" fontId="48" fillId="0" borderId="27" xfId="0" applyFont="1" applyBorder="1" applyAlignment="1">
      <alignment horizontal="right" vertical="center"/>
    </xf>
    <xf numFmtId="0" fontId="48" fillId="0" borderId="62" xfId="0" applyFont="1" applyBorder="1" applyAlignment="1">
      <alignment horizontal="center" vertical="center"/>
    </xf>
    <xf numFmtId="0" fontId="48" fillId="0" borderId="41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48" fillId="0" borderId="40" xfId="0" applyFont="1" applyBorder="1" applyAlignment="1">
      <alignment horizontal="center" vertical="center"/>
    </xf>
    <xf numFmtId="0" fontId="49" fillId="0" borderId="63" xfId="0" applyFont="1" applyBorder="1" applyAlignment="1">
      <alignment horizontal="center" vertical="center"/>
    </xf>
    <xf numFmtId="0" fontId="48" fillId="0" borderId="73" xfId="0" applyFont="1" applyBorder="1" applyAlignment="1">
      <alignment horizontal="left" vertical="center"/>
    </xf>
    <xf numFmtId="0" fontId="48" fillId="0" borderId="29" xfId="0" applyFont="1" applyBorder="1" applyAlignment="1">
      <alignment horizontal="right" vertical="center"/>
    </xf>
    <xf numFmtId="0" fontId="48" fillId="0" borderId="66" xfId="0" applyFont="1" applyBorder="1" applyAlignment="1">
      <alignment horizontal="left" vertical="center"/>
    </xf>
    <xf numFmtId="0" fontId="48" fillId="0" borderId="42" xfId="0" applyFont="1" applyBorder="1" applyAlignment="1">
      <alignment vertical="center"/>
    </xf>
    <xf numFmtId="0" fontId="48" fillId="0" borderId="42" xfId="0" applyFont="1" applyBorder="1" applyAlignment="1">
      <alignment horizontal="center" vertical="center"/>
    </xf>
    <xf numFmtId="0" fontId="48" fillId="0" borderId="74" xfId="0" applyFont="1" applyBorder="1" applyAlignment="1">
      <alignment horizontal="left" vertical="center"/>
    </xf>
    <xf numFmtId="0" fontId="48" fillId="0" borderId="35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49" fontId="47" fillId="0" borderId="18" xfId="0" applyNumberFormat="1" applyFont="1" applyBorder="1" applyAlignment="1">
      <alignment horizontal="left" vertical="center"/>
    </xf>
    <xf numFmtId="0" fontId="48" fillId="0" borderId="21" xfId="0" applyFont="1" applyBorder="1" applyAlignment="1">
      <alignment horizontal="right" vertical="center"/>
    </xf>
    <xf numFmtId="0" fontId="48" fillId="0" borderId="29" xfId="0" applyFont="1" applyBorder="1" applyAlignment="1">
      <alignment horizontal="right" vertical="center" wrapText="1"/>
    </xf>
    <xf numFmtId="49" fontId="47" fillId="0" borderId="21" xfId="0" applyNumberFormat="1" applyFont="1" applyBorder="1" applyAlignment="1">
      <alignment horizontal="right" vertical="center" wrapText="1"/>
    </xf>
    <xf numFmtId="49" fontId="48" fillId="0" borderId="25" xfId="0" applyNumberFormat="1" applyFont="1" applyBorder="1" applyAlignment="1">
      <alignment horizontal="right" vertical="center" wrapText="1"/>
    </xf>
    <xf numFmtId="0" fontId="48" fillId="0" borderId="38" xfId="0" applyFont="1" applyBorder="1" applyAlignment="1">
      <alignment horizontal="left" vertical="center"/>
    </xf>
    <xf numFmtId="0" fontId="48" fillId="0" borderId="57" xfId="0" applyFont="1" applyBorder="1" applyAlignment="1">
      <alignment horizontal="left" vertical="center"/>
    </xf>
    <xf numFmtId="0" fontId="48" fillId="0" borderId="82" xfId="0" applyFont="1" applyBorder="1" applyAlignment="1">
      <alignment horizontal="left" vertical="center"/>
    </xf>
    <xf numFmtId="0" fontId="48" fillId="0" borderId="36" xfId="0" applyFont="1" applyBorder="1" applyAlignment="1">
      <alignment horizontal="left" vertical="center"/>
    </xf>
    <xf numFmtId="49" fontId="48" fillId="0" borderId="26" xfId="0" applyNumberFormat="1" applyFont="1" applyBorder="1" applyAlignment="1">
      <alignment horizontal="left" vertical="center"/>
    </xf>
    <xf numFmtId="49" fontId="48" fillId="0" borderId="27" xfId="0" applyNumberFormat="1" applyFont="1" applyBorder="1" applyAlignment="1">
      <alignment horizontal="right" vertical="center" wrapText="1"/>
    </xf>
    <xf numFmtId="0" fontId="50" fillId="0" borderId="35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46" xfId="0" applyFont="1" applyBorder="1" applyAlignment="1">
      <alignment horizontal="center" vertical="center"/>
    </xf>
    <xf numFmtId="0" fontId="48" fillId="0" borderId="44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49" fontId="48" fillId="0" borderId="28" xfId="0" applyNumberFormat="1" applyFont="1" applyBorder="1" applyAlignment="1">
      <alignment horizontal="left" vertical="center"/>
    </xf>
    <xf numFmtId="49" fontId="48" fillId="0" borderId="29" xfId="0" applyNumberFormat="1" applyFont="1" applyBorder="1" applyAlignment="1">
      <alignment horizontal="right" vertical="center" wrapText="1"/>
    </xf>
    <xf numFmtId="0" fontId="48" fillId="0" borderId="0" xfId="0" applyFont="1" applyAlignment="1">
      <alignment horizontal="center" vertical="center"/>
    </xf>
    <xf numFmtId="0" fontId="48" fillId="0" borderId="46" xfId="0" applyFont="1" applyBorder="1" applyAlignment="1">
      <alignment horizontal="center" vertical="center"/>
    </xf>
    <xf numFmtId="0" fontId="48" fillId="0" borderId="37" xfId="388" applyFont="1" applyBorder="1" applyAlignment="1">
      <alignment horizontal="center" vertical="center" wrapText="1"/>
    </xf>
    <xf numFmtId="49" fontId="48" fillId="0" borderId="31" xfId="0" applyNumberFormat="1" applyFont="1" applyBorder="1" applyAlignment="1">
      <alignment horizontal="left" vertical="center"/>
    </xf>
    <xf numFmtId="0" fontId="48" fillId="0" borderId="62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8" fillId="0" borderId="49" xfId="0" applyFont="1" applyBorder="1" applyAlignment="1">
      <alignment horizontal="left" vertical="center"/>
    </xf>
    <xf numFmtId="0" fontId="48" fillId="0" borderId="48" xfId="0" applyFont="1" applyBorder="1" applyAlignment="1">
      <alignment vertical="center"/>
    </xf>
    <xf numFmtId="0" fontId="48" fillId="0" borderId="68" xfId="0" applyFont="1" applyBorder="1" applyAlignment="1">
      <alignment horizontal="left" vertical="center"/>
    </xf>
    <xf numFmtId="49" fontId="47" fillId="0" borderId="72" xfId="0" applyNumberFormat="1" applyFont="1" applyBorder="1" applyAlignment="1">
      <alignment horizontal="right" vertical="center" wrapText="1"/>
    </xf>
    <xf numFmtId="0" fontId="48" fillId="0" borderId="42" xfId="0" applyFont="1" applyBorder="1" applyAlignment="1">
      <alignment horizontal="left" vertical="center"/>
    </xf>
    <xf numFmtId="0" fontId="56" fillId="0" borderId="42" xfId="0" applyFont="1" applyBorder="1" applyAlignment="1">
      <alignment horizontal="center" vertical="center"/>
    </xf>
    <xf numFmtId="49" fontId="48" fillId="0" borderId="46" xfId="0" applyNumberFormat="1" applyFont="1" applyBorder="1" applyAlignment="1">
      <alignment horizontal="right" vertical="center"/>
    </xf>
    <xf numFmtId="49" fontId="47" fillId="0" borderId="74" xfId="0" applyNumberFormat="1" applyFont="1" applyBorder="1" applyAlignment="1">
      <alignment horizontal="right" vertical="center" wrapText="1"/>
    </xf>
    <xf numFmtId="49" fontId="48" fillId="0" borderId="74" xfId="0" applyNumberFormat="1" applyFont="1" applyBorder="1" applyAlignment="1">
      <alignment horizontal="right" vertical="center" wrapText="1"/>
    </xf>
    <xf numFmtId="0" fontId="48" fillId="0" borderId="43" xfId="0" applyFont="1" applyBorder="1" applyAlignment="1">
      <alignment horizontal="left" vertical="center"/>
    </xf>
    <xf numFmtId="0" fontId="48" fillId="0" borderId="47" xfId="0" applyFont="1" applyBorder="1" applyAlignment="1">
      <alignment horizontal="left" vertical="center"/>
    </xf>
    <xf numFmtId="0" fontId="48" fillId="0" borderId="43" xfId="0" applyFont="1" applyBorder="1" applyAlignment="1">
      <alignment horizontal="center" vertical="center"/>
    </xf>
    <xf numFmtId="0" fontId="48" fillId="0" borderId="65" xfId="0" applyFont="1" applyBorder="1" applyAlignment="1">
      <alignment horizontal="center" vertical="center"/>
    </xf>
    <xf numFmtId="0" fontId="54" fillId="0" borderId="48" xfId="0" applyFont="1" applyBorder="1" applyAlignment="1">
      <alignment horizontal="right" vertical="center"/>
    </xf>
    <xf numFmtId="49" fontId="48" fillId="0" borderId="74" xfId="0" applyNumberFormat="1" applyFont="1" applyBorder="1" applyAlignment="1">
      <alignment horizontal="right" vertical="center"/>
    </xf>
    <xf numFmtId="0" fontId="48" fillId="0" borderId="0" xfId="0" applyFont="1" applyAlignment="1">
      <alignment horizontal="left" vertical="center"/>
    </xf>
    <xf numFmtId="49" fontId="48" fillId="0" borderId="30" xfId="0" applyNumberFormat="1" applyFont="1" applyBorder="1" applyAlignment="1">
      <alignment horizontal="left" vertical="center"/>
    </xf>
    <xf numFmtId="49" fontId="47" fillId="0" borderId="18" xfId="0" applyNumberFormat="1" applyFont="1" applyBorder="1" applyAlignment="1">
      <alignment horizontal="right" vertical="center"/>
    </xf>
    <xf numFmtId="0" fontId="48" fillId="0" borderId="68" xfId="0" applyFont="1" applyBorder="1" applyAlignment="1">
      <alignment horizontal="center" vertical="center"/>
    </xf>
    <xf numFmtId="0" fontId="48" fillId="0" borderId="74" xfId="0" applyFont="1" applyBorder="1" applyAlignment="1">
      <alignment horizontal="right" vertical="center"/>
    </xf>
    <xf numFmtId="0" fontId="50" fillId="0" borderId="50" xfId="0" quotePrefix="1" applyFont="1" applyBorder="1" applyAlignment="1">
      <alignment horizontal="center" vertical="center"/>
    </xf>
    <xf numFmtId="0" fontId="48" fillId="0" borderId="67" xfId="0" applyFont="1" applyBorder="1" applyAlignment="1">
      <alignment vertical="center"/>
    </xf>
    <xf numFmtId="0" fontId="48" fillId="0" borderId="26" xfId="0" applyFont="1" applyBorder="1" applyAlignment="1">
      <alignment horizontal="left" vertical="center"/>
    </xf>
    <xf numFmtId="49" fontId="48" fillId="0" borderId="73" xfId="0" applyNumberFormat="1" applyFont="1" applyBorder="1" applyAlignment="1">
      <alignment horizontal="right" vertical="center"/>
    </xf>
    <xf numFmtId="0" fontId="48" fillId="0" borderId="37" xfId="0" quotePrefix="1" applyFont="1" applyBorder="1" applyAlignment="1">
      <alignment vertical="center"/>
    </xf>
    <xf numFmtId="49" fontId="48" fillId="0" borderId="75" xfId="0" applyNumberFormat="1" applyFont="1" applyBorder="1" applyAlignment="1">
      <alignment horizontal="right" vertical="center"/>
    </xf>
    <xf numFmtId="0" fontId="48" fillId="0" borderId="44" xfId="0" applyFont="1" applyBorder="1" applyAlignment="1">
      <alignment horizontal="left" vertical="center"/>
    </xf>
    <xf numFmtId="0" fontId="50" fillId="0" borderId="44" xfId="0" applyFont="1" applyBorder="1" applyAlignment="1">
      <alignment horizontal="center" vertical="center"/>
    </xf>
    <xf numFmtId="49" fontId="48" fillId="0" borderId="33" xfId="0" applyNumberFormat="1" applyFont="1" applyBorder="1" applyAlignment="1">
      <alignment horizontal="right" vertical="center"/>
    </xf>
    <xf numFmtId="0" fontId="48" fillId="0" borderId="58" xfId="0" applyFont="1" applyBorder="1" applyAlignment="1">
      <alignment horizontal="center" vertical="center"/>
    </xf>
    <xf numFmtId="49" fontId="48" fillId="0" borderId="72" xfId="0" applyNumberFormat="1" applyFont="1" applyBorder="1" applyAlignment="1">
      <alignment horizontal="right" vertical="center"/>
    </xf>
    <xf numFmtId="0" fontId="48" fillId="0" borderId="69" xfId="0" applyFont="1" applyBorder="1" applyAlignment="1">
      <alignment horizontal="left" vertical="center"/>
    </xf>
    <xf numFmtId="0" fontId="48" fillId="0" borderId="44" xfId="0" applyFont="1" applyBorder="1" applyAlignment="1">
      <alignment vertical="center"/>
    </xf>
    <xf numFmtId="0" fontId="48" fillId="0" borderId="37" xfId="0" applyFont="1" applyBorder="1" applyAlignment="1">
      <alignment horizontal="left" vertical="center"/>
    </xf>
    <xf numFmtId="49" fontId="48" fillId="0" borderId="72" xfId="0" applyNumberFormat="1" applyFont="1" applyBorder="1" applyAlignment="1">
      <alignment horizontal="left" vertical="center"/>
    </xf>
    <xf numFmtId="0" fontId="56" fillId="0" borderId="51" xfId="0" applyFont="1" applyBorder="1" applyAlignment="1">
      <alignment horizontal="center" vertical="center"/>
    </xf>
    <xf numFmtId="49" fontId="48" fillId="0" borderId="73" xfId="0" applyNumberFormat="1" applyFont="1" applyBorder="1" applyAlignment="1">
      <alignment horizontal="left" vertical="center"/>
    </xf>
    <xf numFmtId="0" fontId="48" fillId="0" borderId="51" xfId="0" applyFont="1" applyBorder="1" applyAlignment="1">
      <alignment horizontal="center" vertical="center"/>
    </xf>
    <xf numFmtId="49" fontId="48" fillId="0" borderId="74" xfId="0" applyNumberFormat="1" applyFont="1" applyBorder="1" applyAlignment="1">
      <alignment horizontal="left" vertical="center"/>
    </xf>
    <xf numFmtId="0" fontId="56" fillId="0" borderId="58" xfId="0" applyFont="1" applyBorder="1" applyAlignment="1">
      <alignment horizontal="center" vertical="center"/>
    </xf>
    <xf numFmtId="0" fontId="48" fillId="0" borderId="48" xfId="0" applyFont="1" applyBorder="1" applyAlignment="1">
      <alignment horizontal="left" vertical="center"/>
    </xf>
    <xf numFmtId="0" fontId="48" fillId="0" borderId="45" xfId="0" applyFont="1" applyBorder="1" applyAlignment="1">
      <alignment horizontal="left" vertical="center"/>
    </xf>
    <xf numFmtId="0" fontId="48" fillId="0" borderId="44" xfId="0" quotePrefix="1" applyFont="1" applyBorder="1" applyAlignment="1">
      <alignment horizontal="left" vertical="center"/>
    </xf>
    <xf numFmtId="0" fontId="48" fillId="0" borderId="50" xfId="0" quotePrefix="1" applyFont="1" applyBorder="1" applyAlignment="1">
      <alignment vertical="center"/>
    </xf>
    <xf numFmtId="49" fontId="48" fillId="0" borderId="37" xfId="0" applyNumberFormat="1" applyFont="1" applyBorder="1" applyAlignment="1">
      <alignment horizontal="left" vertical="center"/>
    </xf>
    <xf numFmtId="0" fontId="48" fillId="0" borderId="45" xfId="0" applyFont="1" applyBorder="1" applyAlignment="1">
      <alignment horizontal="center" vertical="center"/>
    </xf>
    <xf numFmtId="0" fontId="48" fillId="0" borderId="45" xfId="0" applyFont="1" applyBorder="1" applyAlignment="1">
      <alignment vertical="center"/>
    </xf>
    <xf numFmtId="0" fontId="49" fillId="0" borderId="0" xfId="0" applyFont="1" applyAlignment="1">
      <alignment horizontal="center" vertical="center"/>
    </xf>
    <xf numFmtId="0" fontId="50" fillId="0" borderId="45" xfId="0" quotePrefix="1" applyFont="1" applyBorder="1" applyAlignment="1">
      <alignment horizontal="center" vertical="center"/>
    </xf>
    <xf numFmtId="49" fontId="47" fillId="0" borderId="19" xfId="0" applyNumberFormat="1" applyFont="1" applyBorder="1" applyAlignment="1">
      <alignment horizontal="left" vertical="center"/>
    </xf>
    <xf numFmtId="49" fontId="48" fillId="0" borderId="25" xfId="0" applyNumberFormat="1" applyFont="1" applyBorder="1" applyAlignment="1">
      <alignment horizontal="right" vertical="center"/>
    </xf>
    <xf numFmtId="0" fontId="48" fillId="0" borderId="43" xfId="0" applyFont="1" applyBorder="1" applyAlignment="1">
      <alignment vertical="center"/>
    </xf>
    <xf numFmtId="0" fontId="48" fillId="0" borderId="50" xfId="0" applyFont="1" applyBorder="1" applyAlignment="1">
      <alignment vertical="center"/>
    </xf>
    <xf numFmtId="0" fontId="48" fillId="0" borderId="64" xfId="0" quotePrefix="1" applyFont="1" applyBorder="1" applyAlignment="1">
      <alignment horizontal="left" vertical="center"/>
    </xf>
    <xf numFmtId="49" fontId="48" fillId="0" borderId="21" xfId="0" applyNumberFormat="1" applyFont="1" applyBorder="1" applyAlignment="1">
      <alignment horizontal="right" vertical="center"/>
    </xf>
    <xf numFmtId="0" fontId="49" fillId="0" borderId="45" xfId="0" applyFont="1" applyBorder="1" applyAlignment="1">
      <alignment horizontal="center" vertical="center"/>
    </xf>
    <xf numFmtId="0" fontId="48" fillId="0" borderId="65" xfId="0" quotePrefix="1" applyFont="1" applyBorder="1" applyAlignment="1">
      <alignment horizontal="center" vertical="center"/>
    </xf>
    <xf numFmtId="0" fontId="54" fillId="0" borderId="65" xfId="0" quotePrefix="1" applyFont="1" applyBorder="1" applyAlignment="1">
      <alignment horizontal="center" vertical="center"/>
    </xf>
    <xf numFmtId="49" fontId="48" fillId="0" borderId="29" xfId="0" applyNumberFormat="1" applyFont="1" applyBorder="1" applyAlignment="1">
      <alignment horizontal="right" vertical="center"/>
    </xf>
    <xf numFmtId="0" fontId="48" fillId="0" borderId="35" xfId="0" applyFont="1" applyBorder="1" applyAlignment="1">
      <alignment vertical="center"/>
    </xf>
    <xf numFmtId="49" fontId="47" fillId="0" borderId="78" xfId="0" applyNumberFormat="1" applyFont="1" applyBorder="1" applyAlignment="1">
      <alignment horizontal="right" vertical="center"/>
    </xf>
    <xf numFmtId="0" fontId="48" fillId="0" borderId="49" xfId="0" applyFont="1" applyBorder="1" applyAlignment="1">
      <alignment horizontal="right" vertical="center"/>
    </xf>
    <xf numFmtId="49" fontId="48" fillId="0" borderId="73" xfId="0" applyNumberFormat="1" applyFont="1" applyBorder="1" applyAlignment="1">
      <alignment horizontal="right" vertical="center" wrapText="1"/>
    </xf>
    <xf numFmtId="0" fontId="56" fillId="0" borderId="0" xfId="0" applyFont="1" applyAlignment="1">
      <alignment horizontal="center" vertical="center"/>
    </xf>
    <xf numFmtId="14" fontId="48" fillId="0" borderId="0" xfId="0" applyNumberFormat="1" applyFont="1" applyAlignment="1">
      <alignment horizontal="center" vertical="center"/>
    </xf>
    <xf numFmtId="14" fontId="48" fillId="0" borderId="46" xfId="0" applyNumberFormat="1" applyFont="1" applyBorder="1" applyAlignment="1">
      <alignment horizontal="center" vertical="center"/>
    </xf>
    <xf numFmtId="0" fontId="48" fillId="0" borderId="67" xfId="0" applyFont="1" applyBorder="1" applyAlignment="1">
      <alignment horizontal="left" vertical="center"/>
    </xf>
    <xf numFmtId="0" fontId="42" fillId="0" borderId="45" xfId="0" applyFont="1" applyBorder="1" applyAlignment="1">
      <alignment horizontal="center" vertical="center"/>
    </xf>
    <xf numFmtId="0" fontId="47" fillId="0" borderId="18" xfId="0" applyFont="1" applyBorder="1" applyAlignment="1">
      <alignment horizontal="right" vertical="center"/>
    </xf>
    <xf numFmtId="0" fontId="42" fillId="0" borderId="40" xfId="0" applyFont="1" applyBorder="1" applyAlignment="1">
      <alignment vertical="center"/>
    </xf>
    <xf numFmtId="0" fontId="48" fillId="0" borderId="40" xfId="0" applyFont="1" applyBorder="1" applyAlignment="1">
      <alignment horizontal="right" vertical="center"/>
    </xf>
    <xf numFmtId="0" fontId="49" fillId="0" borderId="46" xfId="388" applyFont="1" applyBorder="1" applyAlignment="1">
      <alignment horizontal="center" vertical="center" wrapText="1"/>
    </xf>
    <xf numFmtId="0" fontId="47" fillId="0" borderId="74" xfId="0" applyFont="1" applyBorder="1" applyAlignment="1">
      <alignment horizontal="left" vertical="center"/>
    </xf>
    <xf numFmtId="0" fontId="47" fillId="0" borderId="72" xfId="0" applyFont="1" applyBorder="1" applyAlignment="1">
      <alignment horizontal="right" vertical="center"/>
    </xf>
    <xf numFmtId="0" fontId="48" fillId="0" borderId="47" xfId="0" quotePrefix="1" applyFont="1" applyBorder="1" applyAlignment="1">
      <alignment horizontal="left" vertical="center"/>
    </xf>
    <xf numFmtId="49" fontId="56" fillId="0" borderId="45" xfId="0" applyNumberFormat="1" applyFont="1" applyBorder="1" applyAlignment="1">
      <alignment horizontal="center" vertical="center"/>
    </xf>
    <xf numFmtId="0" fontId="49" fillId="0" borderId="0" xfId="388" applyFont="1" applyAlignment="1">
      <alignment horizontal="center" vertical="center" wrapText="1"/>
    </xf>
    <xf numFmtId="0" fontId="47" fillId="0" borderId="72" xfId="0" applyFont="1" applyBorder="1" applyAlignment="1">
      <alignment horizontal="left" vertical="center"/>
    </xf>
    <xf numFmtId="0" fontId="47" fillId="0" borderId="74" xfId="0" applyFont="1" applyBorder="1" applyAlignment="1">
      <alignment horizontal="right" vertical="center"/>
    </xf>
    <xf numFmtId="0" fontId="48" fillId="0" borderId="0" xfId="388" applyFont="1" applyAlignment="1">
      <alignment horizontal="center" vertical="center" wrapText="1"/>
    </xf>
    <xf numFmtId="0" fontId="48" fillId="0" borderId="73" xfId="0" applyFont="1" applyBorder="1" applyAlignment="1">
      <alignment horizontal="right" vertical="center"/>
    </xf>
    <xf numFmtId="0" fontId="49" fillId="0" borderId="40" xfId="388" applyFont="1" applyBorder="1" applyAlignment="1">
      <alignment horizontal="center" vertical="center" wrapText="1"/>
    </xf>
    <xf numFmtId="0" fontId="48" fillId="0" borderId="66" xfId="0" applyFont="1" applyBorder="1" applyAlignment="1">
      <alignment horizontal="center" vertical="center"/>
    </xf>
    <xf numFmtId="0" fontId="49" fillId="0" borderId="42" xfId="0" applyFont="1" applyBorder="1" applyAlignment="1">
      <alignment horizontal="center" vertical="center"/>
    </xf>
    <xf numFmtId="0" fontId="43" fillId="0" borderId="42" xfId="0" applyFont="1" applyBorder="1" applyAlignment="1">
      <alignment vertical="center"/>
    </xf>
    <xf numFmtId="0" fontId="49" fillId="0" borderId="0" xfId="388" applyFont="1" applyAlignment="1">
      <alignment horizontal="left" vertical="center" wrapText="1"/>
    </xf>
    <xf numFmtId="0" fontId="49" fillId="0" borderId="48" xfId="0" applyFont="1" applyBorder="1" applyAlignment="1">
      <alignment horizontal="right" vertical="center" wrapText="1"/>
    </xf>
    <xf numFmtId="0" fontId="48" fillId="0" borderId="75" xfId="0" applyFont="1" applyBorder="1" applyAlignment="1">
      <alignment horizontal="right" vertical="center"/>
    </xf>
    <xf numFmtId="0" fontId="48" fillId="0" borderId="0" xfId="0" quotePrefix="1" applyFont="1" applyAlignment="1">
      <alignment vertical="center"/>
    </xf>
    <xf numFmtId="0" fontId="48" fillId="0" borderId="75" xfId="0" applyFont="1" applyBorder="1" applyAlignment="1">
      <alignment horizontal="left" vertical="center"/>
    </xf>
    <xf numFmtId="0" fontId="59" fillId="0" borderId="0" xfId="388" applyFont="1" applyAlignment="1">
      <alignment horizontal="center" vertical="center" wrapText="1"/>
    </xf>
    <xf numFmtId="0" fontId="47" fillId="0" borderId="18" xfId="0" applyFont="1" applyBorder="1" applyAlignment="1">
      <alignment horizontal="left" vertical="center"/>
    </xf>
    <xf numFmtId="0" fontId="48" fillId="0" borderId="72" xfId="0" applyFont="1" applyBorder="1" applyAlignment="1">
      <alignment horizontal="right" vertical="center"/>
    </xf>
    <xf numFmtId="0" fontId="58" fillId="0" borderId="66" xfId="0" quotePrefix="1" applyFont="1" applyBorder="1" applyAlignment="1">
      <alignment horizontal="left" vertical="center"/>
    </xf>
    <xf numFmtId="0" fontId="48" fillId="0" borderId="43" xfId="0" quotePrefix="1" applyFont="1" applyBorder="1" applyAlignment="1">
      <alignment vertical="center"/>
    </xf>
    <xf numFmtId="0" fontId="58" fillId="0" borderId="35" xfId="0" quotePrefix="1" applyFont="1" applyBorder="1" applyAlignment="1">
      <alignment horizontal="left" vertical="center"/>
    </xf>
    <xf numFmtId="0" fontId="50" fillId="0" borderId="46" xfId="388" applyFont="1" applyBorder="1" applyAlignment="1">
      <alignment horizontal="center" vertical="center" wrapText="1"/>
    </xf>
    <xf numFmtId="0" fontId="56" fillId="0" borderId="45" xfId="0" applyFont="1" applyBorder="1" applyAlignment="1">
      <alignment horizontal="center" vertical="center"/>
    </xf>
    <xf numFmtId="0" fontId="48" fillId="0" borderId="68" xfId="0" quotePrefix="1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8" fillId="0" borderId="40" xfId="0" quotePrefix="1" applyFont="1" applyBorder="1" applyAlignment="1">
      <alignment horizontal="center" vertical="center"/>
    </xf>
    <xf numFmtId="0" fontId="48" fillId="0" borderId="41" xfId="0" quotePrefix="1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56" fillId="0" borderId="46" xfId="388" applyFont="1" applyBorder="1" applyAlignment="1">
      <alignment horizontal="center" vertical="center"/>
    </xf>
    <xf numFmtId="0" fontId="48" fillId="0" borderId="66" xfId="0" applyFont="1" applyBorder="1" applyAlignment="1">
      <alignment vertical="center"/>
    </xf>
    <xf numFmtId="0" fontId="48" fillId="0" borderId="50" xfId="0" quotePrefix="1" applyFont="1" applyBorder="1" applyAlignment="1">
      <alignment horizontal="left" vertical="center"/>
    </xf>
    <xf numFmtId="0" fontId="49" fillId="0" borderId="46" xfId="388" applyFont="1" applyBorder="1" applyAlignment="1">
      <alignment horizontal="center" vertical="center"/>
    </xf>
    <xf numFmtId="0" fontId="44" fillId="0" borderId="41" xfId="0" applyFont="1" applyBorder="1" applyAlignment="1">
      <alignment vertical="center"/>
    </xf>
    <xf numFmtId="0" fontId="48" fillId="0" borderId="68" xfId="388" applyFont="1" applyBorder="1" applyAlignment="1">
      <alignment horizontal="center" vertical="center" wrapText="1"/>
    </xf>
    <xf numFmtId="0" fontId="47" fillId="0" borderId="17" xfId="0" applyFont="1" applyBorder="1" applyAlignment="1">
      <alignment horizontal="right" vertical="center"/>
    </xf>
    <xf numFmtId="14" fontId="50" fillId="0" borderId="35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right" vertical="center"/>
    </xf>
    <xf numFmtId="0" fontId="48" fillId="0" borderId="42" xfId="0" quotePrefix="1" applyFont="1" applyBorder="1" applyAlignment="1">
      <alignment horizontal="left" vertical="center"/>
    </xf>
    <xf numFmtId="0" fontId="48" fillId="0" borderId="33" xfId="0" applyFont="1" applyBorder="1" applyAlignment="1">
      <alignment horizontal="left" vertical="center"/>
    </xf>
    <xf numFmtId="0" fontId="48" fillId="0" borderId="61" xfId="0" applyFont="1" applyBorder="1" applyAlignment="1">
      <alignment horizontal="center" vertical="center"/>
    </xf>
    <xf numFmtId="0" fontId="47" fillId="0" borderId="25" xfId="0" applyFont="1" applyBorder="1" applyAlignment="1">
      <alignment horizontal="right" vertical="center"/>
    </xf>
    <xf numFmtId="0" fontId="48" fillId="0" borderId="52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9" xfId="0" applyFont="1" applyBorder="1" applyAlignment="1">
      <alignment horizontal="right" vertical="center"/>
    </xf>
    <xf numFmtId="0" fontId="47" fillId="0" borderId="75" xfId="0" applyFont="1" applyBorder="1" applyAlignment="1">
      <alignment horizontal="left" vertical="center"/>
    </xf>
    <xf numFmtId="0" fontId="47" fillId="0" borderId="42" xfId="0" applyFont="1" applyBorder="1" applyAlignment="1">
      <alignment vertical="center"/>
    </xf>
    <xf numFmtId="0" fontId="48" fillId="0" borderId="45" xfId="388" applyFont="1" applyBorder="1" applyAlignment="1">
      <alignment horizontal="center" vertical="center"/>
    </xf>
    <xf numFmtId="0" fontId="50" fillId="0" borderId="45" xfId="388" applyFont="1" applyBorder="1" applyAlignment="1">
      <alignment horizontal="center" vertical="center" wrapText="1"/>
    </xf>
    <xf numFmtId="0" fontId="47" fillId="0" borderId="78" xfId="0" applyFont="1" applyBorder="1" applyAlignment="1">
      <alignment horizontal="right" vertical="center"/>
    </xf>
    <xf numFmtId="49" fontId="56" fillId="0" borderId="65" xfId="0" applyNumberFormat="1" applyFont="1" applyBorder="1" applyAlignment="1">
      <alignment horizontal="center" vertical="center"/>
    </xf>
    <xf numFmtId="0" fontId="56" fillId="0" borderId="45" xfId="388" applyFont="1" applyBorder="1" applyAlignment="1">
      <alignment horizontal="center" vertical="center"/>
    </xf>
    <xf numFmtId="0" fontId="59" fillId="0" borderId="45" xfId="388" applyFont="1" applyBorder="1" applyAlignment="1">
      <alignment horizontal="center" vertical="center" wrapText="1"/>
    </xf>
    <xf numFmtId="14" fontId="49" fillId="0" borderId="0" xfId="0" applyNumberFormat="1" applyFont="1" applyAlignment="1">
      <alignment horizontal="center" vertical="center"/>
    </xf>
    <xf numFmtId="0" fontId="56" fillId="0" borderId="65" xfId="0" applyFont="1" applyBorder="1" applyAlignment="1">
      <alignment horizontal="center" vertical="center"/>
    </xf>
    <xf numFmtId="0" fontId="47" fillId="0" borderId="21" xfId="0" applyFont="1" applyBorder="1" applyAlignment="1">
      <alignment vertical="center"/>
    </xf>
    <xf numFmtId="0" fontId="48" fillId="0" borderId="56" xfId="0" applyFont="1" applyBorder="1" applyAlignment="1">
      <alignment horizontal="right" vertical="center"/>
    </xf>
    <xf numFmtId="0" fontId="48" fillId="0" borderId="81" xfId="0" applyFont="1" applyBorder="1" applyAlignment="1">
      <alignment horizontal="left" vertical="center"/>
    </xf>
    <xf numFmtId="0" fontId="48" fillId="0" borderId="39" xfId="0" quotePrefix="1" applyFont="1" applyBorder="1" applyAlignment="1">
      <alignment vertical="center"/>
    </xf>
    <xf numFmtId="0" fontId="48" fillId="0" borderId="58" xfId="0" applyFont="1" applyBorder="1" applyAlignment="1">
      <alignment vertical="center"/>
    </xf>
    <xf numFmtId="0" fontId="48" fillId="0" borderId="47" xfId="0" quotePrefix="1" applyFont="1" applyBorder="1" applyAlignment="1">
      <alignment vertical="center"/>
    </xf>
    <xf numFmtId="0" fontId="48" fillId="0" borderId="67" xfId="0" quotePrefix="1" applyFont="1" applyBorder="1" applyAlignment="1">
      <alignment horizontal="left" vertical="center"/>
    </xf>
    <xf numFmtId="49" fontId="48" fillId="0" borderId="36" xfId="0" applyNumberFormat="1" applyFont="1" applyBorder="1" applyAlignment="1">
      <alignment horizontal="left" vertical="center"/>
    </xf>
    <xf numFmtId="49" fontId="48" fillId="0" borderId="27" xfId="0" applyNumberFormat="1" applyFont="1" applyBorder="1" applyAlignment="1">
      <alignment horizontal="right" vertical="center"/>
    </xf>
    <xf numFmtId="49" fontId="48" fillId="0" borderId="83" xfId="0" applyNumberFormat="1" applyFont="1" applyBorder="1" applyAlignment="1">
      <alignment horizontal="left" vertical="center"/>
    </xf>
    <xf numFmtId="0" fontId="48" fillId="0" borderId="45" xfId="0" quotePrefix="1" applyFont="1" applyBorder="1" applyAlignment="1">
      <alignment vertical="center"/>
    </xf>
    <xf numFmtId="49" fontId="48" fillId="0" borderId="75" xfId="0" applyNumberFormat="1" applyFont="1" applyBorder="1" applyAlignment="1">
      <alignment horizontal="left" vertical="center"/>
    </xf>
    <xf numFmtId="49" fontId="54" fillId="0" borderId="44" xfId="0" applyNumberFormat="1" applyFont="1" applyBorder="1" applyAlignment="1">
      <alignment horizontal="center" vertical="center"/>
    </xf>
    <xf numFmtId="49" fontId="56" fillId="0" borderId="65" xfId="0" quotePrefix="1" applyNumberFormat="1" applyFont="1" applyBorder="1" applyAlignment="1">
      <alignment horizontal="center" vertical="center"/>
    </xf>
    <xf numFmtId="0" fontId="49" fillId="0" borderId="45" xfId="388" applyFont="1" applyBorder="1" applyAlignment="1">
      <alignment horizontal="center" vertical="center" wrapText="1"/>
    </xf>
    <xf numFmtId="0" fontId="49" fillId="0" borderId="42" xfId="0" applyFont="1" applyBorder="1" applyAlignment="1">
      <alignment vertical="center"/>
    </xf>
    <xf numFmtId="0" fontId="48" fillId="0" borderId="69" xfId="0" applyFont="1" applyBorder="1" applyAlignment="1">
      <alignment vertical="center"/>
    </xf>
    <xf numFmtId="0" fontId="48" fillId="0" borderId="46" xfId="0" applyFont="1" applyBorder="1" applyAlignment="1">
      <alignment vertical="center"/>
    </xf>
    <xf numFmtId="0" fontId="48" fillId="0" borderId="63" xfId="0" applyFont="1" applyBorder="1" applyAlignment="1">
      <alignment horizontal="center" vertical="center"/>
    </xf>
    <xf numFmtId="0" fontId="48" fillId="0" borderId="30" xfId="0" applyFont="1" applyBorder="1" applyAlignment="1">
      <alignment horizontal="left" vertical="center"/>
    </xf>
    <xf numFmtId="0" fontId="47" fillId="0" borderId="35" xfId="0" applyFont="1" applyBorder="1" applyAlignment="1">
      <alignment vertical="center"/>
    </xf>
    <xf numFmtId="49" fontId="47" fillId="0" borderId="32" xfId="0" applyNumberFormat="1" applyFont="1" applyBorder="1" applyAlignment="1">
      <alignment horizontal="right" vertical="center"/>
    </xf>
    <xf numFmtId="0" fontId="48" fillId="0" borderId="70" xfId="0" applyFont="1" applyBorder="1" applyAlignment="1">
      <alignment vertical="center"/>
    </xf>
    <xf numFmtId="0" fontId="48" fillId="0" borderId="53" xfId="0" applyFont="1" applyBorder="1" applyAlignment="1">
      <alignment vertical="center"/>
    </xf>
    <xf numFmtId="0" fontId="48" fillId="0" borderId="59" xfId="0" applyFont="1" applyBorder="1" applyAlignment="1">
      <alignment vertical="center"/>
    </xf>
    <xf numFmtId="0" fontId="48" fillId="0" borderId="59" xfId="0" applyFont="1" applyBorder="1" applyAlignment="1">
      <alignment horizontal="center" vertical="center"/>
    </xf>
    <xf numFmtId="0" fontId="48" fillId="0" borderId="71" xfId="0" applyFont="1" applyBorder="1" applyAlignment="1">
      <alignment horizontal="center" vertical="center"/>
    </xf>
    <xf numFmtId="49" fontId="47" fillId="0" borderId="55" xfId="0" applyNumberFormat="1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7" fillId="27" borderId="52" xfId="0" quotePrefix="1" applyFont="1" applyFill="1" applyBorder="1" applyAlignment="1">
      <alignment vertical="center"/>
    </xf>
    <xf numFmtId="0" fontId="47" fillId="27" borderId="38" xfId="0" applyFont="1" applyFill="1" applyBorder="1" applyAlignment="1">
      <alignment vertical="center"/>
    </xf>
    <xf numFmtId="0" fontId="47" fillId="27" borderId="36" xfId="0" applyFont="1" applyFill="1" applyBorder="1" applyAlignment="1">
      <alignment vertical="center"/>
    </xf>
    <xf numFmtId="0" fontId="47" fillId="27" borderId="38" xfId="0" quotePrefix="1" applyFont="1" applyFill="1" applyBorder="1" applyAlignment="1">
      <alignment vertical="center"/>
    </xf>
    <xf numFmtId="0" fontId="47" fillId="27" borderId="35" xfId="0" applyFont="1" applyFill="1" applyBorder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37" xfId="0" applyFont="1" applyFill="1" applyBorder="1" applyAlignment="1">
      <alignment vertical="center"/>
    </xf>
    <xf numFmtId="0" fontId="47" fillId="27" borderId="0" xfId="0" applyFont="1" applyFill="1" applyAlignment="1">
      <alignment horizontal="center" vertical="center"/>
    </xf>
    <xf numFmtId="0" fontId="47" fillId="27" borderId="35" xfId="0" quotePrefix="1" applyFont="1" applyFill="1" applyBorder="1" applyAlignment="1">
      <alignment vertical="center"/>
    </xf>
    <xf numFmtId="0" fontId="47" fillId="27" borderId="37" xfId="0" quotePrefix="1" applyFont="1" applyFill="1" applyBorder="1" applyAlignment="1">
      <alignment vertical="center"/>
    </xf>
    <xf numFmtId="0" fontId="47" fillId="27" borderId="33" xfId="0" applyFont="1" applyFill="1" applyBorder="1" applyAlignment="1">
      <alignment vertical="center"/>
    </xf>
    <xf numFmtId="0" fontId="47" fillId="27" borderId="34" xfId="0" applyFont="1" applyFill="1" applyBorder="1" applyAlignment="1">
      <alignment vertical="center"/>
    </xf>
    <xf numFmtId="0" fontId="47" fillId="27" borderId="34" xfId="0" applyFont="1" applyFill="1" applyBorder="1" applyAlignment="1">
      <alignment horizontal="center" vertical="center"/>
    </xf>
    <xf numFmtId="0" fontId="47" fillId="27" borderId="19" xfId="0" applyFont="1" applyFill="1" applyBorder="1" applyAlignment="1">
      <alignment vertical="center"/>
    </xf>
    <xf numFmtId="0" fontId="47" fillId="27" borderId="37" xfId="0" applyFont="1" applyFill="1" applyBorder="1" applyAlignment="1">
      <alignment horizontal="center" vertical="center"/>
    </xf>
    <xf numFmtId="0" fontId="48" fillId="27" borderId="0" xfId="0" applyFont="1" applyFill="1" applyAlignment="1">
      <alignment horizontal="left" vertical="center"/>
    </xf>
    <xf numFmtId="0" fontId="48" fillId="27" borderId="0" xfId="0" applyFont="1" applyFill="1" applyAlignment="1">
      <alignment horizontal="center" vertical="center"/>
    </xf>
    <xf numFmtId="0" fontId="48" fillId="27" borderId="0" xfId="0" applyFont="1" applyFill="1" applyAlignment="1">
      <alignment vertical="center"/>
    </xf>
    <xf numFmtId="0" fontId="48" fillId="27" borderId="37" xfId="0" applyFont="1" applyFill="1" applyBorder="1" applyAlignment="1">
      <alignment vertical="center"/>
    </xf>
    <xf numFmtId="0" fontId="48" fillId="27" borderId="40" xfId="0" applyFont="1" applyFill="1" applyBorder="1" applyAlignment="1">
      <alignment horizontal="center" vertical="center"/>
    </xf>
    <xf numFmtId="0" fontId="48" fillId="27" borderId="68" xfId="0" applyFont="1" applyFill="1" applyBorder="1" applyAlignment="1">
      <alignment horizontal="center" vertical="center"/>
    </xf>
    <xf numFmtId="0" fontId="48" fillId="27" borderId="49" xfId="0" applyFont="1" applyFill="1" applyBorder="1" applyAlignment="1">
      <alignment horizontal="center" vertical="center"/>
    </xf>
    <xf numFmtId="0" fontId="48" fillId="27" borderId="41" xfId="0" applyFont="1" applyFill="1" applyBorder="1" applyAlignment="1">
      <alignment horizontal="center" vertical="center"/>
    </xf>
    <xf numFmtId="0" fontId="48" fillId="27" borderId="48" xfId="0" applyFont="1" applyFill="1" applyBorder="1" applyAlignment="1">
      <alignment horizontal="center" vertical="center"/>
    </xf>
    <xf numFmtId="0" fontId="48" fillId="27" borderId="35" xfId="0" applyFont="1" applyFill="1" applyBorder="1" applyAlignment="1">
      <alignment horizontal="left" vertical="center"/>
    </xf>
    <xf numFmtId="0" fontId="48" fillId="27" borderId="42" xfId="0" applyFont="1" applyFill="1" applyBorder="1" applyAlignment="1">
      <alignment horizontal="center" vertical="center"/>
    </xf>
    <xf numFmtId="0" fontId="48" fillId="27" borderId="42" xfId="0" applyFont="1" applyFill="1" applyBorder="1" applyAlignment="1">
      <alignment vertical="center"/>
    </xf>
    <xf numFmtId="0" fontId="48" fillId="27" borderId="43" xfId="0" applyFont="1" applyFill="1" applyBorder="1" applyAlignment="1">
      <alignment vertical="center"/>
    </xf>
    <xf numFmtId="0" fontId="48" fillId="27" borderId="35" xfId="0" applyFont="1" applyFill="1" applyBorder="1" applyAlignment="1">
      <alignment horizontal="center" vertical="center"/>
    </xf>
    <xf numFmtId="0" fontId="49" fillId="27" borderId="0" xfId="0" applyFont="1" applyFill="1" applyAlignment="1">
      <alignment horizontal="center" vertical="center"/>
    </xf>
    <xf numFmtId="0" fontId="48" fillId="27" borderId="46" xfId="0" applyFont="1" applyFill="1" applyBorder="1" applyAlignment="1">
      <alignment horizontal="center" vertical="center"/>
    </xf>
    <xf numFmtId="0" fontId="48" fillId="27" borderId="35" xfId="0" applyFont="1" applyFill="1" applyBorder="1" applyAlignment="1">
      <alignment vertical="center"/>
    </xf>
    <xf numFmtId="0" fontId="48" fillId="27" borderId="62" xfId="0" applyFont="1" applyFill="1" applyBorder="1" applyAlignment="1">
      <alignment horizontal="center" vertical="center"/>
    </xf>
    <xf numFmtId="0" fontId="48" fillId="27" borderId="49" xfId="0" applyFont="1" applyFill="1" applyBorder="1" applyAlignment="1">
      <alignment horizontal="right" vertical="center"/>
    </xf>
    <xf numFmtId="0" fontId="46" fillId="27" borderId="50" xfId="0" applyFont="1" applyFill="1" applyBorder="1" applyAlignment="1">
      <alignment horizontal="left" vertical="center"/>
    </xf>
    <xf numFmtId="0" fontId="49" fillId="27" borderId="45" xfId="0" applyFont="1" applyFill="1" applyBorder="1" applyAlignment="1">
      <alignment horizontal="center" vertical="center"/>
    </xf>
    <xf numFmtId="0" fontId="48" fillId="27" borderId="66" xfId="0" applyFont="1" applyFill="1" applyBorder="1" applyAlignment="1">
      <alignment vertical="center"/>
    </xf>
    <xf numFmtId="0" fontId="48" fillId="27" borderId="45" xfId="0" applyFont="1" applyFill="1" applyBorder="1" applyAlignment="1">
      <alignment vertical="center"/>
    </xf>
    <xf numFmtId="0" fontId="48" fillId="27" borderId="45" xfId="0" applyFont="1" applyFill="1" applyBorder="1" applyAlignment="1">
      <alignment horizontal="left" vertical="center"/>
    </xf>
    <xf numFmtId="0" fontId="49" fillId="27" borderId="35" xfId="0" applyFont="1" applyFill="1" applyBorder="1" applyAlignment="1">
      <alignment horizontal="center" vertical="center"/>
    </xf>
    <xf numFmtId="0" fontId="49" fillId="27" borderId="45" xfId="0" applyFont="1" applyFill="1" applyBorder="1" applyAlignment="1">
      <alignment vertical="center"/>
    </xf>
    <xf numFmtId="0" fontId="49" fillId="27" borderId="46" xfId="0" applyFont="1" applyFill="1" applyBorder="1" applyAlignment="1">
      <alignment vertical="center"/>
    </xf>
    <xf numFmtId="0" fontId="42" fillId="27" borderId="41" xfId="0" applyFont="1" applyFill="1" applyBorder="1" applyAlignment="1">
      <alignment horizontal="center" vertical="center"/>
    </xf>
    <xf numFmtId="0" fontId="48" fillId="27" borderId="45" xfId="0" applyFont="1" applyFill="1" applyBorder="1" applyAlignment="1">
      <alignment horizontal="center" vertical="center"/>
    </xf>
    <xf numFmtId="0" fontId="48" fillId="27" borderId="33" xfId="0" applyFont="1" applyFill="1" applyBorder="1" applyAlignment="1">
      <alignment vertical="center"/>
    </xf>
    <xf numFmtId="0" fontId="48" fillId="27" borderId="34" xfId="0" applyFont="1" applyFill="1" applyBorder="1" applyAlignment="1">
      <alignment vertical="center"/>
    </xf>
    <xf numFmtId="0" fontId="48" fillId="27" borderId="52" xfId="0" applyFont="1" applyFill="1" applyBorder="1" applyAlignment="1">
      <alignment horizontal="left" vertical="center"/>
    </xf>
    <xf numFmtId="0" fontId="48" fillId="27" borderId="39" xfId="0" applyFont="1" applyFill="1" applyBorder="1" applyAlignment="1">
      <alignment horizontal="left" vertical="center"/>
    </xf>
    <xf numFmtId="0" fontId="48" fillId="27" borderId="50" xfId="0" quotePrefix="1" applyFont="1" applyFill="1" applyBorder="1" applyAlignment="1">
      <alignment vertical="center"/>
    </xf>
    <xf numFmtId="0" fontId="42" fillId="27" borderId="36" xfId="0" applyFont="1" applyFill="1" applyBorder="1" applyAlignment="1">
      <alignment horizontal="left" vertical="center"/>
    </xf>
    <xf numFmtId="0" fontId="54" fillId="27" borderId="35" xfId="0" quotePrefix="1" applyFont="1" applyFill="1" applyBorder="1" applyAlignment="1">
      <alignment horizontal="center" vertical="center"/>
    </xf>
    <xf numFmtId="0" fontId="48" fillId="27" borderId="45" xfId="0" quotePrefix="1" applyFont="1" applyFill="1" applyBorder="1" applyAlignment="1">
      <alignment horizontal="center" vertical="center"/>
    </xf>
    <xf numFmtId="0" fontId="54" fillId="27" borderId="37" xfId="0" applyFont="1" applyFill="1" applyBorder="1" applyAlignment="1">
      <alignment horizontal="center" vertical="center"/>
    </xf>
    <xf numFmtId="0" fontId="48" fillId="27" borderId="62" xfId="0" quotePrefix="1" applyFont="1" applyFill="1" applyBorder="1" applyAlignment="1">
      <alignment horizontal="center" vertical="center"/>
    </xf>
    <xf numFmtId="0" fontId="48" fillId="27" borderId="45" xfId="0" applyFont="1" applyFill="1" applyBorder="1" applyAlignment="1">
      <alignment horizontal="center" vertical="center" wrapText="1"/>
    </xf>
    <xf numFmtId="0" fontId="42" fillId="27" borderId="37" xfId="0" applyFont="1" applyFill="1" applyBorder="1" applyAlignment="1">
      <alignment horizontal="center" vertical="center"/>
    </xf>
    <xf numFmtId="0" fontId="48" fillId="27" borderId="42" xfId="0" applyFont="1" applyFill="1" applyBorder="1" applyAlignment="1">
      <alignment horizontal="left" vertical="center"/>
    </xf>
    <xf numFmtId="0" fontId="48" fillId="27" borderId="47" xfId="0" applyFont="1" applyFill="1" applyBorder="1" applyAlignment="1">
      <alignment horizontal="left" vertical="center"/>
    </xf>
    <xf numFmtId="0" fontId="47" fillId="27" borderId="42" xfId="0" applyFont="1" applyFill="1" applyBorder="1" applyAlignment="1">
      <alignment vertical="center"/>
    </xf>
    <xf numFmtId="0" fontId="49" fillId="27" borderId="42" xfId="0" applyFont="1" applyFill="1" applyBorder="1" applyAlignment="1">
      <alignment horizontal="center" vertical="center"/>
    </xf>
    <xf numFmtId="49" fontId="48" fillId="27" borderId="50" xfId="0" applyNumberFormat="1" applyFont="1" applyFill="1" applyBorder="1" applyAlignment="1">
      <alignment horizontal="left" vertical="center"/>
    </xf>
    <xf numFmtId="0" fontId="48" fillId="27" borderId="45" xfId="388" applyFont="1" applyFill="1" applyBorder="1" applyAlignment="1">
      <alignment horizontal="center" vertical="center"/>
    </xf>
    <xf numFmtId="0" fontId="48" fillId="27" borderId="66" xfId="0" applyFont="1" applyFill="1" applyBorder="1" applyAlignment="1">
      <alignment horizontal="left" vertical="center"/>
    </xf>
    <xf numFmtId="0" fontId="48" fillId="27" borderId="43" xfId="0" applyFont="1" applyFill="1" applyBorder="1" applyAlignment="1">
      <alignment horizontal="center" vertical="center"/>
    </xf>
    <xf numFmtId="0" fontId="50" fillId="27" borderId="45" xfId="388" applyFont="1" applyFill="1" applyBorder="1" applyAlignment="1">
      <alignment horizontal="center" vertical="center" wrapText="1"/>
    </xf>
    <xf numFmtId="0" fontId="49" fillId="27" borderId="45" xfId="388" applyFont="1" applyFill="1" applyBorder="1" applyAlignment="1">
      <alignment horizontal="center" vertical="center"/>
    </xf>
    <xf numFmtId="0" fontId="48" fillId="27" borderId="65" xfId="0" applyFont="1" applyFill="1" applyBorder="1" applyAlignment="1">
      <alignment horizontal="center" vertical="center"/>
    </xf>
    <xf numFmtId="0" fontId="48" fillId="27" borderId="41" xfId="388" applyFont="1" applyFill="1" applyBorder="1" applyAlignment="1">
      <alignment horizontal="center" vertical="center" wrapText="1"/>
    </xf>
    <xf numFmtId="0" fontId="48" fillId="27" borderId="65" xfId="0" quotePrefix="1" applyFont="1" applyFill="1" applyBorder="1" applyAlignment="1">
      <alignment horizontal="center" vertical="center"/>
    </xf>
    <xf numFmtId="0" fontId="49" fillId="27" borderId="50" xfId="388" applyFont="1" applyFill="1" applyBorder="1" applyAlignment="1">
      <alignment horizontal="left" vertical="center" wrapText="1"/>
    </xf>
    <xf numFmtId="49" fontId="56" fillId="27" borderId="65" xfId="0" applyNumberFormat="1" applyFont="1" applyFill="1" applyBorder="1" applyAlignment="1">
      <alignment horizontal="center" vertical="center"/>
    </xf>
    <xf numFmtId="0" fontId="56" fillId="27" borderId="45" xfId="388" applyFont="1" applyFill="1" applyBorder="1" applyAlignment="1">
      <alignment horizontal="center" vertical="center"/>
    </xf>
    <xf numFmtId="0" fontId="62" fillId="27" borderId="41" xfId="388" applyFont="1" applyFill="1" applyBorder="1" applyAlignment="1">
      <alignment horizontal="center" vertical="center"/>
    </xf>
    <xf numFmtId="49" fontId="48" fillId="27" borderId="65" xfId="0" applyNumberFormat="1" applyFont="1" applyFill="1" applyBorder="1" applyAlignment="1">
      <alignment horizontal="center" vertical="center"/>
    </xf>
    <xf numFmtId="0" fontId="48" fillId="27" borderId="50" xfId="388" applyFont="1" applyFill="1" applyBorder="1" applyAlignment="1">
      <alignment horizontal="left" vertical="center"/>
    </xf>
    <xf numFmtId="0" fontId="48" fillId="27" borderId="64" xfId="0" applyFont="1" applyFill="1" applyBorder="1" applyAlignment="1">
      <alignment horizontal="left" vertical="center"/>
    </xf>
    <xf numFmtId="0" fontId="59" fillId="27" borderId="45" xfId="388" applyFont="1" applyFill="1" applyBorder="1" applyAlignment="1">
      <alignment horizontal="center" vertical="center" wrapText="1"/>
    </xf>
    <xf numFmtId="14" fontId="48" fillId="27" borderId="0" xfId="0" applyNumberFormat="1" applyFont="1" applyFill="1" applyAlignment="1">
      <alignment horizontal="center" vertical="center"/>
    </xf>
    <xf numFmtId="14" fontId="49" fillId="27" borderId="0" xfId="0" applyNumberFormat="1" applyFont="1" applyFill="1" applyAlignment="1">
      <alignment horizontal="center" vertical="center"/>
    </xf>
    <xf numFmtId="0" fontId="48" fillId="27" borderId="41" xfId="388" applyFont="1" applyFill="1" applyBorder="1" applyAlignment="1">
      <alignment horizontal="center" vertical="center"/>
    </xf>
    <xf numFmtId="0" fontId="56" fillId="27" borderId="65" xfId="0" applyFont="1" applyFill="1" applyBorder="1" applyAlignment="1">
      <alignment horizontal="center" vertical="center"/>
    </xf>
    <xf numFmtId="0" fontId="48" fillId="27" borderId="45" xfId="388" applyFont="1" applyFill="1" applyBorder="1" applyAlignment="1">
      <alignment horizontal="left" vertical="center"/>
    </xf>
    <xf numFmtId="0" fontId="42" fillId="27" borderId="0" xfId="0" applyFont="1" applyFill="1" applyAlignment="1">
      <alignment vertical="center"/>
    </xf>
    <xf numFmtId="0" fontId="42" fillId="27" borderId="40" xfId="0" applyFont="1" applyFill="1" applyBorder="1" applyAlignment="1">
      <alignment vertical="center"/>
    </xf>
    <xf numFmtId="0" fontId="49" fillId="27" borderId="41" xfId="388" applyFont="1" applyFill="1" applyBorder="1" applyAlignment="1">
      <alignment horizontal="center" vertical="center" wrapText="1"/>
    </xf>
    <xf numFmtId="0" fontId="56" fillId="27" borderId="63" xfId="0" applyFont="1" applyFill="1" applyBorder="1" applyAlignment="1">
      <alignment horizontal="center" vertical="center"/>
    </xf>
    <xf numFmtId="0" fontId="48" fillId="27" borderId="50" xfId="0" applyFont="1" applyFill="1" applyBorder="1" applyAlignment="1">
      <alignment horizontal="left" vertical="center"/>
    </xf>
    <xf numFmtId="0" fontId="48" fillId="27" borderId="47" xfId="0" applyFont="1" applyFill="1" applyBorder="1" applyAlignment="1">
      <alignment horizontal="left" vertical="center" wrapText="1"/>
    </xf>
    <xf numFmtId="0" fontId="49" fillId="27" borderId="35" xfId="0" applyFont="1" applyFill="1" applyBorder="1" applyAlignment="1">
      <alignment vertical="center"/>
    </xf>
    <xf numFmtId="0" fontId="49" fillId="27" borderId="0" xfId="0" applyFont="1" applyFill="1" applyAlignment="1">
      <alignment vertical="center"/>
    </xf>
    <xf numFmtId="0" fontId="48" fillId="27" borderId="44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right" vertical="center"/>
    </xf>
    <xf numFmtId="0" fontId="47" fillId="27" borderId="48" xfId="0" applyFont="1" applyFill="1" applyBorder="1" applyAlignment="1">
      <alignment horizontal="right" vertical="center"/>
    </xf>
    <xf numFmtId="0" fontId="47" fillId="27" borderId="49" xfId="0" applyFont="1" applyFill="1" applyBorder="1" applyAlignment="1">
      <alignment horizontal="right" vertical="center"/>
    </xf>
    <xf numFmtId="0" fontId="48" fillId="27" borderId="72" xfId="0" applyFont="1" applyFill="1" applyBorder="1" applyAlignment="1">
      <alignment horizontal="center" vertical="center"/>
    </xf>
    <xf numFmtId="0" fontId="48" fillId="27" borderId="50" xfId="0" applyFont="1" applyFill="1" applyBorder="1" applyAlignment="1">
      <alignment horizontal="left" vertical="center" wrapText="1"/>
    </xf>
    <xf numFmtId="0" fontId="43" fillId="27" borderId="0" xfId="0" applyFont="1" applyFill="1" applyAlignment="1">
      <alignment vertical="center"/>
    </xf>
    <xf numFmtId="0" fontId="47" fillId="27" borderId="74" xfId="0" applyFont="1" applyFill="1" applyBorder="1" applyAlignment="1">
      <alignment horizontal="center" vertical="center"/>
    </xf>
    <xf numFmtId="0" fontId="49" fillId="27" borderId="45" xfId="0" applyFont="1" applyFill="1" applyBorder="1" applyAlignment="1">
      <alignment horizontal="center" vertical="center" wrapText="1"/>
    </xf>
    <xf numFmtId="0" fontId="43" fillId="27" borderId="44" xfId="0" applyFont="1" applyFill="1" applyBorder="1" applyAlignment="1">
      <alignment vertical="center"/>
    </xf>
    <xf numFmtId="0" fontId="64" fillId="27" borderId="18" xfId="0" applyFont="1" applyFill="1" applyBorder="1" applyAlignment="1">
      <alignment vertical="center"/>
    </xf>
    <xf numFmtId="0" fontId="48" fillId="27" borderId="34" xfId="0" applyFont="1" applyFill="1" applyBorder="1" applyAlignment="1">
      <alignment horizontal="right" vertical="center"/>
    </xf>
    <xf numFmtId="0" fontId="48" fillId="27" borderId="79" xfId="0" applyFont="1" applyFill="1" applyBorder="1" applyAlignment="1">
      <alignment horizontal="right" vertical="center"/>
    </xf>
    <xf numFmtId="0" fontId="48" fillId="27" borderId="60" xfId="0" applyFont="1" applyFill="1" applyBorder="1" applyAlignment="1">
      <alignment horizontal="right" vertical="center"/>
    </xf>
    <xf numFmtId="0" fontId="48" fillId="27" borderId="52" xfId="0" applyFont="1" applyFill="1" applyBorder="1" applyAlignment="1">
      <alignment horizontal="center" vertical="center"/>
    </xf>
    <xf numFmtId="0" fontId="48" fillId="27" borderId="38" xfId="0" applyFont="1" applyFill="1" applyBorder="1" applyAlignment="1">
      <alignment horizontal="center" vertical="center"/>
    </xf>
    <xf numFmtId="0" fontId="47" fillId="27" borderId="72" xfId="0" applyFont="1" applyFill="1" applyBorder="1" applyAlignment="1">
      <alignment horizontal="center" vertical="center"/>
    </xf>
    <xf numFmtId="0" fontId="47" fillId="27" borderId="22" xfId="0" applyFont="1" applyFill="1" applyBorder="1" applyAlignment="1">
      <alignment horizontal="center" vertical="center"/>
    </xf>
    <xf numFmtId="0" fontId="47" fillId="27" borderId="23" xfId="0" applyFont="1" applyFill="1" applyBorder="1" applyAlignment="1">
      <alignment horizontal="center" vertical="center"/>
    </xf>
    <xf numFmtId="0" fontId="47" fillId="27" borderId="24" xfId="0" applyFont="1" applyFill="1" applyBorder="1" applyAlignment="1">
      <alignment horizontal="center" vertical="center"/>
    </xf>
    <xf numFmtId="49" fontId="47" fillId="0" borderId="17" xfId="0" applyNumberFormat="1" applyFont="1" applyBorder="1" applyAlignment="1">
      <alignment horizontal="right" vertical="center" wrapText="1"/>
    </xf>
    <xf numFmtId="49" fontId="47" fillId="0" borderId="0" xfId="0" applyNumberFormat="1" applyFont="1" applyAlignment="1">
      <alignment horizontal="right" vertical="center" wrapText="1"/>
    </xf>
    <xf numFmtId="49" fontId="48" fillId="0" borderId="72" xfId="0" applyNumberFormat="1" applyFont="1" applyBorder="1" applyAlignment="1">
      <alignment horizontal="right" vertical="center" wrapText="1"/>
    </xf>
    <xf numFmtId="49" fontId="47" fillId="0" borderId="74" xfId="0" applyNumberFormat="1" applyFont="1" applyBorder="1" applyAlignment="1">
      <alignment horizontal="right" vertical="center"/>
    </xf>
    <xf numFmtId="0" fontId="56" fillId="0" borderId="35" xfId="0" applyFont="1" applyBorder="1" applyAlignment="1">
      <alignment horizontal="center" vertical="center"/>
    </xf>
    <xf numFmtId="0" fontId="56" fillId="0" borderId="62" xfId="0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0" fontId="42" fillId="0" borderId="46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54" fillId="0" borderId="41" xfId="0" applyFont="1" applyBorder="1" applyAlignment="1">
      <alignment horizontal="center" vertical="center"/>
    </xf>
    <xf numFmtId="0" fontId="49" fillId="0" borderId="41" xfId="0" applyFont="1" applyBorder="1" applyAlignment="1">
      <alignment horizontal="right" vertical="center" wrapText="1"/>
    </xf>
    <xf numFmtId="0" fontId="48" fillId="28" borderId="69" xfId="0" quotePrefix="1" applyFont="1" applyFill="1" applyBorder="1" applyAlignment="1">
      <alignment horizontal="left" vertical="center"/>
    </xf>
    <xf numFmtId="0" fontId="48" fillId="28" borderId="64" xfId="0" applyFont="1" applyFill="1" applyBorder="1" applyAlignment="1">
      <alignment horizontal="left" vertical="center"/>
    </xf>
    <xf numFmtId="0" fontId="48" fillId="28" borderId="68" xfId="0" applyFont="1" applyFill="1" applyBorder="1" applyAlignment="1">
      <alignment horizontal="center" vertical="center"/>
    </xf>
    <xf numFmtId="0" fontId="48" fillId="28" borderId="37" xfId="0" applyFont="1" applyFill="1" applyBorder="1" applyAlignment="1">
      <alignment horizontal="center" vertical="center"/>
    </xf>
    <xf numFmtId="0" fontId="48" fillId="28" borderId="47" xfId="0" quotePrefix="1" applyFont="1" applyFill="1" applyBorder="1" applyAlignment="1">
      <alignment horizontal="left" vertical="center"/>
    </xf>
    <xf numFmtId="0" fontId="48" fillId="28" borderId="79" xfId="0" applyFont="1" applyFill="1" applyBorder="1" applyAlignment="1">
      <alignment horizontal="center" vertical="center"/>
    </xf>
    <xf numFmtId="0" fontId="48" fillId="28" borderId="50" xfId="0" applyFont="1" applyFill="1" applyBorder="1" applyAlignment="1">
      <alignment horizontal="left" vertical="center"/>
    </xf>
    <xf numFmtId="0" fontId="48" fillId="28" borderId="41" xfId="0" applyFont="1" applyFill="1" applyBorder="1" applyAlignment="1">
      <alignment horizontal="center" vertical="center"/>
    </xf>
    <xf numFmtId="0" fontId="48" fillId="28" borderId="50" xfId="0" quotePrefix="1" applyFont="1" applyFill="1" applyBorder="1" applyAlignment="1">
      <alignment horizontal="left" vertical="center"/>
    </xf>
    <xf numFmtId="0" fontId="50" fillId="28" borderId="45" xfId="0" applyFont="1" applyFill="1" applyBorder="1" applyAlignment="1">
      <alignment horizontal="center" vertical="center"/>
    </xf>
    <xf numFmtId="0" fontId="50" fillId="28" borderId="58" xfId="0" applyFont="1" applyFill="1" applyBorder="1" applyAlignment="1">
      <alignment horizontal="center" vertical="center"/>
    </xf>
    <xf numFmtId="0" fontId="49" fillId="28" borderId="45" xfId="0" applyFont="1" applyFill="1" applyBorder="1" applyAlignment="1">
      <alignment horizontal="center" vertical="center"/>
    </xf>
    <xf numFmtId="0" fontId="48" fillId="28" borderId="63" xfId="0" applyFont="1" applyFill="1" applyBorder="1" applyAlignment="1">
      <alignment horizontal="center" vertical="center"/>
    </xf>
    <xf numFmtId="0" fontId="50" fillId="28" borderId="37" xfId="0" applyFont="1" applyFill="1" applyBorder="1" applyAlignment="1">
      <alignment horizontal="center" vertical="center"/>
    </xf>
    <xf numFmtId="0" fontId="49" fillId="28" borderId="65" xfId="0" applyFont="1" applyFill="1" applyBorder="1" applyAlignment="1">
      <alignment horizontal="center" vertical="center"/>
    </xf>
    <xf numFmtId="0" fontId="48" fillId="28" borderId="84" xfId="0" applyFont="1" applyFill="1" applyBorder="1" applyAlignment="1">
      <alignment horizontal="center" vertical="center"/>
    </xf>
    <xf numFmtId="0" fontId="48" fillId="0" borderId="37" xfId="0" applyFont="1" applyBorder="1" applyAlignment="1">
      <alignment vertical="center"/>
    </xf>
    <xf numFmtId="0" fontId="46" fillId="0" borderId="50" xfId="0" applyFont="1" applyBorder="1" applyAlignment="1">
      <alignment horizontal="left" vertical="center"/>
    </xf>
    <xf numFmtId="49" fontId="56" fillId="0" borderId="41" xfId="0" applyNumberFormat="1" applyFont="1" applyBorder="1" applyAlignment="1">
      <alignment horizontal="center" vertical="center"/>
    </xf>
    <xf numFmtId="0" fontId="44" fillId="0" borderId="45" xfId="388" applyBorder="1" applyAlignment="1">
      <alignment horizontal="center" vertical="center"/>
    </xf>
    <xf numFmtId="0" fontId="48" fillId="0" borderId="69" xfId="0" quotePrefix="1" applyFont="1" applyBorder="1" applyAlignment="1">
      <alignment horizontal="left" vertical="center"/>
    </xf>
    <xf numFmtId="0" fontId="50" fillId="0" borderId="58" xfId="0" applyFont="1" applyBorder="1" applyAlignment="1">
      <alignment horizontal="center" vertical="center"/>
    </xf>
    <xf numFmtId="0" fontId="48" fillId="0" borderId="64" xfId="0" applyFont="1" applyBorder="1" applyAlignment="1">
      <alignment horizontal="left" vertical="center"/>
    </xf>
    <xf numFmtId="0" fontId="49" fillId="0" borderId="65" xfId="0" applyFont="1" applyBorder="1" applyAlignment="1">
      <alignment horizontal="center" vertical="center"/>
    </xf>
    <xf numFmtId="0" fontId="48" fillId="0" borderId="84" xfId="0" applyFont="1" applyBorder="1" applyAlignment="1">
      <alignment horizontal="center" vertical="center"/>
    </xf>
    <xf numFmtId="0" fontId="49" fillId="0" borderId="45" xfId="388" applyFont="1" applyBorder="1" applyAlignment="1">
      <alignment horizontal="center" vertical="center"/>
    </xf>
    <xf numFmtId="0" fontId="49" fillId="0" borderId="45" xfId="388" applyFont="1" applyBorder="1" applyAlignment="1">
      <alignment vertical="center"/>
    </xf>
    <xf numFmtId="0" fontId="50" fillId="0" borderId="45" xfId="388" applyFont="1" applyBorder="1" applyAlignment="1">
      <alignment horizontal="center" vertical="center"/>
    </xf>
    <xf numFmtId="0" fontId="50" fillId="0" borderId="0" xfId="0" applyFont="1" applyAlignment="1">
      <alignment horizontal="right" vertical="center"/>
    </xf>
    <xf numFmtId="0" fontId="48" fillId="0" borderId="60" xfId="0" applyFont="1" applyBorder="1" applyAlignment="1">
      <alignment horizontal="center" vertical="center"/>
    </xf>
    <xf numFmtId="14" fontId="50" fillId="0" borderId="51" xfId="0" applyNumberFormat="1" applyFont="1" applyBorder="1" applyAlignment="1">
      <alignment horizontal="center" vertical="center" wrapText="1"/>
    </xf>
    <xf numFmtId="0" fontId="48" fillId="0" borderId="58" xfId="0" applyFont="1" applyBorder="1" applyAlignment="1">
      <alignment horizontal="left" vertical="center"/>
    </xf>
    <xf numFmtId="0" fontId="44" fillId="27" borderId="45" xfId="388" applyFill="1" applyBorder="1" applyAlignment="1">
      <alignment horizontal="center" vertical="center"/>
    </xf>
    <xf numFmtId="0" fontId="54" fillId="27" borderId="45" xfId="388" applyFont="1" applyFill="1" applyBorder="1" applyAlignment="1">
      <alignment horizontal="center" vertical="center"/>
    </xf>
    <xf numFmtId="0" fontId="50" fillId="27" borderId="45" xfId="388" applyFont="1" applyFill="1" applyBorder="1" applyAlignment="1">
      <alignment horizontal="center" vertical="center"/>
    </xf>
    <xf numFmtId="0" fontId="48" fillId="29" borderId="58" xfId="0" applyFont="1" applyFill="1" applyBorder="1" applyAlignment="1">
      <alignment vertical="center"/>
    </xf>
    <xf numFmtId="0" fontId="49" fillId="29" borderId="45" xfId="0" applyFont="1" applyFill="1" applyBorder="1" applyAlignment="1">
      <alignment horizontal="center" vertical="center" wrapText="1"/>
    </xf>
    <xf numFmtId="0" fontId="42" fillId="29" borderId="41" xfId="0" applyFont="1" applyFill="1" applyBorder="1" applyAlignment="1">
      <alignment horizontal="right" vertical="center"/>
    </xf>
    <xf numFmtId="0" fontId="48" fillId="29" borderId="0" xfId="0" applyFont="1" applyFill="1" applyAlignment="1">
      <alignment horizontal="center" vertical="center"/>
    </xf>
    <xf numFmtId="0" fontId="81" fillId="29" borderId="78" xfId="0" applyFont="1" applyFill="1" applyBorder="1" applyAlignment="1">
      <alignment horizontal="right" vertical="center"/>
    </xf>
    <xf numFmtId="0" fontId="49" fillId="29" borderId="45" xfId="388" applyFont="1" applyFill="1" applyBorder="1" applyAlignment="1">
      <alignment horizontal="center" vertical="center"/>
    </xf>
    <xf numFmtId="0" fontId="48" fillId="29" borderId="58" xfId="0" applyFont="1" applyFill="1" applyBorder="1" applyAlignment="1">
      <alignment horizontal="center" vertical="center"/>
    </xf>
    <xf numFmtId="0" fontId="48" fillId="29" borderId="43" xfId="0" applyFont="1" applyFill="1" applyBorder="1" applyAlignment="1">
      <alignment horizontal="left" vertical="center"/>
    </xf>
    <xf numFmtId="0" fontId="48" fillId="29" borderId="63" xfId="0" applyFont="1" applyFill="1" applyBorder="1" applyAlignment="1">
      <alignment horizontal="center" vertical="center"/>
    </xf>
    <xf numFmtId="0" fontId="48" fillId="29" borderId="65" xfId="0" applyFont="1" applyFill="1" applyBorder="1" applyAlignment="1">
      <alignment horizontal="center" vertical="center"/>
    </xf>
    <xf numFmtId="0" fontId="50" fillId="29" borderId="45" xfId="388" applyFont="1" applyFill="1" applyBorder="1" applyAlignment="1">
      <alignment horizontal="center" vertical="center" wrapText="1"/>
    </xf>
    <xf numFmtId="0" fontId="58" fillId="29" borderId="39" xfId="0" applyFont="1" applyFill="1" applyBorder="1" applyAlignment="1">
      <alignment horizontal="center" vertical="center"/>
    </xf>
    <xf numFmtId="0" fontId="48" fillId="29" borderId="64" xfId="0" applyFont="1" applyFill="1" applyBorder="1" applyAlignment="1">
      <alignment horizontal="left" vertical="center" wrapText="1"/>
    </xf>
    <xf numFmtId="0" fontId="48" fillId="29" borderId="46" xfId="0" applyFont="1" applyFill="1" applyBorder="1" applyAlignment="1">
      <alignment horizontal="center" vertical="center"/>
    </xf>
    <xf numFmtId="0" fontId="49" fillId="29" borderId="65" xfId="0" applyFont="1" applyFill="1" applyBorder="1" applyAlignment="1">
      <alignment horizontal="center" vertical="center"/>
    </xf>
    <xf numFmtId="0" fontId="48" fillId="29" borderId="52" xfId="0" applyFont="1" applyFill="1" applyBorder="1" applyAlignment="1">
      <alignment horizontal="left" vertical="center"/>
    </xf>
    <xf numFmtId="0" fontId="48" fillId="29" borderId="35" xfId="0" applyFont="1" applyFill="1" applyBorder="1" applyAlignment="1">
      <alignment horizontal="center" vertical="center"/>
    </xf>
    <xf numFmtId="0" fontId="50" fillId="30" borderId="45" xfId="388" applyFont="1" applyFill="1" applyBorder="1" applyAlignment="1">
      <alignment horizontal="center" vertical="center" wrapText="1"/>
    </xf>
    <xf numFmtId="0" fontId="49" fillId="30" borderId="45" xfId="388" applyFont="1" applyFill="1" applyBorder="1" applyAlignment="1">
      <alignment horizontal="center" vertical="center"/>
    </xf>
    <xf numFmtId="0" fontId="56" fillId="30" borderId="45" xfId="0" applyFont="1" applyFill="1" applyBorder="1" applyAlignment="1">
      <alignment horizontal="center" vertical="center"/>
    </xf>
    <xf numFmtId="0" fontId="48" fillId="31" borderId="42" xfId="0" applyFont="1" applyFill="1" applyBorder="1" applyAlignment="1">
      <alignment vertical="center"/>
    </xf>
    <xf numFmtId="0" fontId="48" fillId="31" borderId="69" xfId="0" quotePrefix="1" applyFont="1" applyFill="1" applyBorder="1" applyAlignment="1">
      <alignment horizontal="left" vertical="center"/>
    </xf>
    <xf numFmtId="0" fontId="50" fillId="31" borderId="58" xfId="0" applyFont="1" applyFill="1" applyBorder="1" applyAlignment="1">
      <alignment horizontal="center" vertical="center"/>
    </xf>
    <xf numFmtId="0" fontId="48" fillId="31" borderId="68" xfId="0" applyFont="1" applyFill="1" applyBorder="1" applyAlignment="1">
      <alignment horizontal="center" vertical="center"/>
    </xf>
    <xf numFmtId="0" fontId="48" fillId="31" borderId="37" xfId="0" applyFont="1" applyFill="1" applyBorder="1" applyAlignment="1">
      <alignment horizontal="center" vertical="center"/>
    </xf>
    <xf numFmtId="0" fontId="48" fillId="31" borderId="47" xfId="0" quotePrefix="1" applyFont="1" applyFill="1" applyBorder="1" applyAlignment="1">
      <alignment horizontal="left" vertical="center"/>
    </xf>
    <xf numFmtId="0" fontId="48" fillId="31" borderId="41" xfId="0" applyFont="1" applyFill="1" applyBorder="1" applyAlignment="1">
      <alignment horizontal="center" vertical="center"/>
    </xf>
    <xf numFmtId="0" fontId="48" fillId="31" borderId="50" xfId="0" quotePrefix="1" applyFont="1" applyFill="1" applyBorder="1" applyAlignment="1">
      <alignment horizontal="left" vertical="center"/>
    </xf>
    <xf numFmtId="0" fontId="50" fillId="31" borderId="45" xfId="0" applyFont="1" applyFill="1" applyBorder="1" applyAlignment="1">
      <alignment horizontal="center" vertical="center"/>
    </xf>
    <xf numFmtId="0" fontId="48" fillId="31" borderId="40" xfId="0" applyFont="1" applyFill="1" applyBorder="1" applyAlignment="1">
      <alignment horizontal="center" vertical="center"/>
    </xf>
    <xf numFmtId="0" fontId="50" fillId="31" borderId="37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7" fillId="0" borderId="53" xfId="0" applyFont="1" applyBorder="1" applyAlignment="1">
      <alignment horizontal="right" vertical="center"/>
    </xf>
    <xf numFmtId="0" fontId="49" fillId="0" borderId="44" xfId="0" applyFont="1" applyBorder="1" applyAlignment="1">
      <alignment horizontal="center" vertical="center"/>
    </xf>
    <xf numFmtId="0" fontId="49" fillId="0" borderId="46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7" fillId="27" borderId="35" xfId="0" applyFont="1" applyFill="1" applyBorder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37" xfId="0" applyFont="1" applyFill="1" applyBorder="1" applyAlignment="1">
      <alignment vertical="center"/>
    </xf>
    <xf numFmtId="0" fontId="47" fillId="27" borderId="0" xfId="0" applyFont="1" applyFill="1" applyAlignment="1">
      <alignment horizontal="center" vertical="center"/>
    </xf>
    <xf numFmtId="0" fontId="48" fillId="0" borderId="44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50" fillId="0" borderId="44" xfId="0" applyFont="1" applyBorder="1" applyAlignment="1">
      <alignment horizontal="center" vertical="center"/>
    </xf>
    <xf numFmtId="0" fontId="48" fillId="0" borderId="44" xfId="0" applyFont="1" applyBorder="1" applyAlignment="1">
      <alignment horizontal="center" vertical="center" wrapText="1"/>
    </xf>
    <xf numFmtId="0" fontId="48" fillId="0" borderId="37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168" fontId="47" fillId="0" borderId="0" xfId="0" applyNumberFormat="1" applyFont="1" applyAlignment="1">
      <alignment horizontal="right" vertical="center"/>
    </xf>
    <xf numFmtId="168" fontId="48" fillId="0" borderId="0" xfId="0" applyNumberFormat="1" applyFont="1" applyAlignment="1">
      <alignment vertical="center"/>
    </xf>
    <xf numFmtId="0" fontId="49" fillId="0" borderId="44" xfId="0" applyFont="1" applyBorder="1" applyAlignment="1">
      <alignment horizontal="center" vertical="center" wrapText="1"/>
    </xf>
    <xf numFmtId="0" fontId="49" fillId="0" borderId="46" xfId="0" applyFont="1" applyBorder="1" applyAlignment="1">
      <alignment horizontal="center" vertical="center" wrapText="1"/>
    </xf>
    <xf numFmtId="0" fontId="47" fillId="27" borderId="35" xfId="0" applyFont="1" applyFill="1" applyBorder="1" applyAlignment="1">
      <alignment horizontal="center" vertical="center" wrapText="1"/>
    </xf>
    <xf numFmtId="0" fontId="47" fillId="27" borderId="0" xfId="0" applyFont="1" applyFill="1" applyAlignment="1">
      <alignment horizontal="center" vertical="center" wrapText="1"/>
    </xf>
    <xf numFmtId="0" fontId="49" fillId="27" borderId="44" xfId="0" applyFont="1" applyFill="1" applyBorder="1" applyAlignment="1">
      <alignment horizontal="center" vertical="center" wrapText="1"/>
    </xf>
    <xf numFmtId="0" fontId="49" fillId="27" borderId="46" xfId="0" applyFont="1" applyFill="1" applyBorder="1" applyAlignment="1">
      <alignment horizontal="center" vertical="center" wrapText="1"/>
    </xf>
    <xf numFmtId="0" fontId="47" fillId="27" borderId="22" xfId="0" applyFont="1" applyFill="1" applyBorder="1" applyAlignment="1">
      <alignment horizontal="center" vertical="center"/>
    </xf>
    <xf numFmtId="0" fontId="48" fillId="27" borderId="23" xfId="0" applyFont="1" applyFill="1" applyBorder="1" applyAlignment="1">
      <alignment vertical="center"/>
    </xf>
    <xf numFmtId="0" fontId="49" fillId="27" borderId="45" xfId="388" applyFont="1" applyFill="1" applyBorder="1" applyAlignment="1">
      <alignment horizontal="center" vertical="center" wrapText="1"/>
    </xf>
    <xf numFmtId="0" fontId="48" fillId="32" borderId="64" xfId="0" applyFont="1" applyFill="1" applyBorder="1" applyAlignment="1">
      <alignment horizontal="left" vertical="center"/>
    </xf>
    <xf numFmtId="0" fontId="50" fillId="32" borderId="37" xfId="0" applyFont="1" applyFill="1" applyBorder="1" applyAlignment="1">
      <alignment horizontal="center" vertical="center"/>
    </xf>
    <xf numFmtId="0" fontId="48" fillId="32" borderId="47" xfId="0" quotePrefix="1" applyFont="1" applyFill="1" applyBorder="1" applyAlignment="1">
      <alignment horizontal="left" vertical="center"/>
    </xf>
    <xf numFmtId="0" fontId="48" fillId="32" borderId="37" xfId="0" applyFont="1" applyFill="1" applyBorder="1" applyAlignment="1">
      <alignment horizontal="center" vertical="center"/>
    </xf>
    <xf numFmtId="0" fontId="48" fillId="32" borderId="68" xfId="0" applyFont="1" applyFill="1" applyBorder="1" applyAlignment="1">
      <alignment horizontal="center" vertical="center"/>
    </xf>
    <xf numFmtId="49" fontId="48" fillId="32" borderId="50" xfId="0" applyNumberFormat="1" applyFont="1" applyFill="1" applyBorder="1" applyAlignment="1">
      <alignment horizontal="left" vertical="center"/>
    </xf>
    <xf numFmtId="0" fontId="48" fillId="32" borderId="63" xfId="0" applyFont="1" applyFill="1" applyBorder="1" applyAlignment="1">
      <alignment horizontal="center" vertical="center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744B758E-5DE4-44CB-AC19-E3155471201D}"/>
    <cellStyle name="60% - Accent1 3" xfId="128" xr:uid="{00000000-0005-0000-0000-00007F000000}"/>
    <cellStyle name="60% - Accent1 3 2" xfId="390" xr:uid="{4733FBAF-1A1C-4226-B43E-802A0689EFC2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871FFA29-BCBF-46F3-AF5E-A1F81EDF21C4}"/>
    <cellStyle name="60% - Accent2 3" xfId="136" xr:uid="{00000000-0005-0000-0000-000087000000}"/>
    <cellStyle name="60% - Accent2 3 2" xfId="392" xr:uid="{D0A85E74-B437-4604-B6C1-B5323984BAAA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540B4E18-4479-4612-878D-3A4D63C33648}"/>
    <cellStyle name="60% - Accent3 3" xfId="144" xr:uid="{00000000-0005-0000-0000-00008F000000}"/>
    <cellStyle name="60% - Accent3 3 2" xfId="394" xr:uid="{0A13E6B4-233D-4B87-B06A-4687C22477D6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720EA934-5FD9-4A0F-877C-6ACD9D480761}"/>
    <cellStyle name="60% - Accent4 3" xfId="152" xr:uid="{00000000-0005-0000-0000-000097000000}"/>
    <cellStyle name="60% - Accent4 3 2" xfId="396" xr:uid="{04CDB6B2-054A-4CAB-9DC1-3F06D4685509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42684A23-8864-4ECE-87F2-7F97A771A1D7}"/>
    <cellStyle name="60% - Accent5 3" xfId="160" xr:uid="{00000000-0005-0000-0000-00009F000000}"/>
    <cellStyle name="60% - Accent5 3 2" xfId="398" xr:uid="{6C62C57A-E289-4B96-8F71-91DE727938BC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95E658F7-99A4-4D4F-A2B6-FB451FDB99DA}"/>
    <cellStyle name="60% - Accent6 3" xfId="168" xr:uid="{00000000-0005-0000-0000-0000A7000000}"/>
    <cellStyle name="60% - Accent6 3 2" xfId="400" xr:uid="{08371057-B44E-4CCA-BF03-DA3950E1F8FD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BFB86AE3-5526-4180-8D84-30400C201049}"/>
    <cellStyle name="Accent1 3" xfId="176" xr:uid="{00000000-0005-0000-0000-0000AF000000}"/>
    <cellStyle name="Accent1 3 2" xfId="402" xr:uid="{1F3371B2-11E5-4D19-9D2D-794D8287B120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654471EA-DEF1-42BB-993C-94D9547D2573}"/>
    <cellStyle name="Accent2 3" xfId="184" xr:uid="{00000000-0005-0000-0000-0000B7000000}"/>
    <cellStyle name="Accent2 3 2" xfId="404" xr:uid="{ECCF42CB-212A-4611-AAC0-3BF4853D1695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C040F5B1-E28E-4494-AEF9-0C4E33D1D173}"/>
    <cellStyle name="Accent3 3" xfId="192" xr:uid="{00000000-0005-0000-0000-0000BF000000}"/>
    <cellStyle name="Accent3 3 2" xfId="406" xr:uid="{FD04A9F8-B174-417D-8B40-D98C9B34A296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1F23A1A9-F875-4A35-98E6-378408E1BE70}"/>
    <cellStyle name="Accent4 3" xfId="200" xr:uid="{00000000-0005-0000-0000-0000C7000000}"/>
    <cellStyle name="Accent4 3 2" xfId="408" xr:uid="{F8CAE0C1-A5C9-417E-918D-BF2F0ECCCDD4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B1D6BC75-70C6-4E15-93F2-A12095D3844C}"/>
    <cellStyle name="Accent5 3" xfId="208" xr:uid="{00000000-0005-0000-0000-0000CF000000}"/>
    <cellStyle name="Accent5 3 2" xfId="410" xr:uid="{2E3790EC-7167-43B0-9ADF-65E326C68F1F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A90A3E0B-75B4-4708-BF9B-07A354280624}"/>
    <cellStyle name="Accent6 3" xfId="216" xr:uid="{00000000-0005-0000-0000-0000D7000000}"/>
    <cellStyle name="Accent6 3 2" xfId="412" xr:uid="{6F765DE1-81BF-44C4-A77B-D48F6E74CF2E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92F60C26-577D-47D0-AE6B-915D81C7B566}"/>
    <cellStyle name="Bad 3" xfId="224" xr:uid="{00000000-0005-0000-0000-0000DF000000}"/>
    <cellStyle name="Bad 3 2" xfId="414" xr:uid="{9275F053-0A14-43F7-820F-B2F931FE049C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F007DEA4-18B8-487F-AF1A-D8B108619A73}"/>
    <cellStyle name="Calculation 3" xfId="232" xr:uid="{00000000-0005-0000-0000-0000E7000000}"/>
    <cellStyle name="Calculation 3 2" xfId="416" xr:uid="{E6F0B0B2-2AC7-46A2-93F6-3A8D205D9FBB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8C98CFD9-CD2D-47E5-9C8A-16D89D4FCA75}"/>
    <cellStyle name="Check Cell 3" xfId="240" xr:uid="{00000000-0005-0000-0000-0000EF000000}"/>
    <cellStyle name="Check Cell 3 2" xfId="418" xr:uid="{227AB747-A448-4634-B882-E9A5EB13AFF3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B9BA7B42-C0F5-4E8C-8301-B46B1C9A769C}"/>
    <cellStyle name="Explanatory Text 3" xfId="251" xr:uid="{00000000-0005-0000-0000-0000FA000000}"/>
    <cellStyle name="Explanatory Text 3 2" xfId="420" xr:uid="{5C61C7B0-1506-43B0-8FF8-8957E75A8B09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737D01A4-8D16-40FD-B3C3-EC1B3D55396C}"/>
    <cellStyle name="Good 3" xfId="259" xr:uid="{00000000-0005-0000-0000-000002010000}"/>
    <cellStyle name="Good 3 2" xfId="422" xr:uid="{9E5938F8-5A7F-4390-A836-7A70C3666B3B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D8952E2F-E5EE-484B-9414-6952CE9DC3B4}"/>
    <cellStyle name="Heading 1 3" xfId="267" xr:uid="{00000000-0005-0000-0000-00000A010000}"/>
    <cellStyle name="Heading 1 3 2" xfId="424" xr:uid="{EB5501E9-D197-453C-973F-B7C49DE7EA0C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5D3BB95A-3363-4DA2-916E-664456070824}"/>
    <cellStyle name="Heading 2 3" xfId="275" xr:uid="{00000000-0005-0000-0000-000012010000}"/>
    <cellStyle name="Heading 2 3 2" xfId="426" xr:uid="{36CBCC40-944C-42C2-9AB4-33BD8C762CF3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68D4540A-B80A-4D6A-A8A5-62ED06C90DEF}"/>
    <cellStyle name="Heading 3 3" xfId="283" xr:uid="{00000000-0005-0000-0000-00001A010000}"/>
    <cellStyle name="Heading 3 3 2" xfId="428" xr:uid="{89ACD481-A8A3-483B-B791-91CBFB7BE029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F83885F8-4F44-4072-80CE-817569CC47CF}"/>
    <cellStyle name="Heading 4 3" xfId="291" xr:uid="{00000000-0005-0000-0000-000022010000}"/>
    <cellStyle name="Heading 4 3 2" xfId="430" xr:uid="{532869CE-4AA7-4BAD-BA9D-5FAA713E8561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98F30B25-D092-4AC0-9FDC-51767F49C3C0}"/>
    <cellStyle name="Input 3" xfId="300" xr:uid="{00000000-0005-0000-0000-00002B010000}"/>
    <cellStyle name="Input 3 2" xfId="432" xr:uid="{85DBE989-7F82-45B5-98FC-67F84FCFAC90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3479615A-F37E-4270-BA7D-C2530CAC0C42}"/>
    <cellStyle name="Linked Cell 3" xfId="308" xr:uid="{00000000-0005-0000-0000-000033010000}"/>
    <cellStyle name="Linked Cell 3 2" xfId="434" xr:uid="{EDD66FED-57E4-4760-B408-B5F60ADF62CA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5A7FC272-F7FA-4726-985E-3D1D6CCAEF50}"/>
    <cellStyle name="Neutral 3" xfId="316" xr:uid="{00000000-0005-0000-0000-00003B010000}"/>
    <cellStyle name="Neutral 3 2" xfId="436" xr:uid="{897EC6B5-BD04-4C1D-A33A-353E922D43D6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9FD56205-D62D-42BF-A524-42F89AE4DA38}"/>
    <cellStyle name="Output 3" xfId="354" xr:uid="{00000000-0005-0000-0000-000061010000}"/>
    <cellStyle name="Output 3 2" xfId="438" xr:uid="{9238C1CC-DE50-4B77-A61B-3A345AFE9A7B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8D0C5A05-B4DE-42F9-A29C-C105EAFB3D72}"/>
    <cellStyle name="Title 3" xfId="365" xr:uid="{00000000-0005-0000-0000-00006C010000}"/>
    <cellStyle name="Title 3 2" xfId="440" xr:uid="{277D5FE6-8195-41E6-9886-15E75172A495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F29C4F21-EEBB-4C71-ABA1-329E37450E4E}"/>
    <cellStyle name="Total 3" xfId="373" xr:uid="{00000000-0005-0000-0000-000074010000}"/>
    <cellStyle name="Total 3 2" xfId="442" xr:uid="{BBF7C79C-FB56-4949-A76E-39053131AA21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E5C9EAF2-1CE3-4110-8C6E-2D63F4D79021}"/>
    <cellStyle name="Warning Text 3" xfId="381" xr:uid="{00000000-0005-0000-0000-00007C010000}"/>
    <cellStyle name="Warning Text 3 2" xfId="444" xr:uid="{7E885439-E085-40D9-91E7-F453D7B6FF49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CCFF"/>
      <color rgb="FFCCFFCC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C5026-DAF1-4A89-8B8B-362BAAA10D2B}">
  <dimension ref="A1:I130"/>
  <sheetViews>
    <sheetView zoomScale="69" zoomScaleNormal="69" workbookViewId="0">
      <pane ySplit="4" topLeftCell="A55" activePane="bottomLeft" state="frozen"/>
      <selection pane="bottomLeft" activeCell="G85" sqref="G85"/>
    </sheetView>
  </sheetViews>
  <sheetFormatPr defaultColWidth="9.453125" defaultRowHeight="15.5"/>
  <cols>
    <col min="1" max="1" width="7.6328125" style="227" customWidth="1"/>
    <col min="2" max="8" width="32.6328125" style="4" customWidth="1"/>
    <col min="9" max="9" width="7.6328125" style="228" customWidth="1"/>
    <col min="10" max="16384" width="9.453125" style="4"/>
  </cols>
  <sheetData>
    <row r="1" spans="1:9" ht="36" customHeight="1">
      <c r="A1" s="2"/>
      <c r="B1" s="3"/>
      <c r="C1" s="416" t="s">
        <v>173</v>
      </c>
      <c r="D1" s="416"/>
      <c r="E1" s="416"/>
      <c r="F1" s="416"/>
      <c r="G1" s="416"/>
      <c r="H1" s="3"/>
      <c r="I1" s="3"/>
    </row>
    <row r="2" spans="1:9" ht="17" customHeight="1" thickBot="1">
      <c r="A2" s="5" t="s">
        <v>174</v>
      </c>
      <c r="B2" s="6"/>
      <c r="C2" s="6"/>
      <c r="D2" s="1" t="s">
        <v>19</v>
      </c>
      <c r="E2" s="1"/>
      <c r="F2" s="7"/>
      <c r="G2" s="7"/>
      <c r="H2" s="417" t="s">
        <v>175</v>
      </c>
      <c r="I2" s="417"/>
    </row>
    <row r="3" spans="1:9" ht="17" customHeight="1" thickTop="1">
      <c r="A3" s="8" t="s">
        <v>20</v>
      </c>
      <c r="B3" s="9" t="s">
        <v>27</v>
      </c>
      <c r="C3" s="9" t="s">
        <v>28</v>
      </c>
      <c r="D3" s="9" t="s">
        <v>29</v>
      </c>
      <c r="E3" s="9" t="s">
        <v>176</v>
      </c>
      <c r="F3" s="9" t="s">
        <v>31</v>
      </c>
      <c r="G3" s="9" t="s">
        <v>32</v>
      </c>
      <c r="H3" s="9" t="s">
        <v>33</v>
      </c>
      <c r="I3" s="10" t="s">
        <v>20</v>
      </c>
    </row>
    <row r="4" spans="1:9" ht="17" customHeight="1" thickBot="1">
      <c r="A4" s="11"/>
      <c r="B4" s="12">
        <v>45418</v>
      </c>
      <c r="C4" s="13">
        <f t="shared" ref="C4:H4" si="0">SUM(B4+1)</f>
        <v>45419</v>
      </c>
      <c r="D4" s="13">
        <f t="shared" si="0"/>
        <v>45420</v>
      </c>
      <c r="E4" s="13">
        <f t="shared" si="0"/>
        <v>45421</v>
      </c>
      <c r="F4" s="13">
        <f t="shared" si="0"/>
        <v>45422</v>
      </c>
      <c r="G4" s="13">
        <f t="shared" si="0"/>
        <v>45423</v>
      </c>
      <c r="H4" s="13">
        <f t="shared" si="0"/>
        <v>45424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18</v>
      </c>
      <c r="C6" s="23" t="s">
        <v>18</v>
      </c>
      <c r="D6" s="418" t="s">
        <v>177</v>
      </c>
      <c r="E6" s="419"/>
      <c r="F6" s="420" t="s">
        <v>178</v>
      </c>
      <c r="G6" s="420"/>
      <c r="H6" s="26"/>
      <c r="I6" s="27"/>
    </row>
    <row r="7" spans="1:9" ht="17" customHeight="1">
      <c r="A7" s="28">
        <v>30</v>
      </c>
      <c r="B7" s="29" t="str">
        <f>LEFT($H$99,5) &amp; " # " &amp; VALUE(RIGHT($H$99,2)-1)</f>
        <v>都市特搜  # 1</v>
      </c>
      <c r="C7" s="30" t="str">
        <f>B27</f>
        <v>共融弦樂  # 4</v>
      </c>
      <c r="D7" s="31" t="str">
        <f>C58</f>
        <v># 5</v>
      </c>
      <c r="E7" s="32" t="str">
        <f>"# " &amp; VALUE(RIGHT(D7,2)+1)</f>
        <v># 6</v>
      </c>
      <c r="F7" s="31" t="str">
        <f>E58</f>
        <v># 7</v>
      </c>
      <c r="G7" s="33" t="str">
        <f>"# " &amp; VALUE(RIGHT(F7,2)+1)</f>
        <v># 8</v>
      </c>
      <c r="H7" s="34" t="str">
        <f>D72</f>
        <v>就算得你一個觀衆 # 3</v>
      </c>
      <c r="I7" s="35">
        <v>30</v>
      </c>
    </row>
    <row r="8" spans="1:9" ht="17" customHeight="1">
      <c r="A8" s="36"/>
      <c r="B8" s="37" t="s">
        <v>18</v>
      </c>
      <c r="C8" s="38"/>
      <c r="D8" s="38"/>
      <c r="E8" s="39" t="str">
        <f>$E$74</f>
        <v>東張西望  Scoop 2024</v>
      </c>
      <c r="F8" s="38"/>
      <c r="G8" s="38"/>
      <c r="H8" s="38"/>
      <c r="I8" s="40"/>
    </row>
    <row r="9" spans="1:9" s="20" customFormat="1" ht="17" customHeight="1" thickBot="1">
      <c r="A9" s="11" t="s">
        <v>0</v>
      </c>
      <c r="B9" s="41" t="str">
        <f>"# " &amp; VALUE(RIGHT(B75,4)-1)</f>
        <v># 125</v>
      </c>
      <c r="C9" s="42" t="str">
        <f t="shared" ref="C9:H9" si="1">B75</f>
        <v># 126</v>
      </c>
      <c r="D9" s="42" t="str">
        <f t="shared" si="1"/>
        <v># 127</v>
      </c>
      <c r="E9" s="42" t="str">
        <f t="shared" si="1"/>
        <v># 128</v>
      </c>
      <c r="F9" s="42" t="str">
        <f t="shared" si="1"/>
        <v># 129</v>
      </c>
      <c r="G9" s="42" t="str">
        <f t="shared" si="1"/>
        <v># 130</v>
      </c>
      <c r="H9" s="42" t="str">
        <f t="shared" si="1"/>
        <v># 131</v>
      </c>
      <c r="I9" s="43" t="s">
        <v>0</v>
      </c>
    </row>
    <row r="10" spans="1:9" ht="17" customHeight="1">
      <c r="A10" s="44"/>
      <c r="B10" s="229"/>
      <c r="C10" s="230"/>
      <c r="D10" s="230"/>
      <c r="E10" s="230"/>
      <c r="F10" s="231"/>
      <c r="G10" s="229"/>
      <c r="H10" s="232"/>
      <c r="I10" s="27"/>
    </row>
    <row r="11" spans="1:9" ht="17" customHeight="1">
      <c r="A11" s="28">
        <v>30</v>
      </c>
      <c r="B11" s="421" t="s">
        <v>179</v>
      </c>
      <c r="C11" s="422"/>
      <c r="D11" s="422"/>
      <c r="E11" s="422"/>
      <c r="F11" s="423"/>
      <c r="G11" s="421" t="s">
        <v>35</v>
      </c>
      <c r="H11" s="424"/>
      <c r="I11" s="35">
        <v>30</v>
      </c>
    </row>
    <row r="12" spans="1:9" ht="17" customHeight="1">
      <c r="A12" s="45"/>
      <c r="B12" s="237"/>
      <c r="C12" s="234"/>
      <c r="D12" s="236"/>
      <c r="E12" s="234"/>
      <c r="F12" s="235"/>
      <c r="G12" s="237"/>
      <c r="H12" s="238"/>
      <c r="I12" s="40"/>
    </row>
    <row r="13" spans="1:9" s="20" customFormat="1" ht="17" customHeight="1" thickBot="1">
      <c r="A13" s="46" t="s">
        <v>1</v>
      </c>
      <c r="B13" s="239"/>
      <c r="C13" s="240"/>
      <c r="D13" s="241"/>
      <c r="E13" s="241"/>
      <c r="F13" s="242"/>
      <c r="G13" s="233"/>
      <c r="H13" s="243"/>
      <c r="I13" s="43" t="s">
        <v>1</v>
      </c>
    </row>
    <row r="14" spans="1:9" ht="17" customHeight="1">
      <c r="A14" s="47"/>
      <c r="B14" s="48">
        <v>800187901</v>
      </c>
      <c r="C14" s="48"/>
      <c r="D14" s="48"/>
      <c r="E14" s="48"/>
      <c r="F14" s="49"/>
      <c r="G14" s="50">
        <v>800385510</v>
      </c>
      <c r="H14" s="51"/>
      <c r="I14" s="52"/>
    </row>
    <row r="15" spans="1:9" ht="17" customHeight="1">
      <c r="A15" s="53" t="s">
        <v>2</v>
      </c>
      <c r="B15" s="54"/>
      <c r="C15" s="55"/>
      <c r="D15" s="56" t="s">
        <v>106</v>
      </c>
      <c r="E15" s="56"/>
      <c r="F15" s="57"/>
      <c r="G15" s="425" t="s">
        <v>98</v>
      </c>
      <c r="H15" s="426"/>
      <c r="I15" s="60" t="s">
        <v>2</v>
      </c>
    </row>
    <row r="16" spans="1:9" ht="17" customHeight="1">
      <c r="A16" s="61"/>
      <c r="B16" s="41" t="s">
        <v>180</v>
      </c>
      <c r="C16" s="62" t="str">
        <f t="shared" ref="C16:F16" si="2">"# " &amp; VALUE(RIGHT(B16,2)+1)</f>
        <v># 3</v>
      </c>
      <c r="D16" s="62" t="str">
        <f t="shared" si="2"/>
        <v># 4</v>
      </c>
      <c r="E16" s="62" t="str">
        <f t="shared" si="2"/>
        <v># 5</v>
      </c>
      <c r="F16" s="63" t="str">
        <f t="shared" si="2"/>
        <v># 6</v>
      </c>
      <c r="G16" s="58" t="s">
        <v>99</v>
      </c>
      <c r="H16" s="64" t="s">
        <v>100</v>
      </c>
      <c r="I16" s="65"/>
    </row>
    <row r="17" spans="1:9" s="20" customFormat="1" ht="17" customHeight="1" thickBot="1">
      <c r="A17" s="339" t="s">
        <v>3</v>
      </c>
      <c r="B17" s="66" t="s">
        <v>17</v>
      </c>
      <c r="C17" s="33"/>
      <c r="D17" s="67"/>
      <c r="E17" s="67"/>
      <c r="F17" s="68"/>
      <c r="G17" s="69"/>
      <c r="H17" s="70"/>
      <c r="I17" s="14" t="s">
        <v>16</v>
      </c>
    </row>
    <row r="18" spans="1:9" s="20" customFormat="1" ht="17" customHeight="1">
      <c r="A18" s="340"/>
      <c r="B18" s="72">
        <v>800563025</v>
      </c>
      <c r="C18" s="38"/>
      <c r="D18" s="38"/>
      <c r="E18" s="73" t="s">
        <v>69</v>
      </c>
      <c r="F18" s="38"/>
      <c r="G18" s="6"/>
      <c r="H18" s="74"/>
      <c r="I18" s="19"/>
    </row>
    <row r="19" spans="1:9" s="20" customFormat="1" ht="17" customHeight="1" thickBot="1">
      <c r="A19" s="340"/>
      <c r="B19" s="33" t="s">
        <v>181</v>
      </c>
      <c r="C19" s="33" t="str">
        <f t="shared" ref="C19:H19" si="3">"# " &amp; VALUE(RIGHT(B19,2)+1)</f>
        <v># 64</v>
      </c>
      <c r="D19" s="33" t="str">
        <f t="shared" si="3"/>
        <v># 65</v>
      </c>
      <c r="E19" s="33" t="str">
        <f t="shared" si="3"/>
        <v># 66</v>
      </c>
      <c r="F19" s="33" t="str">
        <f t="shared" si="3"/>
        <v># 67</v>
      </c>
      <c r="G19" s="33" t="str">
        <f t="shared" si="3"/>
        <v># 68</v>
      </c>
      <c r="H19" s="33" t="str">
        <f t="shared" si="3"/>
        <v># 69</v>
      </c>
      <c r="I19" s="19" t="s">
        <v>70</v>
      </c>
    </row>
    <row r="20" spans="1:9" ht="17" customHeight="1">
      <c r="A20" s="341"/>
      <c r="B20" s="94" t="s">
        <v>18</v>
      </c>
      <c r="C20" s="6"/>
      <c r="D20" s="38"/>
      <c r="E20" s="39" t="s">
        <v>182</v>
      </c>
      <c r="F20" s="38"/>
      <c r="G20" s="79"/>
      <c r="H20" s="80"/>
      <c r="I20" s="52"/>
    </row>
    <row r="21" spans="1:9" ht="17" customHeight="1">
      <c r="A21" s="130" t="s">
        <v>2</v>
      </c>
      <c r="B21" s="33" t="str">
        <f>"# " &amp; VALUE(RIGHT(B77,4)-1)</f>
        <v># 2273</v>
      </c>
      <c r="C21" s="33" t="str">
        <f t="shared" ref="C21:G21" si="4">"# " &amp; VALUE(RIGHT(B21,4)+1)</f>
        <v># 2274</v>
      </c>
      <c r="D21" s="33" t="str">
        <f t="shared" si="4"/>
        <v># 2275</v>
      </c>
      <c r="E21" s="33" t="str">
        <f t="shared" si="4"/>
        <v># 2276</v>
      </c>
      <c r="F21" s="33" t="str">
        <f t="shared" si="4"/>
        <v># 2277</v>
      </c>
      <c r="G21" s="33" t="str">
        <f t="shared" si="4"/>
        <v># 2278</v>
      </c>
      <c r="H21" s="81" t="s">
        <v>183</v>
      </c>
      <c r="I21" s="60" t="s">
        <v>2</v>
      </c>
    </row>
    <row r="22" spans="1:9" ht="17" customHeight="1">
      <c r="A22" s="82"/>
      <c r="B22" s="244" t="s">
        <v>23</v>
      </c>
      <c r="C22" s="245"/>
      <c r="D22" s="246"/>
      <c r="E22" s="245" t="s">
        <v>47</v>
      </c>
      <c r="F22" s="245"/>
      <c r="G22" s="246"/>
      <c r="H22" s="247"/>
      <c r="I22" s="84"/>
    </row>
    <row r="23" spans="1:9" s="20" customFormat="1" ht="17" customHeight="1" thickBot="1">
      <c r="A23" s="342" t="s">
        <v>4</v>
      </c>
      <c r="B23" s="248" t="s">
        <v>184</v>
      </c>
      <c r="C23" s="248" t="str">
        <f>"# " &amp; VALUE(RIGHT(B23,3)+1)</f>
        <v># 984</v>
      </c>
      <c r="D23" s="245" t="str">
        <f t="shared" ref="D23:H23" si="5">"# " &amp; VALUE(RIGHT(C23,4)+1)</f>
        <v># 985</v>
      </c>
      <c r="E23" s="248" t="str">
        <f t="shared" si="5"/>
        <v># 986</v>
      </c>
      <c r="F23" s="245" t="str">
        <f t="shared" si="5"/>
        <v># 987</v>
      </c>
      <c r="G23" s="245" t="str">
        <f t="shared" si="5"/>
        <v># 988</v>
      </c>
      <c r="H23" s="249" t="str">
        <f t="shared" si="5"/>
        <v># 989</v>
      </c>
      <c r="I23" s="19" t="s">
        <v>4</v>
      </c>
    </row>
    <row r="24" spans="1:9" ht="17" customHeight="1">
      <c r="A24" s="160"/>
      <c r="B24" s="88" t="s">
        <v>92</v>
      </c>
      <c r="C24" s="78" t="s">
        <v>18</v>
      </c>
      <c r="D24" s="72" t="str">
        <f>C91</f>
        <v>早D知早D醫 The Sooner The Better (12 EPI)</v>
      </c>
      <c r="E24" s="38"/>
      <c r="F24" s="88" t="s">
        <v>92</v>
      </c>
      <c r="G24" s="72">
        <v>800425045</v>
      </c>
      <c r="H24" s="89"/>
      <c r="I24" s="90"/>
    </row>
    <row r="25" spans="1:9" ht="17" customHeight="1">
      <c r="A25" s="91" t="s">
        <v>2</v>
      </c>
      <c r="B25" s="30" t="s">
        <v>99</v>
      </c>
      <c r="C25" s="31" t="str">
        <f>B92</f>
        <v># 7</v>
      </c>
      <c r="D25" s="33" t="str">
        <f>"# " &amp; VALUE(RIGHT(C25,2)+1)</f>
        <v># 8</v>
      </c>
      <c r="E25" s="33" t="str">
        <f>"# " &amp; VALUE(RIGHT(D25,2)+1)</f>
        <v># 9</v>
      </c>
      <c r="F25" s="30" t="str">
        <f>E92</f>
        <v># 5</v>
      </c>
      <c r="G25" s="62"/>
      <c r="H25" s="92"/>
      <c r="I25" s="60" t="s">
        <v>2</v>
      </c>
    </row>
    <row r="26" spans="1:9" ht="17" customHeight="1">
      <c r="A26" s="93"/>
      <c r="B26" s="77" t="s">
        <v>18</v>
      </c>
      <c r="C26" s="83" t="s">
        <v>18</v>
      </c>
      <c r="D26" s="94" t="s">
        <v>18</v>
      </c>
      <c r="E26" s="94" t="s">
        <v>18</v>
      </c>
      <c r="F26" s="94" t="s">
        <v>18</v>
      </c>
      <c r="G26" s="427" t="s">
        <v>121</v>
      </c>
      <c r="H26" s="426"/>
      <c r="I26" s="84"/>
    </row>
    <row r="27" spans="1:9" ht="17" customHeight="1" thickBot="1">
      <c r="A27" s="96"/>
      <c r="B27" s="63" t="str">
        <f>LEFT($H$36,5) &amp; " # " &amp; VALUE(RIGHT($H$36,1)-1)</f>
        <v>共融弦樂  # 4</v>
      </c>
      <c r="C27" s="24" t="str">
        <f>B72</f>
        <v>解風大阪 # 5</v>
      </c>
      <c r="D27" s="58" t="str">
        <f>C72</f>
        <v>冲遊泰國9 # 6</v>
      </c>
      <c r="E27" s="58" t="str">
        <f>D72</f>
        <v>就算得你一個觀衆 # 3</v>
      </c>
      <c r="F27" s="58" t="str">
        <f>E72</f>
        <v>冲遊泰國9 # 7</v>
      </c>
      <c r="G27" s="428" t="s">
        <v>122</v>
      </c>
      <c r="H27" s="429"/>
      <c r="I27" s="84"/>
    </row>
    <row r="28" spans="1:9" s="20" customFormat="1" ht="17" customHeight="1" thickBot="1">
      <c r="A28" s="11" t="s">
        <v>5</v>
      </c>
      <c r="B28" s="97"/>
      <c r="C28" s="63"/>
      <c r="D28" s="31"/>
      <c r="E28" s="31"/>
      <c r="F28" s="31"/>
      <c r="G28" s="58" t="s">
        <v>185</v>
      </c>
      <c r="H28" s="59" t="s">
        <v>186</v>
      </c>
      <c r="I28" s="19" t="s">
        <v>5</v>
      </c>
    </row>
    <row r="29" spans="1:9" ht="17" customHeight="1">
      <c r="A29" s="98"/>
      <c r="B29" s="37" t="s">
        <v>18</v>
      </c>
      <c r="C29" s="39"/>
      <c r="D29" s="39"/>
      <c r="E29" s="39"/>
      <c r="F29" s="79"/>
      <c r="G29" s="100"/>
      <c r="H29" s="101"/>
      <c r="I29" s="102"/>
    </row>
    <row r="30" spans="1:9" ht="17" customHeight="1">
      <c r="A30" s="91" t="s">
        <v>2</v>
      </c>
      <c r="B30" s="343"/>
      <c r="C30" s="62"/>
      <c r="D30" s="62" t="str">
        <f>D80</f>
        <v>逆天奇案2 Sinister Beings 2 (30 EPI)</v>
      </c>
      <c r="E30" s="62"/>
      <c r="F30" s="63"/>
      <c r="G30" s="58"/>
      <c r="H30" s="59"/>
      <c r="I30" s="104" t="s">
        <v>2</v>
      </c>
    </row>
    <row r="31" spans="1:9" ht="17" customHeight="1">
      <c r="A31" s="82"/>
      <c r="B31" s="41" t="str">
        <f>"# " &amp; VALUE(RIGHT(B81,2)-1)</f>
        <v># 25</v>
      </c>
      <c r="C31" s="62" t="str">
        <f>"# " &amp; VALUE(RIGHT(C81,2)-1)</f>
        <v># 26</v>
      </c>
      <c r="D31" s="62" t="str">
        <f>"# " &amp; VALUE(RIGHT(D81,2)-1)</f>
        <v># 27</v>
      </c>
      <c r="E31" s="62" t="str">
        <f>"# " &amp; VALUE(RIGHT(E81,2)-1)</f>
        <v># 28</v>
      </c>
      <c r="F31" s="63" t="str">
        <f>"# " &amp; VALUE(RIGHT(F81,2)-1)</f>
        <v># 29</v>
      </c>
      <c r="G31" s="58"/>
      <c r="H31" s="59"/>
      <c r="I31" s="106"/>
    </row>
    <row r="32" spans="1:9" s="20" customFormat="1" ht="17" customHeight="1" thickBot="1">
      <c r="A32" s="85" t="s">
        <v>6</v>
      </c>
      <c r="B32" s="344"/>
      <c r="C32" s="33"/>
      <c r="D32" s="33"/>
      <c r="E32" s="33"/>
      <c r="F32" s="32"/>
      <c r="G32" s="108" t="s">
        <v>17</v>
      </c>
      <c r="H32" s="70"/>
      <c r="I32" s="43" t="s">
        <v>6</v>
      </c>
    </row>
    <row r="33" spans="1:9" ht="17" customHeight="1">
      <c r="A33" s="98"/>
      <c r="B33" s="83" t="s">
        <v>18</v>
      </c>
      <c r="C33" s="6"/>
      <c r="D33" s="6"/>
      <c r="E33" s="62" t="str">
        <f>$E$74</f>
        <v>東張西望  Scoop 2024</v>
      </c>
      <c r="F33" s="6"/>
      <c r="G33" s="38"/>
      <c r="H33" s="89"/>
      <c r="I33" s="106"/>
    </row>
    <row r="34" spans="1:9" ht="17" customHeight="1">
      <c r="A34" s="91" t="s">
        <v>2</v>
      </c>
      <c r="B34" s="33" t="str">
        <f t="shared" ref="B34:H34" si="6">B9</f>
        <v># 125</v>
      </c>
      <c r="C34" s="33" t="str">
        <f t="shared" si="6"/>
        <v># 126</v>
      </c>
      <c r="D34" s="33" t="str">
        <f t="shared" si="6"/>
        <v># 127</v>
      </c>
      <c r="E34" s="33" t="str">
        <f t="shared" si="6"/>
        <v># 128</v>
      </c>
      <c r="F34" s="33" t="str">
        <f t="shared" si="6"/>
        <v># 129</v>
      </c>
      <c r="G34" s="33" t="str">
        <f t="shared" si="6"/>
        <v># 130</v>
      </c>
      <c r="H34" s="86" t="str">
        <f t="shared" si="6"/>
        <v># 131</v>
      </c>
      <c r="I34" s="104" t="s">
        <v>2</v>
      </c>
    </row>
    <row r="35" spans="1:9" ht="17" customHeight="1">
      <c r="A35" s="82"/>
      <c r="B35" s="77" t="s">
        <v>18</v>
      </c>
      <c r="C35" s="83" t="s">
        <v>18</v>
      </c>
      <c r="D35" s="109" t="s">
        <v>18</v>
      </c>
      <c r="E35" s="94" t="s">
        <v>18</v>
      </c>
      <c r="F35" s="94" t="s">
        <v>18</v>
      </c>
      <c r="G35" s="358" t="s">
        <v>242</v>
      </c>
      <c r="H35" s="111" t="s">
        <v>83</v>
      </c>
      <c r="I35" s="112"/>
    </row>
    <row r="36" spans="1:9" ht="17" customHeight="1">
      <c r="A36" s="82"/>
      <c r="B36" s="63" t="str">
        <f>LEFT($F$62,9) &amp; " # " &amp; VALUE(RIGHT($F$62,2)-1)</f>
        <v>浪漫台灣48小時  # 13</v>
      </c>
      <c r="C36" s="62" t="str">
        <f>B62</f>
        <v>開卷 Open Book 2024</v>
      </c>
      <c r="D36" s="113" t="str">
        <f>C62</f>
        <v>胃食遊戲 - 沖繩篇 # 1</v>
      </c>
      <c r="E36" s="100" t="str">
        <f>D62</f>
        <v>背包女行之加勒比海 Attack Of The Backpacker Girl - Caribbean (10 EPI)</v>
      </c>
      <c r="F36" s="114" t="str">
        <f>E62</f>
        <v>我要瞓鬥  I Want To $leep (15 EPI)</v>
      </c>
      <c r="G36" s="359" t="s">
        <v>243</v>
      </c>
      <c r="H36" s="116" t="s">
        <v>187</v>
      </c>
      <c r="I36" s="112"/>
    </row>
    <row r="37" spans="1:9" s="20" customFormat="1" ht="17" customHeight="1" thickBot="1">
      <c r="A37" s="85" t="s">
        <v>7</v>
      </c>
      <c r="B37" s="32"/>
      <c r="C37" s="33" t="str">
        <f>B63</f>
        <v># 89</v>
      </c>
      <c r="D37" s="30"/>
      <c r="E37" s="31" t="str">
        <f>D63</f>
        <v># 4</v>
      </c>
      <c r="F37" s="30" t="str">
        <f>E63</f>
        <v># 9</v>
      </c>
      <c r="G37" s="357"/>
      <c r="H37" s="30" t="s">
        <v>84</v>
      </c>
      <c r="I37" s="117" t="s">
        <v>7</v>
      </c>
    </row>
    <row r="38" spans="1:9" ht="17" customHeight="1">
      <c r="A38" s="118"/>
      <c r="B38" s="253">
        <v>800636440</v>
      </c>
      <c r="C38" s="244"/>
      <c r="D38" s="254"/>
      <c r="E38" s="255"/>
      <c r="F38" s="256"/>
      <c r="G38" s="120" t="s">
        <v>66</v>
      </c>
      <c r="H38" s="121" t="s">
        <v>60</v>
      </c>
      <c r="I38" s="52"/>
    </row>
    <row r="39" spans="1:9" ht="17" customHeight="1">
      <c r="A39" s="122"/>
      <c r="B39" s="257"/>
      <c r="C39" s="245"/>
      <c r="D39" s="258" t="s">
        <v>188</v>
      </c>
      <c r="E39" s="245"/>
      <c r="F39" s="259"/>
      <c r="G39" s="123" t="s">
        <v>189</v>
      </c>
      <c r="H39" s="124"/>
      <c r="I39" s="84"/>
    </row>
    <row r="40" spans="1:9" ht="17" customHeight="1">
      <c r="A40" s="53" t="s">
        <v>2</v>
      </c>
      <c r="B40" s="257" t="s">
        <v>112</v>
      </c>
      <c r="C40" s="245" t="str">
        <f>"# " &amp; VALUE(RIGHT(B40,2)+1)</f>
        <v># 91</v>
      </c>
      <c r="D40" s="245" t="str">
        <f>"# " &amp; VALUE(RIGHT(C40,2)+1)</f>
        <v># 92</v>
      </c>
      <c r="E40" s="245" t="str">
        <f>"# " &amp; VALUE(RIGHT(D40,2)+1)</f>
        <v># 93</v>
      </c>
      <c r="F40" s="245" t="str">
        <f>"# " &amp; VALUE(RIGHT(E40,2)+1)</f>
        <v># 94</v>
      </c>
      <c r="G40" s="30" t="s">
        <v>65</v>
      </c>
      <c r="H40" s="125" t="s">
        <v>190</v>
      </c>
      <c r="I40" s="60" t="s">
        <v>2</v>
      </c>
    </row>
    <row r="41" spans="1:9" ht="17" customHeight="1">
      <c r="A41" s="126"/>
      <c r="B41" s="260"/>
      <c r="C41" s="246"/>
      <c r="D41" s="246"/>
      <c r="E41" s="246"/>
      <c r="F41" s="246"/>
      <c r="G41" s="263">
        <v>800636900</v>
      </c>
      <c r="H41" s="124" t="s">
        <v>61</v>
      </c>
      <c r="I41" s="84"/>
    </row>
    <row r="42" spans="1:9" ht="17" customHeight="1" thickBot="1">
      <c r="A42" s="122"/>
      <c r="B42" s="260"/>
      <c r="C42" s="246"/>
      <c r="D42" s="246"/>
      <c r="E42" s="246"/>
      <c r="F42" s="246"/>
      <c r="G42" s="264" t="s">
        <v>191</v>
      </c>
      <c r="H42" s="124"/>
      <c r="I42" s="84"/>
    </row>
    <row r="43" spans="1:9" s="20" customFormat="1" ht="17" customHeight="1" thickBot="1">
      <c r="A43" s="128" t="s">
        <v>8</v>
      </c>
      <c r="B43" s="261"/>
      <c r="C43" s="245"/>
      <c r="D43" s="248"/>
      <c r="E43" s="248"/>
      <c r="F43" s="262">
        <v>1405</v>
      </c>
      <c r="G43" s="251" t="s">
        <v>24</v>
      </c>
      <c r="H43" s="80"/>
      <c r="I43" s="14" t="s">
        <v>8</v>
      </c>
    </row>
    <row r="44" spans="1:9" ht="17" customHeight="1">
      <c r="A44" s="98"/>
      <c r="B44" s="72" t="s">
        <v>18</v>
      </c>
      <c r="C44" s="345"/>
      <c r="D44" s="72"/>
      <c r="E44" s="72"/>
      <c r="F44" s="79"/>
      <c r="G44" s="78" t="s">
        <v>18</v>
      </c>
      <c r="H44" s="78" t="s">
        <v>18</v>
      </c>
      <c r="I44" s="102"/>
    </row>
    <row r="45" spans="1:9" ht="17" customHeight="1">
      <c r="A45" s="130" t="s">
        <v>2</v>
      </c>
      <c r="B45" s="131" t="s">
        <v>192</v>
      </c>
      <c r="C45" s="58"/>
      <c r="D45" s="132" t="str">
        <f>D86</f>
        <v>神耆小子 Broken Trust (20 EPI)</v>
      </c>
      <c r="E45" s="132"/>
      <c r="F45" s="133"/>
      <c r="G45" s="58" t="str">
        <f>C72</f>
        <v>冲遊泰國9 # 6</v>
      </c>
      <c r="H45" s="58" t="str">
        <f>$E$72</f>
        <v>冲遊泰國9 # 7</v>
      </c>
      <c r="I45" s="104" t="s">
        <v>2</v>
      </c>
    </row>
    <row r="46" spans="1:9" ht="17" customHeight="1">
      <c r="A46" s="87"/>
      <c r="B46" s="62" t="s">
        <v>193</v>
      </c>
      <c r="C46" s="58" t="str">
        <f>"# " &amp; VALUE(RIGHT(C87,2)-1)</f>
        <v># 1</v>
      </c>
      <c r="D46" s="62" t="str">
        <f>C87</f>
        <v># 2</v>
      </c>
      <c r="E46" s="62" t="str">
        <f>D87</f>
        <v># 3</v>
      </c>
      <c r="F46" s="63" t="str">
        <f>E87</f>
        <v># 4</v>
      </c>
      <c r="G46" s="23" t="s">
        <v>18</v>
      </c>
      <c r="H46" s="134" t="s">
        <v>18</v>
      </c>
      <c r="I46" s="40"/>
    </row>
    <row r="47" spans="1:9" ht="17" customHeight="1">
      <c r="A47" s="87"/>
      <c r="B47" s="131"/>
      <c r="C47" s="58"/>
      <c r="F47" s="346"/>
      <c r="G47" s="135"/>
      <c r="H47" s="59"/>
      <c r="I47" s="40"/>
    </row>
    <row r="48" spans="1:9" s="20" customFormat="1" ht="17" customHeight="1" thickBot="1">
      <c r="A48" s="136">
        <v>1500</v>
      </c>
      <c r="B48" s="41"/>
      <c r="C48" s="347"/>
      <c r="D48" s="33"/>
      <c r="E48" s="33"/>
      <c r="F48" s="129">
        <v>1505</v>
      </c>
      <c r="G48" s="135"/>
      <c r="H48" s="139" t="str">
        <f>G78</f>
        <v>Mayanne小喇叭 加長版 #1</v>
      </c>
      <c r="I48" s="140">
        <v>1500</v>
      </c>
    </row>
    <row r="49" spans="1:9" ht="17" customHeight="1">
      <c r="A49" s="141"/>
      <c r="B49" s="99" t="s">
        <v>18</v>
      </c>
      <c r="C49" s="83" t="s">
        <v>18</v>
      </c>
      <c r="D49" s="72"/>
      <c r="E49" s="72"/>
      <c r="F49" s="142"/>
      <c r="G49" s="143" t="s">
        <v>194</v>
      </c>
      <c r="H49" s="144"/>
      <c r="I49" s="145"/>
    </row>
    <row r="50" spans="1:9" ht="17" customHeight="1">
      <c r="A50" s="146"/>
      <c r="B50" s="105" t="str">
        <f>B24</f>
        <v>香港婚後事</v>
      </c>
      <c r="C50" s="430" t="str">
        <f>D24</f>
        <v>早D知早D醫 The Sooner The Better (12 EPI)</v>
      </c>
      <c r="D50" s="430"/>
      <c r="E50" s="430"/>
      <c r="F50" s="95" t="str">
        <f>F24</f>
        <v>香港婚後事</v>
      </c>
      <c r="G50" s="135"/>
      <c r="H50" s="147"/>
      <c r="I50" s="140"/>
    </row>
    <row r="51" spans="1:9" ht="17" customHeight="1">
      <c r="A51" s="148">
        <v>30</v>
      </c>
      <c r="B51" s="97" t="str">
        <f>B25</f>
        <v># 4</v>
      </c>
      <c r="C51" s="33" t="str">
        <f>C25</f>
        <v># 7</v>
      </c>
      <c r="D51" s="33" t="str">
        <f>"# " &amp; VALUE(RIGHT(C51,2)+1)</f>
        <v># 8</v>
      </c>
      <c r="E51" s="33" t="str">
        <f>"# " &amp; VALUE(RIGHT(D51,2)+1)</f>
        <v># 9</v>
      </c>
      <c r="F51" s="31" t="str">
        <f>F25</f>
        <v># 5</v>
      </c>
      <c r="G51" s="348"/>
      <c r="H51" s="149"/>
      <c r="I51" s="104" t="s">
        <v>2</v>
      </c>
    </row>
    <row r="52" spans="1:9" ht="17" customHeight="1">
      <c r="A52" s="87"/>
      <c r="B52" s="150"/>
      <c r="C52" s="39"/>
      <c r="D52" s="151" t="s">
        <v>195</v>
      </c>
      <c r="E52" s="152"/>
      <c r="F52" s="23" t="s">
        <v>18</v>
      </c>
      <c r="G52" s="23" t="s">
        <v>18</v>
      </c>
      <c r="H52" s="153" t="s">
        <v>85</v>
      </c>
      <c r="I52" s="106"/>
    </row>
    <row r="53" spans="1:9" ht="17" customHeight="1">
      <c r="A53" s="87"/>
      <c r="B53" s="29" t="s">
        <v>196</v>
      </c>
      <c r="C53" s="33" t="s">
        <v>197</v>
      </c>
      <c r="D53" s="33" t="s">
        <v>198</v>
      </c>
      <c r="E53" s="33" t="s">
        <v>199</v>
      </c>
      <c r="F53" s="349" t="s">
        <v>200</v>
      </c>
      <c r="G53" s="135"/>
      <c r="H53" s="144" t="str">
        <f>G85</f>
        <v>唔滾唔知有料到 # 8</v>
      </c>
      <c r="I53" s="106"/>
    </row>
    <row r="54" spans="1:9" ht="17" customHeight="1">
      <c r="A54" s="155"/>
      <c r="B54" s="83" t="s">
        <v>18</v>
      </c>
      <c r="C54" s="6"/>
      <c r="D54" s="62" t="s">
        <v>25</v>
      </c>
      <c r="E54" s="62"/>
      <c r="F54" s="6"/>
      <c r="G54" s="165" t="s">
        <v>102</v>
      </c>
      <c r="H54" s="156"/>
      <c r="I54" s="157"/>
    </row>
    <row r="55" spans="1:9" s="20" customFormat="1" ht="17" customHeight="1" thickBot="1">
      <c r="A55" s="136">
        <v>1600</v>
      </c>
      <c r="B55" s="33" t="str">
        <f>B23</f>
        <v># 983</v>
      </c>
      <c r="C55" s="62" t="str">
        <f>"# " &amp; VALUE(RIGHT(B55,3)+1)</f>
        <v># 984</v>
      </c>
      <c r="D55" s="62" t="str">
        <f>"# " &amp; VALUE(RIGHT(C55,3)+1)</f>
        <v># 985</v>
      </c>
      <c r="E55" s="62" t="str">
        <f>"# " &amp; VALUE(RIGHT(D55,3)+1)</f>
        <v># 986</v>
      </c>
      <c r="F55" s="62" t="str">
        <f>"# " &amp; VALUE(RIGHT(E55,3)+1)</f>
        <v># 987</v>
      </c>
      <c r="G55" s="113"/>
      <c r="H55" s="158"/>
      <c r="I55" s="159">
        <v>1600</v>
      </c>
    </row>
    <row r="56" spans="1:9" ht="17" customHeight="1">
      <c r="A56" s="160"/>
      <c r="B56" s="161" t="s">
        <v>87</v>
      </c>
      <c r="C56" s="78" t="s">
        <v>89</v>
      </c>
      <c r="D56" s="77"/>
      <c r="E56" s="38" t="s">
        <v>74</v>
      </c>
      <c r="F56" s="38"/>
      <c r="G56" s="165"/>
      <c r="H56" s="162" t="s">
        <v>43</v>
      </c>
      <c r="I56" s="27"/>
    </row>
    <row r="57" spans="1:9" ht="17" customHeight="1">
      <c r="A57" s="87"/>
      <c r="B57" s="163" t="s">
        <v>86</v>
      </c>
      <c r="C57" s="418" t="s">
        <v>177</v>
      </c>
      <c r="D57" s="419"/>
      <c r="E57" s="420" t="s">
        <v>178</v>
      </c>
      <c r="F57" s="420"/>
      <c r="G57" s="135"/>
      <c r="H57" s="164" t="str">
        <f>G82</f>
        <v>窺心事 #4</v>
      </c>
      <c r="I57" s="40"/>
    </row>
    <row r="58" spans="1:9" ht="17" customHeight="1">
      <c r="A58" s="148">
        <v>30</v>
      </c>
      <c r="B58" s="29" t="s">
        <v>201</v>
      </c>
      <c r="C58" s="31" t="s">
        <v>100</v>
      </c>
      <c r="D58" s="32" t="s">
        <v>113</v>
      </c>
      <c r="E58" s="33" t="s">
        <v>114</v>
      </c>
      <c r="F58" s="33" t="str">
        <f>"# " &amp; VALUE(RIGHT(E58,2)+1)</f>
        <v># 8</v>
      </c>
      <c r="G58" s="170"/>
      <c r="H58" s="166"/>
      <c r="I58" s="35">
        <v>30</v>
      </c>
    </row>
    <row r="59" spans="1:9" ht="17" customHeight="1">
      <c r="A59" s="87"/>
      <c r="B59" s="350" t="s">
        <v>242</v>
      </c>
      <c r="C59" s="6" t="s">
        <v>202</v>
      </c>
      <c r="D59" s="167"/>
      <c r="E59" s="109" t="s">
        <v>18</v>
      </c>
      <c r="F59" s="94" t="s">
        <v>18</v>
      </c>
      <c r="G59" s="173" t="s">
        <v>21</v>
      </c>
      <c r="H59" s="134" t="s">
        <v>18</v>
      </c>
      <c r="I59" s="40"/>
    </row>
    <row r="60" spans="1:9" s="20" customFormat="1" ht="17" customHeight="1" thickBot="1">
      <c r="A60" s="136">
        <v>1700</v>
      </c>
      <c r="B60" s="360" t="s">
        <v>243</v>
      </c>
      <c r="C60" s="168" t="s">
        <v>201</v>
      </c>
      <c r="D60" s="33" t="str">
        <f>"# " &amp; VALUE(RIGHT(C60,2)+1)</f>
        <v># 4</v>
      </c>
      <c r="E60" s="169" t="str">
        <f>B72</f>
        <v>解風大阪 # 5</v>
      </c>
      <c r="F60" s="31" t="str">
        <f>D72</f>
        <v>就算得你一個觀衆 # 3</v>
      </c>
      <c r="G60" s="30" t="s">
        <v>103</v>
      </c>
      <c r="H60" s="171" t="str">
        <f>G91</f>
        <v>膽粗粗．HERE WE GO # 19</v>
      </c>
      <c r="I60" s="159">
        <v>1700</v>
      </c>
    </row>
    <row r="61" spans="1:9" ht="17" customHeight="1">
      <c r="A61" s="21"/>
      <c r="B61" s="265" t="s">
        <v>59</v>
      </c>
      <c r="C61" s="266" t="s">
        <v>117</v>
      </c>
      <c r="D61" s="267" t="s">
        <v>76</v>
      </c>
      <c r="E61" s="267" t="s">
        <v>64</v>
      </c>
      <c r="F61" s="244" t="s">
        <v>55</v>
      </c>
      <c r="G61" s="173" t="s">
        <v>21</v>
      </c>
      <c r="H61" s="134" t="s">
        <v>18</v>
      </c>
      <c r="I61" s="27"/>
    </row>
    <row r="62" spans="1:9" ht="17" customHeight="1">
      <c r="A62" s="44"/>
      <c r="B62" s="268" t="s">
        <v>203</v>
      </c>
      <c r="C62" s="264" t="s">
        <v>204</v>
      </c>
      <c r="D62" s="269" t="s">
        <v>205</v>
      </c>
      <c r="E62" s="270" t="s">
        <v>206</v>
      </c>
      <c r="F62" s="258" t="s">
        <v>207</v>
      </c>
      <c r="G62" s="123" t="str">
        <f>G39</f>
        <v>不老傳說 # 9</v>
      </c>
      <c r="H62" s="174" t="str">
        <f>G88</f>
        <v>咔嚓中歐 #8</v>
      </c>
      <c r="I62" s="40"/>
    </row>
    <row r="63" spans="1:9" ht="17" customHeight="1">
      <c r="A63" s="28">
        <v>30</v>
      </c>
      <c r="B63" s="261" t="s">
        <v>208</v>
      </c>
      <c r="C63" s="271" t="s">
        <v>118</v>
      </c>
      <c r="D63" s="251" t="s">
        <v>99</v>
      </c>
      <c r="E63" s="272" t="s">
        <v>115</v>
      </c>
      <c r="F63" s="252" t="s">
        <v>54</v>
      </c>
      <c r="G63" s="175"/>
      <c r="H63" s="176"/>
      <c r="I63" s="35">
        <v>30</v>
      </c>
    </row>
    <row r="64" spans="1:9" ht="17" customHeight="1">
      <c r="A64" s="36"/>
      <c r="B64" s="37" t="s">
        <v>116</v>
      </c>
      <c r="C64" s="78"/>
      <c r="D64" s="72"/>
      <c r="E64" s="72"/>
      <c r="F64" s="77"/>
      <c r="G64" s="433" t="s">
        <v>209</v>
      </c>
      <c r="H64" s="434"/>
      <c r="I64" s="40"/>
    </row>
    <row r="65" spans="1:9" s="20" customFormat="1" ht="17" customHeight="1" thickBot="1">
      <c r="A65" s="177">
        <v>1800</v>
      </c>
      <c r="B65" s="178"/>
      <c r="C65" s="62"/>
      <c r="D65" s="115" t="s">
        <v>210</v>
      </c>
      <c r="E65" s="179"/>
      <c r="F65" s="63"/>
      <c r="G65" s="31" t="str">
        <f>E92</f>
        <v># 5</v>
      </c>
      <c r="H65" s="123" t="str">
        <f>F92</f>
        <v># 6</v>
      </c>
      <c r="I65" s="159">
        <v>1800</v>
      </c>
    </row>
    <row r="66" spans="1:9" ht="17" customHeight="1">
      <c r="A66" s="21"/>
      <c r="B66" s="58" t="s">
        <v>211</v>
      </c>
      <c r="C66" s="62" t="str">
        <f>"# " &amp; VALUE(RIGHT(B66,2)+1)</f>
        <v># 6</v>
      </c>
      <c r="D66" s="62" t="str">
        <f>"# " &amp; VALUE(RIGHT(C66,2)+1)</f>
        <v># 7</v>
      </c>
      <c r="E66" s="62" t="str">
        <f>"# " &amp; VALUE(RIGHT(D66,2)+1)</f>
        <v># 8</v>
      </c>
      <c r="F66" s="63" t="str">
        <f>"# " &amp; VALUE(RIGHT(E66,2)+1)</f>
        <v># 9</v>
      </c>
      <c r="G66" s="180" t="s">
        <v>21</v>
      </c>
      <c r="H66" s="356" t="s">
        <v>244</v>
      </c>
      <c r="I66" s="27"/>
    </row>
    <row r="67" spans="1:9" ht="17" customHeight="1">
      <c r="A67" s="44"/>
      <c r="B67" s="41"/>
      <c r="C67" s="62"/>
      <c r="D67" s="62"/>
      <c r="E67" s="62"/>
      <c r="F67" s="63"/>
      <c r="G67" s="62" t="str">
        <f>G42</f>
        <v>周六聊Teen谷 # 18</v>
      </c>
      <c r="H67" s="361" t="s">
        <v>241</v>
      </c>
      <c r="I67" s="40"/>
    </row>
    <row r="68" spans="1:9" ht="17" customHeight="1" thickBot="1">
      <c r="A68" s="28">
        <v>30</v>
      </c>
      <c r="B68" s="181"/>
      <c r="C68" s="42"/>
      <c r="D68" s="42"/>
      <c r="E68" s="42"/>
      <c r="F68" s="182"/>
      <c r="G68" s="42"/>
      <c r="H68" s="355" t="s">
        <v>245</v>
      </c>
      <c r="I68" s="35">
        <v>30</v>
      </c>
    </row>
    <row r="69" spans="1:9" ht="17" customHeight="1">
      <c r="A69" s="44"/>
      <c r="B69" s="435" t="s">
        <v>212</v>
      </c>
      <c r="C69" s="422"/>
      <c r="D69" s="422"/>
      <c r="E69" s="422"/>
      <c r="F69" s="423"/>
      <c r="G69" s="435" t="s">
        <v>213</v>
      </c>
      <c r="H69" s="436"/>
      <c r="I69" s="40"/>
    </row>
    <row r="70" spans="1:9" s="20" customFormat="1" ht="17" customHeight="1" thickBot="1">
      <c r="A70" s="177">
        <v>1900</v>
      </c>
      <c r="B70" s="273"/>
      <c r="C70" s="274"/>
      <c r="D70" s="274"/>
      <c r="E70" s="274"/>
      <c r="F70" s="242">
        <v>1905</v>
      </c>
      <c r="G70" s="273"/>
      <c r="H70" s="274"/>
      <c r="I70" s="159">
        <v>1900</v>
      </c>
    </row>
    <row r="71" spans="1:9" s="20" customFormat="1" ht="17" customHeight="1">
      <c r="A71" s="183"/>
      <c r="B71" s="275" t="s">
        <v>72</v>
      </c>
      <c r="C71" s="276" t="s">
        <v>78</v>
      </c>
      <c r="D71" s="276" t="s">
        <v>94</v>
      </c>
      <c r="E71" s="276" t="s">
        <v>78</v>
      </c>
      <c r="F71" s="277" t="s">
        <v>50</v>
      </c>
      <c r="G71" s="276" t="s">
        <v>51</v>
      </c>
      <c r="H71" s="278" t="s">
        <v>214</v>
      </c>
      <c r="I71" s="145"/>
    </row>
    <row r="72" spans="1:9" s="20" customFormat="1" ht="17" customHeight="1">
      <c r="A72" s="186"/>
      <c r="B72" s="279" t="s">
        <v>215</v>
      </c>
      <c r="C72" s="264" t="s">
        <v>216</v>
      </c>
      <c r="D72" s="264" t="s">
        <v>217</v>
      </c>
      <c r="E72" s="264" t="s">
        <v>218</v>
      </c>
      <c r="F72" s="280" t="s">
        <v>219</v>
      </c>
      <c r="G72" s="264" t="s">
        <v>220</v>
      </c>
      <c r="H72" s="281" t="s">
        <v>221</v>
      </c>
      <c r="I72" s="140"/>
    </row>
    <row r="73" spans="1:9" s="20" customFormat="1" ht="17" customHeight="1">
      <c r="A73" s="44">
        <v>30</v>
      </c>
      <c r="B73" s="282" t="s">
        <v>71</v>
      </c>
      <c r="C73" s="251" t="s">
        <v>77</v>
      </c>
      <c r="D73" s="251" t="s">
        <v>93</v>
      </c>
      <c r="E73" s="251" t="s">
        <v>77</v>
      </c>
      <c r="F73" s="251" t="s">
        <v>22</v>
      </c>
      <c r="G73" s="283" t="s">
        <v>48</v>
      </c>
      <c r="H73" s="284" t="s">
        <v>49</v>
      </c>
      <c r="I73" s="40">
        <v>30</v>
      </c>
    </row>
    <row r="74" spans="1:9" ht="17" customHeight="1">
      <c r="A74" s="187"/>
      <c r="B74" s="285">
        <v>800636304</v>
      </c>
      <c r="C74" s="246"/>
      <c r="D74" s="246"/>
      <c r="E74" s="258" t="s">
        <v>222</v>
      </c>
      <c r="F74" s="246"/>
      <c r="G74" s="255"/>
      <c r="H74" s="351" t="s">
        <v>246</v>
      </c>
      <c r="I74" s="188"/>
    </row>
    <row r="75" spans="1:9" s="20" customFormat="1" ht="17" customHeight="1" thickBot="1">
      <c r="A75" s="186">
        <v>2000</v>
      </c>
      <c r="B75" s="245" t="s">
        <v>223</v>
      </c>
      <c r="C75" s="248" t="str">
        <f t="shared" ref="C75:G75" si="7">"# " &amp; VALUE(RIGHT(B75,4)+1)</f>
        <v># 127</v>
      </c>
      <c r="D75" s="248" t="str">
        <f t="shared" si="7"/>
        <v># 128</v>
      </c>
      <c r="E75" s="248" t="str">
        <f t="shared" si="7"/>
        <v># 129</v>
      </c>
      <c r="F75" s="248" t="str">
        <f t="shared" si="7"/>
        <v># 130</v>
      </c>
      <c r="G75" s="248" t="str">
        <f t="shared" si="7"/>
        <v># 131</v>
      </c>
      <c r="H75" s="362" t="s">
        <v>247</v>
      </c>
      <c r="I75" s="159">
        <v>2000</v>
      </c>
    </row>
    <row r="76" spans="1:9" s="20" customFormat="1" ht="17" customHeight="1">
      <c r="A76" s="183"/>
      <c r="B76" s="286" t="s">
        <v>45</v>
      </c>
      <c r="C76" s="287"/>
      <c r="D76" s="287"/>
      <c r="E76" s="288" t="s">
        <v>224</v>
      </c>
      <c r="F76" s="255"/>
      <c r="G76" s="289"/>
      <c r="H76" s="288"/>
      <c r="I76" s="145"/>
    </row>
    <row r="77" spans="1:9" ht="17" customHeight="1">
      <c r="A77" s="44">
        <v>30</v>
      </c>
      <c r="B77" s="252" t="s">
        <v>225</v>
      </c>
      <c r="C77" s="248" t="str">
        <f>"# " &amp; VALUE(RIGHT(B77,4)+1)</f>
        <v># 2275</v>
      </c>
      <c r="D77" s="248" t="str">
        <f t="shared" ref="D77:F77" si="8">"# " &amp; VALUE(RIGHT(C77,4)+1)</f>
        <v># 2276</v>
      </c>
      <c r="E77" s="248" t="str">
        <f t="shared" si="8"/>
        <v># 2277</v>
      </c>
      <c r="F77" s="248" t="str">
        <f t="shared" si="8"/>
        <v># 2278</v>
      </c>
      <c r="G77" s="290"/>
      <c r="H77" s="297"/>
      <c r="I77" s="35">
        <v>30</v>
      </c>
    </row>
    <row r="78" spans="1:9" ht="17" customHeight="1">
      <c r="A78" s="36"/>
      <c r="B78" s="291" t="s">
        <v>226</v>
      </c>
      <c r="C78" s="285"/>
      <c r="D78" s="255" t="s">
        <v>26</v>
      </c>
      <c r="E78" s="245"/>
      <c r="F78" s="292"/>
      <c r="G78" s="293" t="s">
        <v>227</v>
      </c>
      <c r="H78" s="299"/>
      <c r="I78" s="157"/>
    </row>
    <row r="79" spans="1:9" ht="17" customHeight="1" thickBot="1">
      <c r="A79" s="44"/>
      <c r="B79" s="253"/>
      <c r="C79" s="244"/>
      <c r="D79" s="245"/>
      <c r="E79" s="245"/>
      <c r="F79" s="259"/>
      <c r="G79" s="390" t="s">
        <v>360</v>
      </c>
      <c r="H79" s="299" t="s">
        <v>124</v>
      </c>
      <c r="I79" s="40"/>
    </row>
    <row r="80" spans="1:9" s="20" customFormat="1" ht="17" customHeight="1" thickBot="1">
      <c r="A80" s="192">
        <v>2100</v>
      </c>
      <c r="B80" s="245"/>
      <c r="C80" s="234"/>
      <c r="D80" s="258" t="s">
        <v>228</v>
      </c>
      <c r="E80" s="245"/>
      <c r="F80" s="259"/>
      <c r="G80" s="296"/>
      <c r="H80" s="394" t="s">
        <v>361</v>
      </c>
      <c r="I80" s="159">
        <v>2100</v>
      </c>
    </row>
    <row r="81" spans="1:9" s="20" customFormat="1" ht="17" customHeight="1">
      <c r="A81" s="141"/>
      <c r="B81" s="245" t="s">
        <v>229</v>
      </c>
      <c r="C81" s="245" t="str">
        <f>"# " &amp; VALUE(RIGHT(B81,2)+1)</f>
        <v># 27</v>
      </c>
      <c r="D81" s="245" t="str">
        <f>"# " &amp; VALUE(RIGHT(C81,2)+1)</f>
        <v># 28</v>
      </c>
      <c r="E81" s="245" t="str">
        <f>"# " &amp; VALUE(RIGHT(D81,2)+1)</f>
        <v># 29</v>
      </c>
      <c r="F81" s="245" t="str">
        <f>"# " &amp; VALUE(RIGHT(E81,2)+1)</f>
        <v># 30</v>
      </c>
      <c r="G81" s="298" t="s">
        <v>104</v>
      </c>
      <c r="H81" s="299"/>
      <c r="I81" s="145"/>
    </row>
    <row r="82" spans="1:9" s="20" customFormat="1" ht="17" customHeight="1">
      <c r="A82" s="146"/>
      <c r="B82" s="245"/>
      <c r="C82" s="245"/>
      <c r="D82" s="245"/>
      <c r="E82" s="245"/>
      <c r="F82" s="259"/>
      <c r="G82" s="300" t="s">
        <v>230</v>
      </c>
      <c r="H82" s="297"/>
      <c r="I82" s="140"/>
    </row>
    <row r="83" spans="1:9" ht="17" customHeight="1">
      <c r="A83" s="148">
        <v>30</v>
      </c>
      <c r="B83" s="244"/>
      <c r="C83" s="245"/>
      <c r="D83" s="245"/>
      <c r="E83" s="248"/>
      <c r="F83" s="250"/>
      <c r="G83" s="301" t="s">
        <v>105</v>
      </c>
      <c r="H83" s="302"/>
      <c r="I83" s="35">
        <v>30</v>
      </c>
    </row>
    <row r="84" spans="1:9" ht="17" customHeight="1">
      <c r="A84" s="87"/>
      <c r="B84" s="285" t="s">
        <v>119</v>
      </c>
      <c r="C84" s="255"/>
      <c r="D84" s="255"/>
      <c r="E84" s="254"/>
      <c r="F84" s="254"/>
      <c r="G84" s="303" t="s">
        <v>79</v>
      </c>
      <c r="H84" s="304" t="s">
        <v>111</v>
      </c>
      <c r="I84" s="40"/>
    </row>
    <row r="85" spans="1:9" ht="17" customHeight="1">
      <c r="A85" s="87"/>
      <c r="B85" s="244"/>
      <c r="C85" s="246"/>
      <c r="D85" s="246"/>
      <c r="E85" s="245"/>
      <c r="F85" s="245"/>
      <c r="G85" s="305" t="s">
        <v>231</v>
      </c>
      <c r="H85" s="295"/>
      <c r="I85" s="40"/>
    </row>
    <row r="86" spans="1:9" s="20" customFormat="1" ht="17" customHeight="1" thickBot="1">
      <c r="A86" s="136">
        <v>2200</v>
      </c>
      <c r="B86" s="306"/>
      <c r="C86" s="306"/>
      <c r="D86" s="307" t="s">
        <v>232</v>
      </c>
      <c r="E86" s="306"/>
      <c r="F86" s="306"/>
      <c r="G86" s="308" t="s">
        <v>80</v>
      </c>
      <c r="H86" s="309" t="s">
        <v>233</v>
      </c>
      <c r="I86" s="159">
        <v>2200</v>
      </c>
    </row>
    <row r="87" spans="1:9" s="20" customFormat="1" ht="17" customHeight="1">
      <c r="A87" s="146"/>
      <c r="B87" s="245" t="s">
        <v>62</v>
      </c>
      <c r="C87" s="245" t="str">
        <f>"# " &amp; VALUE(RIGHT(B87,2)+1)</f>
        <v># 2</v>
      </c>
      <c r="D87" s="245" t="str">
        <f>"# " &amp; VALUE(RIGHT(C87,2)+1)</f>
        <v># 3</v>
      </c>
      <c r="E87" s="245" t="str">
        <f>"# " &amp; VALUE(RIGHT(D87,2)+1)</f>
        <v># 4</v>
      </c>
      <c r="F87" s="245" t="str">
        <f>"# " &amp; VALUE(RIGHT(E87,2)+1)</f>
        <v># 5</v>
      </c>
      <c r="G87" s="310" t="s">
        <v>81</v>
      </c>
      <c r="H87" s="295" t="s">
        <v>373</v>
      </c>
      <c r="I87" s="145"/>
    </row>
    <row r="88" spans="1:9" s="20" customFormat="1" ht="17" customHeight="1">
      <c r="A88" s="146"/>
      <c r="B88" s="245"/>
      <c r="C88" s="245"/>
      <c r="D88" s="245"/>
      <c r="E88" s="245"/>
      <c r="F88" s="245"/>
      <c r="G88" s="293" t="s">
        <v>234</v>
      </c>
      <c r="H88" s="295"/>
      <c r="I88" s="140"/>
    </row>
    <row r="89" spans="1:9" ht="17" customHeight="1">
      <c r="A89" s="148">
        <v>30</v>
      </c>
      <c r="B89" s="311"/>
      <c r="C89" s="311"/>
      <c r="D89" s="312"/>
      <c r="E89" s="311"/>
      <c r="F89" s="311"/>
      <c r="G89" s="313" t="s">
        <v>82</v>
      </c>
      <c r="H89" s="314"/>
      <c r="I89" s="35">
        <v>30</v>
      </c>
    </row>
    <row r="90" spans="1:9" ht="17" customHeight="1">
      <c r="A90" s="155"/>
      <c r="B90" s="285" t="s">
        <v>110</v>
      </c>
      <c r="C90" s="255"/>
      <c r="D90" s="246"/>
      <c r="E90" s="286" t="s">
        <v>108</v>
      </c>
      <c r="F90" s="256"/>
      <c r="G90" s="315" t="s">
        <v>67</v>
      </c>
      <c r="H90" s="316" t="s">
        <v>96</v>
      </c>
      <c r="I90" s="40"/>
    </row>
    <row r="91" spans="1:9" ht="17" customHeight="1">
      <c r="A91" s="87"/>
      <c r="B91" s="317"/>
      <c r="C91" s="318" t="s">
        <v>235</v>
      </c>
      <c r="D91" s="318"/>
      <c r="E91" s="437" t="s">
        <v>236</v>
      </c>
      <c r="F91" s="438"/>
      <c r="G91" s="294" t="s">
        <v>237</v>
      </c>
      <c r="H91" s="319"/>
      <c r="I91" s="40"/>
    </row>
    <row r="92" spans="1:9" ht="17" customHeight="1">
      <c r="A92" s="87"/>
      <c r="B92" s="257" t="s">
        <v>114</v>
      </c>
      <c r="C92" s="245" t="str">
        <f>"# " &amp; VALUE(RIGHT(B92,2)+1)</f>
        <v># 8</v>
      </c>
      <c r="D92" s="245" t="str">
        <f>"# " &amp; VALUE(RIGHT(C92,2)+1)</f>
        <v># 9</v>
      </c>
      <c r="E92" s="319" t="s">
        <v>100</v>
      </c>
      <c r="F92" s="259" t="str">
        <f>"# " &amp; VALUE(RIGHT(E92,2)+1)</f>
        <v># 6</v>
      </c>
      <c r="G92" s="272" t="s">
        <v>68</v>
      </c>
      <c r="H92" s="319"/>
      <c r="I92" s="40"/>
    </row>
    <row r="93" spans="1:9" ht="17" customHeight="1" thickBot="1">
      <c r="A93" s="136">
        <v>2300</v>
      </c>
      <c r="B93" s="261"/>
      <c r="C93" s="248"/>
      <c r="D93" s="320"/>
      <c r="E93" s="321"/>
      <c r="F93" s="322">
        <v>2305</v>
      </c>
      <c r="G93" s="313"/>
      <c r="H93" s="319" t="s">
        <v>123</v>
      </c>
      <c r="I93" s="159">
        <v>2300</v>
      </c>
    </row>
    <row r="94" spans="1:9" s="20" customFormat="1" ht="17" customHeight="1">
      <c r="A94" s="198"/>
      <c r="B94" s="253">
        <v>800632426</v>
      </c>
      <c r="C94" s="234"/>
      <c r="D94" s="245"/>
      <c r="E94" s="323"/>
      <c r="F94" s="315">
        <v>800632426</v>
      </c>
      <c r="G94" s="324" t="s">
        <v>56</v>
      </c>
      <c r="H94" s="319" t="s">
        <v>97</v>
      </c>
      <c r="I94" s="145"/>
    </row>
    <row r="95" spans="1:9" s="20" customFormat="1" ht="17" customHeight="1">
      <c r="A95" s="198"/>
      <c r="B95" s="257"/>
      <c r="C95" s="258" t="s">
        <v>195</v>
      </c>
      <c r="D95" s="325"/>
      <c r="E95" s="326" t="s">
        <v>171</v>
      </c>
      <c r="F95" s="258" t="s">
        <v>195</v>
      </c>
      <c r="G95" s="327" t="s">
        <v>238</v>
      </c>
      <c r="H95" s="328"/>
      <c r="I95" s="140"/>
    </row>
    <row r="96" spans="1:9" s="20" customFormat="1" ht="17" customHeight="1" thickBot="1">
      <c r="A96" s="199">
        <v>2315</v>
      </c>
      <c r="B96" s="257" t="s">
        <v>197</v>
      </c>
      <c r="C96" s="245" t="str">
        <f>"# " &amp; VALUE(RIGHT(B96,4)+1)</f>
        <v># 3569</v>
      </c>
      <c r="D96" s="245" t="str">
        <f>"# " &amp; VALUE(RIGHT(C96,4)+1)</f>
        <v># 3570</v>
      </c>
      <c r="E96" s="329"/>
      <c r="F96" s="330" t="s">
        <v>239</v>
      </c>
      <c r="G96" s="331" t="s">
        <v>240</v>
      </c>
      <c r="H96" s="332">
        <v>2315</v>
      </c>
      <c r="I96" s="200">
        <v>2315</v>
      </c>
    </row>
    <row r="97" spans="1:9" ht="17" customHeight="1" thickBot="1">
      <c r="A97" s="28">
        <v>30</v>
      </c>
      <c r="B97" s="333"/>
      <c r="C97" s="334"/>
      <c r="D97" s="334"/>
      <c r="E97" s="335" t="s">
        <v>172</v>
      </c>
      <c r="F97" s="334"/>
      <c r="G97" s="439" t="s">
        <v>41</v>
      </c>
      <c r="H97" s="440"/>
      <c r="I97" s="35">
        <v>30</v>
      </c>
    </row>
    <row r="98" spans="1:9" ht="17" customHeight="1">
      <c r="A98" s="36"/>
      <c r="B98" s="257"/>
      <c r="C98" s="236"/>
      <c r="D98" s="236" t="s">
        <v>41</v>
      </c>
      <c r="E98" s="23" t="s">
        <v>18</v>
      </c>
      <c r="F98" s="243"/>
      <c r="G98" s="201" t="s">
        <v>43</v>
      </c>
      <c r="H98" s="354" t="s">
        <v>242</v>
      </c>
      <c r="I98" s="157"/>
    </row>
    <row r="99" spans="1:9" ht="17" customHeight="1">
      <c r="A99" s="44"/>
      <c r="B99" s="257"/>
      <c r="C99" s="246"/>
      <c r="D99" s="246"/>
      <c r="E99" s="123" t="str">
        <f>E72</f>
        <v>冲遊泰國9 # 7</v>
      </c>
      <c r="F99" s="247"/>
      <c r="G99" s="123" t="str">
        <f>G72</f>
        <v>新聞透視 # 19</v>
      </c>
      <c r="H99" s="363" t="s">
        <v>248</v>
      </c>
      <c r="I99" s="40"/>
    </row>
    <row r="100" spans="1:9" ht="17" customHeight="1" thickBot="1">
      <c r="A100" s="44"/>
      <c r="B100" s="257"/>
      <c r="C100" s="246"/>
      <c r="D100" s="246"/>
      <c r="E100" s="113"/>
      <c r="F100" s="234">
        <v>2350</v>
      </c>
      <c r="G100" s="63"/>
      <c r="H100" s="353"/>
      <c r="I100" s="40"/>
    </row>
    <row r="101" spans="1:9" s="20" customFormat="1" ht="17" customHeight="1" thickBot="1">
      <c r="A101" s="11" t="s">
        <v>9</v>
      </c>
      <c r="B101" s="336"/>
      <c r="C101" s="337"/>
      <c r="D101" s="337" t="s">
        <v>42</v>
      </c>
      <c r="E101" s="30"/>
      <c r="F101" s="338"/>
      <c r="G101" s="97"/>
      <c r="H101" s="352"/>
      <c r="I101" s="43" t="s">
        <v>9</v>
      </c>
    </row>
    <row r="102" spans="1:9" ht="17" customHeight="1">
      <c r="A102" s="21"/>
      <c r="B102" s="184" t="s">
        <v>18</v>
      </c>
      <c r="C102" s="185" t="s">
        <v>18</v>
      </c>
      <c r="D102" s="185" t="s">
        <v>18</v>
      </c>
      <c r="E102" s="109" t="s">
        <v>18</v>
      </c>
      <c r="F102" s="48" t="s">
        <v>18</v>
      </c>
      <c r="G102" s="111" t="s">
        <v>43</v>
      </c>
      <c r="H102" s="142" t="s">
        <v>21</v>
      </c>
      <c r="I102" s="27"/>
    </row>
    <row r="103" spans="1:9" ht="17" customHeight="1">
      <c r="A103" s="44"/>
      <c r="B103" s="41" t="str">
        <f>$B$27</f>
        <v>共融弦樂  # 4</v>
      </c>
      <c r="C103" s="113" t="str">
        <f>C62</f>
        <v>胃食遊戲 - 沖繩篇 # 1</v>
      </c>
      <c r="D103" s="109" t="str">
        <f>D62</f>
        <v>背包女行之加勒比海 Attack Of The Backpacker Girl - Caribbean (10 EPI)</v>
      </c>
      <c r="E103" s="109" t="str">
        <f>E62</f>
        <v>我要瞓鬥  I Want To $leep (15 EPI)</v>
      </c>
      <c r="F103" s="62" t="str">
        <f>F62</f>
        <v>浪漫台灣48小時 # 14</v>
      </c>
      <c r="G103" s="123" t="str">
        <f>G42</f>
        <v>周六聊Teen谷 # 18</v>
      </c>
      <c r="H103" s="25" t="str">
        <f>H72</f>
        <v>星期日檔案 # 19</v>
      </c>
      <c r="I103" s="40"/>
    </row>
    <row r="104" spans="1:9" ht="17" customHeight="1">
      <c r="A104" s="28">
        <v>30</v>
      </c>
      <c r="B104" s="202"/>
      <c r="C104" s="114"/>
      <c r="D104" s="113" t="str">
        <f>D63</f>
        <v># 4</v>
      </c>
      <c r="E104" s="113" t="str">
        <f>E63</f>
        <v># 9</v>
      </c>
      <c r="F104" s="6"/>
      <c r="G104" s="114"/>
      <c r="H104" s="25"/>
      <c r="I104" s="35">
        <v>30</v>
      </c>
    </row>
    <row r="105" spans="1:9" ht="17" customHeight="1">
      <c r="A105" s="44"/>
      <c r="B105" s="37" t="s">
        <v>18</v>
      </c>
      <c r="C105" s="38"/>
      <c r="D105" s="72"/>
      <c r="E105" s="72"/>
      <c r="F105" s="72"/>
      <c r="G105" s="203" t="s">
        <v>43</v>
      </c>
      <c r="H105" s="204"/>
      <c r="I105" s="101"/>
    </row>
    <row r="106" spans="1:9" s="20" customFormat="1" ht="17" customHeight="1" thickBot="1">
      <c r="A106" s="11" t="s">
        <v>10</v>
      </c>
      <c r="B106" s="132"/>
      <c r="C106" s="132"/>
      <c r="D106" s="196" t="s">
        <v>232</v>
      </c>
      <c r="E106" s="132"/>
      <c r="F106" s="132"/>
      <c r="G106" s="425" t="s">
        <v>98</v>
      </c>
      <c r="H106" s="426"/>
      <c r="I106" s="117" t="s">
        <v>10</v>
      </c>
    </row>
    <row r="107" spans="1:9" ht="17" customHeight="1">
      <c r="A107" s="118"/>
      <c r="B107" s="62" t="s">
        <v>62</v>
      </c>
      <c r="C107" s="62" t="str">
        <f>"# " &amp; VALUE(RIGHT(B107,2)+1)</f>
        <v># 2</v>
      </c>
      <c r="D107" s="62" t="str">
        <f>"# " &amp; VALUE(RIGHT(C107,2)+1)</f>
        <v># 3</v>
      </c>
      <c r="E107" s="62" t="str">
        <f>"# " &amp; VALUE(RIGHT(D107,2)+1)</f>
        <v># 4</v>
      </c>
      <c r="F107" s="62" t="str">
        <f>"# " &amp; VALUE(RIGHT(E107,2)+1)</f>
        <v># 5</v>
      </c>
      <c r="G107" s="58" t="str">
        <f>G16</f>
        <v># 4</v>
      </c>
      <c r="H107" s="64" t="str">
        <f>H16</f>
        <v># 5</v>
      </c>
      <c r="I107" s="205"/>
    </row>
    <row r="108" spans="1:9" ht="17" customHeight="1">
      <c r="A108" s="206">
        <v>30</v>
      </c>
      <c r="B108" s="29"/>
      <c r="C108" s="33"/>
      <c r="D108" s="33"/>
      <c r="E108" s="33"/>
      <c r="F108" s="33"/>
      <c r="G108" s="31"/>
      <c r="H108" s="86"/>
      <c r="I108" s="207">
        <v>30</v>
      </c>
    </row>
    <row r="109" spans="1:9" ht="17" customHeight="1">
      <c r="A109" s="126"/>
      <c r="B109" s="37" t="s">
        <v>18</v>
      </c>
      <c r="C109" s="6"/>
      <c r="D109" s="62"/>
      <c r="E109" s="62"/>
      <c r="F109" s="39"/>
      <c r="G109" s="208" t="s">
        <v>43</v>
      </c>
      <c r="H109" s="110" t="s">
        <v>21</v>
      </c>
      <c r="I109" s="209"/>
    </row>
    <row r="110" spans="1:9" s="20" customFormat="1" ht="17" customHeight="1" thickBot="1">
      <c r="A110" s="11" t="s">
        <v>11</v>
      </c>
      <c r="B110" s="41"/>
      <c r="C110" s="5"/>
      <c r="D110" s="62" t="str">
        <f>$D$80</f>
        <v>逆天奇案2 Sinister Beings 2 (30 EPI)</v>
      </c>
      <c r="E110" s="62"/>
      <c r="F110" s="62"/>
      <c r="G110" s="191" t="str">
        <f>G88</f>
        <v>咔嚓中歐 #8</v>
      </c>
      <c r="H110" s="210"/>
      <c r="I110" s="43" t="s">
        <v>11</v>
      </c>
    </row>
    <row r="111" spans="1:9" ht="17" customHeight="1">
      <c r="A111" s="118"/>
      <c r="B111" s="41" t="str">
        <f>$B$81</f>
        <v># 26</v>
      </c>
      <c r="C111" s="62" t="str">
        <f>"# " &amp; VALUE(RIGHT(B111,2)+1)</f>
        <v># 27</v>
      </c>
      <c r="D111" s="62" t="str">
        <f>"# " &amp; VALUE(RIGHT(C111,2)+1)</f>
        <v># 28</v>
      </c>
      <c r="E111" s="62" t="str">
        <f>"# " &amp; VALUE(RIGHT(D111,2)+1)</f>
        <v># 29</v>
      </c>
      <c r="F111" s="62" t="str">
        <f>F81</f>
        <v># 30</v>
      </c>
      <c r="G111" s="111" t="s">
        <v>43</v>
      </c>
      <c r="H111" s="193" t="s">
        <v>124</v>
      </c>
      <c r="I111" s="102"/>
    </row>
    <row r="112" spans="1:9" ht="17" customHeight="1">
      <c r="A112" s="122">
        <v>30</v>
      </c>
      <c r="B112" s="66"/>
      <c r="C112" s="33"/>
      <c r="D112" s="33"/>
      <c r="E112" s="33"/>
      <c r="F112" s="33"/>
      <c r="G112" s="190"/>
      <c r="H112" s="80"/>
      <c r="I112" s="104">
        <v>30</v>
      </c>
    </row>
    <row r="113" spans="1:9" ht="17" customHeight="1">
      <c r="A113" s="126"/>
      <c r="B113" s="172" t="s">
        <v>18</v>
      </c>
      <c r="C113" s="189"/>
      <c r="D113" s="38" t="str">
        <f>$E$76</f>
        <v xml:space="preserve">愛．回家之開心速遞  Lo And Behold </v>
      </c>
      <c r="E113" s="38"/>
      <c r="F113" s="38"/>
      <c r="G113" s="212" t="str">
        <f>G78</f>
        <v>Mayanne小喇叭 加長版 #1</v>
      </c>
      <c r="H113" s="193"/>
      <c r="I113" s="209"/>
    </row>
    <row r="114" spans="1:9" s="20" customFormat="1" ht="17" customHeight="1" thickBot="1">
      <c r="A114" s="11" t="s">
        <v>12</v>
      </c>
      <c r="B114" s="29" t="str">
        <f>$B$77</f>
        <v># 2274</v>
      </c>
      <c r="C114" s="33" t="str">
        <f>"# " &amp; VALUE(RIGHT(B114,4)+1)</f>
        <v># 2275</v>
      </c>
      <c r="D114" s="33" t="str">
        <f t="shared" ref="D114:F114" si="9">"# " &amp; VALUE(RIGHT(C114,4)+1)</f>
        <v># 2276</v>
      </c>
      <c r="E114" s="33" t="str">
        <f t="shared" si="9"/>
        <v># 2277</v>
      </c>
      <c r="F114" s="33" t="str">
        <f t="shared" si="9"/>
        <v># 2278</v>
      </c>
      <c r="G114" s="191"/>
      <c r="H114" s="33"/>
      <c r="I114" s="43" t="s">
        <v>12</v>
      </c>
    </row>
    <row r="115" spans="1:9" ht="17" customHeight="1">
      <c r="A115" s="118"/>
      <c r="B115" s="172" t="s">
        <v>18</v>
      </c>
      <c r="C115" s="72"/>
      <c r="D115" s="213" t="s">
        <v>222</v>
      </c>
      <c r="E115" s="38"/>
      <c r="F115" s="38"/>
      <c r="G115" s="38"/>
      <c r="H115" s="38"/>
      <c r="I115" s="102"/>
    </row>
    <row r="116" spans="1:9" ht="17" customHeight="1">
      <c r="A116" s="206">
        <v>30</v>
      </c>
      <c r="B116" s="33" t="str">
        <f>B75</f>
        <v># 126</v>
      </c>
      <c r="C116" s="33" t="str">
        <f t="shared" ref="C116:H116" si="10">C75</f>
        <v># 127</v>
      </c>
      <c r="D116" s="33" t="str">
        <f t="shared" si="10"/>
        <v># 128</v>
      </c>
      <c r="E116" s="33" t="str">
        <f t="shared" si="10"/>
        <v># 129</v>
      </c>
      <c r="F116" s="33" t="str">
        <f t="shared" si="10"/>
        <v># 130</v>
      </c>
      <c r="G116" s="33" t="str">
        <f t="shared" si="10"/>
        <v># 131</v>
      </c>
      <c r="H116" s="33" t="str">
        <f t="shared" si="10"/>
        <v>What's On City 2024</v>
      </c>
      <c r="I116" s="104">
        <v>30</v>
      </c>
    </row>
    <row r="117" spans="1:9" ht="17" customHeight="1">
      <c r="A117" s="122"/>
      <c r="B117" s="214" t="s">
        <v>18</v>
      </c>
      <c r="C117" s="72" t="s">
        <v>18</v>
      </c>
      <c r="D117" s="78" t="s">
        <v>18</v>
      </c>
      <c r="E117" s="78" t="s">
        <v>18</v>
      </c>
      <c r="F117" s="78" t="s">
        <v>18</v>
      </c>
      <c r="G117" s="111" t="s">
        <v>43</v>
      </c>
      <c r="H117" s="142" t="s">
        <v>21</v>
      </c>
      <c r="I117" s="106"/>
    </row>
    <row r="118" spans="1:9" s="20" customFormat="1" ht="17" customHeight="1" thickBot="1">
      <c r="A118" s="11" t="s">
        <v>15</v>
      </c>
      <c r="B118" s="97" t="str">
        <f>B72</f>
        <v>解風大阪 # 5</v>
      </c>
      <c r="C118" s="62" t="str">
        <f>$C$72</f>
        <v>冲遊泰國9 # 6</v>
      </c>
      <c r="D118" s="58" t="str">
        <f>$D$72</f>
        <v>就算得你一個觀衆 # 3</v>
      </c>
      <c r="E118" s="58" t="str">
        <f>$E$72</f>
        <v>冲遊泰國9 # 7</v>
      </c>
      <c r="F118" s="31" t="str">
        <f>F72</f>
        <v>最強生命線 # 345</v>
      </c>
      <c r="G118" s="195" t="str">
        <f>G85</f>
        <v>唔滾唔知有料到 # 8</v>
      </c>
      <c r="H118" s="124"/>
      <c r="I118" s="43" t="s">
        <v>15</v>
      </c>
    </row>
    <row r="119" spans="1:9" ht="17" customHeight="1">
      <c r="A119" s="118"/>
      <c r="B119" s="37" t="s">
        <v>18</v>
      </c>
      <c r="C119" s="38"/>
      <c r="D119" s="38"/>
      <c r="E119" s="38"/>
      <c r="F119" s="119"/>
      <c r="G119" s="111" t="s">
        <v>43</v>
      </c>
      <c r="H119" s="197" t="str">
        <f>H86</f>
        <v>芷珊約您 #4</v>
      </c>
      <c r="I119" s="52"/>
    </row>
    <row r="120" spans="1:9" ht="17" customHeight="1">
      <c r="A120" s="206">
        <v>30</v>
      </c>
      <c r="B120" s="178"/>
      <c r="C120" s="6"/>
      <c r="D120" s="6" t="str">
        <f>D65</f>
        <v>師奶MADAM Madam Cutie On Duty (20 EPI)</v>
      </c>
      <c r="E120" s="179"/>
      <c r="F120" s="215"/>
      <c r="G120" s="191" t="str">
        <f>G82</f>
        <v>窺心事 #4</v>
      </c>
      <c r="H120" s="216"/>
      <c r="I120" s="60">
        <v>30</v>
      </c>
    </row>
    <row r="121" spans="1:9" ht="17" customHeight="1">
      <c r="A121" s="122"/>
      <c r="B121" s="41" t="str">
        <f>B66</f>
        <v xml:space="preserve"># 5 </v>
      </c>
      <c r="C121" s="62" t="str">
        <f>C66</f>
        <v># 6</v>
      </c>
      <c r="D121" s="62" t="str">
        <f>D66</f>
        <v># 7</v>
      </c>
      <c r="E121" s="62" t="str">
        <f>E66</f>
        <v># 8</v>
      </c>
      <c r="F121" s="63" t="str">
        <f>F66</f>
        <v># 9</v>
      </c>
      <c r="G121" s="111" t="s">
        <v>43</v>
      </c>
      <c r="H121" s="142" t="s">
        <v>21</v>
      </c>
      <c r="I121" s="65"/>
    </row>
    <row r="122" spans="1:9" s="20" customFormat="1" ht="17" customHeight="1" thickBot="1">
      <c r="A122" s="11" t="s">
        <v>13</v>
      </c>
      <c r="B122" s="66"/>
      <c r="C122" s="33"/>
      <c r="D122" s="33"/>
      <c r="E122" s="33"/>
      <c r="F122" s="32"/>
      <c r="G122" s="194" t="str">
        <f>G91</f>
        <v>膽粗粗．HERE WE GO # 19</v>
      </c>
      <c r="H122" s="80" t="str">
        <f>H93</f>
        <v>J Music #40</v>
      </c>
      <c r="I122" s="14" t="s">
        <v>13</v>
      </c>
    </row>
    <row r="123" spans="1:9" ht="17" customHeight="1">
      <c r="A123" s="44"/>
      <c r="B123" s="127" t="s">
        <v>18</v>
      </c>
      <c r="C123" s="83"/>
      <c r="D123" s="6"/>
      <c r="E123" s="6"/>
      <c r="F123" s="6"/>
      <c r="G123" s="111" t="s">
        <v>43</v>
      </c>
      <c r="H123" s="142" t="s">
        <v>21</v>
      </c>
      <c r="I123" s="217"/>
    </row>
    <row r="124" spans="1:9" ht="17" customHeight="1">
      <c r="A124" s="206" t="s">
        <v>2</v>
      </c>
      <c r="B124" s="218"/>
      <c r="C124" s="5"/>
      <c r="D124" s="62" t="str">
        <f>D39</f>
        <v>流行都市  Big City Shop 2024</v>
      </c>
      <c r="E124" s="6"/>
      <c r="F124" s="62"/>
      <c r="G124" s="123" t="str">
        <f>G72</f>
        <v>新聞透視 # 19</v>
      </c>
      <c r="H124" s="80" t="str">
        <f>H40</f>
        <v>Sunday好戲王 # 15</v>
      </c>
      <c r="I124" s="60" t="s">
        <v>2</v>
      </c>
    </row>
    <row r="125" spans="1:9" ht="17" customHeight="1">
      <c r="A125" s="122"/>
      <c r="B125" s="62" t="str">
        <f>B40</f>
        <v># 90</v>
      </c>
      <c r="C125" s="62" t="str">
        <f>C40</f>
        <v># 91</v>
      </c>
      <c r="D125" s="62" t="str">
        <f>D40</f>
        <v># 92</v>
      </c>
      <c r="E125" s="62" t="str">
        <f>E40</f>
        <v># 93</v>
      </c>
      <c r="F125" s="62" t="str">
        <f>F40</f>
        <v># 94</v>
      </c>
      <c r="G125" s="111" t="s">
        <v>43</v>
      </c>
      <c r="H125" s="59"/>
      <c r="I125" s="84"/>
    </row>
    <row r="126" spans="1:9" ht="17" customHeight="1" thickBot="1">
      <c r="A126" s="219" t="s">
        <v>14</v>
      </c>
      <c r="B126" s="220"/>
      <c r="C126" s="221"/>
      <c r="D126" s="221"/>
      <c r="E126" s="221"/>
      <c r="F126" s="222"/>
      <c r="G126" s="223" t="str">
        <f>G88</f>
        <v>咔嚓中歐 #8</v>
      </c>
      <c r="H126" s="224"/>
      <c r="I126" s="225" t="s">
        <v>14</v>
      </c>
    </row>
    <row r="127" spans="1:9" ht="17" customHeight="1" thickTop="1">
      <c r="A127" s="226"/>
      <c r="B127" s="5"/>
      <c r="C127" s="6"/>
      <c r="D127" s="6"/>
      <c r="E127" s="6"/>
      <c r="F127" s="6"/>
      <c r="G127" s="6"/>
      <c r="H127" s="431">
        <f ca="1">TODAY()</f>
        <v>45436</v>
      </c>
      <c r="I127" s="432"/>
    </row>
    <row r="128" spans="1:9" ht="17" customHeight="1"/>
    <row r="129" ht="17" customHeight="1"/>
    <row r="130" ht="17" customHeight="1"/>
  </sheetData>
  <mergeCells count="19">
    <mergeCell ref="H127:I127"/>
    <mergeCell ref="G64:H64"/>
    <mergeCell ref="B69:F69"/>
    <mergeCell ref="G69:H69"/>
    <mergeCell ref="E91:F91"/>
    <mergeCell ref="G97:H97"/>
    <mergeCell ref="G106:H106"/>
    <mergeCell ref="G15:H15"/>
    <mergeCell ref="G26:H26"/>
    <mergeCell ref="G27:H27"/>
    <mergeCell ref="C50:E50"/>
    <mergeCell ref="C57:D57"/>
    <mergeCell ref="E57:F57"/>
    <mergeCell ref="C1:G1"/>
    <mergeCell ref="H2:I2"/>
    <mergeCell ref="D6:E6"/>
    <mergeCell ref="F6:G6"/>
    <mergeCell ref="B11:F11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0"/>
  <sheetViews>
    <sheetView zoomScale="70" zoomScaleNormal="70" zoomScaleSheetLayoutView="70" workbookViewId="0">
      <pane xSplit="1" ySplit="4" topLeftCell="B82" activePane="bottomRight" state="frozen"/>
      <selection pane="topRight" activeCell="B1" sqref="B1"/>
      <selection pane="bottomLeft" activeCell="A5" sqref="A5"/>
      <selection pane="bottomRight" activeCell="E80" sqref="E80"/>
    </sheetView>
  </sheetViews>
  <sheetFormatPr defaultColWidth="9.453125" defaultRowHeight="15.5"/>
  <cols>
    <col min="1" max="1" width="7.6328125" style="227" customWidth="1"/>
    <col min="2" max="8" width="32.6328125" style="4" customWidth="1"/>
    <col min="9" max="9" width="7.6328125" style="228" customWidth="1"/>
    <col min="10" max="16384" width="9.453125" style="4"/>
  </cols>
  <sheetData>
    <row r="1" spans="1:9" ht="36" customHeight="1">
      <c r="A1" s="2"/>
      <c r="B1" s="3"/>
      <c r="C1" s="416" t="s">
        <v>170</v>
      </c>
      <c r="D1" s="416"/>
      <c r="E1" s="416"/>
      <c r="F1" s="416"/>
      <c r="G1" s="416"/>
      <c r="H1" s="3"/>
      <c r="I1" s="3"/>
    </row>
    <row r="2" spans="1:9" ht="17" customHeight="1" thickBot="1">
      <c r="A2" s="5" t="s">
        <v>125</v>
      </c>
      <c r="B2" s="6"/>
      <c r="C2" s="6"/>
      <c r="D2" s="1" t="s">
        <v>19</v>
      </c>
      <c r="E2" s="1"/>
      <c r="F2" s="7"/>
      <c r="G2" s="7"/>
      <c r="H2" s="417" t="s">
        <v>126</v>
      </c>
      <c r="I2" s="417"/>
    </row>
    <row r="3" spans="1:9" ht="17" customHeight="1" thickTop="1">
      <c r="A3" s="8" t="s">
        <v>20</v>
      </c>
      <c r="B3" s="9" t="s">
        <v>27</v>
      </c>
      <c r="C3" s="9" t="s">
        <v>28</v>
      </c>
      <c r="D3" s="9" t="s">
        <v>29</v>
      </c>
      <c r="E3" s="9" t="s">
        <v>30</v>
      </c>
      <c r="F3" s="9" t="s">
        <v>31</v>
      </c>
      <c r="G3" s="9" t="s">
        <v>32</v>
      </c>
      <c r="H3" s="9" t="s">
        <v>33</v>
      </c>
      <c r="I3" s="10" t="s">
        <v>20</v>
      </c>
    </row>
    <row r="4" spans="1:9" ht="17" customHeight="1" thickBot="1">
      <c r="A4" s="11"/>
      <c r="B4" s="12">
        <v>45425</v>
      </c>
      <c r="C4" s="13">
        <f t="shared" ref="C4:H4" si="0">SUM(B4+1)</f>
        <v>45426</v>
      </c>
      <c r="D4" s="13">
        <f t="shared" si="0"/>
        <v>45427</v>
      </c>
      <c r="E4" s="13">
        <f t="shared" si="0"/>
        <v>45428</v>
      </c>
      <c r="F4" s="13">
        <f t="shared" si="0"/>
        <v>45429</v>
      </c>
      <c r="G4" s="13">
        <f t="shared" si="0"/>
        <v>45430</v>
      </c>
      <c r="H4" s="13">
        <f t="shared" si="0"/>
        <v>45431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18</v>
      </c>
      <c r="C6" s="23" t="s">
        <v>18</v>
      </c>
      <c r="D6" s="418" t="s">
        <v>88</v>
      </c>
      <c r="E6" s="419"/>
      <c r="F6" s="420" t="s">
        <v>73</v>
      </c>
      <c r="G6" s="420"/>
      <c r="H6" s="26"/>
      <c r="I6" s="27"/>
    </row>
    <row r="7" spans="1:9" ht="17" customHeight="1">
      <c r="A7" s="28">
        <v>30</v>
      </c>
      <c r="B7" s="29" t="str">
        <f>LEFT($H$99,5) &amp; " # " &amp; VALUE(RIGHT($H$99,2)-1)</f>
        <v>都市特搜  # 2</v>
      </c>
      <c r="C7" s="30" t="str">
        <f>B27</f>
        <v>共融弦樂  # 5</v>
      </c>
      <c r="D7" s="31" t="str">
        <f>C58</f>
        <v># 7</v>
      </c>
      <c r="E7" s="32" t="str">
        <f>"# " &amp; VALUE(RIGHT(D7,2)+1)</f>
        <v># 8</v>
      </c>
      <c r="F7" s="31" t="str">
        <f>E58</f>
        <v># 9</v>
      </c>
      <c r="G7" s="33" t="str">
        <f>"# " &amp; VALUE(RIGHT(F7,2)+1)</f>
        <v># 10</v>
      </c>
      <c r="H7" s="34" t="str">
        <f>D72</f>
        <v>就算得你一個觀衆 # 4</v>
      </c>
      <c r="I7" s="35">
        <v>30</v>
      </c>
    </row>
    <row r="8" spans="1:9" ht="17" customHeight="1">
      <c r="A8" s="36"/>
      <c r="B8" s="37" t="s">
        <v>18</v>
      </c>
      <c r="C8" s="38"/>
      <c r="D8" s="38"/>
      <c r="E8" s="39" t="str">
        <f>$E$74</f>
        <v>東張西望  Scoop 2024</v>
      </c>
      <c r="F8" s="38"/>
      <c r="G8" s="38"/>
      <c r="H8" s="38"/>
      <c r="I8" s="40"/>
    </row>
    <row r="9" spans="1:9" s="20" customFormat="1" ht="17" customHeight="1" thickBot="1">
      <c r="A9" s="11" t="s">
        <v>0</v>
      </c>
      <c r="B9" s="41" t="str">
        <f>"# " &amp; VALUE(RIGHT(B75,4)-1)</f>
        <v># 132</v>
      </c>
      <c r="C9" s="42" t="str">
        <f t="shared" ref="C9:H9" si="1">B75</f>
        <v># 133</v>
      </c>
      <c r="D9" s="42" t="str">
        <f t="shared" si="1"/>
        <v># 134</v>
      </c>
      <c r="E9" s="42" t="str">
        <f t="shared" si="1"/>
        <v># 135</v>
      </c>
      <c r="F9" s="42" t="str">
        <f t="shared" si="1"/>
        <v># 136</v>
      </c>
      <c r="G9" s="42" t="str">
        <f t="shared" si="1"/>
        <v># 137</v>
      </c>
      <c r="H9" s="42" t="str">
        <f t="shared" si="1"/>
        <v># 138</v>
      </c>
      <c r="I9" s="43" t="s">
        <v>0</v>
      </c>
    </row>
    <row r="10" spans="1:9" ht="17" customHeight="1">
      <c r="A10" s="44"/>
      <c r="B10" s="229"/>
      <c r="C10" s="230"/>
      <c r="D10" s="230"/>
      <c r="E10" s="230"/>
      <c r="F10" s="231"/>
      <c r="G10" s="229"/>
      <c r="H10" s="232"/>
      <c r="I10" s="27"/>
    </row>
    <row r="11" spans="1:9" ht="17" customHeight="1">
      <c r="A11" s="28">
        <v>30</v>
      </c>
      <c r="B11" s="421" t="s">
        <v>34</v>
      </c>
      <c r="C11" s="422"/>
      <c r="D11" s="422"/>
      <c r="E11" s="422"/>
      <c r="F11" s="423"/>
      <c r="G11" s="421" t="s">
        <v>35</v>
      </c>
      <c r="H11" s="424"/>
      <c r="I11" s="35">
        <v>30</v>
      </c>
    </row>
    <row r="12" spans="1:9" ht="17" customHeight="1">
      <c r="A12" s="45"/>
      <c r="B12" s="237"/>
      <c r="C12" s="234"/>
      <c r="D12" s="236"/>
      <c r="E12" s="234"/>
      <c r="F12" s="235"/>
      <c r="G12" s="237"/>
      <c r="H12" s="238"/>
      <c r="I12" s="40"/>
    </row>
    <row r="13" spans="1:9" s="20" customFormat="1" ht="17" customHeight="1" thickBot="1">
      <c r="A13" s="46" t="s">
        <v>1</v>
      </c>
      <c r="B13" s="239"/>
      <c r="C13" s="240"/>
      <c r="D13" s="241"/>
      <c r="E13" s="241"/>
      <c r="F13" s="242"/>
      <c r="G13" s="233"/>
      <c r="H13" s="243"/>
      <c r="I13" s="43" t="s">
        <v>1</v>
      </c>
    </row>
    <row r="14" spans="1:9" ht="17" customHeight="1">
      <c r="A14" s="47"/>
      <c r="B14" s="48">
        <v>800187901</v>
      </c>
      <c r="C14" s="48"/>
      <c r="D14" s="48"/>
      <c r="E14" s="48"/>
      <c r="F14" s="49"/>
      <c r="G14" s="50">
        <v>800385510</v>
      </c>
      <c r="H14" s="51"/>
      <c r="I14" s="52"/>
    </row>
    <row r="15" spans="1:9" ht="17" customHeight="1">
      <c r="A15" s="53" t="s">
        <v>2</v>
      </c>
      <c r="B15" s="54"/>
      <c r="C15" s="55"/>
      <c r="D15" s="56" t="s">
        <v>106</v>
      </c>
      <c r="E15" s="56"/>
      <c r="F15" s="57"/>
      <c r="G15" s="425" t="s">
        <v>98</v>
      </c>
      <c r="H15" s="426"/>
      <c r="I15" s="60" t="s">
        <v>2</v>
      </c>
    </row>
    <row r="16" spans="1:9" ht="17" customHeight="1">
      <c r="A16" s="61"/>
      <c r="B16" s="41" t="s">
        <v>114</v>
      </c>
      <c r="C16" s="62" t="str">
        <f t="shared" ref="C16:D16" si="2">"# " &amp; VALUE(RIGHT(B16,2)+1)</f>
        <v># 8</v>
      </c>
      <c r="D16" s="62" t="str">
        <f t="shared" si="2"/>
        <v># 9</v>
      </c>
      <c r="E16" s="62" t="str">
        <f t="shared" ref="E16" si="3">"# " &amp; VALUE(RIGHT(D16,2)+1)</f>
        <v># 10</v>
      </c>
      <c r="F16" s="63" t="str">
        <f t="shared" ref="F16" si="4">"# " &amp; VALUE(RIGHT(E16,2)+1)</f>
        <v># 11</v>
      </c>
      <c r="G16" s="58" t="s">
        <v>113</v>
      </c>
      <c r="H16" s="64" t="s">
        <v>114</v>
      </c>
      <c r="I16" s="65"/>
    </row>
    <row r="17" spans="1:9" s="20" customFormat="1" ht="17" customHeight="1" thickBot="1">
      <c r="A17" s="46" t="s">
        <v>3</v>
      </c>
      <c r="B17" s="66" t="s">
        <v>17</v>
      </c>
      <c r="C17" s="33"/>
      <c r="D17" s="67"/>
      <c r="E17" s="67"/>
      <c r="F17" s="68"/>
      <c r="G17" s="69"/>
      <c r="H17" s="70"/>
      <c r="I17" s="14" t="s">
        <v>16</v>
      </c>
    </row>
    <row r="18" spans="1:9" s="20" customFormat="1" ht="17" customHeight="1">
      <c r="A18" s="71"/>
      <c r="B18" s="72">
        <v>800563025</v>
      </c>
      <c r="C18" s="38"/>
      <c r="D18" s="38"/>
      <c r="E18" s="73" t="s">
        <v>69</v>
      </c>
      <c r="F18" s="38"/>
      <c r="G18" s="6"/>
      <c r="H18" s="74"/>
      <c r="I18" s="19"/>
    </row>
    <row r="19" spans="1:9" s="20" customFormat="1" ht="17" customHeight="1" thickBot="1">
      <c r="A19" s="75"/>
      <c r="B19" s="33" t="s">
        <v>129</v>
      </c>
      <c r="C19" s="33" t="str">
        <f t="shared" ref="C19:H19" si="5">"# " &amp; VALUE(RIGHT(B19,2)+1)</f>
        <v># 71</v>
      </c>
      <c r="D19" s="33" t="str">
        <f t="shared" si="5"/>
        <v># 72</v>
      </c>
      <c r="E19" s="33" t="str">
        <f t="shared" si="5"/>
        <v># 73</v>
      </c>
      <c r="F19" s="33" t="str">
        <f t="shared" si="5"/>
        <v># 74</v>
      </c>
      <c r="G19" s="33" t="str">
        <f t="shared" si="5"/>
        <v># 75</v>
      </c>
      <c r="H19" s="33" t="str">
        <f t="shared" si="5"/>
        <v># 76</v>
      </c>
      <c r="I19" s="19" t="s">
        <v>70</v>
      </c>
    </row>
    <row r="20" spans="1:9" ht="17" customHeight="1">
      <c r="A20" s="76"/>
      <c r="B20" s="77" t="s">
        <v>18</v>
      </c>
      <c r="C20" s="78" t="s">
        <v>18</v>
      </c>
      <c r="D20" s="38"/>
      <c r="E20" s="39" t="s">
        <v>36</v>
      </c>
      <c r="F20" s="38"/>
      <c r="G20" s="79"/>
      <c r="H20" s="80"/>
      <c r="I20" s="52"/>
    </row>
    <row r="21" spans="1:9" ht="17" customHeight="1">
      <c r="A21" s="76" t="s">
        <v>2</v>
      </c>
      <c r="B21" s="32" t="s">
        <v>123</v>
      </c>
      <c r="C21" s="31" t="s">
        <v>136</v>
      </c>
      <c r="D21" s="33" t="str">
        <f t="shared" ref="D21:G21" si="6">"# " &amp; VALUE(RIGHT(C21,4)+1)</f>
        <v># 2280</v>
      </c>
      <c r="E21" s="33" t="str">
        <f t="shared" si="6"/>
        <v># 2281</v>
      </c>
      <c r="F21" s="33" t="str">
        <f t="shared" si="6"/>
        <v># 2282</v>
      </c>
      <c r="G21" s="32" t="str">
        <f t="shared" si="6"/>
        <v># 2283</v>
      </c>
      <c r="H21" s="81" t="s">
        <v>144</v>
      </c>
      <c r="I21" s="60" t="s">
        <v>2</v>
      </c>
    </row>
    <row r="22" spans="1:9" ht="17" customHeight="1">
      <c r="A22" s="82"/>
      <c r="B22" s="244" t="s">
        <v>23</v>
      </c>
      <c r="C22" s="245"/>
      <c r="D22" s="246"/>
      <c r="E22" s="245" t="s">
        <v>47</v>
      </c>
      <c r="F22" s="245"/>
      <c r="G22" s="246"/>
      <c r="H22" s="247"/>
      <c r="I22" s="84"/>
    </row>
    <row r="23" spans="1:9" s="20" customFormat="1" ht="17" customHeight="1" thickBot="1">
      <c r="A23" s="85" t="s">
        <v>4</v>
      </c>
      <c r="B23" s="248" t="s">
        <v>128</v>
      </c>
      <c r="C23" s="248" t="str">
        <f>"# " &amp; VALUE(RIGHT(B23,3)+1)</f>
        <v># 991</v>
      </c>
      <c r="D23" s="245" t="str">
        <f t="shared" ref="D23:H23" si="7">"# " &amp; VALUE(RIGHT(C23,4)+1)</f>
        <v># 992</v>
      </c>
      <c r="E23" s="248" t="str">
        <f t="shared" si="7"/>
        <v># 993</v>
      </c>
      <c r="F23" s="245" t="str">
        <f t="shared" si="7"/>
        <v># 994</v>
      </c>
      <c r="G23" s="245" t="str">
        <f t="shared" si="7"/>
        <v># 995</v>
      </c>
      <c r="H23" s="249" t="str">
        <f t="shared" si="7"/>
        <v># 996</v>
      </c>
      <c r="I23" s="19" t="s">
        <v>4</v>
      </c>
    </row>
    <row r="24" spans="1:9" ht="17" customHeight="1">
      <c r="A24" s="87"/>
      <c r="B24" s="88" t="s">
        <v>92</v>
      </c>
      <c r="C24" s="78" t="s">
        <v>18</v>
      </c>
      <c r="D24" s="72" t="str">
        <f>C91</f>
        <v>早D知早D醫 The Sooner The Better (12 EPI)</v>
      </c>
      <c r="E24" s="38"/>
      <c r="F24" s="88" t="s">
        <v>92</v>
      </c>
      <c r="G24" s="72">
        <v>800425045</v>
      </c>
      <c r="H24" s="89"/>
      <c r="I24" s="90"/>
    </row>
    <row r="25" spans="1:9" ht="17" customHeight="1">
      <c r="A25" s="91" t="s">
        <v>2</v>
      </c>
      <c r="B25" s="30" t="s">
        <v>113</v>
      </c>
      <c r="C25" s="31" t="str">
        <f>B92</f>
        <v># 10</v>
      </c>
      <c r="D25" s="33" t="str">
        <f>"# " &amp; VALUE(RIGHT(C25,2)+1)</f>
        <v># 11</v>
      </c>
      <c r="E25" s="33" t="str">
        <f>"# " &amp; VALUE(RIGHT(D25,2)+1)</f>
        <v># 12</v>
      </c>
      <c r="F25" s="30" t="str">
        <f>E92</f>
        <v># 7</v>
      </c>
      <c r="G25" s="62"/>
      <c r="H25" s="92"/>
      <c r="I25" s="60" t="s">
        <v>2</v>
      </c>
    </row>
    <row r="26" spans="1:9" ht="17" customHeight="1">
      <c r="A26" s="93"/>
      <c r="B26" s="77" t="s">
        <v>18</v>
      </c>
      <c r="C26" s="83" t="s">
        <v>18</v>
      </c>
      <c r="D26" s="94" t="s">
        <v>18</v>
      </c>
      <c r="E26" s="94" t="s">
        <v>18</v>
      </c>
      <c r="F26" s="94" t="s">
        <v>18</v>
      </c>
      <c r="G26" s="427" t="s">
        <v>121</v>
      </c>
      <c r="H26" s="426"/>
      <c r="I26" s="84"/>
    </row>
    <row r="27" spans="1:9" ht="17" customHeight="1" thickBot="1">
      <c r="A27" s="96"/>
      <c r="B27" s="63" t="str">
        <f>LEFT($H$36,5) &amp; " # " &amp; VALUE(RIGHT($H$36,1)-1)</f>
        <v>共融弦樂  # 5</v>
      </c>
      <c r="C27" s="24" t="str">
        <f>B72</f>
        <v>解風大阪 # 6</v>
      </c>
      <c r="D27" s="58" t="str">
        <f>C72</f>
        <v>冲遊泰國9 # 8</v>
      </c>
      <c r="E27" s="58" t="str">
        <f>D72</f>
        <v>就算得你一個觀衆 # 4</v>
      </c>
      <c r="F27" s="58" t="str">
        <f>E72</f>
        <v>冲遊泰國9 # 9</v>
      </c>
      <c r="G27" s="428" t="s">
        <v>122</v>
      </c>
      <c r="H27" s="429"/>
      <c r="I27" s="84"/>
    </row>
    <row r="28" spans="1:9" s="20" customFormat="1" ht="17" customHeight="1" thickBot="1">
      <c r="A28" s="11" t="s">
        <v>5</v>
      </c>
      <c r="B28" s="97"/>
      <c r="C28" s="63"/>
      <c r="D28" s="31"/>
      <c r="E28" s="31"/>
      <c r="F28" s="31"/>
      <c r="G28" s="58" t="s">
        <v>147</v>
      </c>
      <c r="H28" s="59" t="s">
        <v>148</v>
      </c>
      <c r="I28" s="19" t="s">
        <v>5</v>
      </c>
    </row>
    <row r="29" spans="1:9" ht="17" customHeight="1">
      <c r="A29" s="98"/>
      <c r="B29" s="99" t="s">
        <v>18</v>
      </c>
      <c r="C29" s="39"/>
      <c r="D29" s="39"/>
      <c r="E29" s="39"/>
      <c r="F29" s="79"/>
      <c r="G29" s="100"/>
      <c r="H29" s="101"/>
      <c r="I29" s="102"/>
    </row>
    <row r="30" spans="1:9" ht="17" customHeight="1">
      <c r="A30" s="91" t="s">
        <v>2</v>
      </c>
      <c r="B30" s="103" t="s">
        <v>145</v>
      </c>
      <c r="C30" s="62"/>
      <c r="D30" s="62" t="str">
        <f>D80</f>
        <v>家族榮耀之繼承者 The Heir to the Throne (30 EPI)</v>
      </c>
      <c r="E30" s="62"/>
      <c r="F30" s="63"/>
      <c r="G30" s="58"/>
      <c r="H30" s="59"/>
      <c r="I30" s="104" t="s">
        <v>2</v>
      </c>
    </row>
    <row r="31" spans="1:9" ht="17" customHeight="1">
      <c r="A31" s="82"/>
      <c r="B31" s="105" t="s">
        <v>146</v>
      </c>
      <c r="C31" s="62" t="str">
        <f>"# " &amp; VALUE(RIGHT(C81,2)-1)</f>
        <v># 1</v>
      </c>
      <c r="D31" s="62" t="str">
        <f>"# " &amp; VALUE(RIGHT(D81,2)-1)</f>
        <v># 2</v>
      </c>
      <c r="E31" s="62" t="str">
        <f>"# " &amp; VALUE(RIGHT(E81,2)-1)</f>
        <v># 3</v>
      </c>
      <c r="F31" s="63" t="str">
        <f>"# " &amp; VALUE(RIGHT(F81,2)-1)</f>
        <v># 4</v>
      </c>
      <c r="G31" s="58"/>
      <c r="H31" s="59"/>
      <c r="I31" s="106"/>
    </row>
    <row r="32" spans="1:9" s="20" customFormat="1" ht="17" customHeight="1" thickBot="1">
      <c r="A32" s="85" t="s">
        <v>6</v>
      </c>
      <c r="B32" s="107"/>
      <c r="C32" s="33"/>
      <c r="D32" s="33"/>
      <c r="E32" s="33"/>
      <c r="F32" s="32"/>
      <c r="G32" s="108" t="s">
        <v>17</v>
      </c>
      <c r="H32" s="70"/>
      <c r="I32" s="43" t="s">
        <v>6</v>
      </c>
    </row>
    <row r="33" spans="1:9" ht="17" customHeight="1">
      <c r="A33" s="98"/>
      <c r="B33" s="83" t="s">
        <v>18</v>
      </c>
      <c r="C33" s="6"/>
      <c r="D33" s="6"/>
      <c r="E33" s="62" t="str">
        <f>$E$74</f>
        <v>東張西望  Scoop 2024</v>
      </c>
      <c r="F33" s="6"/>
      <c r="G33" s="38"/>
      <c r="H33" s="89"/>
      <c r="I33" s="106"/>
    </row>
    <row r="34" spans="1:9" ht="17" customHeight="1">
      <c r="A34" s="91" t="s">
        <v>2</v>
      </c>
      <c r="B34" s="33" t="str">
        <f t="shared" ref="B34:H34" si="8">B9</f>
        <v># 132</v>
      </c>
      <c r="C34" s="33" t="str">
        <f t="shared" si="8"/>
        <v># 133</v>
      </c>
      <c r="D34" s="33" t="str">
        <f t="shared" si="8"/>
        <v># 134</v>
      </c>
      <c r="E34" s="33" t="str">
        <f t="shared" si="8"/>
        <v># 135</v>
      </c>
      <c r="F34" s="33" t="str">
        <f t="shared" si="8"/>
        <v># 136</v>
      </c>
      <c r="G34" s="33" t="str">
        <f t="shared" si="8"/>
        <v># 137</v>
      </c>
      <c r="H34" s="86" t="str">
        <f t="shared" si="8"/>
        <v># 138</v>
      </c>
      <c r="I34" s="104" t="s">
        <v>2</v>
      </c>
    </row>
    <row r="35" spans="1:9" ht="17" customHeight="1">
      <c r="A35" s="82"/>
      <c r="B35" s="77" t="s">
        <v>18</v>
      </c>
      <c r="C35" s="83" t="s">
        <v>18</v>
      </c>
      <c r="D35" s="109" t="s">
        <v>18</v>
      </c>
      <c r="E35" s="94" t="s">
        <v>18</v>
      </c>
      <c r="F35" s="94" t="s">
        <v>18</v>
      </c>
      <c r="G35" s="358" t="s">
        <v>242</v>
      </c>
      <c r="H35" s="111" t="s">
        <v>83</v>
      </c>
      <c r="I35" s="112"/>
    </row>
    <row r="36" spans="1:9" ht="17" customHeight="1">
      <c r="A36" s="82"/>
      <c r="B36" s="63" t="str">
        <f>LEFT($F$62,9) &amp; " # " &amp; VALUE(RIGHT($F$62,2)-1)</f>
        <v>浪漫台灣48小時  # 14</v>
      </c>
      <c r="C36" s="62" t="str">
        <f>B62</f>
        <v>開卷 Open Book 2024</v>
      </c>
      <c r="D36" s="113" t="str">
        <f>C62</f>
        <v>胃食遊戲 - 沖繩篇 # 2</v>
      </c>
      <c r="E36" s="100" t="str">
        <f>D62</f>
        <v>背包女行之加勒比海 Attack Of The Backpacker Girl - Caribbean (10 EPI)</v>
      </c>
      <c r="F36" s="114" t="str">
        <f>E62</f>
        <v>我要瞓鬥  I Want To $leep (15 EPI)</v>
      </c>
      <c r="G36" s="359" t="s">
        <v>248</v>
      </c>
      <c r="H36" s="116" t="s">
        <v>153</v>
      </c>
      <c r="I36" s="112"/>
    </row>
    <row r="37" spans="1:9" s="20" customFormat="1" ht="17" customHeight="1" thickBot="1">
      <c r="A37" s="85" t="s">
        <v>7</v>
      </c>
      <c r="B37" s="32"/>
      <c r="C37" s="33" t="str">
        <f>B63</f>
        <v># 90</v>
      </c>
      <c r="D37" s="30"/>
      <c r="E37" s="31" t="str">
        <f>D63</f>
        <v># 5</v>
      </c>
      <c r="F37" s="30" t="str">
        <f>E63</f>
        <v># 10</v>
      </c>
      <c r="G37" s="357"/>
      <c r="H37" s="30" t="s">
        <v>84</v>
      </c>
      <c r="I37" s="117" t="s">
        <v>7</v>
      </c>
    </row>
    <row r="38" spans="1:9" ht="17" customHeight="1">
      <c r="A38" s="118"/>
      <c r="B38" s="253">
        <v>800636440</v>
      </c>
      <c r="C38" s="244"/>
      <c r="D38" s="254"/>
      <c r="E38" s="255"/>
      <c r="F38" s="256"/>
      <c r="G38" s="120" t="s">
        <v>66</v>
      </c>
      <c r="H38" s="121" t="s">
        <v>60</v>
      </c>
      <c r="I38" s="52"/>
    </row>
    <row r="39" spans="1:9" ht="17" customHeight="1">
      <c r="A39" s="122"/>
      <c r="B39" s="257"/>
      <c r="C39" s="245"/>
      <c r="D39" s="258" t="s">
        <v>44</v>
      </c>
      <c r="E39" s="245"/>
      <c r="F39" s="259"/>
      <c r="G39" s="123" t="s">
        <v>154</v>
      </c>
      <c r="H39" s="124"/>
      <c r="I39" s="84"/>
    </row>
    <row r="40" spans="1:9" ht="17" customHeight="1">
      <c r="A40" s="53" t="s">
        <v>2</v>
      </c>
      <c r="B40" s="257" t="s">
        <v>127</v>
      </c>
      <c r="C40" s="245" t="str">
        <f>"# " &amp; VALUE(RIGHT(B40,2)+1)</f>
        <v># 96</v>
      </c>
      <c r="D40" s="245" t="str">
        <f>"# " &amp; VALUE(RIGHT(C40,2)+1)</f>
        <v># 97</v>
      </c>
      <c r="E40" s="245" t="str">
        <f>"# " &amp; VALUE(RIGHT(D40,2)+1)</f>
        <v># 98</v>
      </c>
      <c r="F40" s="245" t="str">
        <f>"# " &amp; VALUE(RIGHT(E40,2)+1)</f>
        <v># 99</v>
      </c>
      <c r="G40" s="30" t="s">
        <v>65</v>
      </c>
      <c r="H40" s="125" t="s">
        <v>156</v>
      </c>
      <c r="I40" s="60" t="s">
        <v>2</v>
      </c>
    </row>
    <row r="41" spans="1:9" ht="17" customHeight="1">
      <c r="A41" s="126"/>
      <c r="B41" s="260"/>
      <c r="C41" s="246"/>
      <c r="D41" s="246"/>
      <c r="E41" s="246"/>
      <c r="F41" s="246"/>
      <c r="G41" s="263">
        <v>800636900</v>
      </c>
      <c r="H41" s="124" t="s">
        <v>61</v>
      </c>
      <c r="I41" s="84"/>
    </row>
    <row r="42" spans="1:9" ht="17" customHeight="1" thickBot="1">
      <c r="A42" s="122"/>
      <c r="B42" s="260"/>
      <c r="C42" s="246"/>
      <c r="D42" s="246"/>
      <c r="E42" s="246"/>
      <c r="F42" s="246"/>
      <c r="G42" s="264" t="s">
        <v>155</v>
      </c>
      <c r="H42" s="124"/>
      <c r="I42" s="84"/>
    </row>
    <row r="43" spans="1:9" s="20" customFormat="1" ht="17" customHeight="1" thickBot="1">
      <c r="A43" s="128" t="s">
        <v>8</v>
      </c>
      <c r="B43" s="261"/>
      <c r="C43" s="245"/>
      <c r="D43" s="248"/>
      <c r="E43" s="248"/>
      <c r="F43" s="262">
        <v>1405</v>
      </c>
      <c r="G43" s="251" t="s">
        <v>24</v>
      </c>
      <c r="H43" s="80"/>
      <c r="I43" s="14" t="s">
        <v>8</v>
      </c>
    </row>
    <row r="44" spans="1:9" ht="17" customHeight="1">
      <c r="A44" s="98"/>
      <c r="B44" s="72" t="s">
        <v>18</v>
      </c>
      <c r="C44" s="39"/>
      <c r="D44" s="72"/>
      <c r="E44" s="72"/>
      <c r="F44" s="79"/>
      <c r="G44" s="78" t="s">
        <v>18</v>
      </c>
      <c r="H44" s="78" t="s">
        <v>18</v>
      </c>
      <c r="I44" s="102"/>
    </row>
    <row r="45" spans="1:9" ht="17" customHeight="1">
      <c r="A45" s="130" t="s">
        <v>2</v>
      </c>
      <c r="B45" s="131"/>
      <c r="C45" s="62"/>
      <c r="D45" s="132" t="str">
        <f>D86</f>
        <v>神耆小子 Broken Trust (20 EPI)</v>
      </c>
      <c r="E45" s="132"/>
      <c r="F45" s="133"/>
      <c r="G45" s="58" t="str">
        <f>C72</f>
        <v>冲遊泰國9 # 8</v>
      </c>
      <c r="H45" s="58" t="str">
        <f>$E$72</f>
        <v>冲遊泰國9 # 9</v>
      </c>
      <c r="I45" s="104" t="s">
        <v>2</v>
      </c>
    </row>
    <row r="46" spans="1:9" ht="17" customHeight="1">
      <c r="A46" s="87"/>
      <c r="B46" s="58" t="str">
        <f>"# " &amp; VALUE(RIGHT(B87,2)-1)</f>
        <v># 5</v>
      </c>
      <c r="C46" s="62" t="str">
        <f>"# " &amp; VALUE(RIGHT(C87,2)-1)</f>
        <v># 6</v>
      </c>
      <c r="D46" s="62" t="str">
        <f>C87</f>
        <v># 7</v>
      </c>
      <c r="E46" s="62" t="str">
        <f>D87</f>
        <v># 8</v>
      </c>
      <c r="F46" s="62" t="str">
        <f>E87</f>
        <v># 9</v>
      </c>
      <c r="G46" s="23" t="s">
        <v>18</v>
      </c>
      <c r="H46" s="134" t="s">
        <v>18</v>
      </c>
      <c r="I46" s="40"/>
    </row>
    <row r="47" spans="1:9" ht="17" customHeight="1">
      <c r="A47" s="87"/>
      <c r="B47" s="131"/>
      <c r="C47" s="62"/>
      <c r="G47" s="135"/>
      <c r="H47" s="59"/>
      <c r="I47" s="40"/>
    </row>
    <row r="48" spans="1:9" s="20" customFormat="1" ht="17" customHeight="1" thickBot="1">
      <c r="A48" s="136">
        <v>1500</v>
      </c>
      <c r="B48" s="41"/>
      <c r="C48" s="137"/>
      <c r="D48" s="33"/>
      <c r="E48" s="33"/>
      <c r="F48" s="138">
        <v>1505</v>
      </c>
      <c r="G48" s="135"/>
      <c r="H48" s="139" t="str">
        <f>G78</f>
        <v>葉振棠80話當年</v>
      </c>
      <c r="I48" s="140">
        <v>1500</v>
      </c>
    </row>
    <row r="49" spans="1:9" ht="17" customHeight="1">
      <c r="A49" s="141"/>
      <c r="B49" s="99" t="s">
        <v>18</v>
      </c>
      <c r="C49" s="83" t="s">
        <v>18</v>
      </c>
      <c r="D49" s="72"/>
      <c r="E49" s="72"/>
      <c r="F49" s="142"/>
      <c r="G49" s="143" t="s">
        <v>124</v>
      </c>
      <c r="H49" s="144"/>
      <c r="I49" s="145"/>
    </row>
    <row r="50" spans="1:9" ht="17" customHeight="1">
      <c r="A50" s="146"/>
      <c r="B50" s="105" t="str">
        <f>B24</f>
        <v>香港婚後事</v>
      </c>
      <c r="C50" s="430" t="str">
        <f>D24</f>
        <v>早D知早D醫 The Sooner The Better (12 EPI)</v>
      </c>
      <c r="D50" s="430"/>
      <c r="E50" s="430"/>
      <c r="F50" s="95" t="str">
        <f>F24</f>
        <v>香港婚後事</v>
      </c>
      <c r="G50" s="135"/>
      <c r="H50" s="147"/>
      <c r="I50" s="140"/>
    </row>
    <row r="51" spans="1:9" ht="17" customHeight="1">
      <c r="A51" s="148">
        <v>30</v>
      </c>
      <c r="B51" s="97" t="str">
        <f>B25</f>
        <v># 6</v>
      </c>
      <c r="C51" s="33" t="str">
        <f>C25</f>
        <v># 10</v>
      </c>
      <c r="D51" s="33" t="str">
        <f>"# " &amp; VALUE(RIGHT(C51,2)+1)</f>
        <v># 11</v>
      </c>
      <c r="E51" s="33" t="str">
        <f>"# " &amp; VALUE(RIGHT(D51,2)+1)</f>
        <v># 12</v>
      </c>
      <c r="F51" s="31" t="str">
        <f>F25</f>
        <v># 7</v>
      </c>
      <c r="G51" s="143"/>
      <c r="H51" s="149"/>
      <c r="I51" s="104" t="s">
        <v>2</v>
      </c>
    </row>
    <row r="52" spans="1:9" ht="17" customHeight="1">
      <c r="A52" s="87"/>
      <c r="B52" s="150"/>
      <c r="C52" s="39"/>
      <c r="D52" s="151" t="s">
        <v>53</v>
      </c>
      <c r="E52" s="152"/>
      <c r="F52" s="78" t="s">
        <v>18</v>
      </c>
      <c r="G52" s="113"/>
      <c r="H52" s="153" t="s">
        <v>85</v>
      </c>
      <c r="I52" s="106"/>
    </row>
    <row r="53" spans="1:9" ht="17" customHeight="1">
      <c r="A53" s="87"/>
      <c r="B53" s="29" t="s">
        <v>149</v>
      </c>
      <c r="C53" s="33" t="s">
        <v>140</v>
      </c>
      <c r="D53" s="33" t="s">
        <v>150</v>
      </c>
      <c r="E53" s="33" t="s">
        <v>151</v>
      </c>
      <c r="F53" s="154" t="s">
        <v>159</v>
      </c>
      <c r="G53" s="143"/>
      <c r="H53" s="144" t="str">
        <f>G85</f>
        <v>唔滾唔知有料到 # 9</v>
      </c>
      <c r="I53" s="106"/>
    </row>
    <row r="54" spans="1:9" ht="17" customHeight="1">
      <c r="A54" s="155"/>
      <c r="B54" s="83" t="s">
        <v>18</v>
      </c>
      <c r="C54" s="6"/>
      <c r="D54" s="62" t="s">
        <v>25</v>
      </c>
      <c r="E54" s="62"/>
      <c r="F54" s="6"/>
      <c r="G54" s="113"/>
      <c r="H54" s="156"/>
      <c r="I54" s="157"/>
    </row>
    <row r="55" spans="1:9" s="20" customFormat="1" ht="17" customHeight="1" thickBot="1">
      <c r="A55" s="136">
        <v>1600</v>
      </c>
      <c r="B55" s="33" t="str">
        <f>B23</f>
        <v># 990</v>
      </c>
      <c r="C55" s="62" t="str">
        <f>"# " &amp; VALUE(RIGHT(B55,3)+1)</f>
        <v># 991</v>
      </c>
      <c r="D55" s="62" t="str">
        <f>"# " &amp; VALUE(RIGHT(C55,3)+1)</f>
        <v># 992</v>
      </c>
      <c r="E55" s="62" t="str">
        <f>"# " &amp; VALUE(RIGHT(D55,3)+1)</f>
        <v># 993</v>
      </c>
      <c r="F55" s="62" t="str">
        <f>"# " &amp; VALUE(RIGHT(E55,3)+1)</f>
        <v># 994</v>
      </c>
      <c r="G55" s="135"/>
      <c r="H55" s="158"/>
      <c r="I55" s="159">
        <v>1600</v>
      </c>
    </row>
    <row r="56" spans="1:9" ht="17" customHeight="1">
      <c r="A56" s="160"/>
      <c r="B56" s="161" t="s">
        <v>87</v>
      </c>
      <c r="C56" s="78" t="s">
        <v>89</v>
      </c>
      <c r="D56" s="77"/>
      <c r="E56" s="38" t="s">
        <v>74</v>
      </c>
      <c r="F56" s="38"/>
      <c r="G56" s="23" t="s">
        <v>18</v>
      </c>
      <c r="H56" s="162" t="s">
        <v>43</v>
      </c>
      <c r="I56" s="27"/>
    </row>
    <row r="57" spans="1:9" ht="17" customHeight="1">
      <c r="A57" s="87"/>
      <c r="B57" s="163" t="s">
        <v>86</v>
      </c>
      <c r="C57" s="418" t="s">
        <v>88</v>
      </c>
      <c r="D57" s="419"/>
      <c r="E57" s="420" t="s">
        <v>73</v>
      </c>
      <c r="F57" s="420"/>
      <c r="G57" s="135"/>
      <c r="H57" s="164" t="str">
        <f>G82</f>
        <v>窺心事 #5</v>
      </c>
      <c r="I57" s="40"/>
    </row>
    <row r="58" spans="1:9" ht="17" customHeight="1">
      <c r="A58" s="148">
        <v>30</v>
      </c>
      <c r="B58" s="29" t="s">
        <v>99</v>
      </c>
      <c r="C58" s="31" t="s">
        <v>114</v>
      </c>
      <c r="D58" s="32" t="str">
        <f>"# " &amp; VALUE(RIGHT(C58,2)+1)</f>
        <v># 8</v>
      </c>
      <c r="E58" s="33" t="s">
        <v>115</v>
      </c>
      <c r="F58" s="33" t="str">
        <f>"# " &amp; VALUE(RIGHT(E58,2)+1)</f>
        <v># 10</v>
      </c>
      <c r="G58" s="404" t="s">
        <v>233</v>
      </c>
      <c r="H58" s="166"/>
      <c r="I58" s="35">
        <v>30</v>
      </c>
    </row>
    <row r="59" spans="1:9" ht="17" customHeight="1">
      <c r="A59" s="87"/>
      <c r="B59" s="350" t="s">
        <v>242</v>
      </c>
      <c r="C59" s="6" t="s">
        <v>101</v>
      </c>
      <c r="D59" s="167"/>
      <c r="E59" s="109" t="s">
        <v>18</v>
      </c>
      <c r="F59" s="94" t="s">
        <v>18</v>
      </c>
      <c r="G59" s="113"/>
      <c r="H59" s="134" t="s">
        <v>18</v>
      </c>
      <c r="I59" s="40"/>
    </row>
    <row r="60" spans="1:9" s="20" customFormat="1" ht="17" customHeight="1" thickBot="1">
      <c r="A60" s="136">
        <v>1700</v>
      </c>
      <c r="B60" s="360" t="s">
        <v>248</v>
      </c>
      <c r="C60" s="168" t="s">
        <v>100</v>
      </c>
      <c r="D60" s="33" t="str">
        <f>"# " &amp; VALUE(RIGHT(C60,2)+1)</f>
        <v># 6</v>
      </c>
      <c r="E60" s="169" t="str">
        <f>B72</f>
        <v>解風大阪 # 6</v>
      </c>
      <c r="F60" s="31" t="str">
        <f>D72</f>
        <v>就算得你一個觀衆 # 4</v>
      </c>
      <c r="G60" s="170"/>
      <c r="H60" s="171" t="str">
        <f>G91</f>
        <v>膽粗粗．HERE WE GO # 20</v>
      </c>
      <c r="I60" s="159">
        <v>1700</v>
      </c>
    </row>
    <row r="61" spans="1:9" ht="17" customHeight="1">
      <c r="A61" s="21"/>
      <c r="B61" s="265" t="s">
        <v>59</v>
      </c>
      <c r="C61" s="266" t="s">
        <v>117</v>
      </c>
      <c r="D61" s="267" t="s">
        <v>76</v>
      </c>
      <c r="E61" s="267" t="s">
        <v>64</v>
      </c>
      <c r="F61" s="244" t="s">
        <v>55</v>
      </c>
      <c r="G61" s="173" t="s">
        <v>21</v>
      </c>
      <c r="H61" s="134" t="s">
        <v>18</v>
      </c>
      <c r="I61" s="27"/>
    </row>
    <row r="62" spans="1:9" ht="17" customHeight="1">
      <c r="A62" s="44"/>
      <c r="B62" s="268" t="s">
        <v>58</v>
      </c>
      <c r="C62" s="264" t="s">
        <v>142</v>
      </c>
      <c r="D62" s="269" t="s">
        <v>75</v>
      </c>
      <c r="E62" s="270" t="s">
        <v>63</v>
      </c>
      <c r="F62" s="258" t="s">
        <v>143</v>
      </c>
      <c r="G62" s="113" t="s">
        <v>103</v>
      </c>
      <c r="H62" s="174" t="str">
        <f>G88</f>
        <v>咔嚓中歐 #9</v>
      </c>
      <c r="I62" s="40"/>
    </row>
    <row r="63" spans="1:9" ht="17" customHeight="1">
      <c r="A63" s="28">
        <v>30</v>
      </c>
      <c r="B63" s="261" t="s">
        <v>112</v>
      </c>
      <c r="C63" s="271" t="s">
        <v>118</v>
      </c>
      <c r="D63" s="251" t="s">
        <v>100</v>
      </c>
      <c r="E63" s="272" t="s">
        <v>139</v>
      </c>
      <c r="F63" s="252" t="s">
        <v>54</v>
      </c>
      <c r="G63" s="175"/>
      <c r="H63" s="176"/>
      <c r="I63" s="35">
        <v>30</v>
      </c>
    </row>
    <row r="64" spans="1:9" ht="17" customHeight="1">
      <c r="A64" s="36"/>
      <c r="B64" s="37" t="s">
        <v>116</v>
      </c>
      <c r="C64" s="78"/>
      <c r="D64" s="72"/>
      <c r="E64" s="72"/>
      <c r="F64" s="77"/>
      <c r="G64" s="433" t="s">
        <v>91</v>
      </c>
      <c r="H64" s="434"/>
      <c r="I64" s="40"/>
    </row>
    <row r="65" spans="1:9" s="20" customFormat="1" ht="17" customHeight="1" thickBot="1">
      <c r="A65" s="177">
        <v>1800</v>
      </c>
      <c r="B65" s="178"/>
      <c r="C65" s="62"/>
      <c r="D65" s="115" t="s">
        <v>107</v>
      </c>
      <c r="E65" s="179"/>
      <c r="F65" s="63"/>
      <c r="G65" s="31" t="str">
        <f>E92</f>
        <v># 7</v>
      </c>
      <c r="H65" s="123" t="str">
        <f>F92</f>
        <v># 8</v>
      </c>
      <c r="I65" s="159">
        <v>1800</v>
      </c>
    </row>
    <row r="66" spans="1:9" ht="17" customHeight="1">
      <c r="A66" s="21"/>
      <c r="B66" s="58" t="s">
        <v>130</v>
      </c>
      <c r="C66" s="62" t="str">
        <f>"# " &amp; VALUE(RIGHT(B66,3)+1)</f>
        <v># 11</v>
      </c>
      <c r="D66" s="62" t="str">
        <f>"# " &amp; VALUE(RIGHT(C66,2)+1)</f>
        <v># 12</v>
      </c>
      <c r="E66" s="62" t="str">
        <f>"# " &amp; VALUE(RIGHT(D66,2)+1)</f>
        <v># 13</v>
      </c>
      <c r="F66" s="63" t="str">
        <f>"# " &amp; VALUE(RIGHT(E66,2)+1)</f>
        <v># 14</v>
      </c>
      <c r="G66" s="180" t="s">
        <v>21</v>
      </c>
      <c r="H66" s="351" t="s">
        <v>244</v>
      </c>
      <c r="I66" s="27"/>
    </row>
    <row r="67" spans="1:9" ht="17" customHeight="1">
      <c r="A67" s="44"/>
      <c r="B67" s="41"/>
      <c r="C67" s="62"/>
      <c r="D67" s="62"/>
      <c r="E67" s="62"/>
      <c r="F67" s="63"/>
      <c r="G67" s="62" t="str">
        <f>G42</f>
        <v>周六聊Teen谷 # 19</v>
      </c>
      <c r="H67" s="364" t="s">
        <v>249</v>
      </c>
      <c r="I67" s="40"/>
    </row>
    <row r="68" spans="1:9" ht="17" customHeight="1" thickBot="1">
      <c r="A68" s="28">
        <v>30</v>
      </c>
      <c r="B68" s="181"/>
      <c r="C68" s="42"/>
      <c r="D68" s="42"/>
      <c r="E68" s="42"/>
      <c r="F68" s="182"/>
      <c r="G68" s="42"/>
      <c r="H68" s="365" t="s">
        <v>245</v>
      </c>
      <c r="I68" s="35">
        <v>30</v>
      </c>
    </row>
    <row r="69" spans="1:9" ht="17" customHeight="1">
      <c r="A69" s="44"/>
      <c r="B69" s="435" t="s">
        <v>37</v>
      </c>
      <c r="C69" s="422"/>
      <c r="D69" s="422"/>
      <c r="E69" s="422"/>
      <c r="F69" s="423"/>
      <c r="G69" s="435" t="s">
        <v>38</v>
      </c>
      <c r="H69" s="436"/>
      <c r="I69" s="40"/>
    </row>
    <row r="70" spans="1:9" s="20" customFormat="1" ht="17" customHeight="1" thickBot="1">
      <c r="A70" s="177">
        <v>1900</v>
      </c>
      <c r="B70" s="273"/>
      <c r="C70" s="274"/>
      <c r="D70" s="274"/>
      <c r="E70" s="274"/>
      <c r="F70" s="242">
        <v>1905</v>
      </c>
      <c r="G70" s="273"/>
      <c r="H70" s="274"/>
      <c r="I70" s="159">
        <v>1900</v>
      </c>
    </row>
    <row r="71" spans="1:9" s="20" customFormat="1" ht="17" customHeight="1">
      <c r="A71" s="183"/>
      <c r="B71" s="275" t="s">
        <v>72</v>
      </c>
      <c r="C71" s="276" t="s">
        <v>78</v>
      </c>
      <c r="D71" s="276" t="s">
        <v>94</v>
      </c>
      <c r="E71" s="276" t="s">
        <v>78</v>
      </c>
      <c r="F71" s="277" t="s">
        <v>50</v>
      </c>
      <c r="G71" s="276" t="s">
        <v>51</v>
      </c>
      <c r="H71" s="278" t="s">
        <v>52</v>
      </c>
      <c r="I71" s="145"/>
    </row>
    <row r="72" spans="1:9" s="20" customFormat="1" ht="17" customHeight="1">
      <c r="A72" s="186"/>
      <c r="B72" s="279" t="s">
        <v>131</v>
      </c>
      <c r="C72" s="264" t="s">
        <v>133</v>
      </c>
      <c r="D72" s="264" t="s">
        <v>132</v>
      </c>
      <c r="E72" s="264" t="s">
        <v>152</v>
      </c>
      <c r="F72" s="280" t="s">
        <v>134</v>
      </c>
      <c r="G72" s="264" t="s">
        <v>157</v>
      </c>
      <c r="H72" s="281" t="s">
        <v>158</v>
      </c>
      <c r="I72" s="140"/>
    </row>
    <row r="73" spans="1:9" s="20" customFormat="1" ht="17" customHeight="1">
      <c r="A73" s="44">
        <v>30</v>
      </c>
      <c r="B73" s="282" t="s">
        <v>71</v>
      </c>
      <c r="C73" s="251" t="s">
        <v>77</v>
      </c>
      <c r="D73" s="251" t="s">
        <v>93</v>
      </c>
      <c r="E73" s="251" t="s">
        <v>77</v>
      </c>
      <c r="F73" s="251" t="s">
        <v>22</v>
      </c>
      <c r="G73" s="283" t="s">
        <v>48</v>
      </c>
      <c r="H73" s="284" t="s">
        <v>49</v>
      </c>
      <c r="I73" s="40">
        <v>30</v>
      </c>
    </row>
    <row r="74" spans="1:9" ht="17" customHeight="1">
      <c r="A74" s="187"/>
      <c r="B74" s="285">
        <v>800636304</v>
      </c>
      <c r="C74" s="246"/>
      <c r="D74" s="246"/>
      <c r="E74" s="258" t="s">
        <v>46</v>
      </c>
      <c r="F74" s="246"/>
      <c r="G74" s="255"/>
      <c r="H74" s="351" t="s">
        <v>250</v>
      </c>
      <c r="I74" s="188"/>
    </row>
    <row r="75" spans="1:9" s="20" customFormat="1" ht="17" customHeight="1" thickBot="1">
      <c r="A75" s="186">
        <v>2000</v>
      </c>
      <c r="B75" s="245" t="s">
        <v>135</v>
      </c>
      <c r="C75" s="248" t="str">
        <f t="shared" ref="C75:G75" si="9">"# " &amp; VALUE(RIGHT(B75,4)+1)</f>
        <v># 134</v>
      </c>
      <c r="D75" s="248" t="str">
        <f t="shared" si="9"/>
        <v># 135</v>
      </c>
      <c r="E75" s="248" t="str">
        <f t="shared" si="9"/>
        <v># 136</v>
      </c>
      <c r="F75" s="248" t="str">
        <f t="shared" si="9"/>
        <v># 137</v>
      </c>
      <c r="G75" s="248" t="str">
        <f t="shared" si="9"/>
        <v># 138</v>
      </c>
      <c r="H75" s="362" t="s">
        <v>247</v>
      </c>
      <c r="I75" s="159">
        <v>2000</v>
      </c>
    </row>
    <row r="76" spans="1:9" s="20" customFormat="1" ht="17" customHeight="1">
      <c r="A76" s="183"/>
      <c r="B76" s="286" t="s">
        <v>45</v>
      </c>
      <c r="C76" s="287"/>
      <c r="D76" s="287"/>
      <c r="E76" s="288" t="s">
        <v>39</v>
      </c>
      <c r="F76" s="255"/>
      <c r="G76" s="289"/>
      <c r="H76" s="288" t="s">
        <v>39</v>
      </c>
      <c r="I76" s="145"/>
    </row>
    <row r="77" spans="1:9" ht="17" customHeight="1">
      <c r="A77" s="44">
        <v>30</v>
      </c>
      <c r="B77" s="252" t="s">
        <v>137</v>
      </c>
      <c r="C77" s="248" t="str">
        <f>"# " &amp; VALUE(RIGHT(B77,4)+1)</f>
        <v># 2280</v>
      </c>
      <c r="D77" s="248" t="str">
        <f t="shared" ref="D77:F77" si="10">"# " &amp; VALUE(RIGHT(C77,4)+1)</f>
        <v># 2281</v>
      </c>
      <c r="E77" s="248" t="str">
        <f t="shared" si="10"/>
        <v># 2282</v>
      </c>
      <c r="F77" s="248" t="str">
        <f t="shared" si="10"/>
        <v># 2283</v>
      </c>
      <c r="G77" s="290"/>
      <c r="H77" s="248" t="s">
        <v>168</v>
      </c>
      <c r="I77" s="35">
        <v>30</v>
      </c>
    </row>
    <row r="78" spans="1:9" ht="17" customHeight="1">
      <c r="A78" s="36"/>
      <c r="B78" s="291" t="s">
        <v>138</v>
      </c>
      <c r="C78" s="285"/>
      <c r="D78" s="255" t="s">
        <v>26</v>
      </c>
      <c r="E78" s="245"/>
      <c r="F78" s="292"/>
      <c r="G78" s="402" t="s">
        <v>375</v>
      </c>
      <c r="H78" s="289" t="s">
        <v>167</v>
      </c>
      <c r="I78" s="157"/>
    </row>
    <row r="79" spans="1:9" ht="17" customHeight="1" thickBot="1">
      <c r="A79" s="44"/>
      <c r="B79" s="253"/>
      <c r="C79" s="244"/>
      <c r="D79" s="245"/>
      <c r="E79" s="245"/>
      <c r="F79" s="259"/>
      <c r="G79" s="403" t="s">
        <v>376</v>
      </c>
      <c r="H79" s="295"/>
      <c r="I79" s="40"/>
    </row>
    <row r="80" spans="1:9" s="20" customFormat="1" ht="17" customHeight="1" thickBot="1">
      <c r="A80" s="192">
        <v>2100</v>
      </c>
      <c r="B80" s="245"/>
      <c r="C80" s="234"/>
      <c r="D80" s="388" t="s">
        <v>362</v>
      </c>
      <c r="E80" s="245"/>
      <c r="F80" s="259"/>
      <c r="G80" s="296"/>
      <c r="H80" s="297"/>
      <c r="I80" s="159">
        <v>2100</v>
      </c>
    </row>
    <row r="81" spans="1:9" s="20" customFormat="1" ht="17" customHeight="1">
      <c r="A81" s="141"/>
      <c r="B81" s="245" t="s">
        <v>62</v>
      </c>
      <c r="C81" s="245" t="str">
        <f>"# " &amp; VALUE(RIGHT(B81,2)+1)</f>
        <v># 2</v>
      </c>
      <c r="D81" s="245" t="str">
        <f>"# " &amp; VALUE(RIGHT(C81,2)+1)</f>
        <v># 3</v>
      </c>
      <c r="E81" s="245" t="str">
        <f>"# " &amp; VALUE(RIGHT(D81,2)+1)</f>
        <v># 4</v>
      </c>
      <c r="F81" s="245" t="str">
        <f>"# " &amp; VALUE(RIGHT(E81,2)+1)</f>
        <v># 5</v>
      </c>
      <c r="G81" s="298" t="s">
        <v>104</v>
      </c>
      <c r="H81" s="299" t="s">
        <v>169</v>
      </c>
      <c r="I81" s="145"/>
    </row>
    <row r="82" spans="1:9" s="20" customFormat="1" ht="17" customHeight="1">
      <c r="A82" s="146"/>
      <c r="B82" s="245"/>
      <c r="C82" s="245"/>
      <c r="D82" s="245"/>
      <c r="E82" s="245"/>
      <c r="F82" s="259"/>
      <c r="G82" s="300" t="s">
        <v>160</v>
      </c>
      <c r="H82" s="297" t="s">
        <v>374</v>
      </c>
      <c r="I82" s="140"/>
    </row>
    <row r="83" spans="1:9" ht="17" customHeight="1">
      <c r="A83" s="148">
        <v>30</v>
      </c>
      <c r="B83" s="244"/>
      <c r="C83" s="245"/>
      <c r="D83" s="245"/>
      <c r="E83" s="248"/>
      <c r="F83" s="250"/>
      <c r="G83" s="301" t="s">
        <v>105</v>
      </c>
      <c r="H83" s="302"/>
      <c r="I83" s="35">
        <v>30</v>
      </c>
    </row>
    <row r="84" spans="1:9" ht="17" customHeight="1">
      <c r="A84" s="87"/>
      <c r="B84" s="285" t="s">
        <v>119</v>
      </c>
      <c r="C84" s="255"/>
      <c r="D84" s="255"/>
      <c r="E84" s="254"/>
      <c r="F84" s="254"/>
      <c r="G84" s="303" t="s">
        <v>79</v>
      </c>
      <c r="H84" s="304" t="s">
        <v>111</v>
      </c>
      <c r="I84" s="40"/>
    </row>
    <row r="85" spans="1:9" ht="17" customHeight="1">
      <c r="A85" s="87"/>
      <c r="B85" s="244"/>
      <c r="C85" s="246"/>
      <c r="D85" s="246"/>
      <c r="E85" s="245"/>
      <c r="F85" s="245"/>
      <c r="G85" s="305" t="s">
        <v>161</v>
      </c>
      <c r="H85" s="295"/>
      <c r="I85" s="40"/>
    </row>
    <row r="86" spans="1:9" s="20" customFormat="1" ht="17" customHeight="1" thickBot="1">
      <c r="A86" s="136">
        <v>2200</v>
      </c>
      <c r="B86" s="306"/>
      <c r="C86" s="306"/>
      <c r="D86" s="307" t="s">
        <v>120</v>
      </c>
      <c r="E86" s="306"/>
      <c r="F86" s="306"/>
      <c r="G86" s="308" t="s">
        <v>80</v>
      </c>
      <c r="H86" s="309" t="s">
        <v>165</v>
      </c>
      <c r="I86" s="159">
        <v>2200</v>
      </c>
    </row>
    <row r="87" spans="1:9" s="20" customFormat="1" ht="17" customHeight="1">
      <c r="A87" s="146"/>
      <c r="B87" s="245" t="s">
        <v>113</v>
      </c>
      <c r="C87" s="245" t="str">
        <f>"# " &amp; VALUE(RIGHT(B87,2)+1)</f>
        <v># 7</v>
      </c>
      <c r="D87" s="245" t="str">
        <f>"# " &amp; VALUE(RIGHT(C87,2)+1)</f>
        <v># 8</v>
      </c>
      <c r="E87" s="245" t="str">
        <f>"# " &amp; VALUE(RIGHT(D87,2)+1)</f>
        <v># 9</v>
      </c>
      <c r="F87" s="245" t="str">
        <f>"# " &amp; VALUE(RIGHT(E87,2)+1)</f>
        <v># 10</v>
      </c>
      <c r="G87" s="310" t="s">
        <v>81</v>
      </c>
      <c r="H87" s="295" t="s">
        <v>95</v>
      </c>
      <c r="I87" s="145"/>
    </row>
    <row r="88" spans="1:9" s="20" customFormat="1" ht="17" customHeight="1">
      <c r="A88" s="146"/>
      <c r="B88" s="245"/>
      <c r="C88" s="245"/>
      <c r="D88" s="245"/>
      <c r="E88" s="245"/>
      <c r="F88" s="245"/>
      <c r="G88" s="293" t="s">
        <v>162</v>
      </c>
      <c r="H88" s="295"/>
      <c r="I88" s="140"/>
    </row>
    <row r="89" spans="1:9" ht="17" customHeight="1">
      <c r="A89" s="148">
        <v>30</v>
      </c>
      <c r="B89" s="311"/>
      <c r="C89" s="311"/>
      <c r="D89" s="312"/>
      <c r="E89" s="311"/>
      <c r="F89" s="311"/>
      <c r="G89" s="313" t="s">
        <v>82</v>
      </c>
      <c r="H89" s="314"/>
      <c r="I89" s="35">
        <v>30</v>
      </c>
    </row>
    <row r="90" spans="1:9" ht="17" customHeight="1">
      <c r="A90" s="155"/>
      <c r="B90" s="285" t="s">
        <v>110</v>
      </c>
      <c r="C90" s="255"/>
      <c r="D90" s="246"/>
      <c r="E90" s="286" t="s">
        <v>108</v>
      </c>
      <c r="F90" s="256"/>
      <c r="G90" s="315" t="s">
        <v>67</v>
      </c>
      <c r="H90" s="316" t="s">
        <v>96</v>
      </c>
      <c r="I90" s="40"/>
    </row>
    <row r="91" spans="1:9" ht="17" customHeight="1">
      <c r="A91" s="87"/>
      <c r="B91" s="317"/>
      <c r="C91" s="318" t="s">
        <v>90</v>
      </c>
      <c r="D91" s="318"/>
      <c r="E91" s="437" t="s">
        <v>109</v>
      </c>
      <c r="F91" s="438"/>
      <c r="G91" s="294" t="s">
        <v>163</v>
      </c>
      <c r="H91" s="319"/>
      <c r="I91" s="40"/>
    </row>
    <row r="92" spans="1:9" ht="17" customHeight="1">
      <c r="A92" s="87"/>
      <c r="B92" s="257" t="s">
        <v>139</v>
      </c>
      <c r="C92" s="245" t="str">
        <f>"# " &amp; VALUE(RIGHT(B92,2)+1)</f>
        <v># 11</v>
      </c>
      <c r="D92" s="245" t="str">
        <f>"# " &amp; VALUE(RIGHT(C92,2)+1)</f>
        <v># 12</v>
      </c>
      <c r="E92" s="319" t="s">
        <v>114</v>
      </c>
      <c r="F92" s="259" t="str">
        <f>"# " &amp; VALUE(RIGHT(E92,2)+1)</f>
        <v># 8</v>
      </c>
      <c r="G92" s="272" t="s">
        <v>68</v>
      </c>
      <c r="H92" s="319"/>
      <c r="I92" s="40"/>
    </row>
    <row r="93" spans="1:9" ht="17" customHeight="1" thickBot="1">
      <c r="A93" s="136">
        <v>2300</v>
      </c>
      <c r="B93" s="261"/>
      <c r="C93" s="248"/>
      <c r="D93" s="320"/>
      <c r="E93" s="321"/>
      <c r="F93" s="322">
        <v>2305</v>
      </c>
      <c r="G93" s="313"/>
      <c r="H93" s="319" t="s">
        <v>166</v>
      </c>
      <c r="I93" s="159">
        <v>2300</v>
      </c>
    </row>
    <row r="94" spans="1:9" s="20" customFormat="1" ht="17" customHeight="1">
      <c r="A94" s="198"/>
      <c r="B94" s="253">
        <v>800632426</v>
      </c>
      <c r="C94" s="234"/>
      <c r="D94" s="245"/>
      <c r="E94" s="323"/>
      <c r="F94" s="315">
        <v>800632426</v>
      </c>
      <c r="G94" s="324" t="s">
        <v>56</v>
      </c>
      <c r="H94" s="319" t="s">
        <v>97</v>
      </c>
      <c r="I94" s="145"/>
    </row>
    <row r="95" spans="1:9" s="20" customFormat="1" ht="17" customHeight="1">
      <c r="A95" s="198"/>
      <c r="B95" s="257"/>
      <c r="C95" s="258" t="s">
        <v>53</v>
      </c>
      <c r="D95" s="325"/>
      <c r="E95" s="326" t="s">
        <v>171</v>
      </c>
      <c r="F95" s="258" t="s">
        <v>53</v>
      </c>
      <c r="G95" s="327" t="s">
        <v>164</v>
      </c>
      <c r="H95" s="328"/>
      <c r="I95" s="140"/>
    </row>
    <row r="96" spans="1:9" s="20" customFormat="1" ht="17" customHeight="1" thickBot="1">
      <c r="A96" s="199">
        <v>2315</v>
      </c>
      <c r="B96" s="257" t="s">
        <v>140</v>
      </c>
      <c r="C96" s="245" t="str">
        <f>"# " &amp; VALUE(RIGHT(B96,4)+1)</f>
        <v># 3573</v>
      </c>
      <c r="D96" s="245" t="str">
        <f>"# " &amp; VALUE(RIGHT(C96,4)+1)</f>
        <v># 3574</v>
      </c>
      <c r="E96" s="329"/>
      <c r="F96" s="330" t="s">
        <v>141</v>
      </c>
      <c r="G96" s="331" t="s">
        <v>57</v>
      </c>
      <c r="H96" s="332">
        <v>2315</v>
      </c>
      <c r="I96" s="200">
        <v>2315</v>
      </c>
    </row>
    <row r="97" spans="1:9" ht="17" customHeight="1" thickBot="1">
      <c r="A97" s="28">
        <v>30</v>
      </c>
      <c r="B97" s="333"/>
      <c r="C97" s="334"/>
      <c r="D97" s="334"/>
      <c r="E97" s="335" t="s">
        <v>172</v>
      </c>
      <c r="F97" s="334"/>
      <c r="G97" s="439" t="s">
        <v>40</v>
      </c>
      <c r="H97" s="440"/>
      <c r="I97" s="35">
        <v>30</v>
      </c>
    </row>
    <row r="98" spans="1:9" ht="17" customHeight="1">
      <c r="A98" s="36"/>
      <c r="B98" s="257"/>
      <c r="C98" s="236"/>
      <c r="D98" s="236" t="s">
        <v>41</v>
      </c>
      <c r="E98" s="23" t="s">
        <v>18</v>
      </c>
      <c r="F98" s="243"/>
      <c r="G98" s="201" t="s">
        <v>43</v>
      </c>
      <c r="H98" s="354" t="s">
        <v>242</v>
      </c>
      <c r="I98" s="157"/>
    </row>
    <row r="99" spans="1:9" ht="17" customHeight="1">
      <c r="A99" s="44"/>
      <c r="B99" s="257"/>
      <c r="C99" s="246"/>
      <c r="D99" s="246"/>
      <c r="E99" s="123" t="str">
        <f>E72</f>
        <v>冲遊泰國9 # 9</v>
      </c>
      <c r="F99" s="247"/>
      <c r="G99" s="123" t="str">
        <f>G72</f>
        <v>新聞透視 # 20</v>
      </c>
      <c r="H99" s="363" t="s">
        <v>251</v>
      </c>
      <c r="I99" s="40"/>
    </row>
    <row r="100" spans="1:9" ht="17" customHeight="1" thickBot="1">
      <c r="A100" s="44"/>
      <c r="B100" s="257"/>
      <c r="C100" s="246"/>
      <c r="D100" s="246"/>
      <c r="E100" s="113"/>
      <c r="F100" s="234">
        <v>2350</v>
      </c>
      <c r="G100" s="63"/>
      <c r="H100" s="353"/>
      <c r="I100" s="40"/>
    </row>
    <row r="101" spans="1:9" s="20" customFormat="1" ht="17" customHeight="1" thickBot="1">
      <c r="A101" s="11" t="s">
        <v>9</v>
      </c>
      <c r="B101" s="336"/>
      <c r="C101" s="337"/>
      <c r="D101" s="389" t="s">
        <v>365</v>
      </c>
      <c r="E101" s="30"/>
      <c r="F101" s="338"/>
      <c r="G101" s="97"/>
      <c r="H101" s="352"/>
      <c r="I101" s="43" t="s">
        <v>9</v>
      </c>
    </row>
    <row r="102" spans="1:9" ht="17" customHeight="1">
      <c r="A102" s="21"/>
      <c r="B102" s="184" t="s">
        <v>18</v>
      </c>
      <c r="C102" s="185" t="s">
        <v>18</v>
      </c>
      <c r="D102" s="396" t="s">
        <v>366</v>
      </c>
      <c r="E102" s="109" t="s">
        <v>18</v>
      </c>
      <c r="F102" s="48" t="s">
        <v>18</v>
      </c>
      <c r="G102" s="111" t="s">
        <v>43</v>
      </c>
      <c r="H102" s="142" t="s">
        <v>21</v>
      </c>
      <c r="I102" s="27"/>
    </row>
    <row r="103" spans="1:9" ht="17" customHeight="1">
      <c r="A103" s="44"/>
      <c r="B103" s="41" t="str">
        <f>$B$27</f>
        <v>共融弦樂  # 5</v>
      </c>
      <c r="C103" s="113" t="str">
        <f>C62</f>
        <v>胃食遊戲 - 沖繩篇 # 2</v>
      </c>
      <c r="D103" s="387" t="s">
        <v>367</v>
      </c>
      <c r="E103" s="109" t="str">
        <f>E62</f>
        <v>我要瞓鬥  I Want To $leep (15 EPI)</v>
      </c>
      <c r="F103" s="62" t="str">
        <f>F62</f>
        <v>浪漫台灣48小時 # 15</v>
      </c>
      <c r="G103" s="123" t="str">
        <f>G42</f>
        <v>周六聊Teen谷 # 19</v>
      </c>
      <c r="H103" s="25" t="str">
        <f>H72</f>
        <v>星期日檔案 # 20</v>
      </c>
      <c r="I103" s="40"/>
    </row>
    <row r="104" spans="1:9" ht="17" customHeight="1">
      <c r="A104" s="28">
        <v>30</v>
      </c>
      <c r="B104" s="202"/>
      <c r="C104" s="114"/>
      <c r="D104" s="386" t="s">
        <v>238</v>
      </c>
      <c r="E104" s="113" t="str">
        <f>E63</f>
        <v># 10</v>
      </c>
      <c r="F104" s="6"/>
      <c r="G104" s="114"/>
      <c r="H104" s="25"/>
      <c r="I104" s="35">
        <v>30</v>
      </c>
    </row>
    <row r="105" spans="1:9" ht="17" customHeight="1">
      <c r="A105" s="44"/>
      <c r="B105" s="37" t="s">
        <v>18</v>
      </c>
      <c r="C105" s="38"/>
      <c r="D105" s="72"/>
      <c r="E105" s="72"/>
      <c r="F105" s="72"/>
      <c r="G105" s="203" t="s">
        <v>43</v>
      </c>
      <c r="H105" s="204"/>
      <c r="I105" s="101"/>
    </row>
    <row r="106" spans="1:9" s="20" customFormat="1" ht="17" customHeight="1" thickBot="1">
      <c r="A106" s="11" t="s">
        <v>10</v>
      </c>
      <c r="B106" s="132"/>
      <c r="C106" s="132"/>
      <c r="D106" s="196" t="s">
        <v>120</v>
      </c>
      <c r="E106" s="132"/>
      <c r="F106" s="132"/>
      <c r="G106" s="425" t="s">
        <v>98</v>
      </c>
      <c r="H106" s="426"/>
      <c r="I106" s="117" t="s">
        <v>10</v>
      </c>
    </row>
    <row r="107" spans="1:9" ht="17" customHeight="1">
      <c r="A107" s="118"/>
      <c r="B107" s="62" t="s">
        <v>113</v>
      </c>
      <c r="C107" s="62" t="str">
        <f>"# " &amp; VALUE(RIGHT(B107,2)+1)</f>
        <v># 7</v>
      </c>
      <c r="D107" s="62" t="str">
        <f>"# " &amp; VALUE(RIGHT(C107,2)+1)</f>
        <v># 8</v>
      </c>
      <c r="E107" s="62" t="str">
        <f>"# " &amp; VALUE(RIGHT(D107,2)+1)</f>
        <v># 9</v>
      </c>
      <c r="F107" s="62" t="str">
        <f>"# " &amp; VALUE(RIGHT(E107,2)+1)</f>
        <v># 10</v>
      </c>
      <c r="G107" s="58" t="str">
        <f>G16</f>
        <v># 6</v>
      </c>
      <c r="H107" s="64" t="str">
        <f>H16</f>
        <v># 7</v>
      </c>
      <c r="I107" s="205"/>
    </row>
    <row r="108" spans="1:9" ht="17" customHeight="1">
      <c r="A108" s="206">
        <v>30</v>
      </c>
      <c r="B108" s="29"/>
      <c r="C108" s="33"/>
      <c r="D108" s="33"/>
      <c r="E108" s="33"/>
      <c r="F108" s="33"/>
      <c r="G108" s="31"/>
      <c r="H108" s="86"/>
      <c r="I108" s="207">
        <v>30</v>
      </c>
    </row>
    <row r="109" spans="1:9" ht="17" customHeight="1">
      <c r="A109" s="126"/>
      <c r="B109" s="37" t="s">
        <v>18</v>
      </c>
      <c r="C109" s="6"/>
      <c r="D109" s="62"/>
      <c r="E109" s="62"/>
      <c r="F109" s="39"/>
      <c r="G109" s="208" t="s">
        <v>43</v>
      </c>
      <c r="H109" s="110" t="s">
        <v>21</v>
      </c>
      <c r="I109" s="209"/>
    </row>
    <row r="110" spans="1:9" s="20" customFormat="1" ht="17" customHeight="1" thickBot="1">
      <c r="A110" s="11" t="s">
        <v>11</v>
      </c>
      <c r="B110" s="41"/>
      <c r="C110" s="5"/>
      <c r="D110" s="388" t="s">
        <v>362</v>
      </c>
      <c r="E110" s="62"/>
      <c r="F110" s="62"/>
      <c r="G110" s="191" t="str">
        <f>G88</f>
        <v>咔嚓中歐 #9</v>
      </c>
      <c r="H110" s="210"/>
      <c r="I110" s="43" t="s">
        <v>11</v>
      </c>
    </row>
    <row r="111" spans="1:9" ht="17" customHeight="1">
      <c r="A111" s="118"/>
      <c r="B111" s="41" t="str">
        <f>$B$81</f>
        <v># 1</v>
      </c>
      <c r="C111" s="62" t="str">
        <f>"# " &amp; VALUE(RIGHT(B111,2)+1)</f>
        <v># 2</v>
      </c>
      <c r="D111" s="62" t="str">
        <f>"# " &amp; VALUE(RIGHT(C111,2)+1)</f>
        <v># 3</v>
      </c>
      <c r="E111" s="62" t="str">
        <f>"# " &amp; VALUE(RIGHT(D111,2)+1)</f>
        <v># 4</v>
      </c>
      <c r="F111" s="62" t="str">
        <f>F81</f>
        <v># 5</v>
      </c>
      <c r="G111" s="111" t="s">
        <v>43</v>
      </c>
      <c r="H111" s="211" t="str">
        <f>H81</f>
        <v>福祿壽訓練學院 #6</v>
      </c>
      <c r="I111" s="102"/>
    </row>
    <row r="112" spans="1:9" ht="17" customHeight="1">
      <c r="A112" s="122">
        <v>30</v>
      </c>
      <c r="B112" s="66"/>
      <c r="C112" s="33"/>
      <c r="D112" s="33"/>
      <c r="E112" s="33"/>
      <c r="F112" s="33"/>
      <c r="G112" s="190"/>
      <c r="H112" s="210"/>
      <c r="I112" s="104">
        <v>30</v>
      </c>
    </row>
    <row r="113" spans="1:9" ht="17" customHeight="1">
      <c r="A113" s="126"/>
      <c r="B113" s="172" t="s">
        <v>18</v>
      </c>
      <c r="C113" s="189"/>
      <c r="D113" s="38" t="str">
        <f>$E$76</f>
        <v xml:space="preserve">愛．回家之開心速遞  Lo And Behold </v>
      </c>
      <c r="E113" s="38"/>
      <c r="F113" s="38"/>
      <c r="G113" s="395" t="s">
        <v>363</v>
      </c>
      <c r="H113" s="38" t="str">
        <f>$E$76</f>
        <v xml:space="preserve">愛．回家之開心速遞  Lo And Behold </v>
      </c>
      <c r="I113" s="209"/>
    </row>
    <row r="114" spans="1:9" s="20" customFormat="1" ht="17" customHeight="1" thickBot="1">
      <c r="A114" s="11" t="s">
        <v>12</v>
      </c>
      <c r="B114" s="29" t="str">
        <f>$B$77</f>
        <v># 2279</v>
      </c>
      <c r="C114" s="33" t="str">
        <f>"# " &amp; VALUE(RIGHT(B114,4)+1)</f>
        <v># 2280</v>
      </c>
      <c r="D114" s="33" t="str">
        <f t="shared" ref="D114:F114" si="11">"# " &amp; VALUE(RIGHT(C114,4)+1)</f>
        <v># 2281</v>
      </c>
      <c r="E114" s="33" t="str">
        <f t="shared" si="11"/>
        <v># 2282</v>
      </c>
      <c r="F114" s="33" t="str">
        <f t="shared" si="11"/>
        <v># 2283</v>
      </c>
      <c r="G114" s="390" t="s">
        <v>364</v>
      </c>
      <c r="H114" s="33" t="s">
        <v>168</v>
      </c>
      <c r="I114" s="43" t="s">
        <v>12</v>
      </c>
    </row>
    <row r="115" spans="1:9" ht="17" customHeight="1">
      <c r="A115" s="118"/>
      <c r="B115" s="172" t="s">
        <v>18</v>
      </c>
      <c r="C115" s="72"/>
      <c r="D115" s="213" t="s">
        <v>46</v>
      </c>
      <c r="E115" s="38"/>
      <c r="F115" s="38"/>
      <c r="G115" s="38"/>
      <c r="H115" s="38"/>
      <c r="I115" s="102"/>
    </row>
    <row r="116" spans="1:9" ht="17" customHeight="1">
      <c r="A116" s="206">
        <v>30</v>
      </c>
      <c r="B116" s="33" t="str">
        <f>B75</f>
        <v># 133</v>
      </c>
      <c r="C116" s="33" t="str">
        <f t="shared" ref="C116:E116" si="12">C75</f>
        <v># 134</v>
      </c>
      <c r="D116" s="33" t="str">
        <f t="shared" si="12"/>
        <v># 135</v>
      </c>
      <c r="E116" s="33" t="str">
        <f t="shared" si="12"/>
        <v># 136</v>
      </c>
      <c r="F116" s="33" t="str">
        <f t="shared" ref="F116:G116" si="13">F75</f>
        <v># 137</v>
      </c>
      <c r="G116" s="33" t="str">
        <f t="shared" si="13"/>
        <v># 138</v>
      </c>
      <c r="H116" s="33" t="str">
        <f t="shared" ref="H116" si="14">H75</f>
        <v>What's On City 2024</v>
      </c>
      <c r="I116" s="104">
        <v>30</v>
      </c>
    </row>
    <row r="117" spans="1:9" ht="17" customHeight="1">
      <c r="A117" s="122"/>
      <c r="B117" s="214" t="s">
        <v>18</v>
      </c>
      <c r="C117" s="72" t="s">
        <v>18</v>
      </c>
      <c r="D117" s="78" t="s">
        <v>18</v>
      </c>
      <c r="E117" s="78" t="s">
        <v>18</v>
      </c>
      <c r="F117" s="78" t="s">
        <v>18</v>
      </c>
      <c r="G117" s="111" t="s">
        <v>43</v>
      </c>
      <c r="H117" s="142" t="s">
        <v>21</v>
      </c>
      <c r="I117" s="106"/>
    </row>
    <row r="118" spans="1:9" s="20" customFormat="1" ht="17" customHeight="1" thickBot="1">
      <c r="A118" s="11" t="s">
        <v>15</v>
      </c>
      <c r="B118" s="97" t="str">
        <f>B72</f>
        <v>解風大阪 # 6</v>
      </c>
      <c r="C118" s="62" t="str">
        <f>$C$72</f>
        <v>冲遊泰國9 # 8</v>
      </c>
      <c r="D118" s="58" t="str">
        <f>$D$72</f>
        <v>就算得你一個觀衆 # 4</v>
      </c>
      <c r="E118" s="58" t="str">
        <f>$E$72</f>
        <v>冲遊泰國9 # 9</v>
      </c>
      <c r="F118" s="31" t="str">
        <f>F72</f>
        <v>最強生命線 # 346</v>
      </c>
      <c r="G118" s="195" t="str">
        <f>G85</f>
        <v>唔滾唔知有料到 # 9</v>
      </c>
      <c r="H118" s="124"/>
      <c r="I118" s="43" t="s">
        <v>15</v>
      </c>
    </row>
    <row r="119" spans="1:9" ht="17" customHeight="1">
      <c r="A119" s="118"/>
      <c r="B119" s="37" t="s">
        <v>18</v>
      </c>
      <c r="C119" s="38"/>
      <c r="D119" s="38"/>
      <c r="E119" s="38"/>
      <c r="F119" s="119"/>
      <c r="G119" s="111" t="s">
        <v>43</v>
      </c>
      <c r="H119" s="197" t="str">
        <f>H86</f>
        <v>芷珊約您 #5</v>
      </c>
      <c r="I119" s="52"/>
    </row>
    <row r="120" spans="1:9" ht="17" customHeight="1">
      <c r="A120" s="206">
        <v>30</v>
      </c>
      <c r="B120" s="178"/>
      <c r="C120" s="6"/>
      <c r="D120" s="6" t="str">
        <f>D65</f>
        <v>師奶MADAM Madam Cutie On Duty (20 EPI)</v>
      </c>
      <c r="E120" s="179"/>
      <c r="F120" s="215"/>
      <c r="G120" s="191" t="str">
        <f>G82</f>
        <v>窺心事 #5</v>
      </c>
      <c r="H120" s="216"/>
      <c r="I120" s="60">
        <v>30</v>
      </c>
    </row>
    <row r="121" spans="1:9" ht="17" customHeight="1">
      <c r="A121" s="122"/>
      <c r="B121" s="41" t="str">
        <f>B66</f>
        <v xml:space="preserve"># 10 </v>
      </c>
      <c r="C121" s="62" t="str">
        <f>C66</f>
        <v># 11</v>
      </c>
      <c r="D121" s="62" t="str">
        <f>D66</f>
        <v># 12</v>
      </c>
      <c r="E121" s="62" t="str">
        <f>E66</f>
        <v># 13</v>
      </c>
      <c r="F121" s="63" t="str">
        <f>F66</f>
        <v># 14</v>
      </c>
      <c r="G121" s="111" t="s">
        <v>43</v>
      </c>
      <c r="H121" s="142" t="s">
        <v>21</v>
      </c>
      <c r="I121" s="65"/>
    </row>
    <row r="122" spans="1:9" s="20" customFormat="1" ht="17" customHeight="1" thickBot="1">
      <c r="A122" s="11" t="s">
        <v>13</v>
      </c>
      <c r="B122" s="66"/>
      <c r="C122" s="33"/>
      <c r="D122" s="33"/>
      <c r="E122" s="33"/>
      <c r="F122" s="32"/>
      <c r="G122" s="194" t="str">
        <f>G91</f>
        <v>膽粗粗．HERE WE GO # 20</v>
      </c>
      <c r="H122" s="80" t="str">
        <f>H93</f>
        <v>J Music #41</v>
      </c>
      <c r="I122" s="14" t="s">
        <v>13</v>
      </c>
    </row>
    <row r="123" spans="1:9" ht="17" customHeight="1">
      <c r="A123" s="44"/>
      <c r="B123" s="127" t="s">
        <v>18</v>
      </c>
      <c r="C123" s="83"/>
      <c r="D123" s="6"/>
      <c r="E123" s="6"/>
      <c r="F123" s="6"/>
      <c r="G123" s="111" t="s">
        <v>43</v>
      </c>
      <c r="H123" s="142" t="s">
        <v>21</v>
      </c>
      <c r="I123" s="217"/>
    </row>
    <row r="124" spans="1:9" ht="17" customHeight="1">
      <c r="A124" s="206" t="s">
        <v>2</v>
      </c>
      <c r="B124" s="218"/>
      <c r="C124" s="5"/>
      <c r="D124" s="62" t="str">
        <f>D39</f>
        <v>流行都市  Big City Shop 2024</v>
      </c>
      <c r="E124" s="6"/>
      <c r="F124" s="62"/>
      <c r="G124" s="123" t="str">
        <f>G72</f>
        <v>新聞透視 # 20</v>
      </c>
      <c r="H124" s="80" t="str">
        <f>H40</f>
        <v>Sunday好戲王 # 16</v>
      </c>
      <c r="I124" s="60" t="s">
        <v>2</v>
      </c>
    </row>
    <row r="125" spans="1:9" ht="17" customHeight="1">
      <c r="A125" s="122"/>
      <c r="B125" s="62" t="str">
        <f>B40</f>
        <v># 95</v>
      </c>
      <c r="C125" s="62" t="str">
        <f>C40</f>
        <v># 96</v>
      </c>
      <c r="D125" s="62" t="str">
        <f>D40</f>
        <v># 97</v>
      </c>
      <c r="E125" s="62" t="str">
        <f>E40</f>
        <v># 98</v>
      </c>
      <c r="F125" s="62" t="str">
        <f>F40</f>
        <v># 99</v>
      </c>
      <c r="G125" s="111" t="s">
        <v>43</v>
      </c>
      <c r="H125" s="59"/>
      <c r="I125" s="84"/>
    </row>
    <row r="126" spans="1:9" ht="17" customHeight="1" thickBot="1">
      <c r="A126" s="219" t="s">
        <v>14</v>
      </c>
      <c r="B126" s="220"/>
      <c r="C126" s="221"/>
      <c r="D126" s="221"/>
      <c r="E126" s="221"/>
      <c r="F126" s="222"/>
      <c r="G126" s="223" t="str">
        <f>G88</f>
        <v>咔嚓中歐 #9</v>
      </c>
      <c r="H126" s="224"/>
      <c r="I126" s="225" t="s">
        <v>14</v>
      </c>
    </row>
    <row r="127" spans="1:9" ht="17" customHeight="1" thickTop="1">
      <c r="A127" s="226"/>
      <c r="B127" s="5"/>
      <c r="C127" s="6"/>
      <c r="D127" s="6"/>
      <c r="E127" s="6"/>
      <c r="F127" s="6"/>
      <c r="G127" s="6"/>
      <c r="H127" s="431">
        <f ca="1">TODAY()</f>
        <v>45436</v>
      </c>
      <c r="I127" s="432"/>
    </row>
    <row r="128" spans="1:9" ht="17" customHeight="1"/>
    <row r="129" ht="17" customHeight="1"/>
    <row r="130" ht="17" customHeight="1"/>
  </sheetData>
  <mergeCells count="19">
    <mergeCell ref="G64:H64"/>
    <mergeCell ref="C50:E50"/>
    <mergeCell ref="G26:H26"/>
    <mergeCell ref="G27:H27"/>
    <mergeCell ref="C57:D57"/>
    <mergeCell ref="H127:I127"/>
    <mergeCell ref="B69:F69"/>
    <mergeCell ref="G69:H69"/>
    <mergeCell ref="E91:F91"/>
    <mergeCell ref="G97:H97"/>
    <mergeCell ref="G106:H106"/>
    <mergeCell ref="C1:G1"/>
    <mergeCell ref="H2:I2"/>
    <mergeCell ref="B11:F11"/>
    <mergeCell ref="G11:H11"/>
    <mergeCell ref="E57:F57"/>
    <mergeCell ref="F6:G6"/>
    <mergeCell ref="D6:E6"/>
    <mergeCell ref="G15:H15"/>
  </mergeCells>
  <phoneticPr fontId="0" type="noConversion"/>
  <printOptions horizontalCentered="1"/>
  <pageMargins left="0" right="0" top="0.27559055118110237" bottom="0" header="0.11811023622047245" footer="0"/>
  <pageSetup paperSize="9" scale="38" orientation="portrait" r:id="rId1"/>
  <headerFooter alignWithMargins="0"/>
  <rowBreaks count="1" manualBreakCount="1">
    <brk id="12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4CE43-4519-4F84-A7C4-B466BC2783F0}">
  <dimension ref="A1:I130"/>
  <sheetViews>
    <sheetView zoomScale="66" zoomScaleNormal="66" workbookViewId="0">
      <pane ySplit="4" topLeftCell="A78" activePane="bottomLeft" state="frozen"/>
      <selection pane="bottomLeft" activeCell="E83" sqref="E83"/>
    </sheetView>
  </sheetViews>
  <sheetFormatPr defaultColWidth="9.453125" defaultRowHeight="15.5"/>
  <cols>
    <col min="1" max="1" width="7.6328125" style="227" customWidth="1"/>
    <col min="2" max="8" width="32.6328125" style="4" customWidth="1"/>
    <col min="9" max="9" width="7.6328125" style="228" customWidth="1"/>
    <col min="10" max="16384" width="9.453125" style="4"/>
  </cols>
  <sheetData>
    <row r="1" spans="1:9" ht="36" customHeight="1">
      <c r="A1" s="2"/>
      <c r="B1" s="3"/>
      <c r="C1" s="416" t="s">
        <v>252</v>
      </c>
      <c r="D1" s="416"/>
      <c r="E1" s="416"/>
      <c r="F1" s="416"/>
      <c r="G1" s="416"/>
      <c r="H1" s="3"/>
      <c r="I1" s="3"/>
    </row>
    <row r="2" spans="1:9" ht="17" customHeight="1" thickBot="1">
      <c r="A2" s="5" t="s">
        <v>253</v>
      </c>
      <c r="B2" s="6"/>
      <c r="C2" s="6"/>
      <c r="D2" s="1" t="s">
        <v>19</v>
      </c>
      <c r="E2" s="1"/>
      <c r="F2" s="7"/>
      <c r="G2" s="7"/>
      <c r="H2" s="417" t="s">
        <v>254</v>
      </c>
      <c r="I2" s="417"/>
    </row>
    <row r="3" spans="1:9" ht="17" customHeight="1" thickTop="1">
      <c r="A3" s="8" t="s">
        <v>20</v>
      </c>
      <c r="B3" s="9" t="s">
        <v>27</v>
      </c>
      <c r="C3" s="9" t="s">
        <v>28</v>
      </c>
      <c r="D3" s="9" t="s">
        <v>29</v>
      </c>
      <c r="E3" s="9" t="s">
        <v>176</v>
      </c>
      <c r="F3" s="9" t="s">
        <v>31</v>
      </c>
      <c r="G3" s="9" t="s">
        <v>32</v>
      </c>
      <c r="H3" s="9" t="s">
        <v>33</v>
      </c>
      <c r="I3" s="10" t="s">
        <v>20</v>
      </c>
    </row>
    <row r="4" spans="1:9" ht="17" customHeight="1" thickBot="1">
      <c r="A4" s="11"/>
      <c r="B4" s="12">
        <v>45432</v>
      </c>
      <c r="C4" s="13">
        <f t="shared" ref="C4:H4" si="0">SUM(B4+1)</f>
        <v>45433</v>
      </c>
      <c r="D4" s="13">
        <f t="shared" si="0"/>
        <v>45434</v>
      </c>
      <c r="E4" s="13">
        <f t="shared" si="0"/>
        <v>45435</v>
      </c>
      <c r="F4" s="13">
        <f t="shared" si="0"/>
        <v>45436</v>
      </c>
      <c r="G4" s="13">
        <f t="shared" si="0"/>
        <v>45437</v>
      </c>
      <c r="H4" s="13">
        <f t="shared" si="0"/>
        <v>45438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18</v>
      </c>
      <c r="C6" s="23" t="s">
        <v>18</v>
      </c>
      <c r="D6" s="418" t="s">
        <v>177</v>
      </c>
      <c r="E6" s="419"/>
      <c r="F6" s="420" t="s">
        <v>178</v>
      </c>
      <c r="G6" s="420"/>
      <c r="H6" s="26"/>
      <c r="I6" s="27"/>
    </row>
    <row r="7" spans="1:9" ht="17" customHeight="1">
      <c r="A7" s="28">
        <v>30</v>
      </c>
      <c r="B7" s="29" t="str">
        <f>LEFT($H$67,5) &amp; " # " &amp; VALUE(RIGHT($H$67,2)-1)</f>
        <v>財經透視  # 20</v>
      </c>
      <c r="C7" s="30" t="str">
        <f>B27</f>
        <v>新聞掏寶  # 8</v>
      </c>
      <c r="D7" s="31" t="str">
        <f>C58</f>
        <v># 9</v>
      </c>
      <c r="E7" s="32" t="str">
        <f>"# " &amp; VALUE(RIGHT(D7,2)+1)</f>
        <v># 10</v>
      </c>
      <c r="F7" s="31" t="str">
        <f>E58</f>
        <v># 11</v>
      </c>
      <c r="G7" s="33" t="str">
        <f>"# " &amp; VALUE(RIGHT(F7,2)+1)</f>
        <v># 12</v>
      </c>
      <c r="H7" s="34" t="str">
        <f>D72</f>
        <v>就算得你一個觀衆 # 5</v>
      </c>
      <c r="I7" s="35">
        <v>30</v>
      </c>
    </row>
    <row r="8" spans="1:9" ht="17" customHeight="1">
      <c r="A8" s="36"/>
      <c r="B8" s="37" t="s">
        <v>18</v>
      </c>
      <c r="C8" s="38"/>
      <c r="D8" s="38"/>
      <c r="E8" s="39" t="str">
        <f>$E$74</f>
        <v>東張西望  Scoop 2024</v>
      </c>
      <c r="F8" s="38"/>
      <c r="G8" s="38"/>
      <c r="H8" s="38"/>
      <c r="I8" s="40"/>
    </row>
    <row r="9" spans="1:9" s="20" customFormat="1" ht="17" customHeight="1" thickBot="1">
      <c r="A9" s="11" t="s">
        <v>0</v>
      </c>
      <c r="B9" s="41" t="str">
        <f>"# " &amp; VALUE(RIGHT(B75,4)-1)</f>
        <v># 139</v>
      </c>
      <c r="C9" s="42" t="str">
        <f t="shared" ref="C9:H9" si="1">B75</f>
        <v># 140</v>
      </c>
      <c r="D9" s="42" t="str">
        <f t="shared" si="1"/>
        <v># 141</v>
      </c>
      <c r="E9" s="42" t="str">
        <f t="shared" si="1"/>
        <v># 142</v>
      </c>
      <c r="F9" s="42" t="str">
        <f t="shared" si="1"/>
        <v># 143</v>
      </c>
      <c r="G9" s="42" t="str">
        <f t="shared" si="1"/>
        <v># 144</v>
      </c>
      <c r="H9" s="42" t="str">
        <f t="shared" si="1"/>
        <v># 145</v>
      </c>
      <c r="I9" s="43" t="s">
        <v>0</v>
      </c>
    </row>
    <row r="10" spans="1:9" ht="17" customHeight="1">
      <c r="A10" s="44"/>
      <c r="B10" s="229"/>
      <c r="C10" s="230"/>
      <c r="D10" s="230"/>
      <c r="E10" s="230"/>
      <c r="F10" s="231"/>
      <c r="G10" s="229"/>
      <c r="H10" s="232"/>
      <c r="I10" s="27"/>
    </row>
    <row r="11" spans="1:9" ht="17" customHeight="1">
      <c r="A11" s="28">
        <v>30</v>
      </c>
      <c r="B11" s="421" t="s">
        <v>179</v>
      </c>
      <c r="C11" s="422"/>
      <c r="D11" s="422"/>
      <c r="E11" s="422"/>
      <c r="F11" s="423"/>
      <c r="G11" s="421" t="s">
        <v>35</v>
      </c>
      <c r="H11" s="424"/>
      <c r="I11" s="35">
        <v>30</v>
      </c>
    </row>
    <row r="12" spans="1:9" ht="17" customHeight="1">
      <c r="A12" s="45"/>
      <c r="B12" s="237"/>
      <c r="C12" s="234"/>
      <c r="D12" s="236"/>
      <c r="E12" s="234"/>
      <c r="F12" s="235"/>
      <c r="G12" s="237"/>
      <c r="H12" s="238"/>
      <c r="I12" s="40"/>
    </row>
    <row r="13" spans="1:9" s="20" customFormat="1" ht="17" customHeight="1" thickBot="1">
      <c r="A13" s="46" t="s">
        <v>1</v>
      </c>
      <c r="B13" s="239"/>
      <c r="C13" s="240"/>
      <c r="D13" s="241"/>
      <c r="E13" s="241"/>
      <c r="F13" s="242"/>
      <c r="G13" s="233"/>
      <c r="H13" s="243"/>
      <c r="I13" s="43" t="s">
        <v>1</v>
      </c>
    </row>
    <row r="14" spans="1:9" ht="17" customHeight="1">
      <c r="A14" s="47"/>
      <c r="B14" s="48">
        <v>800187901</v>
      </c>
      <c r="C14" s="48"/>
      <c r="D14" s="48"/>
      <c r="E14" s="48"/>
      <c r="F14" s="49"/>
      <c r="G14" s="50">
        <v>800385510</v>
      </c>
      <c r="H14" s="51"/>
      <c r="I14" s="52"/>
    </row>
    <row r="15" spans="1:9" ht="17" customHeight="1">
      <c r="A15" s="53" t="s">
        <v>2</v>
      </c>
      <c r="B15" s="54"/>
      <c r="C15" s="55"/>
      <c r="D15" s="62" t="s">
        <v>255</v>
      </c>
      <c r="E15" s="56"/>
      <c r="F15" s="57"/>
      <c r="G15" s="425" t="s">
        <v>98</v>
      </c>
      <c r="H15" s="426"/>
      <c r="I15" s="60" t="s">
        <v>2</v>
      </c>
    </row>
    <row r="16" spans="1:9" ht="17" customHeight="1">
      <c r="A16" s="61"/>
      <c r="B16" s="41" t="s">
        <v>256</v>
      </c>
      <c r="C16" s="62" t="str">
        <f t="shared" ref="C16:F16" si="2">"# " &amp; VALUE(RIGHT(B16,2)+1)</f>
        <v># 13</v>
      </c>
      <c r="D16" s="62" t="str">
        <f t="shared" si="2"/>
        <v># 14</v>
      </c>
      <c r="E16" s="62" t="str">
        <f t="shared" si="2"/>
        <v># 15</v>
      </c>
      <c r="F16" s="63" t="str">
        <f t="shared" si="2"/>
        <v># 16</v>
      </c>
      <c r="G16" s="58" t="s">
        <v>257</v>
      </c>
      <c r="H16" s="64" t="s">
        <v>115</v>
      </c>
      <c r="I16" s="65"/>
    </row>
    <row r="17" spans="1:9" s="20" customFormat="1" ht="17" customHeight="1" thickBot="1">
      <c r="A17" s="46" t="s">
        <v>3</v>
      </c>
      <c r="B17" s="66" t="s">
        <v>17</v>
      </c>
      <c r="C17" s="33"/>
      <c r="D17" s="67"/>
      <c r="E17" s="67"/>
      <c r="F17" s="68"/>
      <c r="G17" s="69"/>
      <c r="H17" s="70"/>
      <c r="I17" s="14" t="s">
        <v>16</v>
      </c>
    </row>
    <row r="18" spans="1:9" s="20" customFormat="1" ht="17" customHeight="1">
      <c r="A18" s="71"/>
      <c r="B18" s="72">
        <v>800563025</v>
      </c>
      <c r="C18" s="38"/>
      <c r="D18" s="38"/>
      <c r="E18" s="73" t="s">
        <v>69</v>
      </c>
      <c r="F18" s="38"/>
      <c r="G18" s="6"/>
      <c r="H18" s="74"/>
      <c r="I18" s="19"/>
    </row>
    <row r="19" spans="1:9" s="20" customFormat="1" ht="17" customHeight="1" thickBot="1">
      <c r="A19" s="75"/>
      <c r="B19" s="33" t="s">
        <v>258</v>
      </c>
      <c r="C19" s="33" t="str">
        <f t="shared" ref="C19:H19" si="3">"# " &amp; VALUE(RIGHT(B19,2)+1)</f>
        <v># 78</v>
      </c>
      <c r="D19" s="33" t="str">
        <f t="shared" si="3"/>
        <v># 79</v>
      </c>
      <c r="E19" s="33" t="str">
        <f t="shared" si="3"/>
        <v># 80</v>
      </c>
      <c r="F19" s="33" t="str">
        <f t="shared" si="3"/>
        <v># 81</v>
      </c>
      <c r="G19" s="33" t="str">
        <f t="shared" si="3"/>
        <v># 82</v>
      </c>
      <c r="H19" s="33" t="str">
        <f t="shared" si="3"/>
        <v># 83</v>
      </c>
      <c r="I19" s="19" t="s">
        <v>70</v>
      </c>
    </row>
    <row r="20" spans="1:9" ht="17" customHeight="1">
      <c r="A20" s="76"/>
      <c r="B20" s="94" t="s">
        <v>18</v>
      </c>
      <c r="C20" s="6"/>
      <c r="D20" s="38"/>
      <c r="E20" s="39" t="s">
        <v>182</v>
      </c>
      <c r="F20" s="38"/>
      <c r="G20" s="79"/>
      <c r="H20" s="80"/>
      <c r="I20" s="52"/>
    </row>
    <row r="21" spans="1:9" ht="17" customHeight="1">
      <c r="A21" s="76" t="s">
        <v>2</v>
      </c>
      <c r="B21" s="33" t="str">
        <f>"# " &amp; VALUE(RIGHT(B77,4)-1)</f>
        <v># 2284</v>
      </c>
      <c r="C21" s="33" t="str">
        <f t="shared" ref="C21:G21" si="4">"# " &amp; VALUE(RIGHT(B21,4)+1)</f>
        <v># 2285</v>
      </c>
      <c r="D21" s="33" t="str">
        <f t="shared" si="4"/>
        <v># 2286</v>
      </c>
      <c r="E21" s="33" t="str">
        <f t="shared" si="4"/>
        <v># 2287</v>
      </c>
      <c r="F21" s="33" t="str">
        <f t="shared" si="4"/>
        <v># 2288</v>
      </c>
      <c r="G21" s="32" t="str">
        <f t="shared" si="4"/>
        <v># 2289</v>
      </c>
      <c r="H21" s="81" t="s">
        <v>259</v>
      </c>
      <c r="I21" s="60" t="s">
        <v>2</v>
      </c>
    </row>
    <row r="22" spans="1:9" ht="17" customHeight="1">
      <c r="A22" s="82"/>
      <c r="B22" s="244" t="s">
        <v>23</v>
      </c>
      <c r="C22" s="245"/>
      <c r="D22" s="246"/>
      <c r="E22" s="245" t="s">
        <v>47</v>
      </c>
      <c r="F22" s="245"/>
      <c r="G22" s="246"/>
      <c r="H22" s="247"/>
      <c r="I22" s="84"/>
    </row>
    <row r="23" spans="1:9" s="20" customFormat="1" ht="17" customHeight="1" thickBot="1">
      <c r="A23" s="85" t="s">
        <v>4</v>
      </c>
      <c r="B23" s="248" t="s">
        <v>260</v>
      </c>
      <c r="C23" s="248" t="str">
        <f>"# " &amp; VALUE(RIGHT(B23,3)+1)</f>
        <v># 998</v>
      </c>
      <c r="D23" s="245" t="str">
        <f t="shared" ref="D23:H23" si="5">"# " &amp; VALUE(RIGHT(C23,4)+1)</f>
        <v># 999</v>
      </c>
      <c r="E23" s="248" t="str">
        <f t="shared" si="5"/>
        <v># 1000</v>
      </c>
      <c r="F23" s="245" t="str">
        <f t="shared" si="5"/>
        <v># 1001</v>
      </c>
      <c r="G23" s="245" t="str">
        <f t="shared" si="5"/>
        <v># 1002</v>
      </c>
      <c r="H23" s="249" t="str">
        <f t="shared" si="5"/>
        <v># 1003</v>
      </c>
      <c r="I23" s="19" t="s">
        <v>4</v>
      </c>
    </row>
    <row r="24" spans="1:9" ht="17" customHeight="1">
      <c r="A24" s="87"/>
      <c r="B24" s="88" t="s">
        <v>92</v>
      </c>
      <c r="C24" s="78" t="s">
        <v>18</v>
      </c>
      <c r="D24" s="72" t="str">
        <f>C91</f>
        <v>沙特阿拉伯潮什麼 Hipster Tour - Saudi Arabia (6 EPI)</v>
      </c>
      <c r="E24" s="38"/>
      <c r="F24" s="88" t="s">
        <v>92</v>
      </c>
      <c r="G24" s="72">
        <v>800425045</v>
      </c>
      <c r="H24" s="89"/>
      <c r="I24" s="90"/>
    </row>
    <row r="25" spans="1:9" ht="17" customHeight="1">
      <c r="A25" s="91" t="s">
        <v>2</v>
      </c>
      <c r="B25" s="30" t="s">
        <v>257</v>
      </c>
      <c r="C25" s="31" t="str">
        <f>B92</f>
        <v># 1</v>
      </c>
      <c r="D25" s="33" t="str">
        <f>"# " &amp; VALUE(RIGHT(C25,2)+1)</f>
        <v># 2</v>
      </c>
      <c r="E25" s="33" t="str">
        <f>"# " &amp; VALUE(RIGHT(D25,2)+1)</f>
        <v># 3</v>
      </c>
      <c r="F25" s="30" t="str">
        <f>E92</f>
        <v># 9</v>
      </c>
      <c r="G25" s="62"/>
      <c r="H25" s="92"/>
      <c r="I25" s="60" t="s">
        <v>2</v>
      </c>
    </row>
    <row r="26" spans="1:9" ht="17" customHeight="1">
      <c r="A26" s="93"/>
      <c r="B26" s="77" t="s">
        <v>18</v>
      </c>
      <c r="C26" s="83" t="s">
        <v>18</v>
      </c>
      <c r="D26" s="94" t="s">
        <v>18</v>
      </c>
      <c r="E26" s="94" t="s">
        <v>18</v>
      </c>
      <c r="F26" s="94" t="s">
        <v>18</v>
      </c>
      <c r="G26" s="427" t="s">
        <v>121</v>
      </c>
      <c r="H26" s="426"/>
      <c r="I26" s="84"/>
    </row>
    <row r="27" spans="1:9" ht="17" customHeight="1" thickBot="1">
      <c r="A27" s="96"/>
      <c r="B27" s="63" t="str">
        <f>LEFT($H$36,5) &amp; " # " &amp; VALUE(RIGHT($H$36,1)-1)</f>
        <v>新聞掏寶  # 8</v>
      </c>
      <c r="C27" s="24" t="str">
        <f>B72</f>
        <v>解風大阪 # 7</v>
      </c>
      <c r="D27" s="58" t="str">
        <f>C72</f>
        <v>冲遊泰國9 # 10</v>
      </c>
      <c r="E27" s="58" t="str">
        <f>D72</f>
        <v>就算得你一個觀衆 # 5</v>
      </c>
      <c r="F27" s="58" t="str">
        <f>E72</f>
        <v>冲遊泰國9 # 11</v>
      </c>
      <c r="G27" s="428" t="s">
        <v>122</v>
      </c>
      <c r="H27" s="429"/>
      <c r="I27" s="84"/>
    </row>
    <row r="28" spans="1:9" s="20" customFormat="1" ht="17" customHeight="1" thickBot="1">
      <c r="A28" s="11" t="s">
        <v>5</v>
      </c>
      <c r="B28" s="97"/>
      <c r="C28" s="63"/>
      <c r="D28" s="31"/>
      <c r="E28" s="31"/>
      <c r="F28" s="31"/>
      <c r="G28" s="58" t="s">
        <v>261</v>
      </c>
      <c r="H28" s="59" t="s">
        <v>262</v>
      </c>
      <c r="I28" s="19" t="s">
        <v>5</v>
      </c>
    </row>
    <row r="29" spans="1:9" ht="17" customHeight="1">
      <c r="A29" s="98"/>
      <c r="B29" s="37" t="s">
        <v>18</v>
      </c>
      <c r="C29" s="39"/>
      <c r="D29" s="39"/>
      <c r="E29" s="39"/>
      <c r="F29" s="79"/>
      <c r="G29" s="100"/>
      <c r="H29" s="101"/>
      <c r="I29" s="102"/>
    </row>
    <row r="30" spans="1:9" ht="17" customHeight="1">
      <c r="A30" s="91" t="s">
        <v>2</v>
      </c>
      <c r="B30" s="343"/>
      <c r="C30" s="62"/>
      <c r="D30" s="62" t="str">
        <f>D80</f>
        <v>家族榮耀之繼承者 The Heir to the Throne (30 EPI)</v>
      </c>
      <c r="E30" s="62"/>
      <c r="F30" s="63"/>
      <c r="G30" s="58"/>
      <c r="H30" s="59"/>
      <c r="I30" s="104" t="s">
        <v>2</v>
      </c>
    </row>
    <row r="31" spans="1:9" ht="17" customHeight="1">
      <c r="A31" s="82"/>
      <c r="B31" s="58" t="str">
        <f>"# " &amp; VALUE(RIGHT(B81,2)-1)</f>
        <v># 5</v>
      </c>
      <c r="C31" s="62" t="str">
        <f>"# " &amp; VALUE(RIGHT(C81,2)-1)</f>
        <v># 6</v>
      </c>
      <c r="D31" s="62" t="str">
        <f>"# " &amp; VALUE(RIGHT(D81,2)-1)</f>
        <v># 7</v>
      </c>
      <c r="E31" s="62" t="str">
        <f>"# " &amp; VALUE(RIGHT(E81,2)-1)</f>
        <v># 8</v>
      </c>
      <c r="F31" s="63" t="str">
        <f>"# " &amp; VALUE(RIGHT(F81,2)-1)</f>
        <v># 9</v>
      </c>
      <c r="G31" s="58"/>
      <c r="H31" s="59"/>
      <c r="I31" s="106"/>
    </row>
    <row r="32" spans="1:9" s="20" customFormat="1" ht="17" customHeight="1" thickBot="1">
      <c r="A32" s="85" t="s">
        <v>6</v>
      </c>
      <c r="B32" s="344"/>
      <c r="C32" s="33"/>
      <c r="D32" s="33"/>
      <c r="E32" s="33"/>
      <c r="F32" s="32"/>
      <c r="G32" s="108" t="s">
        <v>17</v>
      </c>
      <c r="H32" s="70"/>
      <c r="I32" s="43" t="s">
        <v>6</v>
      </c>
    </row>
    <row r="33" spans="1:9" ht="17" customHeight="1">
      <c r="A33" s="98"/>
      <c r="B33" s="83" t="s">
        <v>18</v>
      </c>
      <c r="C33" s="6"/>
      <c r="D33" s="6"/>
      <c r="E33" s="62" t="str">
        <f>$E$74</f>
        <v>東張西望  Scoop 2024</v>
      </c>
      <c r="F33" s="6"/>
      <c r="G33" s="38"/>
      <c r="H33" s="89"/>
      <c r="I33" s="106"/>
    </row>
    <row r="34" spans="1:9" ht="17" customHeight="1">
      <c r="A34" s="91" t="s">
        <v>2</v>
      </c>
      <c r="B34" s="33" t="str">
        <f t="shared" ref="B34:H34" si="6">B9</f>
        <v># 139</v>
      </c>
      <c r="C34" s="33" t="str">
        <f t="shared" si="6"/>
        <v># 140</v>
      </c>
      <c r="D34" s="33" t="str">
        <f t="shared" si="6"/>
        <v># 141</v>
      </c>
      <c r="E34" s="33" t="str">
        <f t="shared" si="6"/>
        <v># 142</v>
      </c>
      <c r="F34" s="33" t="str">
        <f t="shared" si="6"/>
        <v># 143</v>
      </c>
      <c r="G34" s="33" t="str">
        <f t="shared" si="6"/>
        <v># 144</v>
      </c>
      <c r="H34" s="86" t="str">
        <f t="shared" si="6"/>
        <v># 145</v>
      </c>
      <c r="I34" s="104" t="s">
        <v>2</v>
      </c>
    </row>
    <row r="35" spans="1:9" ht="17" customHeight="1">
      <c r="A35" s="82"/>
      <c r="B35" s="77" t="s">
        <v>18</v>
      </c>
      <c r="C35" s="83" t="s">
        <v>18</v>
      </c>
      <c r="D35" s="109" t="s">
        <v>18</v>
      </c>
      <c r="E35" s="94" t="s">
        <v>18</v>
      </c>
      <c r="F35" s="94" t="s">
        <v>18</v>
      </c>
      <c r="G35" s="412" t="s">
        <v>21</v>
      </c>
      <c r="H35" s="397" t="s">
        <v>368</v>
      </c>
      <c r="I35" s="112"/>
    </row>
    <row r="36" spans="1:9" ht="17" customHeight="1">
      <c r="A36" s="82"/>
      <c r="B36" s="63" t="str">
        <f>LEFT($F$62,9) &amp; " # " &amp; VALUE(RIGHT($F$62,2)-1)</f>
        <v>浪漫台灣48小時  # 15</v>
      </c>
      <c r="C36" s="62" t="str">
        <f>B62</f>
        <v>開卷 Open Book 2024</v>
      </c>
      <c r="D36" s="113" t="str">
        <f>C62</f>
        <v>胃食遊戲 - 沖繩篇 # 3</v>
      </c>
      <c r="E36" s="100" t="str">
        <f>D62</f>
        <v>背包女行之加勒比海 Attack Of The Backpacker Girl - Caribbean (10 EPI)</v>
      </c>
      <c r="F36" s="114" t="str">
        <f>E62</f>
        <v>我要瞓鬥  I Want To $leep (15 EPI)</v>
      </c>
      <c r="G36" s="413" t="s">
        <v>378</v>
      </c>
      <c r="H36" s="399" t="s">
        <v>369</v>
      </c>
      <c r="I36" s="112"/>
    </row>
    <row r="37" spans="1:9" s="20" customFormat="1" ht="17" customHeight="1" thickBot="1">
      <c r="A37" s="85" t="s">
        <v>7</v>
      </c>
      <c r="B37" s="32"/>
      <c r="C37" s="33" t="str">
        <f>B63</f>
        <v># 91</v>
      </c>
      <c r="D37" s="30"/>
      <c r="E37" s="31" t="str">
        <f>D63</f>
        <v># 6</v>
      </c>
      <c r="F37" s="30" t="str">
        <f>E63</f>
        <v># 11</v>
      </c>
      <c r="G37" s="411"/>
      <c r="H37" s="393" t="s">
        <v>370</v>
      </c>
      <c r="I37" s="117" t="s">
        <v>7</v>
      </c>
    </row>
    <row r="38" spans="1:9" ht="17" customHeight="1">
      <c r="A38" s="118"/>
      <c r="B38" s="253">
        <v>800636440</v>
      </c>
      <c r="C38" s="244"/>
      <c r="D38" s="254"/>
      <c r="E38" s="255"/>
      <c r="F38" s="256"/>
      <c r="G38" s="120" t="s">
        <v>66</v>
      </c>
      <c r="H38" s="121" t="s">
        <v>60</v>
      </c>
      <c r="I38" s="52"/>
    </row>
    <row r="39" spans="1:9" ht="17" customHeight="1">
      <c r="A39" s="122"/>
      <c r="B39" s="257"/>
      <c r="C39" s="245"/>
      <c r="D39" s="258" t="s">
        <v>188</v>
      </c>
      <c r="E39" s="245"/>
      <c r="F39" s="259"/>
      <c r="G39" s="123" t="s">
        <v>263</v>
      </c>
      <c r="H39" s="124"/>
      <c r="I39" s="84"/>
    </row>
    <row r="40" spans="1:9" ht="17" customHeight="1">
      <c r="A40" s="53" t="s">
        <v>2</v>
      </c>
      <c r="B40" s="257" t="s">
        <v>264</v>
      </c>
      <c r="C40" s="245" t="str">
        <f>"# " &amp; VALUE(RIGHT(B40,3)+1)</f>
        <v># 101</v>
      </c>
      <c r="D40" s="245" t="str">
        <f>"# " &amp; VALUE(RIGHT(C40,3)+1)</f>
        <v># 102</v>
      </c>
      <c r="E40" s="245" t="str">
        <f>"# " &amp; VALUE(RIGHT(D40,3)+1)</f>
        <v># 103</v>
      </c>
      <c r="F40" s="245" t="str">
        <f>"# " &amp; VALUE(RIGHT(E40,3)+1)</f>
        <v># 104</v>
      </c>
      <c r="G40" s="30" t="s">
        <v>65</v>
      </c>
      <c r="H40" s="125" t="s">
        <v>265</v>
      </c>
      <c r="I40" s="60" t="s">
        <v>2</v>
      </c>
    </row>
    <row r="41" spans="1:9" ht="17" customHeight="1">
      <c r="A41" s="126"/>
      <c r="B41" s="260"/>
      <c r="C41" s="246"/>
      <c r="D41" s="246"/>
      <c r="E41" s="246"/>
      <c r="F41" s="246"/>
      <c r="G41" s="263">
        <v>800636900</v>
      </c>
      <c r="H41" s="124" t="s">
        <v>61</v>
      </c>
      <c r="I41" s="84"/>
    </row>
    <row r="42" spans="1:9" ht="17" customHeight="1" thickBot="1">
      <c r="A42" s="122"/>
      <c r="B42" s="260"/>
      <c r="C42" s="246"/>
      <c r="D42" s="246"/>
      <c r="E42" s="246"/>
      <c r="F42" s="246"/>
      <c r="G42" s="264" t="s">
        <v>266</v>
      </c>
      <c r="H42" s="124"/>
      <c r="I42" s="84"/>
    </row>
    <row r="43" spans="1:9" s="20" customFormat="1" ht="17" customHeight="1" thickBot="1">
      <c r="A43" s="128" t="s">
        <v>8</v>
      </c>
      <c r="B43" s="261"/>
      <c r="C43" s="245"/>
      <c r="D43" s="248"/>
      <c r="E43" s="248"/>
      <c r="F43" s="262">
        <v>1405</v>
      </c>
      <c r="G43" s="251" t="s">
        <v>24</v>
      </c>
      <c r="H43" s="80"/>
      <c r="I43" s="14" t="s">
        <v>8</v>
      </c>
    </row>
    <row r="44" spans="1:9" ht="17" customHeight="1">
      <c r="A44" s="98"/>
      <c r="B44" s="72" t="s">
        <v>18</v>
      </c>
      <c r="C44" s="39"/>
      <c r="D44" s="72"/>
      <c r="E44" s="72"/>
      <c r="F44" s="79"/>
      <c r="G44" s="78" t="s">
        <v>18</v>
      </c>
      <c r="H44" s="78" t="s">
        <v>18</v>
      </c>
      <c r="I44" s="102"/>
    </row>
    <row r="45" spans="1:9" ht="17" customHeight="1">
      <c r="A45" s="130" t="s">
        <v>2</v>
      </c>
      <c r="B45" s="131"/>
      <c r="C45" s="62"/>
      <c r="D45" s="132" t="str">
        <f>D86</f>
        <v>神耆小子 Broken Trust (20 EPI)</v>
      </c>
      <c r="E45" s="132"/>
      <c r="F45" s="133"/>
      <c r="G45" s="58" t="str">
        <f>C72</f>
        <v>冲遊泰國9 # 10</v>
      </c>
      <c r="H45" s="58" t="str">
        <f>$E$72</f>
        <v>冲遊泰國9 # 11</v>
      </c>
      <c r="I45" s="104" t="s">
        <v>2</v>
      </c>
    </row>
    <row r="46" spans="1:9" ht="17" customHeight="1">
      <c r="A46" s="87"/>
      <c r="B46" s="58" t="str">
        <f>"# " &amp; VALUE(RIGHT(B87,2)-1)</f>
        <v># 10</v>
      </c>
      <c r="C46" s="62" t="str">
        <f>"# " &amp; VALUE(RIGHT(C87,2)-1)</f>
        <v># 11</v>
      </c>
      <c r="D46" s="62" t="str">
        <f>C87</f>
        <v># 12</v>
      </c>
      <c r="E46" s="62" t="str">
        <f>D87</f>
        <v># 13</v>
      </c>
      <c r="F46" s="62" t="str">
        <f>E87</f>
        <v># 14</v>
      </c>
      <c r="G46" s="23" t="s">
        <v>18</v>
      </c>
      <c r="H46" s="134" t="s">
        <v>18</v>
      </c>
      <c r="I46" s="40"/>
    </row>
    <row r="47" spans="1:9" ht="17" customHeight="1">
      <c r="A47" s="87"/>
      <c r="B47" s="131"/>
      <c r="C47" s="62"/>
      <c r="G47" s="135"/>
      <c r="H47" s="59"/>
      <c r="I47" s="40"/>
    </row>
    <row r="48" spans="1:9" s="20" customFormat="1" ht="17" customHeight="1" thickBot="1">
      <c r="A48" s="136">
        <v>1500</v>
      </c>
      <c r="B48" s="41"/>
      <c r="C48" s="137"/>
      <c r="D48" s="33"/>
      <c r="E48" s="33"/>
      <c r="F48" s="138">
        <v>1505</v>
      </c>
      <c r="G48" s="135"/>
      <c r="H48" s="139"/>
      <c r="I48" s="140">
        <v>1500</v>
      </c>
    </row>
    <row r="49" spans="1:9" ht="17" customHeight="1">
      <c r="A49" s="141"/>
      <c r="B49" s="99" t="s">
        <v>18</v>
      </c>
      <c r="C49" s="83" t="s">
        <v>18</v>
      </c>
      <c r="D49" s="72"/>
      <c r="E49" s="72"/>
      <c r="F49" s="142"/>
      <c r="G49" s="143" t="s">
        <v>169</v>
      </c>
      <c r="H49" s="147"/>
      <c r="I49" s="145"/>
    </row>
    <row r="50" spans="1:9" ht="17" customHeight="1">
      <c r="A50" s="146"/>
      <c r="B50" s="105" t="str">
        <f>B24</f>
        <v>香港婚後事</v>
      </c>
      <c r="C50" s="430" t="str">
        <f>D24</f>
        <v>沙特阿拉伯潮什麼 Hipster Tour - Saudi Arabia (6 EPI)</v>
      </c>
      <c r="D50" s="430"/>
      <c r="E50" s="430"/>
      <c r="F50" s="95" t="str">
        <f>F24</f>
        <v>香港婚後事</v>
      </c>
      <c r="G50" s="135"/>
      <c r="H50" s="147"/>
      <c r="I50" s="140"/>
    </row>
    <row r="51" spans="1:9" ht="17" customHeight="1">
      <c r="A51" s="148">
        <v>30</v>
      </c>
      <c r="B51" s="97" t="str">
        <f>B25</f>
        <v># 8</v>
      </c>
      <c r="C51" s="33" t="str">
        <f>C25</f>
        <v># 1</v>
      </c>
      <c r="D51" s="33" t="str">
        <f>"# " &amp; VALUE(RIGHT(C51,2)+1)</f>
        <v># 2</v>
      </c>
      <c r="E51" s="33" t="str">
        <f>"# " &amp; VALUE(RIGHT(D51,2)+1)</f>
        <v># 3</v>
      </c>
      <c r="F51" s="31" t="str">
        <f>F25</f>
        <v># 9</v>
      </c>
      <c r="G51" s="368"/>
      <c r="H51" s="59"/>
      <c r="I51" s="104" t="s">
        <v>2</v>
      </c>
    </row>
    <row r="52" spans="1:9" ht="17" customHeight="1">
      <c r="A52" s="87"/>
      <c r="B52" s="150"/>
      <c r="C52" s="39"/>
      <c r="D52" s="151" t="s">
        <v>195</v>
      </c>
      <c r="E52" s="152"/>
      <c r="F52" s="78" t="s">
        <v>18</v>
      </c>
      <c r="G52" s="23" t="s">
        <v>18</v>
      </c>
      <c r="H52" s="369" t="s">
        <v>267</v>
      </c>
      <c r="I52" s="106"/>
    </row>
    <row r="53" spans="1:9" ht="17" customHeight="1">
      <c r="A53" s="87"/>
      <c r="B53" s="29" t="s">
        <v>268</v>
      </c>
      <c r="C53" s="33" t="s">
        <v>269</v>
      </c>
      <c r="D53" s="33" t="s">
        <v>270</v>
      </c>
      <c r="E53" s="33" t="s">
        <v>271</v>
      </c>
      <c r="F53" s="154" t="s">
        <v>272</v>
      </c>
      <c r="G53" s="135"/>
      <c r="H53" s="144"/>
      <c r="I53" s="106"/>
    </row>
    <row r="54" spans="1:9" ht="17" customHeight="1">
      <c r="A54" s="155"/>
      <c r="B54" s="83" t="s">
        <v>18</v>
      </c>
      <c r="C54" s="6"/>
      <c r="D54" s="62" t="s">
        <v>25</v>
      </c>
      <c r="E54" s="62"/>
      <c r="F54" s="6"/>
      <c r="G54" s="165" t="s">
        <v>165</v>
      </c>
      <c r="H54" s="156"/>
      <c r="I54" s="157"/>
    </row>
    <row r="55" spans="1:9" s="20" customFormat="1" ht="17" customHeight="1" thickBot="1">
      <c r="A55" s="136">
        <v>1600</v>
      </c>
      <c r="B55" s="33" t="str">
        <f>B23</f>
        <v># 997</v>
      </c>
      <c r="C55" s="62" t="str">
        <f>"# " &amp; VALUE(RIGHT(B55,3)+1)</f>
        <v># 998</v>
      </c>
      <c r="D55" s="62" t="str">
        <f>"# " &amp; VALUE(RIGHT(C55,3)+1)</f>
        <v># 999</v>
      </c>
      <c r="E55" s="62" t="str">
        <f>"# " &amp; VALUE(RIGHT(D55,3)+1)</f>
        <v># 1000</v>
      </c>
      <c r="F55" s="62" t="str">
        <f>"# " &amp; VALUE(RIGHT(E55,5)+1)</f>
        <v># 1001</v>
      </c>
      <c r="G55" s="113"/>
      <c r="H55" s="59"/>
      <c r="I55" s="159">
        <v>1600</v>
      </c>
    </row>
    <row r="56" spans="1:9" ht="17" customHeight="1">
      <c r="A56" s="160"/>
      <c r="B56" s="161" t="s">
        <v>87</v>
      </c>
      <c r="C56" s="78" t="s">
        <v>89</v>
      </c>
      <c r="D56" s="77"/>
      <c r="E56" s="38" t="s">
        <v>74</v>
      </c>
      <c r="F56" s="38"/>
      <c r="G56" s="113"/>
      <c r="H56" s="139"/>
      <c r="I56" s="27"/>
    </row>
    <row r="57" spans="1:9" ht="17" customHeight="1">
      <c r="A57" s="87"/>
      <c r="B57" s="163" t="s">
        <v>86</v>
      </c>
      <c r="C57" s="418" t="s">
        <v>177</v>
      </c>
      <c r="D57" s="419"/>
      <c r="E57" s="420" t="s">
        <v>178</v>
      </c>
      <c r="F57" s="420"/>
      <c r="G57" s="113"/>
      <c r="H57" s="164"/>
      <c r="I57" s="40"/>
    </row>
    <row r="58" spans="1:9" ht="17" customHeight="1">
      <c r="A58" s="148">
        <v>30</v>
      </c>
      <c r="B58" s="29" t="s">
        <v>100</v>
      </c>
      <c r="C58" s="31" t="s">
        <v>115</v>
      </c>
      <c r="D58" s="32" t="str">
        <f>"# " &amp; VALUE(RIGHT(C58,2)+1)</f>
        <v># 10</v>
      </c>
      <c r="E58" s="33" t="s">
        <v>273</v>
      </c>
      <c r="F58" s="33" t="str">
        <f>"# " &amp; VALUE(RIGHT(E58,2)+1)</f>
        <v># 12</v>
      </c>
      <c r="G58" s="170"/>
      <c r="H58" s="139"/>
      <c r="I58" s="35">
        <v>30</v>
      </c>
    </row>
    <row r="59" spans="1:9" ht="17" customHeight="1">
      <c r="A59" s="87"/>
      <c r="B59" s="370" t="s">
        <v>21</v>
      </c>
      <c r="C59" s="6" t="s">
        <v>202</v>
      </c>
      <c r="D59" s="167"/>
      <c r="E59" s="109" t="s">
        <v>18</v>
      </c>
      <c r="F59" s="94" t="s">
        <v>18</v>
      </c>
      <c r="G59" s="173" t="s">
        <v>21</v>
      </c>
      <c r="H59" s="164"/>
      <c r="I59" s="40"/>
    </row>
    <row r="60" spans="1:9" s="20" customFormat="1" ht="17" customHeight="1" thickBot="1">
      <c r="A60" s="136">
        <v>1700</v>
      </c>
      <c r="B60" s="371" t="s">
        <v>251</v>
      </c>
      <c r="C60" s="168" t="s">
        <v>114</v>
      </c>
      <c r="D60" s="33" t="str">
        <f>"# " &amp; VALUE(RIGHT(C60,2)+1)</f>
        <v># 8</v>
      </c>
      <c r="E60" s="169" t="str">
        <f>B72</f>
        <v>解風大阪 # 7</v>
      </c>
      <c r="F60" s="31" t="str">
        <f>D72</f>
        <v>就算得你一個觀衆 # 5</v>
      </c>
      <c r="G60" s="30" t="s">
        <v>166</v>
      </c>
      <c r="H60" s="166"/>
      <c r="I60" s="159">
        <v>1700</v>
      </c>
    </row>
    <row r="61" spans="1:9" ht="17" customHeight="1">
      <c r="A61" s="21"/>
      <c r="B61" s="265" t="s">
        <v>59</v>
      </c>
      <c r="C61" s="266" t="s">
        <v>117</v>
      </c>
      <c r="D61" s="267" t="s">
        <v>76</v>
      </c>
      <c r="E61" s="267" t="s">
        <v>64</v>
      </c>
      <c r="F61" s="244" t="s">
        <v>55</v>
      </c>
      <c r="G61" s="173" t="s">
        <v>21</v>
      </c>
      <c r="H61" s="134" t="s">
        <v>18</v>
      </c>
      <c r="I61" s="27"/>
    </row>
    <row r="62" spans="1:9" ht="17" customHeight="1">
      <c r="A62" s="44"/>
      <c r="B62" s="268" t="s">
        <v>203</v>
      </c>
      <c r="C62" s="264" t="s">
        <v>274</v>
      </c>
      <c r="D62" s="269" t="s">
        <v>205</v>
      </c>
      <c r="E62" s="270" t="s">
        <v>206</v>
      </c>
      <c r="F62" s="258" t="s">
        <v>275</v>
      </c>
      <c r="G62" s="123" t="s">
        <v>263</v>
      </c>
      <c r="H62" s="174" t="s">
        <v>276</v>
      </c>
      <c r="I62" s="40"/>
    </row>
    <row r="63" spans="1:9" ht="17" customHeight="1">
      <c r="A63" s="28">
        <v>30</v>
      </c>
      <c r="B63" s="261" t="s">
        <v>277</v>
      </c>
      <c r="C63" s="271" t="s">
        <v>118</v>
      </c>
      <c r="D63" s="251" t="s">
        <v>113</v>
      </c>
      <c r="E63" s="272" t="s">
        <v>273</v>
      </c>
      <c r="F63" s="252" t="s">
        <v>54</v>
      </c>
      <c r="G63" s="175"/>
      <c r="H63" s="176"/>
      <c r="I63" s="35">
        <v>30</v>
      </c>
    </row>
    <row r="64" spans="1:9" ht="17" customHeight="1">
      <c r="A64" s="36"/>
      <c r="B64" s="37" t="s">
        <v>116</v>
      </c>
      <c r="C64" s="78"/>
      <c r="D64" s="72"/>
      <c r="E64" s="72"/>
      <c r="F64" s="77"/>
      <c r="G64" s="433" t="s">
        <v>209</v>
      </c>
      <c r="H64" s="434"/>
      <c r="I64" s="40"/>
    </row>
    <row r="65" spans="1:9" s="20" customFormat="1" ht="17" customHeight="1" thickBot="1">
      <c r="A65" s="177">
        <v>1800</v>
      </c>
      <c r="B65" s="178"/>
      <c r="C65" s="62"/>
      <c r="D65" s="115" t="s">
        <v>210</v>
      </c>
      <c r="E65" s="179"/>
      <c r="F65" s="63"/>
      <c r="G65" s="31" t="str">
        <f>E92</f>
        <v># 9</v>
      </c>
      <c r="H65" s="123" t="str">
        <f>F92</f>
        <v># 10</v>
      </c>
      <c r="I65" s="159">
        <v>1800</v>
      </c>
    </row>
    <row r="66" spans="1:9" ht="17" customHeight="1">
      <c r="A66" s="21"/>
      <c r="B66" s="58" t="s">
        <v>278</v>
      </c>
      <c r="C66" s="62" t="str">
        <f>"# " &amp; VALUE(RIGHT(B66,3)+1)</f>
        <v># 16</v>
      </c>
      <c r="D66" s="62" t="str">
        <f>"# " &amp; VALUE(RIGHT(C66,2)+1)</f>
        <v># 17</v>
      </c>
      <c r="E66" s="62" t="str">
        <f>"# " &amp; VALUE(RIGHT(D66,2)+1)</f>
        <v># 18</v>
      </c>
      <c r="F66" s="63" t="str">
        <f>"# " &amp; VALUE(RIGHT(E66,2)+1)</f>
        <v># 19</v>
      </c>
      <c r="G66" s="180" t="s">
        <v>21</v>
      </c>
      <c r="H66" s="372" t="s">
        <v>279</v>
      </c>
      <c r="I66" s="27"/>
    </row>
    <row r="67" spans="1:9" ht="17" customHeight="1">
      <c r="A67" s="44"/>
      <c r="B67" s="41"/>
      <c r="C67" s="62"/>
      <c r="D67" s="62"/>
      <c r="E67" s="62"/>
      <c r="F67" s="63"/>
      <c r="G67" s="62" t="str">
        <f>G42</f>
        <v>周六聊Teen谷 # 20</v>
      </c>
      <c r="H67" s="373" t="s">
        <v>280</v>
      </c>
      <c r="I67" s="40"/>
    </row>
    <row r="68" spans="1:9" ht="17" customHeight="1" thickBot="1">
      <c r="A68" s="28">
        <v>30</v>
      </c>
      <c r="B68" s="181"/>
      <c r="C68" s="42"/>
      <c r="D68" s="42"/>
      <c r="E68" s="42"/>
      <c r="F68" s="182"/>
      <c r="G68" s="42"/>
      <c r="H68" s="374" t="s">
        <v>281</v>
      </c>
      <c r="I68" s="35">
        <v>30</v>
      </c>
    </row>
    <row r="69" spans="1:9" ht="17" customHeight="1">
      <c r="A69" s="44"/>
      <c r="B69" s="435" t="s">
        <v>212</v>
      </c>
      <c r="C69" s="422"/>
      <c r="D69" s="422"/>
      <c r="E69" s="422"/>
      <c r="F69" s="423"/>
      <c r="G69" s="435" t="s">
        <v>213</v>
      </c>
      <c r="H69" s="436"/>
      <c r="I69" s="40"/>
    </row>
    <row r="70" spans="1:9" s="20" customFormat="1" ht="17" customHeight="1" thickBot="1">
      <c r="A70" s="177">
        <v>1900</v>
      </c>
      <c r="B70" s="273"/>
      <c r="C70" s="274"/>
      <c r="D70" s="274"/>
      <c r="E70" s="274"/>
      <c r="F70" s="242">
        <v>1905</v>
      </c>
      <c r="G70" s="273"/>
      <c r="H70" s="274"/>
      <c r="I70" s="159">
        <v>1900</v>
      </c>
    </row>
    <row r="71" spans="1:9" s="20" customFormat="1" ht="17" customHeight="1">
      <c r="A71" s="183"/>
      <c r="B71" s="275" t="s">
        <v>72</v>
      </c>
      <c r="C71" s="276" t="s">
        <v>78</v>
      </c>
      <c r="D71" s="276" t="s">
        <v>94</v>
      </c>
      <c r="E71" s="276" t="s">
        <v>78</v>
      </c>
      <c r="F71" s="277" t="s">
        <v>50</v>
      </c>
      <c r="G71" s="276" t="s">
        <v>51</v>
      </c>
      <c r="H71" s="278" t="s">
        <v>214</v>
      </c>
      <c r="I71" s="145"/>
    </row>
    <row r="72" spans="1:9" s="20" customFormat="1" ht="17" customHeight="1">
      <c r="A72" s="186"/>
      <c r="B72" s="279" t="s">
        <v>282</v>
      </c>
      <c r="C72" s="264" t="s">
        <v>283</v>
      </c>
      <c r="D72" s="264" t="s">
        <v>284</v>
      </c>
      <c r="E72" s="264" t="s">
        <v>285</v>
      </c>
      <c r="F72" s="280" t="s">
        <v>286</v>
      </c>
      <c r="G72" s="264" t="s">
        <v>287</v>
      </c>
      <c r="H72" s="281" t="s">
        <v>288</v>
      </c>
      <c r="I72" s="140"/>
    </row>
    <row r="73" spans="1:9" s="20" customFormat="1" ht="17" customHeight="1">
      <c r="A73" s="44">
        <v>30</v>
      </c>
      <c r="B73" s="282" t="s">
        <v>71</v>
      </c>
      <c r="C73" s="251" t="s">
        <v>77</v>
      </c>
      <c r="D73" s="251" t="s">
        <v>93</v>
      </c>
      <c r="E73" s="251" t="s">
        <v>77</v>
      </c>
      <c r="F73" s="251" t="s">
        <v>22</v>
      </c>
      <c r="G73" s="283" t="s">
        <v>48</v>
      </c>
      <c r="H73" s="284" t="s">
        <v>49</v>
      </c>
      <c r="I73" s="40">
        <v>30</v>
      </c>
    </row>
    <row r="74" spans="1:9" ht="17" customHeight="1">
      <c r="A74" s="187"/>
      <c r="B74" s="285">
        <v>800636304</v>
      </c>
      <c r="C74" s="246"/>
      <c r="D74" s="246"/>
      <c r="E74" s="258" t="s">
        <v>222</v>
      </c>
      <c r="F74" s="246"/>
      <c r="G74" s="255"/>
      <c r="H74" s="405"/>
      <c r="I74" s="188"/>
    </row>
    <row r="75" spans="1:9" s="20" customFormat="1" ht="17" customHeight="1" thickBot="1">
      <c r="A75" s="186">
        <v>2000</v>
      </c>
      <c r="B75" s="245" t="s">
        <v>289</v>
      </c>
      <c r="C75" s="248" t="str">
        <f t="shared" ref="C75:G75" si="7">"# " &amp; VALUE(RIGHT(B75,4)+1)</f>
        <v># 141</v>
      </c>
      <c r="D75" s="248" t="str">
        <f t="shared" si="7"/>
        <v># 142</v>
      </c>
      <c r="E75" s="248" t="str">
        <f t="shared" si="7"/>
        <v># 143</v>
      </c>
      <c r="F75" s="248" t="str">
        <f t="shared" si="7"/>
        <v># 144</v>
      </c>
      <c r="G75" s="248" t="str">
        <f t="shared" si="7"/>
        <v># 145</v>
      </c>
      <c r="H75" s="414" t="s">
        <v>379</v>
      </c>
      <c r="I75" s="159">
        <v>2000</v>
      </c>
    </row>
    <row r="76" spans="1:9" s="20" customFormat="1" ht="17" customHeight="1">
      <c r="A76" s="183"/>
      <c r="B76" s="286" t="s">
        <v>45</v>
      </c>
      <c r="C76" s="287"/>
      <c r="D76" s="287"/>
      <c r="E76" s="288" t="s">
        <v>224</v>
      </c>
      <c r="F76" s="255"/>
      <c r="G76" s="447" t="s">
        <v>382</v>
      </c>
      <c r="H76" s="288" t="s">
        <v>224</v>
      </c>
      <c r="I76" s="145"/>
    </row>
    <row r="77" spans="1:9" ht="17" customHeight="1">
      <c r="A77" s="44">
        <v>30</v>
      </c>
      <c r="B77" s="252" t="s">
        <v>290</v>
      </c>
      <c r="C77" s="248" t="str">
        <f>"# " &amp; VALUE(RIGHT(B77,4)+1)</f>
        <v># 2286</v>
      </c>
      <c r="D77" s="248" t="str">
        <f t="shared" ref="D77:F77" si="8">"# " &amp; VALUE(RIGHT(C77,4)+1)</f>
        <v># 2287</v>
      </c>
      <c r="E77" s="248" t="str">
        <f t="shared" si="8"/>
        <v># 2288</v>
      </c>
      <c r="F77" s="248" t="str">
        <f t="shared" si="8"/>
        <v># 2289</v>
      </c>
      <c r="G77" s="290"/>
      <c r="H77" s="248" t="s">
        <v>291</v>
      </c>
      <c r="I77" s="35">
        <v>30</v>
      </c>
    </row>
    <row r="78" spans="1:9" ht="17" customHeight="1">
      <c r="A78" s="36"/>
      <c r="B78" s="291" t="s">
        <v>138</v>
      </c>
      <c r="C78" s="285"/>
      <c r="D78" s="255" t="s">
        <v>26</v>
      </c>
      <c r="E78" s="245"/>
      <c r="F78" s="292"/>
      <c r="G78" s="293"/>
      <c r="H78" s="289" t="s">
        <v>167</v>
      </c>
      <c r="I78" s="157"/>
    </row>
    <row r="79" spans="1:9" ht="17" customHeight="1" thickBot="1">
      <c r="A79" s="44"/>
      <c r="B79" s="253"/>
      <c r="C79" s="244"/>
      <c r="D79" s="245"/>
      <c r="E79" s="245"/>
      <c r="F79" s="259"/>
      <c r="G79" s="294"/>
      <c r="H79" s="295"/>
      <c r="I79" s="40"/>
    </row>
    <row r="80" spans="1:9" s="20" customFormat="1" ht="17" customHeight="1" thickBot="1">
      <c r="A80" s="192">
        <v>2100</v>
      </c>
      <c r="B80" s="245"/>
      <c r="C80" s="234"/>
      <c r="D80" s="388" t="s">
        <v>362</v>
      </c>
      <c r="E80" s="245"/>
      <c r="F80" s="259"/>
      <c r="G80" s="290"/>
      <c r="H80" s="297"/>
      <c r="I80" s="159">
        <v>2100</v>
      </c>
    </row>
    <row r="81" spans="1:9" s="20" customFormat="1" ht="17" customHeight="1">
      <c r="A81" s="141"/>
      <c r="B81" s="245" t="s">
        <v>113</v>
      </c>
      <c r="C81" s="245" t="str">
        <f>"# " &amp; VALUE(RIGHT(B81,2)+1)</f>
        <v># 7</v>
      </c>
      <c r="D81" s="245" t="str">
        <f>"# " &amp; VALUE(RIGHT(C81,2)+1)</f>
        <v># 8</v>
      </c>
      <c r="E81" s="245" t="str">
        <f>"# " &amp; VALUE(RIGHT(D81,2)+1)</f>
        <v># 9</v>
      </c>
      <c r="F81" s="245" t="str">
        <f>"# " &amp; VALUE(RIGHT(E81,2)+1)</f>
        <v># 10</v>
      </c>
      <c r="G81" s="382" t="s">
        <v>267</v>
      </c>
      <c r="H81" s="299" t="s">
        <v>292</v>
      </c>
      <c r="I81" s="145"/>
    </row>
    <row r="82" spans="1:9" s="20" customFormat="1" ht="17" customHeight="1">
      <c r="A82" s="146"/>
      <c r="B82" s="245"/>
      <c r="C82" s="245"/>
      <c r="D82" s="245"/>
      <c r="E82" s="245"/>
      <c r="F82" s="259"/>
      <c r="G82" s="441" t="s">
        <v>293</v>
      </c>
      <c r="H82" s="297" t="s">
        <v>374</v>
      </c>
      <c r="I82" s="140"/>
    </row>
    <row r="83" spans="1:9" ht="17" customHeight="1">
      <c r="A83" s="148">
        <v>30</v>
      </c>
      <c r="B83" s="244"/>
      <c r="C83" s="245"/>
      <c r="D83" s="245"/>
      <c r="E83" s="248"/>
      <c r="F83" s="250"/>
      <c r="G83" s="441"/>
      <c r="H83" s="302"/>
      <c r="I83" s="35">
        <v>30</v>
      </c>
    </row>
    <row r="84" spans="1:9" ht="17" customHeight="1">
      <c r="A84" s="87"/>
      <c r="B84" s="285" t="s">
        <v>119</v>
      </c>
      <c r="C84" s="255"/>
      <c r="D84" s="255"/>
      <c r="E84" s="254"/>
      <c r="F84" s="254"/>
      <c r="G84" s="293"/>
      <c r="H84" s="304" t="s">
        <v>111</v>
      </c>
      <c r="I84" s="40"/>
    </row>
    <row r="85" spans="1:9" ht="17" customHeight="1">
      <c r="A85" s="87"/>
      <c r="B85" s="244"/>
      <c r="C85" s="246"/>
      <c r="D85" s="246"/>
      <c r="E85" s="245"/>
      <c r="F85" s="245"/>
      <c r="G85" s="294"/>
      <c r="H85" s="295"/>
      <c r="I85" s="40"/>
    </row>
    <row r="86" spans="1:9" s="20" customFormat="1" ht="17" customHeight="1" thickBot="1">
      <c r="A86" s="136">
        <v>2200</v>
      </c>
      <c r="B86" s="306"/>
      <c r="C86" s="306"/>
      <c r="D86" s="307" t="s">
        <v>232</v>
      </c>
      <c r="E86" s="306"/>
      <c r="F86" s="306"/>
      <c r="G86" s="290"/>
      <c r="H86" s="309" t="s">
        <v>294</v>
      </c>
      <c r="I86" s="159">
        <v>2200</v>
      </c>
    </row>
    <row r="87" spans="1:9" s="20" customFormat="1" ht="17" customHeight="1">
      <c r="A87" s="146"/>
      <c r="B87" s="245" t="s">
        <v>273</v>
      </c>
      <c r="C87" s="245" t="str">
        <f>"# " &amp; VALUE(RIGHT(B87,2)+1)</f>
        <v># 12</v>
      </c>
      <c r="D87" s="245" t="str">
        <f>"# " &amp; VALUE(RIGHT(C87,2)+1)</f>
        <v># 13</v>
      </c>
      <c r="E87" s="245" t="str">
        <f>"# " &amp; VALUE(RIGHT(D87,2)+1)</f>
        <v># 14</v>
      </c>
      <c r="F87" s="245" t="str">
        <f>"# " &amp; VALUE(RIGHT(E87,2)+1)</f>
        <v># 15</v>
      </c>
      <c r="G87" s="293"/>
      <c r="H87" s="295" t="s">
        <v>95</v>
      </c>
      <c r="I87" s="145"/>
    </row>
    <row r="88" spans="1:9" s="20" customFormat="1" ht="17" customHeight="1">
      <c r="A88" s="146"/>
      <c r="B88" s="245"/>
      <c r="C88" s="245"/>
      <c r="D88" s="245"/>
      <c r="E88" s="245"/>
      <c r="F88" s="245"/>
      <c r="G88" s="294"/>
      <c r="H88" s="295"/>
      <c r="I88" s="140"/>
    </row>
    <row r="89" spans="1:9" ht="17" customHeight="1">
      <c r="A89" s="148">
        <v>30</v>
      </c>
      <c r="B89" s="311"/>
      <c r="C89" s="311"/>
      <c r="D89" s="312"/>
      <c r="E89" s="311"/>
      <c r="F89" s="311"/>
      <c r="G89" s="313"/>
      <c r="H89" s="314"/>
      <c r="I89" s="35">
        <v>30</v>
      </c>
    </row>
    <row r="90" spans="1:9" ht="17" customHeight="1">
      <c r="A90" s="155"/>
      <c r="B90" s="285" t="s">
        <v>295</v>
      </c>
      <c r="C90" s="255"/>
      <c r="D90" s="246"/>
      <c r="E90" s="286" t="s">
        <v>108</v>
      </c>
      <c r="F90" s="256"/>
      <c r="G90" s="315" t="s">
        <v>296</v>
      </c>
      <c r="H90" s="316" t="s">
        <v>96</v>
      </c>
      <c r="I90" s="40"/>
    </row>
    <row r="91" spans="1:9" ht="17" customHeight="1">
      <c r="A91" s="87"/>
      <c r="B91" s="317"/>
      <c r="C91" s="318" t="s">
        <v>297</v>
      </c>
      <c r="D91" s="318"/>
      <c r="E91" s="437" t="s">
        <v>236</v>
      </c>
      <c r="F91" s="438"/>
      <c r="G91" s="383" t="s">
        <v>298</v>
      </c>
      <c r="H91" s="319"/>
      <c r="I91" s="40"/>
    </row>
    <row r="92" spans="1:9" ht="17" customHeight="1">
      <c r="A92" s="87"/>
      <c r="B92" s="257" t="s">
        <v>62</v>
      </c>
      <c r="C92" s="245" t="str">
        <f>"# " &amp; VALUE(RIGHT(B92,2)+1)</f>
        <v># 2</v>
      </c>
      <c r="D92" s="245" t="str">
        <f>"# " &amp; VALUE(RIGHT(C92,2)+1)</f>
        <v># 3</v>
      </c>
      <c r="E92" s="319" t="s">
        <v>115</v>
      </c>
      <c r="F92" s="259" t="str">
        <f>"# " &amp; VALUE(RIGHT(E92,2)+1)</f>
        <v># 10</v>
      </c>
      <c r="G92" s="272" t="s">
        <v>299</v>
      </c>
      <c r="H92" s="319"/>
      <c r="I92" s="40"/>
    </row>
    <row r="93" spans="1:9" ht="17" customHeight="1" thickBot="1">
      <c r="A93" s="136">
        <v>2300</v>
      </c>
      <c r="B93" s="261"/>
      <c r="C93" s="248"/>
      <c r="D93" s="320"/>
      <c r="E93" s="321"/>
      <c r="F93" s="322">
        <v>2305</v>
      </c>
      <c r="G93" s="313"/>
      <c r="H93" s="319" t="s">
        <v>300</v>
      </c>
      <c r="I93" s="159">
        <v>2300</v>
      </c>
    </row>
    <row r="94" spans="1:9" s="20" customFormat="1" ht="17" customHeight="1">
      <c r="A94" s="198"/>
      <c r="B94" s="253">
        <v>800632426</v>
      </c>
      <c r="C94" s="234"/>
      <c r="D94" s="245"/>
      <c r="E94" s="323"/>
      <c r="F94" s="315">
        <v>800632426</v>
      </c>
      <c r="G94" s="324" t="s">
        <v>56</v>
      </c>
      <c r="H94" s="319" t="s">
        <v>97</v>
      </c>
      <c r="I94" s="145"/>
    </row>
    <row r="95" spans="1:9" s="20" customFormat="1" ht="17" customHeight="1">
      <c r="A95" s="198"/>
      <c r="B95" s="257"/>
      <c r="C95" s="258" t="s">
        <v>195</v>
      </c>
      <c r="D95" s="325"/>
      <c r="E95" s="326" t="s">
        <v>171</v>
      </c>
      <c r="F95" s="258" t="s">
        <v>195</v>
      </c>
      <c r="G95" s="327" t="s">
        <v>301</v>
      </c>
      <c r="H95" s="328"/>
      <c r="I95" s="140"/>
    </row>
    <row r="96" spans="1:9" s="20" customFormat="1" ht="17" customHeight="1" thickBot="1">
      <c r="A96" s="199">
        <v>2315</v>
      </c>
      <c r="B96" s="257" t="s">
        <v>269</v>
      </c>
      <c r="C96" s="245" t="str">
        <f>"# " &amp; VALUE(RIGHT(B96,4)+1)</f>
        <v># 3577</v>
      </c>
      <c r="D96" s="245" t="str">
        <f>"# " &amp; VALUE(RIGHT(C96,4)+1)</f>
        <v># 3578</v>
      </c>
      <c r="E96" s="329"/>
      <c r="F96" s="330" t="s">
        <v>302</v>
      </c>
      <c r="G96" s="331" t="s">
        <v>240</v>
      </c>
      <c r="H96" s="332">
        <v>2315</v>
      </c>
      <c r="I96" s="200">
        <v>2315</v>
      </c>
    </row>
    <row r="97" spans="1:9" ht="17" customHeight="1" thickBot="1">
      <c r="A97" s="28">
        <v>30</v>
      </c>
      <c r="B97" s="333"/>
      <c r="C97" s="334"/>
      <c r="D97" s="334"/>
      <c r="E97" s="335" t="s">
        <v>172</v>
      </c>
      <c r="F97" s="334"/>
      <c r="G97" s="439" t="s">
        <v>41</v>
      </c>
      <c r="H97" s="440"/>
      <c r="I97" s="35">
        <v>30</v>
      </c>
    </row>
    <row r="98" spans="1:9" ht="17" customHeight="1">
      <c r="A98" s="36"/>
      <c r="B98" s="257"/>
      <c r="C98" s="236"/>
      <c r="D98" s="236" t="s">
        <v>41</v>
      </c>
      <c r="E98" s="23" t="s">
        <v>18</v>
      </c>
      <c r="F98" s="243"/>
      <c r="G98" s="201" t="s">
        <v>43</v>
      </c>
      <c r="H98" s="410" t="s">
        <v>21</v>
      </c>
      <c r="I98" s="157"/>
    </row>
    <row r="99" spans="1:9" ht="17" customHeight="1">
      <c r="A99" s="44"/>
      <c r="B99" s="257"/>
      <c r="C99" s="246"/>
      <c r="D99" s="246"/>
      <c r="E99" s="123" t="str">
        <f>E72</f>
        <v>冲遊泰國9 # 11</v>
      </c>
      <c r="F99" s="247"/>
      <c r="G99" s="123" t="str">
        <f>G72</f>
        <v>新聞透視 # 21</v>
      </c>
      <c r="H99" s="415" t="s">
        <v>380</v>
      </c>
      <c r="I99" s="40"/>
    </row>
    <row r="100" spans="1:9" ht="17" customHeight="1" thickBot="1">
      <c r="A100" s="44"/>
      <c r="B100" s="257"/>
      <c r="C100" s="246"/>
      <c r="D100" s="246"/>
      <c r="E100" s="113"/>
      <c r="F100" s="234">
        <v>2350</v>
      </c>
      <c r="G100" s="63"/>
      <c r="H100" s="409"/>
      <c r="I100" s="40"/>
    </row>
    <row r="101" spans="1:9" s="20" customFormat="1" ht="17" customHeight="1" thickBot="1">
      <c r="A101" s="11" t="s">
        <v>9</v>
      </c>
      <c r="B101" s="336"/>
      <c r="C101" s="337"/>
      <c r="D101" s="337" t="s">
        <v>42</v>
      </c>
      <c r="E101" s="30"/>
      <c r="F101" s="338"/>
      <c r="G101" s="97"/>
      <c r="H101" s="408"/>
      <c r="I101" s="43" t="s">
        <v>9</v>
      </c>
    </row>
    <row r="102" spans="1:9" ht="17" customHeight="1">
      <c r="A102" s="21"/>
      <c r="B102" s="184" t="s">
        <v>18</v>
      </c>
      <c r="C102" s="185" t="s">
        <v>18</v>
      </c>
      <c r="D102" s="185" t="s">
        <v>18</v>
      </c>
      <c r="E102" s="109" t="s">
        <v>18</v>
      </c>
      <c r="F102" s="48" t="s">
        <v>18</v>
      </c>
      <c r="G102" s="111" t="s">
        <v>43</v>
      </c>
      <c r="H102" s="142" t="s">
        <v>21</v>
      </c>
      <c r="I102" s="27"/>
    </row>
    <row r="103" spans="1:9" ht="17" customHeight="1">
      <c r="A103" s="44"/>
      <c r="B103" s="41" t="str">
        <f>$B$27</f>
        <v>新聞掏寶  # 8</v>
      </c>
      <c r="C103" s="113" t="str">
        <f>C62</f>
        <v>胃食遊戲 - 沖繩篇 # 3</v>
      </c>
      <c r="D103" s="109" t="str">
        <f>D62</f>
        <v>背包女行之加勒比海 Attack Of The Backpacker Girl - Caribbean (10 EPI)</v>
      </c>
      <c r="E103" s="109" t="str">
        <f>E62</f>
        <v>我要瞓鬥  I Want To $leep (15 EPI)</v>
      </c>
      <c r="F103" s="62" t="str">
        <f>F62</f>
        <v>浪漫台灣48小時 # 16</v>
      </c>
      <c r="G103" s="123" t="str">
        <f>G42</f>
        <v>周六聊Teen谷 # 20</v>
      </c>
      <c r="H103" s="25" t="str">
        <f>H72</f>
        <v>星期日檔案 # 21</v>
      </c>
      <c r="I103" s="40"/>
    </row>
    <row r="104" spans="1:9" ht="17" customHeight="1">
      <c r="A104" s="28">
        <v>30</v>
      </c>
      <c r="B104" s="202"/>
      <c r="C104" s="114"/>
      <c r="D104" s="113" t="str">
        <f>D63</f>
        <v># 6</v>
      </c>
      <c r="E104" s="113" t="str">
        <f>E63</f>
        <v># 11</v>
      </c>
      <c r="F104" s="6"/>
      <c r="G104" s="114"/>
      <c r="H104" s="25"/>
      <c r="I104" s="35">
        <v>30</v>
      </c>
    </row>
    <row r="105" spans="1:9" ht="17" customHeight="1">
      <c r="A105" s="44"/>
      <c r="B105" s="37" t="s">
        <v>18</v>
      </c>
      <c r="C105" s="38"/>
      <c r="D105" s="72"/>
      <c r="E105" s="72"/>
      <c r="F105" s="72"/>
      <c r="G105" s="203" t="s">
        <v>43</v>
      </c>
      <c r="H105" s="204"/>
      <c r="I105" s="101"/>
    </row>
    <row r="106" spans="1:9" s="20" customFormat="1" ht="17" customHeight="1" thickBot="1">
      <c r="A106" s="11" t="s">
        <v>10</v>
      </c>
      <c r="B106" s="132"/>
      <c r="C106" s="132"/>
      <c r="D106" s="196" t="s">
        <v>232</v>
      </c>
      <c r="E106" s="132"/>
      <c r="F106" s="132"/>
      <c r="G106" s="425" t="s">
        <v>98</v>
      </c>
      <c r="H106" s="426"/>
      <c r="I106" s="117" t="s">
        <v>10</v>
      </c>
    </row>
    <row r="107" spans="1:9" ht="17" customHeight="1">
      <c r="A107" s="118"/>
      <c r="B107" s="62" t="s">
        <v>273</v>
      </c>
      <c r="C107" s="62" t="str">
        <f>"# " &amp; VALUE(RIGHT(B107,2)+1)</f>
        <v># 12</v>
      </c>
      <c r="D107" s="62" t="str">
        <f>"# " &amp; VALUE(RIGHT(C107,2)+1)</f>
        <v># 13</v>
      </c>
      <c r="E107" s="62" t="str">
        <f>"# " &amp; VALUE(RIGHT(D107,2)+1)</f>
        <v># 14</v>
      </c>
      <c r="F107" s="62" t="str">
        <f>"# " &amp; VALUE(RIGHT(E107,2)+1)</f>
        <v># 15</v>
      </c>
      <c r="G107" s="58" t="str">
        <f>G16</f>
        <v># 8</v>
      </c>
      <c r="H107" s="64" t="str">
        <f>H16</f>
        <v># 9</v>
      </c>
      <c r="I107" s="205"/>
    </row>
    <row r="108" spans="1:9" ht="17" customHeight="1">
      <c r="A108" s="206">
        <v>30</v>
      </c>
      <c r="B108" s="29"/>
      <c r="C108" s="33"/>
      <c r="D108" s="33"/>
      <c r="E108" s="33"/>
      <c r="F108" s="33"/>
      <c r="G108" s="31"/>
      <c r="H108" s="86"/>
      <c r="I108" s="207">
        <v>30</v>
      </c>
    </row>
    <row r="109" spans="1:9" ht="17" customHeight="1">
      <c r="A109" s="126"/>
      <c r="B109" s="37" t="s">
        <v>18</v>
      </c>
      <c r="C109" s="6"/>
      <c r="D109" s="62"/>
      <c r="E109" s="62"/>
      <c r="F109" s="39"/>
      <c r="G109" s="203" t="s">
        <v>43</v>
      </c>
      <c r="H109" s="110" t="s">
        <v>21</v>
      </c>
      <c r="I109" s="209"/>
    </row>
    <row r="110" spans="1:9" s="20" customFormat="1" ht="17" customHeight="1" thickBot="1">
      <c r="A110" s="11" t="s">
        <v>11</v>
      </c>
      <c r="B110" s="41"/>
      <c r="C110" s="5"/>
      <c r="D110" s="62" t="str">
        <f>$D$80</f>
        <v>家族榮耀之繼承者 The Heir to the Throne (30 EPI)</v>
      </c>
      <c r="E110" s="62"/>
      <c r="F110" s="62"/>
      <c r="G110" s="190"/>
      <c r="H110" s="210"/>
      <c r="I110" s="43" t="s">
        <v>11</v>
      </c>
    </row>
    <row r="111" spans="1:9" ht="17" customHeight="1">
      <c r="A111" s="118"/>
      <c r="B111" s="41" t="str">
        <f>$B$81</f>
        <v># 6</v>
      </c>
      <c r="C111" s="62" t="str">
        <f>"# " &amp; VALUE(RIGHT(B111,2)+1)</f>
        <v># 7</v>
      </c>
      <c r="D111" s="62" t="str">
        <f>"# " &amp; VALUE(RIGHT(C111,2)+1)</f>
        <v># 8</v>
      </c>
      <c r="E111" s="62" t="str">
        <f>"# " &amp; VALUE(RIGHT(D111,2)+1)</f>
        <v># 9</v>
      </c>
      <c r="F111" s="62" t="str">
        <f>F81</f>
        <v># 10</v>
      </c>
      <c r="G111" s="191"/>
      <c r="H111" s="211" t="str">
        <f>H81</f>
        <v>福祿壽訓練學院 #7</v>
      </c>
      <c r="I111" s="102"/>
    </row>
    <row r="112" spans="1:9" ht="17" customHeight="1">
      <c r="A112" s="122">
        <v>30</v>
      </c>
      <c r="B112" s="66"/>
      <c r="C112" s="33"/>
      <c r="D112" s="33"/>
      <c r="E112" s="33"/>
      <c r="F112" s="33"/>
      <c r="G112" s="375"/>
      <c r="H112" s="210"/>
      <c r="I112" s="104">
        <v>30</v>
      </c>
    </row>
    <row r="113" spans="1:9" ht="17" customHeight="1">
      <c r="A113" s="126"/>
      <c r="B113" s="172" t="s">
        <v>18</v>
      </c>
      <c r="C113" s="189"/>
      <c r="D113" s="38" t="str">
        <f>$E$76</f>
        <v xml:space="preserve">愛．回家之開心速遞  Lo And Behold </v>
      </c>
      <c r="E113" s="38"/>
      <c r="F113" s="38"/>
      <c r="G113" s="190"/>
      <c r="H113" s="38" t="str">
        <f>$E$76</f>
        <v xml:space="preserve">愛．回家之開心速遞  Lo And Behold </v>
      </c>
      <c r="I113" s="209"/>
    </row>
    <row r="114" spans="1:9" s="20" customFormat="1" ht="17" customHeight="1" thickBot="1">
      <c r="A114" s="11" t="s">
        <v>12</v>
      </c>
      <c r="B114" s="29" t="str">
        <f>$B$77</f>
        <v># 2285</v>
      </c>
      <c r="C114" s="33" t="str">
        <f>"# " &amp; VALUE(RIGHT(B114,4)+1)</f>
        <v># 2286</v>
      </c>
      <c r="D114" s="33" t="str">
        <f t="shared" ref="D114:F114" si="9">"# " &amp; VALUE(RIGHT(C114,4)+1)</f>
        <v># 2287</v>
      </c>
      <c r="E114" s="33" t="str">
        <f t="shared" si="9"/>
        <v># 2288</v>
      </c>
      <c r="F114" s="33" t="str">
        <f t="shared" si="9"/>
        <v># 2289</v>
      </c>
      <c r="G114" s="369" t="s">
        <v>267</v>
      </c>
      <c r="H114" s="33" t="s">
        <v>291</v>
      </c>
      <c r="I114" s="43" t="s">
        <v>12</v>
      </c>
    </row>
    <row r="115" spans="1:9" ht="17" customHeight="1">
      <c r="A115" s="118"/>
      <c r="B115" s="172" t="s">
        <v>18</v>
      </c>
      <c r="C115" s="72"/>
      <c r="D115" s="213" t="s">
        <v>222</v>
      </c>
      <c r="E115" s="38"/>
      <c r="F115" s="38"/>
      <c r="G115" s="376"/>
      <c r="H115" s="151" t="s">
        <v>222</v>
      </c>
      <c r="I115" s="102"/>
    </row>
    <row r="116" spans="1:9" ht="17" customHeight="1">
      <c r="A116" s="206">
        <v>30</v>
      </c>
      <c r="B116" s="33" t="str">
        <f>B75</f>
        <v># 140</v>
      </c>
      <c r="C116" s="33" t="str">
        <f t="shared" ref="C116:F116" si="10">C75</f>
        <v># 141</v>
      </c>
      <c r="D116" s="33" t="str">
        <f t="shared" si="10"/>
        <v># 142</v>
      </c>
      <c r="E116" s="33" t="str">
        <f t="shared" si="10"/>
        <v># 143</v>
      </c>
      <c r="F116" s="33" t="str">
        <f t="shared" si="10"/>
        <v># 144</v>
      </c>
      <c r="G116" s="376"/>
      <c r="H116" s="33" t="s">
        <v>303</v>
      </c>
      <c r="I116" s="104">
        <v>30</v>
      </c>
    </row>
    <row r="117" spans="1:9" ht="17" customHeight="1">
      <c r="A117" s="122"/>
      <c r="B117" s="214" t="s">
        <v>18</v>
      </c>
      <c r="C117" s="72" t="s">
        <v>18</v>
      </c>
      <c r="D117" s="78" t="s">
        <v>18</v>
      </c>
      <c r="E117" s="78" t="s">
        <v>18</v>
      </c>
      <c r="F117" s="78" t="s">
        <v>18</v>
      </c>
      <c r="G117" s="191"/>
      <c r="H117" s="142" t="s">
        <v>21</v>
      </c>
      <c r="I117" s="106"/>
    </row>
    <row r="118" spans="1:9" s="20" customFormat="1" ht="17" customHeight="1" thickBot="1">
      <c r="A118" s="11" t="s">
        <v>15</v>
      </c>
      <c r="B118" s="97" t="str">
        <f>B72</f>
        <v>解風大阪 # 7</v>
      </c>
      <c r="C118" s="62" t="str">
        <f>$C$72</f>
        <v>冲遊泰國9 # 10</v>
      </c>
      <c r="D118" s="58" t="str">
        <f>$D$72</f>
        <v>就算得你一個觀衆 # 5</v>
      </c>
      <c r="E118" s="58" t="str">
        <f>$E$72</f>
        <v>冲遊泰國9 # 11</v>
      </c>
      <c r="F118" s="31" t="str">
        <f>F72</f>
        <v>最強生命線 # 347</v>
      </c>
      <c r="G118" s="375"/>
      <c r="H118" s="124"/>
      <c r="I118" s="43" t="s">
        <v>15</v>
      </c>
    </row>
    <row r="119" spans="1:9" ht="17" customHeight="1">
      <c r="A119" s="118"/>
      <c r="B119" s="37" t="s">
        <v>18</v>
      </c>
      <c r="C119" s="38"/>
      <c r="D119" s="38"/>
      <c r="E119" s="38"/>
      <c r="F119" s="119"/>
      <c r="G119" s="151" t="s">
        <v>222</v>
      </c>
      <c r="H119" s="197" t="str">
        <f>H86</f>
        <v>芷珊約您 #6</v>
      </c>
      <c r="I119" s="52"/>
    </row>
    <row r="120" spans="1:9" ht="17" customHeight="1">
      <c r="A120" s="206">
        <v>30</v>
      </c>
      <c r="B120" s="178"/>
      <c r="C120" s="6"/>
      <c r="D120" s="6" t="str">
        <f>D65</f>
        <v>師奶MADAM Madam Cutie On Duty (20 EPI)</v>
      </c>
      <c r="E120" s="179"/>
      <c r="F120" s="215"/>
      <c r="G120" s="33" t="s">
        <v>304</v>
      </c>
      <c r="H120" s="216"/>
      <c r="I120" s="60">
        <v>30</v>
      </c>
    </row>
    <row r="121" spans="1:9" ht="17" customHeight="1">
      <c r="A121" s="122"/>
      <c r="B121" s="41" t="str">
        <f>B66</f>
        <v xml:space="preserve"># 15 </v>
      </c>
      <c r="C121" s="62" t="str">
        <f>C66</f>
        <v># 16</v>
      </c>
      <c r="D121" s="62" t="str">
        <f>D66</f>
        <v># 17</v>
      </c>
      <c r="E121" s="62" t="str">
        <f>E66</f>
        <v># 18</v>
      </c>
      <c r="F121" s="63" t="str">
        <f>F66</f>
        <v># 19</v>
      </c>
      <c r="G121" s="111" t="s">
        <v>43</v>
      </c>
      <c r="H121" s="142" t="s">
        <v>21</v>
      </c>
      <c r="I121" s="65"/>
    </row>
    <row r="122" spans="1:9" s="20" customFormat="1" ht="17" customHeight="1" thickBot="1">
      <c r="A122" s="11" t="s">
        <v>13</v>
      </c>
      <c r="B122" s="66"/>
      <c r="C122" s="33"/>
      <c r="D122" s="33"/>
      <c r="E122" s="33"/>
      <c r="F122" s="32"/>
      <c r="G122" s="123" t="s">
        <v>263</v>
      </c>
      <c r="H122" s="80" t="str">
        <f>H93</f>
        <v>J Music #42</v>
      </c>
      <c r="I122" s="14" t="s">
        <v>13</v>
      </c>
    </row>
    <row r="123" spans="1:9" ht="17" customHeight="1">
      <c r="A123" s="44"/>
      <c r="B123" s="127" t="s">
        <v>18</v>
      </c>
      <c r="C123" s="83"/>
      <c r="D123" s="6"/>
      <c r="E123" s="6"/>
      <c r="F123" s="6"/>
      <c r="G123" s="111" t="s">
        <v>43</v>
      </c>
      <c r="H123" s="142" t="s">
        <v>21</v>
      </c>
      <c r="I123" s="217"/>
    </row>
    <row r="124" spans="1:9" ht="17" customHeight="1">
      <c r="A124" s="206" t="s">
        <v>2</v>
      </c>
      <c r="B124" s="218"/>
      <c r="C124" s="5"/>
      <c r="D124" s="62" t="str">
        <f>D39</f>
        <v>流行都市  Big City Shop 2024</v>
      </c>
      <c r="E124" s="6"/>
      <c r="F124" s="62"/>
      <c r="G124" s="123" t="str">
        <f>G72</f>
        <v>新聞透視 # 21</v>
      </c>
      <c r="H124" s="80" t="str">
        <f>H40</f>
        <v>Sunday好戲王 # 17</v>
      </c>
      <c r="I124" s="60" t="s">
        <v>2</v>
      </c>
    </row>
    <row r="125" spans="1:9" ht="17" customHeight="1">
      <c r="A125" s="122"/>
      <c r="B125" s="62" t="str">
        <f>B40</f>
        <v># 100</v>
      </c>
      <c r="C125" s="62" t="str">
        <f>C40</f>
        <v># 101</v>
      </c>
      <c r="D125" s="62" t="str">
        <f>D40</f>
        <v># 102</v>
      </c>
      <c r="E125" s="62" t="str">
        <f>E40</f>
        <v># 103</v>
      </c>
      <c r="F125" s="62" t="str">
        <f>F40</f>
        <v># 104</v>
      </c>
      <c r="G125" s="111" t="s">
        <v>43</v>
      </c>
      <c r="H125" s="59"/>
      <c r="I125" s="84"/>
    </row>
    <row r="126" spans="1:9" ht="17" customHeight="1" thickBot="1">
      <c r="A126" s="219" t="s">
        <v>14</v>
      </c>
      <c r="B126" s="220"/>
      <c r="C126" s="221"/>
      <c r="D126" s="221"/>
      <c r="E126" s="221"/>
      <c r="F126" s="222"/>
      <c r="G126" s="223" t="s">
        <v>276</v>
      </c>
      <c r="H126" s="224"/>
      <c r="I126" s="225" t="s">
        <v>14</v>
      </c>
    </row>
    <row r="127" spans="1:9" ht="17" customHeight="1" thickTop="1">
      <c r="A127" s="226"/>
      <c r="B127" s="5"/>
      <c r="C127" s="6"/>
      <c r="D127" s="6"/>
      <c r="E127" s="6"/>
      <c r="F127" s="6"/>
      <c r="G127" s="6"/>
      <c r="H127" s="431">
        <f ca="1">TODAY()</f>
        <v>45436</v>
      </c>
      <c r="I127" s="432"/>
    </row>
    <row r="128" spans="1:9" ht="17" customHeight="1"/>
    <row r="129" ht="17" customHeight="1"/>
    <row r="130" ht="17" customHeight="1"/>
  </sheetData>
  <mergeCells count="20">
    <mergeCell ref="G106:H106"/>
    <mergeCell ref="H127:I127"/>
    <mergeCell ref="G64:H64"/>
    <mergeCell ref="B69:F69"/>
    <mergeCell ref="G69:H69"/>
    <mergeCell ref="G82:G83"/>
    <mergeCell ref="E91:F91"/>
    <mergeCell ref="G97:H97"/>
    <mergeCell ref="G15:H15"/>
    <mergeCell ref="G26:H26"/>
    <mergeCell ref="G27:H27"/>
    <mergeCell ref="C50:E50"/>
    <mergeCell ref="C57:D57"/>
    <mergeCell ref="E57:F57"/>
    <mergeCell ref="C1:G1"/>
    <mergeCell ref="H2:I2"/>
    <mergeCell ref="D6:E6"/>
    <mergeCell ref="F6:G6"/>
    <mergeCell ref="B11:F11"/>
    <mergeCell ref="G11:H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7802C-06C2-4438-9D44-DD90D004091A}">
  <dimension ref="A1:I130"/>
  <sheetViews>
    <sheetView tabSelected="1" zoomScale="69" zoomScaleNormal="69" workbookViewId="0">
      <pane ySplit="4" topLeftCell="A92" activePane="bottomLeft" state="frozen"/>
      <selection pane="bottomLeft" activeCell="F103" sqref="F103"/>
    </sheetView>
  </sheetViews>
  <sheetFormatPr defaultColWidth="9.453125" defaultRowHeight="15.5"/>
  <cols>
    <col min="1" max="1" width="7.6328125" style="227" customWidth="1"/>
    <col min="2" max="8" width="32.6328125" style="4" customWidth="1"/>
    <col min="9" max="9" width="7.6328125" style="228" customWidth="1"/>
    <col min="10" max="16384" width="9.453125" style="4"/>
  </cols>
  <sheetData>
    <row r="1" spans="1:9" ht="36" customHeight="1">
      <c r="A1" s="2"/>
      <c r="B1" s="3"/>
      <c r="C1" s="416" t="s">
        <v>305</v>
      </c>
      <c r="D1" s="416"/>
      <c r="E1" s="416"/>
      <c r="F1" s="416"/>
      <c r="G1" s="416"/>
      <c r="H1" s="3"/>
      <c r="I1" s="3"/>
    </row>
    <row r="2" spans="1:9" ht="17" customHeight="1" thickBot="1">
      <c r="A2" s="5" t="s">
        <v>306</v>
      </c>
      <c r="B2" s="6"/>
      <c r="C2" s="6"/>
      <c r="D2" s="1" t="s">
        <v>19</v>
      </c>
      <c r="E2" s="1"/>
      <c r="F2" s="7"/>
      <c r="G2" s="7"/>
      <c r="H2" s="417" t="s">
        <v>307</v>
      </c>
      <c r="I2" s="417"/>
    </row>
    <row r="3" spans="1:9" ht="17" customHeight="1" thickTop="1">
      <c r="A3" s="8" t="s">
        <v>20</v>
      </c>
      <c r="B3" s="9" t="s">
        <v>27</v>
      </c>
      <c r="C3" s="9" t="s">
        <v>28</v>
      </c>
      <c r="D3" s="9" t="s">
        <v>29</v>
      </c>
      <c r="E3" s="9" t="s">
        <v>176</v>
      </c>
      <c r="F3" s="9" t="s">
        <v>31</v>
      </c>
      <c r="G3" s="9" t="s">
        <v>32</v>
      </c>
      <c r="H3" s="9" t="s">
        <v>33</v>
      </c>
      <c r="I3" s="10" t="s">
        <v>20</v>
      </c>
    </row>
    <row r="4" spans="1:9" ht="17" customHeight="1" thickBot="1">
      <c r="A4" s="11"/>
      <c r="B4" s="12">
        <v>45439</v>
      </c>
      <c r="C4" s="13">
        <f t="shared" ref="C4:H4" si="0">SUM(B4+1)</f>
        <v>45440</v>
      </c>
      <c r="D4" s="13">
        <f t="shared" si="0"/>
        <v>45441</v>
      </c>
      <c r="E4" s="13">
        <f t="shared" si="0"/>
        <v>45442</v>
      </c>
      <c r="F4" s="13">
        <f t="shared" si="0"/>
        <v>45443</v>
      </c>
      <c r="G4" s="13">
        <f t="shared" si="0"/>
        <v>45444</v>
      </c>
      <c r="H4" s="13">
        <f t="shared" si="0"/>
        <v>45445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18</v>
      </c>
      <c r="C6" s="23" t="s">
        <v>18</v>
      </c>
      <c r="D6" s="418" t="s">
        <v>308</v>
      </c>
      <c r="E6" s="419"/>
      <c r="F6" s="420" t="s">
        <v>178</v>
      </c>
      <c r="G6" s="420"/>
      <c r="H6" s="26"/>
      <c r="I6" s="27"/>
    </row>
    <row r="7" spans="1:9" ht="17" customHeight="1">
      <c r="A7" s="28">
        <v>30</v>
      </c>
      <c r="B7" s="29" t="str">
        <f>LEFT($H$67,5) &amp; " # " &amp; VALUE(RIGHT($H$67,2)-1)</f>
        <v>財經透視  # 21</v>
      </c>
      <c r="C7" s="30" t="str">
        <f>B27</f>
        <v>新聞掏寶  # 199</v>
      </c>
      <c r="D7" s="31" t="str">
        <f>C58</f>
        <v># 1</v>
      </c>
      <c r="E7" s="32" t="str">
        <f>"# " &amp; VALUE(RIGHT(D7,2)+1)</f>
        <v># 2</v>
      </c>
      <c r="F7" s="31" t="str">
        <f>E58</f>
        <v># 13</v>
      </c>
      <c r="G7" s="33" t="str">
        <f>"# " &amp; VALUE(RIGHT(F7,2)+1)</f>
        <v># 14</v>
      </c>
      <c r="H7" s="34" t="str">
        <f>D72</f>
        <v>就算得你一個觀衆 # 6</v>
      </c>
      <c r="I7" s="35">
        <v>30</v>
      </c>
    </row>
    <row r="8" spans="1:9" ht="17" customHeight="1">
      <c r="A8" s="36"/>
      <c r="B8" s="37" t="s">
        <v>18</v>
      </c>
      <c r="C8" s="38"/>
      <c r="D8" s="38"/>
      <c r="E8" s="39" t="str">
        <f>$E$74</f>
        <v>東張西望  Scoop 2024</v>
      </c>
      <c r="F8" s="38"/>
      <c r="G8" s="38"/>
      <c r="H8" s="38"/>
      <c r="I8" s="40"/>
    </row>
    <row r="9" spans="1:9" s="20" customFormat="1" ht="17" customHeight="1" thickBot="1">
      <c r="A9" s="11" t="s">
        <v>0</v>
      </c>
      <c r="B9" s="41" t="str">
        <f>"# " &amp; VALUE(RIGHT(B75,4)-1)</f>
        <v># 146</v>
      </c>
      <c r="C9" s="42" t="str">
        <f t="shared" ref="C9:H9" si="1">B75</f>
        <v># 147</v>
      </c>
      <c r="D9" s="42" t="str">
        <f t="shared" si="1"/>
        <v># 148</v>
      </c>
      <c r="E9" s="42" t="str">
        <f t="shared" si="1"/>
        <v># 149</v>
      </c>
      <c r="F9" s="42" t="str">
        <f t="shared" si="1"/>
        <v># 150</v>
      </c>
      <c r="G9" s="42" t="str">
        <f t="shared" si="1"/>
        <v># 151</v>
      </c>
      <c r="H9" s="42" t="str">
        <f t="shared" si="1"/>
        <v># 152</v>
      </c>
      <c r="I9" s="43" t="s">
        <v>0</v>
      </c>
    </row>
    <row r="10" spans="1:9" ht="17" customHeight="1">
      <c r="A10" s="44"/>
      <c r="B10" s="229"/>
      <c r="C10" s="230"/>
      <c r="D10" s="230"/>
      <c r="E10" s="230"/>
      <c r="F10" s="231"/>
      <c r="G10" s="229"/>
      <c r="H10" s="232"/>
      <c r="I10" s="27"/>
    </row>
    <row r="11" spans="1:9" ht="17" customHeight="1">
      <c r="A11" s="28">
        <v>30</v>
      </c>
      <c r="B11" s="421" t="s">
        <v>179</v>
      </c>
      <c r="C11" s="422"/>
      <c r="D11" s="422"/>
      <c r="E11" s="422"/>
      <c r="F11" s="423"/>
      <c r="G11" s="421" t="s">
        <v>35</v>
      </c>
      <c r="H11" s="424"/>
      <c r="I11" s="35">
        <v>30</v>
      </c>
    </row>
    <row r="12" spans="1:9" ht="17" customHeight="1">
      <c r="A12" s="45"/>
      <c r="B12" s="237"/>
      <c r="C12" s="234"/>
      <c r="D12" s="236"/>
      <c r="E12" s="234"/>
      <c r="F12" s="235"/>
      <c r="G12" s="237"/>
      <c r="H12" s="238"/>
      <c r="I12" s="40"/>
    </row>
    <row r="13" spans="1:9" s="20" customFormat="1" ht="17" customHeight="1" thickBot="1">
      <c r="A13" s="46" t="s">
        <v>1</v>
      </c>
      <c r="B13" s="239"/>
      <c r="C13" s="240"/>
      <c r="D13" s="241"/>
      <c r="E13" s="241"/>
      <c r="F13" s="242"/>
      <c r="G13" s="233"/>
      <c r="H13" s="243"/>
      <c r="I13" s="43" t="s">
        <v>1</v>
      </c>
    </row>
    <row r="14" spans="1:9" ht="17" customHeight="1">
      <c r="A14" s="47"/>
      <c r="B14" s="48">
        <v>800187901</v>
      </c>
      <c r="C14" s="48"/>
      <c r="D14" s="48"/>
      <c r="E14" s="48"/>
      <c r="F14" s="49"/>
      <c r="G14" s="50">
        <v>800385510</v>
      </c>
      <c r="H14" s="51"/>
      <c r="I14" s="52"/>
    </row>
    <row r="15" spans="1:9" ht="17" customHeight="1">
      <c r="A15" s="53" t="s">
        <v>2</v>
      </c>
      <c r="B15" s="54"/>
      <c r="C15" s="55"/>
      <c r="D15" s="62" t="s">
        <v>255</v>
      </c>
      <c r="E15" s="56"/>
      <c r="F15" s="57"/>
      <c r="G15" s="425" t="s">
        <v>98</v>
      </c>
      <c r="H15" s="426"/>
      <c r="I15" s="60" t="s">
        <v>2</v>
      </c>
    </row>
    <row r="16" spans="1:9" ht="17" customHeight="1">
      <c r="A16" s="61"/>
      <c r="B16" s="41" t="s">
        <v>309</v>
      </c>
      <c r="C16" s="62" t="str">
        <f t="shared" ref="C16:F16" si="2">"# " &amp; VALUE(RIGHT(B16,2)+1)</f>
        <v># 18</v>
      </c>
      <c r="D16" s="62" t="str">
        <f t="shared" si="2"/>
        <v># 19</v>
      </c>
      <c r="E16" s="62" t="str">
        <f t="shared" si="2"/>
        <v># 20</v>
      </c>
      <c r="F16" s="63" t="str">
        <f t="shared" si="2"/>
        <v># 21</v>
      </c>
      <c r="G16" s="58" t="s">
        <v>139</v>
      </c>
      <c r="H16" s="64" t="s">
        <v>273</v>
      </c>
      <c r="I16" s="65"/>
    </row>
    <row r="17" spans="1:9" s="20" customFormat="1" ht="17" customHeight="1" thickBot="1">
      <c r="A17" s="46" t="s">
        <v>3</v>
      </c>
      <c r="B17" s="66" t="s">
        <v>17</v>
      </c>
      <c r="C17" s="33"/>
      <c r="D17" s="67"/>
      <c r="E17" s="67"/>
      <c r="F17" s="68"/>
      <c r="G17" s="69"/>
      <c r="H17" s="70"/>
      <c r="I17" s="14" t="s">
        <v>16</v>
      </c>
    </row>
    <row r="18" spans="1:9" s="20" customFormat="1" ht="17" customHeight="1">
      <c r="A18" s="71"/>
      <c r="B18" s="72">
        <v>800563025</v>
      </c>
      <c r="C18" s="38"/>
      <c r="D18" s="38"/>
      <c r="E18" s="73" t="s">
        <v>69</v>
      </c>
      <c r="F18" s="38"/>
      <c r="G18" s="6"/>
      <c r="H18" s="74"/>
      <c r="I18" s="19"/>
    </row>
    <row r="19" spans="1:9" s="20" customFormat="1" ht="17" customHeight="1" thickBot="1">
      <c r="A19" s="75"/>
      <c r="B19" s="33" t="s">
        <v>310</v>
      </c>
      <c r="C19" s="33" t="str">
        <f t="shared" ref="C19:H19" si="3">"# " &amp; VALUE(RIGHT(B19,2)+1)</f>
        <v># 85</v>
      </c>
      <c r="D19" s="33" t="str">
        <f t="shared" si="3"/>
        <v># 86</v>
      </c>
      <c r="E19" s="33" t="str">
        <f t="shared" si="3"/>
        <v># 87</v>
      </c>
      <c r="F19" s="33" t="str">
        <f t="shared" si="3"/>
        <v># 88</v>
      </c>
      <c r="G19" s="33" t="str">
        <f t="shared" si="3"/>
        <v># 89</v>
      </c>
      <c r="H19" s="33" t="str">
        <f t="shared" si="3"/>
        <v># 90</v>
      </c>
      <c r="I19" s="19" t="s">
        <v>70</v>
      </c>
    </row>
    <row r="20" spans="1:9" ht="17" customHeight="1">
      <c r="A20" s="76"/>
      <c r="B20" s="94" t="s">
        <v>18</v>
      </c>
      <c r="C20" s="6"/>
      <c r="D20" s="38"/>
      <c r="E20" s="39" t="s">
        <v>182</v>
      </c>
      <c r="F20" s="38"/>
      <c r="G20" s="79"/>
      <c r="H20" s="80"/>
      <c r="I20" s="52"/>
    </row>
    <row r="21" spans="1:9" ht="17" customHeight="1">
      <c r="A21" s="76" t="s">
        <v>2</v>
      </c>
      <c r="B21" s="33" t="str">
        <f>"# " &amp; VALUE(RIGHT(B77,4)-1)</f>
        <v># 2290</v>
      </c>
      <c r="C21" s="33" t="str">
        <f t="shared" ref="C21:G21" si="4">"# " &amp; VALUE(RIGHT(B21,4)+1)</f>
        <v># 2291</v>
      </c>
      <c r="D21" s="33" t="str">
        <f t="shared" si="4"/>
        <v># 2292</v>
      </c>
      <c r="E21" s="33" t="str">
        <f t="shared" si="4"/>
        <v># 2293</v>
      </c>
      <c r="F21" s="33" t="str">
        <f t="shared" si="4"/>
        <v># 2294</v>
      </c>
      <c r="G21" s="32" t="str">
        <f t="shared" si="4"/>
        <v># 2295</v>
      </c>
      <c r="H21" s="81" t="s">
        <v>311</v>
      </c>
      <c r="I21" s="60" t="s">
        <v>2</v>
      </c>
    </row>
    <row r="22" spans="1:9" ht="17" customHeight="1">
      <c r="A22" s="82"/>
      <c r="B22" s="83" t="s">
        <v>23</v>
      </c>
      <c r="C22" s="62"/>
      <c r="D22" s="6"/>
      <c r="E22" s="62" t="s">
        <v>47</v>
      </c>
      <c r="F22" s="62"/>
      <c r="G22" s="6"/>
      <c r="H22" s="366"/>
      <c r="I22" s="84"/>
    </row>
    <row r="23" spans="1:9" s="20" customFormat="1" ht="17" customHeight="1" thickBot="1">
      <c r="A23" s="85" t="s">
        <v>4</v>
      </c>
      <c r="B23" s="33" t="s">
        <v>312</v>
      </c>
      <c r="C23" s="33" t="str">
        <f>"# " &amp; VALUE(RIGHT(B23,4)+1)</f>
        <v># 1005</v>
      </c>
      <c r="D23" s="62" t="str">
        <f t="shared" ref="D23:H23" si="5">"# " &amp; VALUE(RIGHT(C23,4)+1)</f>
        <v># 1006</v>
      </c>
      <c r="E23" s="33" t="str">
        <f t="shared" si="5"/>
        <v># 1007</v>
      </c>
      <c r="F23" s="62" t="str">
        <f t="shared" si="5"/>
        <v># 1008</v>
      </c>
      <c r="G23" s="62" t="str">
        <f t="shared" si="5"/>
        <v># 1009</v>
      </c>
      <c r="H23" s="86" t="str">
        <f t="shared" si="5"/>
        <v># 1010</v>
      </c>
      <c r="I23" s="19" t="s">
        <v>4</v>
      </c>
    </row>
    <row r="24" spans="1:9" ht="17" customHeight="1">
      <c r="A24" s="87"/>
      <c r="B24" s="88" t="s">
        <v>92</v>
      </c>
      <c r="C24" s="78" t="s">
        <v>18</v>
      </c>
      <c r="D24" s="72" t="str">
        <f>C91</f>
        <v>沙特阿拉伯潮什麼 Hipster Tour - Saudi Arabia (6 EPI)</v>
      </c>
      <c r="E24" s="38"/>
      <c r="F24" s="88" t="s">
        <v>313</v>
      </c>
      <c r="G24" s="72">
        <v>800425045</v>
      </c>
      <c r="H24" s="89"/>
      <c r="I24" s="90"/>
    </row>
    <row r="25" spans="1:9" ht="17" customHeight="1">
      <c r="A25" s="91" t="s">
        <v>2</v>
      </c>
      <c r="B25" s="30" t="s">
        <v>139</v>
      </c>
      <c r="C25" s="31" t="str">
        <f>B92</f>
        <v># 4</v>
      </c>
      <c r="D25" s="33" t="str">
        <f>"# " &amp; VALUE(RIGHT(C25,2)+1)</f>
        <v># 5</v>
      </c>
      <c r="E25" s="33" t="str">
        <f>"# " &amp; VALUE(RIGHT(D25,2)+1)</f>
        <v># 6</v>
      </c>
      <c r="F25" s="30" t="str">
        <f>E92</f>
        <v># 1</v>
      </c>
      <c r="G25" s="62"/>
      <c r="H25" s="92"/>
      <c r="I25" s="60" t="s">
        <v>2</v>
      </c>
    </row>
    <row r="26" spans="1:9" ht="17" customHeight="1">
      <c r="A26" s="93"/>
      <c r="B26" s="392" t="s">
        <v>18</v>
      </c>
      <c r="C26" s="83" t="s">
        <v>18</v>
      </c>
      <c r="D26" s="94" t="s">
        <v>18</v>
      </c>
      <c r="E26" s="94" t="s">
        <v>18</v>
      </c>
      <c r="F26" s="94" t="s">
        <v>18</v>
      </c>
      <c r="G26" s="427" t="s">
        <v>121</v>
      </c>
      <c r="H26" s="426"/>
      <c r="I26" s="84"/>
    </row>
    <row r="27" spans="1:9" ht="17" customHeight="1" thickBot="1">
      <c r="A27" s="96"/>
      <c r="B27" s="398" t="s">
        <v>371</v>
      </c>
      <c r="C27" s="24" t="str">
        <f>B72</f>
        <v>解風大阪 # 8</v>
      </c>
      <c r="D27" s="58" t="str">
        <f>C72</f>
        <v>冲遊泰國9 # 12</v>
      </c>
      <c r="E27" s="58" t="str">
        <f>D72</f>
        <v>就算得你一個觀衆 # 6</v>
      </c>
      <c r="F27" s="58" t="str">
        <f>E72</f>
        <v>冲遊泰國9 # 13</v>
      </c>
      <c r="G27" s="428" t="s">
        <v>122</v>
      </c>
      <c r="H27" s="429"/>
      <c r="I27" s="84"/>
    </row>
    <row r="28" spans="1:9" s="20" customFormat="1" ht="17" customHeight="1" thickBot="1">
      <c r="A28" s="11" t="s">
        <v>5</v>
      </c>
      <c r="B28" s="391"/>
      <c r="C28" s="63"/>
      <c r="D28" s="31"/>
      <c r="E28" s="31"/>
      <c r="F28" s="31"/>
      <c r="G28" s="58" t="s">
        <v>314</v>
      </c>
      <c r="H28" s="59" t="s">
        <v>315</v>
      </c>
      <c r="I28" s="19" t="s">
        <v>5</v>
      </c>
    </row>
    <row r="29" spans="1:9" ht="17" customHeight="1">
      <c r="A29" s="98"/>
      <c r="B29" s="37" t="s">
        <v>18</v>
      </c>
      <c r="C29" s="39"/>
      <c r="D29" s="39"/>
      <c r="E29" s="39"/>
      <c r="F29" s="79"/>
      <c r="G29" s="100"/>
      <c r="H29" s="101"/>
      <c r="I29" s="102"/>
    </row>
    <row r="30" spans="1:9" ht="17" customHeight="1">
      <c r="A30" s="91" t="s">
        <v>2</v>
      </c>
      <c r="B30" s="343"/>
      <c r="C30" s="62"/>
      <c r="D30" s="62" t="str">
        <f>D80</f>
        <v>家族榮耀之繼承者 The Heir to the Throne (30 EPI)</v>
      </c>
      <c r="E30" s="62"/>
      <c r="F30" s="63"/>
      <c r="G30" s="58"/>
      <c r="H30" s="59"/>
      <c r="I30" s="104" t="s">
        <v>2</v>
      </c>
    </row>
    <row r="31" spans="1:9" ht="17" customHeight="1">
      <c r="A31" s="82"/>
      <c r="B31" s="58" t="str">
        <f>"# " &amp; VALUE(RIGHT(B81,2)-1)</f>
        <v># 10</v>
      </c>
      <c r="C31" s="62" t="str">
        <f>"# " &amp; VALUE(RIGHT(C81,2)-1)</f>
        <v># 11</v>
      </c>
      <c r="D31" s="62" t="str">
        <f>"# " &amp; VALUE(RIGHT(D81,2)-1)</f>
        <v># 12</v>
      </c>
      <c r="E31" s="62" t="str">
        <f>"# " &amp; VALUE(RIGHT(E81,2)-1)</f>
        <v># 13</v>
      </c>
      <c r="F31" s="63" t="str">
        <f>"# " &amp; VALUE(RIGHT(F81,2)-1)</f>
        <v># 14</v>
      </c>
      <c r="G31" s="58"/>
      <c r="H31" s="59"/>
      <c r="I31" s="106"/>
    </row>
    <row r="32" spans="1:9" s="20" customFormat="1" ht="17" customHeight="1" thickBot="1">
      <c r="A32" s="85" t="s">
        <v>6</v>
      </c>
      <c r="B32" s="344"/>
      <c r="C32" s="33"/>
      <c r="D32" s="33"/>
      <c r="E32" s="33"/>
      <c r="F32" s="32"/>
      <c r="G32" s="108" t="s">
        <v>17</v>
      </c>
      <c r="H32" s="70"/>
      <c r="I32" s="43" t="s">
        <v>6</v>
      </c>
    </row>
    <row r="33" spans="1:9" ht="17" customHeight="1">
      <c r="A33" s="98"/>
      <c r="B33" s="83" t="s">
        <v>18</v>
      </c>
      <c r="C33" s="6"/>
      <c r="D33" s="6"/>
      <c r="E33" s="62" t="str">
        <f>$E$74</f>
        <v>東張西望  Scoop 2024</v>
      </c>
      <c r="F33" s="6"/>
      <c r="G33" s="38"/>
      <c r="H33" s="89"/>
      <c r="I33" s="106"/>
    </row>
    <row r="34" spans="1:9" ht="17" customHeight="1">
      <c r="A34" s="91" t="s">
        <v>2</v>
      </c>
      <c r="B34" s="33" t="str">
        <f t="shared" ref="B34:H34" si="6">B9</f>
        <v># 146</v>
      </c>
      <c r="C34" s="33" t="str">
        <f t="shared" si="6"/>
        <v># 147</v>
      </c>
      <c r="D34" s="33" t="str">
        <f t="shared" si="6"/>
        <v># 148</v>
      </c>
      <c r="E34" s="33" t="str">
        <f t="shared" si="6"/>
        <v># 149</v>
      </c>
      <c r="F34" s="33" t="str">
        <f t="shared" si="6"/>
        <v># 150</v>
      </c>
      <c r="G34" s="33" t="str">
        <f t="shared" si="6"/>
        <v># 151</v>
      </c>
      <c r="H34" s="86" t="str">
        <f t="shared" si="6"/>
        <v># 152</v>
      </c>
      <c r="I34" s="104" t="s">
        <v>2</v>
      </c>
    </row>
    <row r="35" spans="1:9" ht="17" customHeight="1">
      <c r="A35" s="82"/>
      <c r="B35" s="77" t="s">
        <v>18</v>
      </c>
      <c r="C35" s="83" t="s">
        <v>18</v>
      </c>
      <c r="D35" s="109" t="s">
        <v>18</v>
      </c>
      <c r="E35" s="94" t="s">
        <v>18</v>
      </c>
      <c r="F35" s="94" t="s">
        <v>18</v>
      </c>
      <c r="G35" s="412" t="s">
        <v>21</v>
      </c>
      <c r="H35" s="397" t="s">
        <v>368</v>
      </c>
      <c r="I35" s="112"/>
    </row>
    <row r="36" spans="1:9" ht="17" customHeight="1">
      <c r="A36" s="82"/>
      <c r="B36" s="63" t="str">
        <f>LEFT($F$62,9) &amp; " # " &amp; VALUE(RIGHT($F$62,2)-1)</f>
        <v>浪漫台灣48小時  # 16</v>
      </c>
      <c r="C36" s="62" t="str">
        <f>B62</f>
        <v>開卷 Open Book 2024</v>
      </c>
      <c r="D36" s="113" t="str">
        <f>C62</f>
        <v>胃食遊戲 - 沖繩篇 # 4</v>
      </c>
      <c r="E36" s="100" t="str">
        <f>D62</f>
        <v>背包女行之加勒比海 Attack Of The Backpacker Girl - Caribbean (10 EPI)</v>
      </c>
      <c r="F36" s="114" t="str">
        <f>E62</f>
        <v>我要瞓鬥  I Want To $leep (15 EPI)</v>
      </c>
      <c r="G36" s="413" t="s">
        <v>381</v>
      </c>
      <c r="H36" s="399" t="s">
        <v>372</v>
      </c>
      <c r="I36" s="112"/>
    </row>
    <row r="37" spans="1:9" s="20" customFormat="1" ht="17" customHeight="1" thickBot="1">
      <c r="A37" s="85" t="s">
        <v>7</v>
      </c>
      <c r="B37" s="32"/>
      <c r="C37" s="33" t="str">
        <f>B63</f>
        <v># 92</v>
      </c>
      <c r="D37" s="30"/>
      <c r="E37" s="31" t="str">
        <f>D63</f>
        <v># 7</v>
      </c>
      <c r="F37" s="30" t="str">
        <f>E63</f>
        <v># 12</v>
      </c>
      <c r="G37" s="411"/>
      <c r="H37" s="393" t="s">
        <v>370</v>
      </c>
      <c r="I37" s="117" t="s">
        <v>7</v>
      </c>
    </row>
    <row r="38" spans="1:9" ht="17" customHeight="1">
      <c r="A38" s="118"/>
      <c r="B38" s="253">
        <v>800636440</v>
      </c>
      <c r="C38" s="244"/>
      <c r="D38" s="254"/>
      <c r="E38" s="255"/>
      <c r="F38" s="256"/>
      <c r="G38" s="120" t="s">
        <v>316</v>
      </c>
      <c r="H38" s="121" t="s">
        <v>60</v>
      </c>
      <c r="I38" s="52"/>
    </row>
    <row r="39" spans="1:9" ht="17" customHeight="1">
      <c r="A39" s="122"/>
      <c r="B39" s="257"/>
      <c r="C39" s="245"/>
      <c r="D39" s="258" t="s">
        <v>188</v>
      </c>
      <c r="E39" s="245"/>
      <c r="F39" s="259"/>
      <c r="G39" s="123" t="s">
        <v>317</v>
      </c>
      <c r="H39" s="124"/>
      <c r="I39" s="84"/>
    </row>
    <row r="40" spans="1:9" ht="17" customHeight="1">
      <c r="A40" s="53" t="s">
        <v>2</v>
      </c>
      <c r="B40" s="257" t="s">
        <v>318</v>
      </c>
      <c r="C40" s="245" t="str">
        <f>"# " &amp; VALUE(RIGHT(B40,3)+1)</f>
        <v># 106</v>
      </c>
      <c r="D40" s="245" t="str">
        <f>"# " &amp; VALUE(RIGHT(C40,3)+1)</f>
        <v># 107</v>
      </c>
      <c r="E40" s="245" t="str">
        <f>"# " &amp; VALUE(RIGHT(D40,3)+1)</f>
        <v># 108</v>
      </c>
      <c r="F40" s="245" t="str">
        <f>"# " &amp; VALUE(RIGHT(E40,3)+1)</f>
        <v># 109</v>
      </c>
      <c r="G40" s="170" t="s">
        <v>319</v>
      </c>
      <c r="H40" s="125" t="s">
        <v>320</v>
      </c>
      <c r="I40" s="60" t="s">
        <v>2</v>
      </c>
    </row>
    <row r="41" spans="1:9" ht="17" customHeight="1">
      <c r="A41" s="126"/>
      <c r="B41" s="260"/>
      <c r="C41" s="246"/>
      <c r="D41" s="246"/>
      <c r="E41" s="246"/>
      <c r="F41" s="246"/>
      <c r="G41" s="367">
        <v>800636900</v>
      </c>
      <c r="H41" s="124" t="s">
        <v>61</v>
      </c>
      <c r="I41" s="84"/>
    </row>
    <row r="42" spans="1:9" ht="17" customHeight="1" thickBot="1">
      <c r="A42" s="122"/>
      <c r="B42" s="260"/>
      <c r="C42" s="246"/>
      <c r="D42" s="246"/>
      <c r="E42" s="246"/>
      <c r="F42" s="246"/>
      <c r="G42" s="123" t="s">
        <v>321</v>
      </c>
      <c r="H42" s="124"/>
      <c r="I42" s="84"/>
    </row>
    <row r="43" spans="1:9" s="20" customFormat="1" ht="17" customHeight="1" thickBot="1">
      <c r="A43" s="128" t="s">
        <v>8</v>
      </c>
      <c r="B43" s="261"/>
      <c r="C43" s="245"/>
      <c r="D43" s="248"/>
      <c r="E43" s="248"/>
      <c r="F43" s="262">
        <v>1405</v>
      </c>
      <c r="G43" s="30" t="s">
        <v>24</v>
      </c>
      <c r="H43" s="80"/>
      <c r="I43" s="14" t="s">
        <v>8</v>
      </c>
    </row>
    <row r="44" spans="1:9" ht="17" customHeight="1">
      <c r="A44" s="98"/>
      <c r="B44" s="72" t="s">
        <v>18</v>
      </c>
      <c r="C44" s="39"/>
      <c r="D44" s="72"/>
      <c r="E44" s="72"/>
      <c r="F44" s="79"/>
      <c r="G44" s="78" t="s">
        <v>18</v>
      </c>
      <c r="H44" s="78" t="s">
        <v>18</v>
      </c>
      <c r="I44" s="102"/>
    </row>
    <row r="45" spans="1:9" ht="17" customHeight="1">
      <c r="A45" s="130" t="s">
        <v>2</v>
      </c>
      <c r="B45" s="131"/>
      <c r="C45" s="62"/>
      <c r="D45" s="132" t="str">
        <f>D86</f>
        <v>神耆小子 Broken Trust (20 EPI)</v>
      </c>
      <c r="E45" s="132"/>
      <c r="F45" s="133"/>
      <c r="G45" s="58" t="str">
        <f>C72</f>
        <v>冲遊泰國9 # 12</v>
      </c>
      <c r="H45" s="58" t="str">
        <f>$E$72</f>
        <v>冲遊泰國9 # 13</v>
      </c>
      <c r="I45" s="104" t="s">
        <v>2</v>
      </c>
    </row>
    <row r="46" spans="1:9" ht="17" customHeight="1">
      <c r="A46" s="87"/>
      <c r="B46" s="58" t="str">
        <f>"# " &amp; VALUE(RIGHT(B87,2)-1)</f>
        <v># 15</v>
      </c>
      <c r="C46" s="62" t="str">
        <f>"# " &amp; VALUE(RIGHT(C87,2)-1)</f>
        <v># 16</v>
      </c>
      <c r="D46" s="62" t="str">
        <f>C87</f>
        <v># 17</v>
      </c>
      <c r="E46" s="62" t="str">
        <f>D87</f>
        <v># 18</v>
      </c>
      <c r="F46" s="62" t="str">
        <f>E87</f>
        <v># 19</v>
      </c>
      <c r="G46" s="23" t="s">
        <v>18</v>
      </c>
      <c r="H46" s="134" t="s">
        <v>18</v>
      </c>
      <c r="I46" s="40"/>
    </row>
    <row r="47" spans="1:9" ht="17" customHeight="1">
      <c r="A47" s="87"/>
      <c r="B47" s="131"/>
      <c r="C47" s="62"/>
      <c r="G47" s="135"/>
      <c r="H47" s="59"/>
      <c r="I47" s="40"/>
    </row>
    <row r="48" spans="1:9" s="20" customFormat="1" ht="17" customHeight="1" thickBot="1">
      <c r="A48" s="136">
        <v>1500</v>
      </c>
      <c r="B48" s="41"/>
      <c r="C48" s="137"/>
      <c r="D48" s="33"/>
      <c r="E48" s="33"/>
      <c r="F48" s="138">
        <v>1505</v>
      </c>
      <c r="G48" s="135"/>
      <c r="H48" s="139"/>
      <c r="I48" s="140">
        <v>1500</v>
      </c>
    </row>
    <row r="49" spans="1:9" ht="17" customHeight="1">
      <c r="A49" s="141"/>
      <c r="B49" s="99" t="s">
        <v>18</v>
      </c>
      <c r="C49" s="83" t="s">
        <v>18</v>
      </c>
      <c r="D49" s="72"/>
      <c r="E49" s="72"/>
      <c r="F49" s="142"/>
      <c r="G49" s="143" t="s">
        <v>292</v>
      </c>
      <c r="H49" s="147"/>
      <c r="I49" s="145"/>
    </row>
    <row r="50" spans="1:9" ht="17" customHeight="1">
      <c r="A50" s="146"/>
      <c r="B50" s="105" t="str">
        <f>B24</f>
        <v>香港婚後事</v>
      </c>
      <c r="C50" s="430" t="str">
        <f>D24</f>
        <v>沙特阿拉伯潮什麼 Hipster Tour - Saudi Arabia (6 EPI)</v>
      </c>
      <c r="D50" s="430"/>
      <c r="E50" s="430"/>
      <c r="F50" s="95" t="str">
        <f>F24</f>
        <v>學神爸媽Get Set Go!</v>
      </c>
      <c r="G50" s="135"/>
      <c r="H50" s="147"/>
      <c r="I50" s="140"/>
    </row>
    <row r="51" spans="1:9" ht="17" customHeight="1">
      <c r="A51" s="148">
        <v>30</v>
      </c>
      <c r="B51" s="97" t="str">
        <f>B25</f>
        <v># 10</v>
      </c>
      <c r="C51" s="33" t="str">
        <f>C25</f>
        <v># 4</v>
      </c>
      <c r="D51" s="33" t="str">
        <f>"# " &amp; VALUE(RIGHT(C51,2)+1)</f>
        <v># 5</v>
      </c>
      <c r="E51" s="33" t="str">
        <f>"# " &amp; VALUE(RIGHT(D51,2)+1)</f>
        <v># 6</v>
      </c>
      <c r="F51" s="31" t="str">
        <f>F25</f>
        <v># 1</v>
      </c>
      <c r="G51" s="368"/>
      <c r="H51" s="59"/>
      <c r="I51" s="104" t="s">
        <v>2</v>
      </c>
    </row>
    <row r="52" spans="1:9" ht="17" customHeight="1">
      <c r="A52" s="87"/>
      <c r="B52" s="150"/>
      <c r="C52" s="39"/>
      <c r="D52" s="151" t="s">
        <v>195</v>
      </c>
      <c r="E52" s="152"/>
      <c r="F52" s="78" t="s">
        <v>18</v>
      </c>
      <c r="G52" s="23" t="s">
        <v>18</v>
      </c>
      <c r="H52" s="377" t="s">
        <v>322</v>
      </c>
      <c r="I52" s="106"/>
    </row>
    <row r="53" spans="1:9" ht="17" customHeight="1">
      <c r="A53" s="87"/>
      <c r="B53" s="29" t="s">
        <v>323</v>
      </c>
      <c r="C53" s="33" t="s">
        <v>324</v>
      </c>
      <c r="D53" s="33" t="s">
        <v>325</v>
      </c>
      <c r="E53" s="33" t="s">
        <v>326</v>
      </c>
      <c r="F53" s="154" t="s">
        <v>327</v>
      </c>
      <c r="G53" s="135"/>
      <c r="H53" s="144"/>
      <c r="I53" s="106"/>
    </row>
    <row r="54" spans="1:9" ht="17" customHeight="1">
      <c r="A54" s="155"/>
      <c r="B54" s="83" t="s">
        <v>18</v>
      </c>
      <c r="C54" s="6"/>
      <c r="D54" s="62" t="s">
        <v>25</v>
      </c>
      <c r="E54" s="62"/>
      <c r="F54" s="6"/>
      <c r="G54" s="165" t="s">
        <v>294</v>
      </c>
      <c r="H54" s="156"/>
      <c r="I54" s="157"/>
    </row>
    <row r="55" spans="1:9" s="20" customFormat="1" ht="17" customHeight="1" thickBot="1">
      <c r="A55" s="136">
        <v>1600</v>
      </c>
      <c r="B55" s="33" t="str">
        <f>B23</f>
        <v># 1004</v>
      </c>
      <c r="C55" s="62" t="str">
        <f>"# " &amp; VALUE(RIGHT(B55,4)+1)</f>
        <v># 1005</v>
      </c>
      <c r="D55" s="62" t="str">
        <f>"# " &amp; VALUE(RIGHT(C55,4)+1)</f>
        <v># 1006</v>
      </c>
      <c r="E55" s="62" t="str">
        <f>"# " &amp; VALUE(RIGHT(D55,4)+1)</f>
        <v># 1007</v>
      </c>
      <c r="F55" s="62" t="str">
        <f>"# " &amp; VALUE(RIGHT(E55,5)+1)</f>
        <v># 1008</v>
      </c>
      <c r="G55" s="113"/>
      <c r="H55" s="59"/>
      <c r="I55" s="159">
        <v>1600</v>
      </c>
    </row>
    <row r="56" spans="1:9" ht="17" customHeight="1">
      <c r="A56" s="160"/>
      <c r="B56" s="161" t="s">
        <v>328</v>
      </c>
      <c r="C56" s="78" t="s">
        <v>329</v>
      </c>
      <c r="D56" s="77"/>
      <c r="E56" s="38" t="s">
        <v>74</v>
      </c>
      <c r="F56" s="38"/>
      <c r="G56" s="113"/>
      <c r="H56" s="139"/>
      <c r="I56" s="27"/>
    </row>
    <row r="57" spans="1:9" ht="17" customHeight="1">
      <c r="A57" s="87"/>
      <c r="B57" s="163" t="s">
        <v>330</v>
      </c>
      <c r="C57" s="418" t="s">
        <v>308</v>
      </c>
      <c r="D57" s="419"/>
      <c r="E57" s="420" t="s">
        <v>178</v>
      </c>
      <c r="F57" s="420"/>
      <c r="G57" s="113"/>
      <c r="H57" s="164"/>
      <c r="I57" s="40"/>
    </row>
    <row r="58" spans="1:9" ht="17" customHeight="1">
      <c r="A58" s="148">
        <v>30</v>
      </c>
      <c r="B58" s="29" t="s">
        <v>62</v>
      </c>
      <c r="C58" s="31" t="s">
        <v>62</v>
      </c>
      <c r="D58" s="32" t="str">
        <f>"# " &amp; VALUE(RIGHT(C58,2)+1)</f>
        <v># 2</v>
      </c>
      <c r="E58" s="33" t="s">
        <v>331</v>
      </c>
      <c r="F58" s="33" t="str">
        <f>"# " &amp; VALUE(RIGHT(E58,2)+1)</f>
        <v># 14</v>
      </c>
      <c r="G58" s="170"/>
      <c r="H58" s="139"/>
      <c r="I58" s="35">
        <v>30</v>
      </c>
    </row>
    <row r="59" spans="1:9" ht="17" customHeight="1">
      <c r="A59" s="87"/>
      <c r="B59" s="406" t="s">
        <v>21</v>
      </c>
      <c r="C59" s="6" t="s">
        <v>202</v>
      </c>
      <c r="D59" s="167"/>
      <c r="E59" s="109" t="s">
        <v>18</v>
      </c>
      <c r="F59" s="94" t="s">
        <v>18</v>
      </c>
      <c r="G59" s="173" t="s">
        <v>21</v>
      </c>
      <c r="H59" s="164"/>
      <c r="I59" s="40"/>
    </row>
    <row r="60" spans="1:9" s="20" customFormat="1" ht="17" customHeight="1" thickBot="1">
      <c r="A60" s="136">
        <v>1700</v>
      </c>
      <c r="B60" s="407" t="s">
        <v>371</v>
      </c>
      <c r="C60" s="168" t="s">
        <v>115</v>
      </c>
      <c r="D60" s="33" t="str">
        <f>"# " &amp; VALUE(RIGHT(C60,2)+1)</f>
        <v># 10</v>
      </c>
      <c r="E60" s="169" t="str">
        <f>B72</f>
        <v>解風大阪 # 8</v>
      </c>
      <c r="F60" s="31" t="str">
        <f>D72</f>
        <v>就算得你一個觀衆 # 6</v>
      </c>
      <c r="G60" s="30" t="s">
        <v>300</v>
      </c>
      <c r="H60" s="164"/>
      <c r="I60" s="159">
        <v>1700</v>
      </c>
    </row>
    <row r="61" spans="1:9" ht="17" customHeight="1">
      <c r="A61" s="21"/>
      <c r="B61" s="265" t="s">
        <v>59</v>
      </c>
      <c r="C61" s="266" t="s">
        <v>117</v>
      </c>
      <c r="D61" s="267" t="s">
        <v>76</v>
      </c>
      <c r="E61" s="267" t="s">
        <v>64</v>
      </c>
      <c r="F61" s="244" t="s">
        <v>55</v>
      </c>
      <c r="G61" s="173" t="s">
        <v>21</v>
      </c>
      <c r="H61" s="139"/>
      <c r="I61" s="27"/>
    </row>
    <row r="62" spans="1:9" ht="17" customHeight="1">
      <c r="A62" s="44"/>
      <c r="B62" s="268" t="s">
        <v>203</v>
      </c>
      <c r="C62" s="264" t="s">
        <v>332</v>
      </c>
      <c r="D62" s="269" t="s">
        <v>205</v>
      </c>
      <c r="E62" s="270" t="s">
        <v>206</v>
      </c>
      <c r="F62" s="258" t="s">
        <v>333</v>
      </c>
      <c r="G62" s="123" t="s">
        <v>317</v>
      </c>
      <c r="H62" s="164"/>
      <c r="I62" s="40"/>
    </row>
    <row r="63" spans="1:9" ht="17" customHeight="1">
      <c r="A63" s="28">
        <v>30</v>
      </c>
      <c r="B63" s="261" t="s">
        <v>334</v>
      </c>
      <c r="C63" s="271" t="s">
        <v>118</v>
      </c>
      <c r="D63" s="251" t="s">
        <v>114</v>
      </c>
      <c r="E63" s="272" t="s">
        <v>256</v>
      </c>
      <c r="F63" s="252" t="s">
        <v>54</v>
      </c>
      <c r="G63" s="175"/>
      <c r="H63" s="166"/>
      <c r="I63" s="35">
        <v>30</v>
      </c>
    </row>
    <row r="64" spans="1:9" ht="17" customHeight="1">
      <c r="A64" s="36"/>
      <c r="B64" s="37" t="s">
        <v>116</v>
      </c>
      <c r="C64" s="78"/>
      <c r="D64" s="72"/>
      <c r="E64" s="72"/>
      <c r="F64" s="77"/>
      <c r="G64" s="433" t="s">
        <v>335</v>
      </c>
      <c r="H64" s="434"/>
      <c r="I64" s="40"/>
    </row>
    <row r="65" spans="1:9" s="20" customFormat="1" ht="17" customHeight="1" thickBot="1">
      <c r="A65" s="177">
        <v>1800</v>
      </c>
      <c r="B65" s="178" t="s">
        <v>336</v>
      </c>
      <c r="C65" s="58"/>
      <c r="D65" s="115"/>
      <c r="E65" s="378" t="s">
        <v>337</v>
      </c>
      <c r="F65" s="63"/>
      <c r="G65" s="31" t="str">
        <f>E92</f>
        <v># 1</v>
      </c>
      <c r="H65" s="123" t="str">
        <f>F92</f>
        <v># 2</v>
      </c>
      <c r="I65" s="159">
        <v>1800</v>
      </c>
    </row>
    <row r="66" spans="1:9" ht="17" customHeight="1">
      <c r="A66" s="21"/>
      <c r="B66" s="58" t="s">
        <v>338</v>
      </c>
      <c r="C66" s="58" t="s">
        <v>62</v>
      </c>
      <c r="D66" s="62" t="str">
        <f>"# " &amp; VALUE(RIGHT(C66,2)+1)</f>
        <v># 2</v>
      </c>
      <c r="E66" s="62" t="str">
        <f>"# " &amp; VALUE(RIGHT(D66,2)+1)</f>
        <v># 3</v>
      </c>
      <c r="F66" s="63" t="str">
        <f>"# " &amp; VALUE(RIGHT(E66,2)+1)</f>
        <v># 4</v>
      </c>
      <c r="G66" s="180" t="s">
        <v>21</v>
      </c>
      <c r="H66" s="372" t="s">
        <v>279</v>
      </c>
      <c r="I66" s="27"/>
    </row>
    <row r="67" spans="1:9" ht="17" customHeight="1">
      <c r="A67" s="44"/>
      <c r="B67" s="41"/>
      <c r="C67" s="58"/>
      <c r="D67" s="62"/>
      <c r="E67" s="62"/>
      <c r="F67" s="63"/>
      <c r="G67" s="62" t="str">
        <f>G42</f>
        <v>周六聊Teen谷 # 21</v>
      </c>
      <c r="H67" s="373" t="s">
        <v>339</v>
      </c>
      <c r="I67" s="40"/>
    </row>
    <row r="68" spans="1:9" ht="17" customHeight="1" thickBot="1">
      <c r="A68" s="28">
        <v>30</v>
      </c>
      <c r="B68" s="181"/>
      <c r="C68" s="379"/>
      <c r="D68" s="42"/>
      <c r="E68" s="42"/>
      <c r="F68" s="182"/>
      <c r="G68" s="42"/>
      <c r="H68" s="374" t="s">
        <v>281</v>
      </c>
      <c r="I68" s="35">
        <v>30</v>
      </c>
    </row>
    <row r="69" spans="1:9" ht="17" customHeight="1">
      <c r="A69" s="44"/>
      <c r="B69" s="435" t="s">
        <v>212</v>
      </c>
      <c r="C69" s="422"/>
      <c r="D69" s="422"/>
      <c r="E69" s="422"/>
      <c r="F69" s="423"/>
      <c r="G69" s="435" t="s">
        <v>213</v>
      </c>
      <c r="H69" s="436"/>
      <c r="I69" s="40"/>
    </row>
    <row r="70" spans="1:9" s="20" customFormat="1" ht="17" customHeight="1" thickBot="1">
      <c r="A70" s="177">
        <v>1900</v>
      </c>
      <c r="B70" s="273"/>
      <c r="C70" s="274"/>
      <c r="D70" s="274"/>
      <c r="E70" s="274"/>
      <c r="F70" s="242">
        <v>1905</v>
      </c>
      <c r="G70" s="273"/>
      <c r="H70" s="274"/>
      <c r="I70" s="159">
        <v>1900</v>
      </c>
    </row>
    <row r="71" spans="1:9" s="20" customFormat="1" ht="17" customHeight="1">
      <c r="A71" s="183"/>
      <c r="B71" s="275" t="s">
        <v>72</v>
      </c>
      <c r="C71" s="276" t="s">
        <v>78</v>
      </c>
      <c r="D71" s="276" t="s">
        <v>94</v>
      </c>
      <c r="E71" s="276" t="s">
        <v>78</v>
      </c>
      <c r="F71" s="277" t="s">
        <v>50</v>
      </c>
      <c r="G71" s="276" t="s">
        <v>51</v>
      </c>
      <c r="H71" s="278" t="s">
        <v>214</v>
      </c>
      <c r="I71" s="145"/>
    </row>
    <row r="72" spans="1:9" s="20" customFormat="1" ht="17" customHeight="1">
      <c r="A72" s="186"/>
      <c r="B72" s="279" t="s">
        <v>340</v>
      </c>
      <c r="C72" s="264" t="s">
        <v>341</v>
      </c>
      <c r="D72" s="264" t="s">
        <v>342</v>
      </c>
      <c r="E72" s="264" t="s">
        <v>343</v>
      </c>
      <c r="F72" s="280" t="s">
        <v>344</v>
      </c>
      <c r="G72" s="264" t="s">
        <v>345</v>
      </c>
      <c r="H72" s="281" t="s">
        <v>346</v>
      </c>
      <c r="I72" s="140"/>
    </row>
    <row r="73" spans="1:9" s="20" customFormat="1" ht="17" customHeight="1">
      <c r="A73" s="44">
        <v>30</v>
      </c>
      <c r="B73" s="282" t="s">
        <v>71</v>
      </c>
      <c r="C73" s="251" t="s">
        <v>77</v>
      </c>
      <c r="D73" s="251" t="s">
        <v>93</v>
      </c>
      <c r="E73" s="251" t="s">
        <v>77</v>
      </c>
      <c r="F73" s="251" t="s">
        <v>22</v>
      </c>
      <c r="G73" s="283" t="s">
        <v>48</v>
      </c>
      <c r="H73" s="284" t="s">
        <v>49</v>
      </c>
      <c r="I73" s="40">
        <v>30</v>
      </c>
    </row>
    <row r="74" spans="1:9" ht="17" customHeight="1">
      <c r="A74" s="187"/>
      <c r="B74" s="285">
        <v>800636304</v>
      </c>
      <c r="C74" s="246"/>
      <c r="D74" s="246"/>
      <c r="E74" s="258" t="s">
        <v>222</v>
      </c>
      <c r="F74" s="246"/>
      <c r="G74" s="255"/>
      <c r="H74" s="442" t="s">
        <v>383</v>
      </c>
      <c r="I74" s="188"/>
    </row>
    <row r="75" spans="1:9" s="20" customFormat="1" ht="17" customHeight="1" thickBot="1">
      <c r="A75" s="186">
        <v>2000</v>
      </c>
      <c r="B75" s="245" t="s">
        <v>347</v>
      </c>
      <c r="C75" s="248" t="str">
        <f t="shared" ref="C75:G75" si="7">"# " &amp; VALUE(RIGHT(B75,4)+1)</f>
        <v># 148</v>
      </c>
      <c r="D75" s="248" t="str">
        <f t="shared" si="7"/>
        <v># 149</v>
      </c>
      <c r="E75" s="248" t="str">
        <f t="shared" si="7"/>
        <v># 150</v>
      </c>
      <c r="F75" s="248" t="str">
        <f t="shared" si="7"/>
        <v># 151</v>
      </c>
      <c r="G75" s="248" t="str">
        <f t="shared" si="7"/>
        <v># 152</v>
      </c>
      <c r="H75" s="448" t="s">
        <v>247</v>
      </c>
      <c r="I75" s="159">
        <v>2000</v>
      </c>
    </row>
    <row r="76" spans="1:9" s="20" customFormat="1" ht="17" customHeight="1">
      <c r="A76" s="183"/>
      <c r="B76" s="286" t="s">
        <v>45</v>
      </c>
      <c r="C76" s="287"/>
      <c r="D76" s="287"/>
      <c r="E76" s="288" t="s">
        <v>224</v>
      </c>
      <c r="F76" s="255"/>
      <c r="G76" s="447" t="s">
        <v>384</v>
      </c>
      <c r="H76" s="288" t="s">
        <v>224</v>
      </c>
      <c r="I76" s="145"/>
    </row>
    <row r="77" spans="1:9" ht="17" customHeight="1">
      <c r="A77" s="44">
        <v>30</v>
      </c>
      <c r="B77" s="252" t="s">
        <v>348</v>
      </c>
      <c r="C77" s="248" t="str">
        <f>"# " &amp; VALUE(RIGHT(B77,4)+1)</f>
        <v># 2292</v>
      </c>
      <c r="D77" s="248" t="str">
        <f t="shared" ref="D77:F77" si="8">"# " &amp; VALUE(RIGHT(C77,4)+1)</f>
        <v># 2293</v>
      </c>
      <c r="E77" s="248" t="str">
        <f t="shared" si="8"/>
        <v># 2294</v>
      </c>
      <c r="F77" s="248" t="str">
        <f t="shared" si="8"/>
        <v># 2295</v>
      </c>
      <c r="G77" s="290"/>
      <c r="H77" s="248" t="s">
        <v>349</v>
      </c>
      <c r="I77" s="35">
        <v>30</v>
      </c>
    </row>
    <row r="78" spans="1:9" ht="17" customHeight="1">
      <c r="A78" s="36"/>
      <c r="B78" s="291" t="s">
        <v>138</v>
      </c>
      <c r="C78" s="285"/>
      <c r="D78" s="255" t="s">
        <v>26</v>
      </c>
      <c r="E78" s="245"/>
      <c r="F78" s="292"/>
      <c r="G78" s="293"/>
      <c r="H78" s="289" t="s">
        <v>167</v>
      </c>
      <c r="I78" s="157"/>
    </row>
    <row r="79" spans="1:9" ht="17" customHeight="1" thickBot="1">
      <c r="A79" s="44"/>
      <c r="B79" s="253"/>
      <c r="C79" s="244"/>
      <c r="D79" s="245"/>
      <c r="E79" s="245"/>
      <c r="F79" s="259"/>
      <c r="G79" s="294"/>
      <c r="H79" s="295"/>
      <c r="I79" s="40"/>
    </row>
    <row r="80" spans="1:9" s="20" customFormat="1" ht="17" customHeight="1" thickBot="1">
      <c r="A80" s="192">
        <v>2100</v>
      </c>
      <c r="B80" s="245"/>
      <c r="C80" s="234"/>
      <c r="D80" s="388" t="s">
        <v>362</v>
      </c>
      <c r="E80" s="245"/>
      <c r="F80" s="259"/>
      <c r="G80" s="290"/>
      <c r="H80" s="297"/>
      <c r="I80" s="159">
        <v>2100</v>
      </c>
    </row>
    <row r="81" spans="1:9" s="20" customFormat="1" ht="17" customHeight="1">
      <c r="A81" s="141"/>
      <c r="B81" s="245" t="s">
        <v>273</v>
      </c>
      <c r="C81" s="245" t="str">
        <f>"# " &amp; VALUE(RIGHT(B81,2)+1)</f>
        <v># 12</v>
      </c>
      <c r="D81" s="245" t="str">
        <f>"# " &amp; VALUE(RIGHT(C81,2)+1)</f>
        <v># 13</v>
      </c>
      <c r="E81" s="245" t="str">
        <f>"# " &amp; VALUE(RIGHT(D81,2)+1)</f>
        <v># 14</v>
      </c>
      <c r="F81" s="245" t="str">
        <f>"# " &amp; VALUE(RIGHT(E81,2)+1)</f>
        <v># 15</v>
      </c>
      <c r="G81" s="384" t="s">
        <v>377</v>
      </c>
      <c r="H81" s="299" t="s">
        <v>350</v>
      </c>
      <c r="I81" s="145"/>
    </row>
    <row r="82" spans="1:9" s="20" customFormat="1" ht="17" customHeight="1">
      <c r="A82" s="146"/>
      <c r="B82" s="245"/>
      <c r="C82" s="245"/>
      <c r="D82" s="245"/>
      <c r="E82" s="245"/>
      <c r="F82" s="259"/>
      <c r="G82" s="441" t="s">
        <v>351</v>
      </c>
      <c r="H82" s="297" t="s">
        <v>374</v>
      </c>
      <c r="I82" s="140"/>
    </row>
    <row r="83" spans="1:9" ht="17" customHeight="1">
      <c r="A83" s="148">
        <v>30</v>
      </c>
      <c r="B83" s="244"/>
      <c r="C83" s="245"/>
      <c r="D83" s="245"/>
      <c r="E83" s="248"/>
      <c r="F83" s="250"/>
      <c r="G83" s="441"/>
      <c r="H83" s="302"/>
      <c r="I83" s="35">
        <v>30</v>
      </c>
    </row>
    <row r="84" spans="1:9" ht="17" customHeight="1">
      <c r="A84" s="87"/>
      <c r="B84" s="285" t="s">
        <v>119</v>
      </c>
      <c r="C84" s="255"/>
      <c r="D84" s="255"/>
      <c r="E84" s="254"/>
      <c r="F84" s="254"/>
      <c r="G84" s="293"/>
      <c r="H84" s="304" t="s">
        <v>111</v>
      </c>
      <c r="I84" s="40"/>
    </row>
    <row r="85" spans="1:9" ht="17" customHeight="1">
      <c r="A85" s="87"/>
      <c r="B85" s="244"/>
      <c r="C85" s="246"/>
      <c r="D85" s="246"/>
      <c r="E85" s="245"/>
      <c r="F85" s="245"/>
      <c r="G85" s="294"/>
      <c r="H85" s="295"/>
      <c r="I85" s="40"/>
    </row>
    <row r="86" spans="1:9" s="20" customFormat="1" ht="17" customHeight="1" thickBot="1">
      <c r="A86" s="136">
        <v>2200</v>
      </c>
      <c r="B86" s="306"/>
      <c r="C86" s="306"/>
      <c r="D86" s="307" t="s">
        <v>232</v>
      </c>
      <c r="E86" s="306"/>
      <c r="F86" s="306"/>
      <c r="G86" s="290"/>
      <c r="H86" s="309" t="s">
        <v>352</v>
      </c>
      <c r="I86" s="159">
        <v>2200</v>
      </c>
    </row>
    <row r="87" spans="1:9" s="20" customFormat="1" ht="17" customHeight="1">
      <c r="A87" s="146"/>
      <c r="B87" s="245" t="s">
        <v>353</v>
      </c>
      <c r="C87" s="245" t="str">
        <f>"# " &amp; VALUE(RIGHT(B87,2)+1)</f>
        <v># 17</v>
      </c>
      <c r="D87" s="245" t="str">
        <f>"# " &amp; VALUE(RIGHT(C87,2)+1)</f>
        <v># 18</v>
      </c>
      <c r="E87" s="245" t="str">
        <f>"# " &amp; VALUE(RIGHT(D87,2)+1)</f>
        <v># 19</v>
      </c>
      <c r="F87" s="245" t="str">
        <f>"# " &amp; VALUE(RIGHT(E87,2)+1)</f>
        <v># 20</v>
      </c>
      <c r="G87" s="293"/>
      <c r="H87" s="295" t="s">
        <v>95</v>
      </c>
      <c r="I87" s="145"/>
    </row>
    <row r="88" spans="1:9" s="20" customFormat="1" ht="17" customHeight="1">
      <c r="A88" s="146"/>
      <c r="B88" s="245"/>
      <c r="C88" s="245"/>
      <c r="D88" s="245"/>
      <c r="E88" s="245"/>
      <c r="F88" s="245"/>
      <c r="G88" s="294"/>
      <c r="H88" s="295"/>
      <c r="I88" s="140"/>
    </row>
    <row r="89" spans="1:9" ht="17" customHeight="1">
      <c r="A89" s="148">
        <v>30</v>
      </c>
      <c r="B89" s="311"/>
      <c r="C89" s="311"/>
      <c r="D89" s="312"/>
      <c r="E89" s="311"/>
      <c r="F89" s="311"/>
      <c r="G89" s="290"/>
      <c r="H89" s="314"/>
      <c r="I89" s="35">
        <v>30</v>
      </c>
    </row>
    <row r="90" spans="1:9" ht="17" customHeight="1">
      <c r="A90" s="155"/>
      <c r="B90" s="285" t="s">
        <v>295</v>
      </c>
      <c r="C90" s="255"/>
      <c r="D90" s="246"/>
      <c r="E90" s="286" t="s">
        <v>295</v>
      </c>
      <c r="F90" s="256"/>
      <c r="G90" s="290"/>
      <c r="H90" s="316" t="s">
        <v>96</v>
      </c>
      <c r="I90" s="40"/>
    </row>
    <row r="91" spans="1:9" ht="17" customHeight="1">
      <c r="A91" s="87"/>
      <c r="B91" s="317"/>
      <c r="C91" s="318" t="s">
        <v>297</v>
      </c>
      <c r="D91" s="318"/>
      <c r="E91" s="437" t="s">
        <v>335</v>
      </c>
      <c r="F91" s="438"/>
      <c r="G91" s="293"/>
      <c r="H91" s="319"/>
      <c r="I91" s="40"/>
    </row>
    <row r="92" spans="1:9" ht="17" customHeight="1">
      <c r="A92" s="87"/>
      <c r="B92" s="257" t="s">
        <v>99</v>
      </c>
      <c r="C92" s="245" t="str">
        <f>"# " &amp; VALUE(RIGHT(B92,2)+1)</f>
        <v># 5</v>
      </c>
      <c r="D92" s="245" t="str">
        <f>"# " &amp; VALUE(RIGHT(C92,2)+1)</f>
        <v># 6</v>
      </c>
      <c r="E92" s="319" t="s">
        <v>62</v>
      </c>
      <c r="F92" s="259" t="str">
        <f>"# " &amp; VALUE(RIGHT(E92,2)+1)</f>
        <v># 2</v>
      </c>
      <c r="G92" s="294"/>
      <c r="H92" s="319"/>
      <c r="I92" s="40"/>
    </row>
    <row r="93" spans="1:9" ht="17" customHeight="1" thickBot="1">
      <c r="A93" s="136">
        <v>2300</v>
      </c>
      <c r="B93" s="261"/>
      <c r="C93" s="248"/>
      <c r="D93" s="320"/>
      <c r="E93" s="321"/>
      <c r="F93" s="322">
        <v>2305</v>
      </c>
      <c r="G93" s="313"/>
      <c r="H93" s="319" t="s">
        <v>354</v>
      </c>
      <c r="I93" s="159">
        <v>2300</v>
      </c>
    </row>
    <row r="94" spans="1:9" s="20" customFormat="1" ht="17" customHeight="1">
      <c r="A94" s="198"/>
      <c r="B94" s="253">
        <v>800632426</v>
      </c>
      <c r="C94" s="234"/>
      <c r="D94" s="245"/>
      <c r="E94" s="323"/>
      <c r="F94" s="315">
        <v>800632426</v>
      </c>
      <c r="G94" s="324" t="s">
        <v>56</v>
      </c>
      <c r="H94" s="319" t="s">
        <v>97</v>
      </c>
      <c r="I94" s="145"/>
    </row>
    <row r="95" spans="1:9" s="20" customFormat="1" ht="17" customHeight="1">
      <c r="A95" s="198"/>
      <c r="B95" s="257"/>
      <c r="C95" s="258" t="s">
        <v>195</v>
      </c>
      <c r="D95" s="325"/>
      <c r="E95" s="326" t="s">
        <v>171</v>
      </c>
      <c r="F95" s="258" t="s">
        <v>195</v>
      </c>
      <c r="G95" s="327" t="s">
        <v>355</v>
      </c>
      <c r="H95" s="328"/>
      <c r="I95" s="140"/>
    </row>
    <row r="96" spans="1:9" s="20" customFormat="1" ht="17" customHeight="1" thickBot="1">
      <c r="A96" s="199">
        <v>2315</v>
      </c>
      <c r="B96" s="257" t="s">
        <v>324</v>
      </c>
      <c r="C96" s="245" t="str">
        <f>"# " &amp; VALUE(RIGHT(B96,4)+1)</f>
        <v># 3581</v>
      </c>
      <c r="D96" s="245" t="str">
        <f>"# " &amp; VALUE(RIGHT(C96,4)+1)</f>
        <v># 3582</v>
      </c>
      <c r="E96" s="329"/>
      <c r="F96" s="330" t="s">
        <v>356</v>
      </c>
      <c r="G96" s="331" t="s">
        <v>240</v>
      </c>
      <c r="H96" s="332">
        <v>2315</v>
      </c>
      <c r="I96" s="200">
        <v>2315</v>
      </c>
    </row>
    <row r="97" spans="1:9" ht="17" customHeight="1" thickBot="1">
      <c r="A97" s="28">
        <v>30</v>
      </c>
      <c r="B97" s="333"/>
      <c r="C97" s="334"/>
      <c r="D97" s="334"/>
      <c r="E97" s="335" t="s">
        <v>172</v>
      </c>
      <c r="F97" s="334"/>
      <c r="G97" s="439" t="s">
        <v>41</v>
      </c>
      <c r="H97" s="440"/>
      <c r="I97" s="35">
        <v>30</v>
      </c>
    </row>
    <row r="98" spans="1:9" ht="17" customHeight="1">
      <c r="A98" s="36"/>
      <c r="B98" s="257"/>
      <c r="C98" s="236"/>
      <c r="D98" s="236" t="s">
        <v>41</v>
      </c>
      <c r="E98" s="23" t="s">
        <v>18</v>
      </c>
      <c r="F98" s="243"/>
      <c r="G98" s="201" t="s">
        <v>43</v>
      </c>
      <c r="H98" s="444" t="s">
        <v>21</v>
      </c>
      <c r="I98" s="157"/>
    </row>
    <row r="99" spans="1:9" ht="17" customHeight="1">
      <c r="A99" s="44"/>
      <c r="B99" s="257"/>
      <c r="C99" s="246"/>
      <c r="D99" s="246"/>
      <c r="E99" s="123" t="str">
        <f>E72</f>
        <v>冲遊泰國9 # 13</v>
      </c>
      <c r="F99" s="247"/>
      <c r="G99" s="123" t="str">
        <f>G72</f>
        <v>新聞透視 # 22</v>
      </c>
      <c r="H99" s="443" t="s">
        <v>385</v>
      </c>
      <c r="I99" s="40"/>
    </row>
    <row r="100" spans="1:9" ht="17" customHeight="1" thickBot="1">
      <c r="A100" s="44"/>
      <c r="B100" s="257"/>
      <c r="C100" s="246"/>
      <c r="D100" s="246"/>
      <c r="E100" s="113"/>
      <c r="F100" s="234">
        <v>2350</v>
      </c>
      <c r="G100" s="63"/>
      <c r="H100" s="445"/>
      <c r="I100" s="40"/>
    </row>
    <row r="101" spans="1:9" s="20" customFormat="1" ht="17" customHeight="1" thickBot="1">
      <c r="A101" s="11" t="s">
        <v>9</v>
      </c>
      <c r="B101" s="336"/>
      <c r="C101" s="337"/>
      <c r="D101" s="337" t="s">
        <v>42</v>
      </c>
      <c r="E101" s="30"/>
      <c r="F101" s="338"/>
      <c r="G101" s="97"/>
      <c r="H101" s="446"/>
      <c r="I101" s="43" t="s">
        <v>9</v>
      </c>
    </row>
    <row r="102" spans="1:9" ht="17" customHeight="1">
      <c r="A102" s="21"/>
      <c r="B102" s="400" t="s">
        <v>18</v>
      </c>
      <c r="C102" s="185" t="s">
        <v>18</v>
      </c>
      <c r="D102" s="185" t="s">
        <v>18</v>
      </c>
      <c r="E102" s="109" t="s">
        <v>18</v>
      </c>
      <c r="F102" s="48" t="s">
        <v>18</v>
      </c>
      <c r="G102" s="111" t="s">
        <v>43</v>
      </c>
      <c r="H102" s="142" t="s">
        <v>21</v>
      </c>
      <c r="I102" s="27"/>
    </row>
    <row r="103" spans="1:9" ht="17" customHeight="1">
      <c r="A103" s="44"/>
      <c r="B103" s="401" t="str">
        <f>$B$27</f>
        <v>新聞掏寶  # 199</v>
      </c>
      <c r="C103" s="113" t="str">
        <f>C62</f>
        <v>胃食遊戲 - 沖繩篇 # 4</v>
      </c>
      <c r="D103" s="109" t="str">
        <f>D62</f>
        <v>背包女行之加勒比海 Attack Of The Backpacker Girl - Caribbean (10 EPI)</v>
      </c>
      <c r="E103" s="109" t="str">
        <f>E62</f>
        <v>我要瞓鬥  I Want To $leep (15 EPI)</v>
      </c>
      <c r="F103" s="62" t="str">
        <f>F62</f>
        <v>浪漫台灣48小時 # 17</v>
      </c>
      <c r="G103" s="123" t="str">
        <f>G42</f>
        <v>周六聊Teen谷 # 21</v>
      </c>
      <c r="H103" s="25" t="str">
        <f>H72</f>
        <v>星期日檔案 # 22</v>
      </c>
      <c r="I103" s="40"/>
    </row>
    <row r="104" spans="1:9" ht="17" customHeight="1">
      <c r="A104" s="28">
        <v>30</v>
      </c>
      <c r="B104" s="385"/>
      <c r="C104" s="114"/>
      <c r="D104" s="113" t="str">
        <f>D63</f>
        <v># 7</v>
      </c>
      <c r="E104" s="113" t="str">
        <f>E63</f>
        <v># 12</v>
      </c>
      <c r="F104" s="6"/>
      <c r="G104" s="114"/>
      <c r="H104" s="25"/>
      <c r="I104" s="35">
        <v>30</v>
      </c>
    </row>
    <row r="105" spans="1:9" ht="17" customHeight="1">
      <c r="A105" s="44"/>
      <c r="B105" s="37" t="s">
        <v>18</v>
      </c>
      <c r="C105" s="38"/>
      <c r="D105" s="72"/>
      <c r="E105" s="72"/>
      <c r="F105" s="72"/>
      <c r="G105" s="203" t="s">
        <v>43</v>
      </c>
      <c r="H105" s="204"/>
      <c r="I105" s="101"/>
    </row>
    <row r="106" spans="1:9" s="20" customFormat="1" ht="17" customHeight="1" thickBot="1">
      <c r="A106" s="11" t="s">
        <v>10</v>
      </c>
      <c r="B106" s="132"/>
      <c r="C106" s="132"/>
      <c r="D106" s="196" t="s">
        <v>232</v>
      </c>
      <c r="E106" s="132"/>
      <c r="F106" s="132"/>
      <c r="G106" s="425" t="s">
        <v>98</v>
      </c>
      <c r="H106" s="426"/>
      <c r="I106" s="117" t="s">
        <v>10</v>
      </c>
    </row>
    <row r="107" spans="1:9" ht="17" customHeight="1">
      <c r="A107" s="118"/>
      <c r="B107" s="62" t="s">
        <v>353</v>
      </c>
      <c r="C107" s="62" t="str">
        <f>"# " &amp; VALUE(RIGHT(B107,2)+1)</f>
        <v># 17</v>
      </c>
      <c r="D107" s="62" t="str">
        <f>"# " &amp; VALUE(RIGHT(C107,2)+1)</f>
        <v># 18</v>
      </c>
      <c r="E107" s="62" t="str">
        <f>"# " &amp; VALUE(RIGHT(D107,2)+1)</f>
        <v># 19</v>
      </c>
      <c r="F107" s="62" t="str">
        <f>"# " &amp; VALUE(RIGHT(E107,2)+1)</f>
        <v># 20</v>
      </c>
      <c r="G107" s="58" t="str">
        <f>G16</f>
        <v># 10</v>
      </c>
      <c r="H107" s="64" t="str">
        <f>H16</f>
        <v># 11</v>
      </c>
      <c r="I107" s="205"/>
    </row>
    <row r="108" spans="1:9" ht="17" customHeight="1">
      <c r="A108" s="206">
        <v>30</v>
      </c>
      <c r="B108" s="29"/>
      <c r="C108" s="33"/>
      <c r="D108" s="33"/>
      <c r="E108" s="33"/>
      <c r="F108" s="33"/>
      <c r="G108" s="31"/>
      <c r="H108" s="86"/>
      <c r="I108" s="207">
        <v>30</v>
      </c>
    </row>
    <row r="109" spans="1:9" ht="17" customHeight="1">
      <c r="A109" s="126"/>
      <c r="B109" s="37" t="s">
        <v>18</v>
      </c>
      <c r="C109" s="6"/>
      <c r="D109" s="62"/>
      <c r="E109" s="62"/>
      <c r="F109" s="39"/>
      <c r="G109" s="203" t="s">
        <v>43</v>
      </c>
      <c r="H109" s="110" t="s">
        <v>21</v>
      </c>
      <c r="I109" s="209"/>
    </row>
    <row r="110" spans="1:9" s="20" customFormat="1" ht="17" customHeight="1" thickBot="1">
      <c r="A110" s="11" t="s">
        <v>11</v>
      </c>
      <c r="B110" s="41"/>
      <c r="C110" s="5"/>
      <c r="D110" s="388" t="s">
        <v>362</v>
      </c>
      <c r="E110" s="62"/>
      <c r="F110" s="62"/>
      <c r="G110" s="190"/>
      <c r="H110" s="210"/>
      <c r="I110" s="43" t="s">
        <v>11</v>
      </c>
    </row>
    <row r="111" spans="1:9" ht="17" customHeight="1">
      <c r="A111" s="118"/>
      <c r="B111" s="41" t="str">
        <f>$B$81</f>
        <v># 11</v>
      </c>
      <c r="C111" s="62" t="str">
        <f>"# " &amp; VALUE(RIGHT(B111,2)+1)</f>
        <v># 12</v>
      </c>
      <c r="D111" s="62" t="str">
        <f>"# " &amp; VALUE(RIGHT(C111,2)+1)</f>
        <v># 13</v>
      </c>
      <c r="E111" s="62" t="str">
        <f>"# " &amp; VALUE(RIGHT(D111,2)+1)</f>
        <v># 14</v>
      </c>
      <c r="F111" s="62" t="str">
        <f>F81</f>
        <v># 15</v>
      </c>
      <c r="G111" s="191"/>
      <c r="H111" s="211" t="str">
        <f>H81</f>
        <v>福祿壽訓練學院 #8</v>
      </c>
      <c r="I111" s="102"/>
    </row>
    <row r="112" spans="1:9" ht="17" customHeight="1">
      <c r="A112" s="122">
        <v>30</v>
      </c>
      <c r="B112" s="66"/>
      <c r="C112" s="33"/>
      <c r="D112" s="33"/>
      <c r="E112" s="33"/>
      <c r="F112" s="33"/>
      <c r="G112" s="375"/>
      <c r="H112" s="210"/>
      <c r="I112" s="104">
        <v>30</v>
      </c>
    </row>
    <row r="113" spans="1:9" ht="17" customHeight="1">
      <c r="A113" s="126"/>
      <c r="B113" s="172" t="s">
        <v>18</v>
      </c>
      <c r="C113" s="189"/>
      <c r="D113" s="38" t="str">
        <f>$E$76</f>
        <v xml:space="preserve">愛．回家之開心速遞  Lo And Behold </v>
      </c>
      <c r="E113" s="38"/>
      <c r="F113" s="38"/>
      <c r="G113" s="190"/>
      <c r="H113" s="38" t="str">
        <f>$E$76</f>
        <v xml:space="preserve">愛．回家之開心速遞  Lo And Behold </v>
      </c>
      <c r="I113" s="209"/>
    </row>
    <row r="114" spans="1:9" s="20" customFormat="1" ht="17" customHeight="1" thickBot="1">
      <c r="A114" s="11" t="s">
        <v>12</v>
      </c>
      <c r="B114" s="29" t="str">
        <f>$B$77</f>
        <v># 2291</v>
      </c>
      <c r="C114" s="33" t="str">
        <f>"# " &amp; VALUE(RIGHT(B114,4)+1)</f>
        <v># 2292</v>
      </c>
      <c r="D114" s="33" t="str">
        <f t="shared" ref="D114:F114" si="9">"# " &amp; VALUE(RIGHT(C114,4)+1)</f>
        <v># 2293</v>
      </c>
      <c r="E114" s="33" t="str">
        <f t="shared" si="9"/>
        <v># 2294</v>
      </c>
      <c r="F114" s="33" t="str">
        <f t="shared" si="9"/>
        <v># 2295</v>
      </c>
      <c r="G114" s="377" t="s">
        <v>322</v>
      </c>
      <c r="H114" s="33" t="s">
        <v>349</v>
      </c>
      <c r="I114" s="43" t="s">
        <v>12</v>
      </c>
    </row>
    <row r="115" spans="1:9" ht="17" customHeight="1">
      <c r="A115" s="118"/>
      <c r="B115" s="172" t="s">
        <v>18</v>
      </c>
      <c r="C115" s="72"/>
      <c r="D115" s="213" t="s">
        <v>222</v>
      </c>
      <c r="E115" s="38"/>
      <c r="F115" s="38"/>
      <c r="G115" s="376"/>
      <c r="H115" s="151" t="s">
        <v>222</v>
      </c>
      <c r="I115" s="102"/>
    </row>
    <row r="116" spans="1:9" ht="17" customHeight="1">
      <c r="A116" s="206">
        <v>30</v>
      </c>
      <c r="B116" s="33" t="str">
        <f>B75</f>
        <v># 147</v>
      </c>
      <c r="C116" s="33" t="str">
        <f t="shared" ref="C116:F116" si="10">C75</f>
        <v># 148</v>
      </c>
      <c r="D116" s="33" t="str">
        <f t="shared" si="10"/>
        <v># 149</v>
      </c>
      <c r="E116" s="33" t="str">
        <f t="shared" si="10"/>
        <v># 150</v>
      </c>
      <c r="F116" s="33" t="str">
        <f t="shared" si="10"/>
        <v># 151</v>
      </c>
      <c r="G116" s="376"/>
      <c r="H116" s="33" t="s">
        <v>357</v>
      </c>
      <c r="I116" s="104">
        <v>30</v>
      </c>
    </row>
    <row r="117" spans="1:9" ht="17" customHeight="1">
      <c r="A117" s="122"/>
      <c r="B117" s="214" t="s">
        <v>18</v>
      </c>
      <c r="C117" s="72" t="s">
        <v>18</v>
      </c>
      <c r="D117" s="78" t="s">
        <v>18</v>
      </c>
      <c r="E117" s="78" t="s">
        <v>18</v>
      </c>
      <c r="F117" s="78" t="s">
        <v>18</v>
      </c>
      <c r="G117" s="191"/>
      <c r="H117" s="142" t="s">
        <v>21</v>
      </c>
      <c r="I117" s="106"/>
    </row>
    <row r="118" spans="1:9" s="20" customFormat="1" ht="17" customHeight="1" thickBot="1">
      <c r="A118" s="11" t="s">
        <v>15</v>
      </c>
      <c r="B118" s="97" t="str">
        <f>B72</f>
        <v>解風大阪 # 8</v>
      </c>
      <c r="C118" s="62" t="str">
        <f>$C$72</f>
        <v>冲遊泰國9 # 12</v>
      </c>
      <c r="D118" s="58" t="str">
        <f>$D$72</f>
        <v>就算得你一個觀衆 # 6</v>
      </c>
      <c r="E118" s="58" t="str">
        <f>$E$72</f>
        <v>冲遊泰國9 # 13</v>
      </c>
      <c r="F118" s="31" t="str">
        <f>F72</f>
        <v>最強生命線 # 348</v>
      </c>
      <c r="G118" s="376"/>
      <c r="H118" s="124"/>
      <c r="I118" s="43" t="s">
        <v>15</v>
      </c>
    </row>
    <row r="119" spans="1:9" ht="17" customHeight="1">
      <c r="A119" s="118"/>
      <c r="B119" s="99" t="s">
        <v>18</v>
      </c>
      <c r="C119" s="38"/>
      <c r="D119" s="38"/>
      <c r="E119" s="38"/>
      <c r="F119" s="119"/>
      <c r="G119" s="191"/>
      <c r="H119" s="197" t="str">
        <f>H86</f>
        <v>芷珊約您 #7</v>
      </c>
      <c r="I119" s="52"/>
    </row>
    <row r="120" spans="1:9" ht="17" customHeight="1">
      <c r="A120" s="206">
        <v>30</v>
      </c>
      <c r="B120" s="380" t="s">
        <v>336</v>
      </c>
      <c r="C120" s="62"/>
      <c r="D120" s="115"/>
      <c r="E120" s="378" t="s">
        <v>337</v>
      </c>
      <c r="F120" s="215"/>
      <c r="G120" s="375"/>
      <c r="H120" s="216"/>
      <c r="I120" s="60">
        <v>30</v>
      </c>
    </row>
    <row r="121" spans="1:9" ht="17" customHeight="1">
      <c r="A121" s="122"/>
      <c r="B121" s="105" t="str">
        <f>B66</f>
        <v># 20</v>
      </c>
      <c r="C121" s="62" t="str">
        <f>C66</f>
        <v># 1</v>
      </c>
      <c r="D121" s="62" t="str">
        <f>D66</f>
        <v># 2</v>
      </c>
      <c r="E121" s="62" t="str">
        <f>E66</f>
        <v># 3</v>
      </c>
      <c r="F121" s="63" t="str">
        <f>F66</f>
        <v># 4</v>
      </c>
      <c r="G121" s="151" t="s">
        <v>222</v>
      </c>
      <c r="H121" s="142" t="s">
        <v>21</v>
      </c>
      <c r="I121" s="65"/>
    </row>
    <row r="122" spans="1:9" s="20" customFormat="1" ht="17" customHeight="1" thickBot="1">
      <c r="A122" s="11" t="s">
        <v>13</v>
      </c>
      <c r="B122" s="381"/>
      <c r="C122" s="33"/>
      <c r="D122" s="33"/>
      <c r="E122" s="33"/>
      <c r="F122" s="32"/>
      <c r="G122" s="33" t="s">
        <v>358</v>
      </c>
      <c r="H122" s="80" t="str">
        <f>H93</f>
        <v>J Music #43</v>
      </c>
      <c r="I122" s="14" t="s">
        <v>13</v>
      </c>
    </row>
    <row r="123" spans="1:9" ht="17" customHeight="1">
      <c r="A123" s="44"/>
      <c r="B123" s="127" t="s">
        <v>18</v>
      </c>
      <c r="C123" s="83"/>
      <c r="D123" s="6"/>
      <c r="E123" s="6"/>
      <c r="F123" s="6"/>
      <c r="G123" s="111" t="s">
        <v>43</v>
      </c>
      <c r="H123" s="142" t="s">
        <v>21</v>
      </c>
      <c r="I123" s="217"/>
    </row>
    <row r="124" spans="1:9" ht="17" customHeight="1">
      <c r="A124" s="206" t="s">
        <v>2</v>
      </c>
      <c r="B124" s="218"/>
      <c r="C124" s="5"/>
      <c r="D124" s="62" t="str">
        <f>D39</f>
        <v>流行都市  Big City Shop 2024</v>
      </c>
      <c r="E124" s="6"/>
      <c r="F124" s="62"/>
      <c r="G124" s="123" t="str">
        <f>G72</f>
        <v>新聞透視 # 22</v>
      </c>
      <c r="H124" s="80" t="str">
        <f>H40</f>
        <v>Sunday好戲王 # 18</v>
      </c>
      <c r="I124" s="60" t="s">
        <v>2</v>
      </c>
    </row>
    <row r="125" spans="1:9" ht="17" customHeight="1">
      <c r="A125" s="122"/>
      <c r="B125" s="62" t="str">
        <f>B40</f>
        <v># 105</v>
      </c>
      <c r="C125" s="62" t="str">
        <f>C40</f>
        <v># 106</v>
      </c>
      <c r="D125" s="62" t="str">
        <f>D40</f>
        <v># 107</v>
      </c>
      <c r="E125" s="62" t="str">
        <f>E40</f>
        <v># 108</v>
      </c>
      <c r="F125" s="62" t="str">
        <f>F40</f>
        <v># 109</v>
      </c>
      <c r="G125" s="111" t="s">
        <v>43</v>
      </c>
      <c r="H125" s="59"/>
      <c r="I125" s="84"/>
    </row>
    <row r="126" spans="1:9" ht="17" customHeight="1" thickBot="1">
      <c r="A126" s="219" t="s">
        <v>14</v>
      </c>
      <c r="B126" s="220"/>
      <c r="C126" s="221"/>
      <c r="D126" s="221"/>
      <c r="E126" s="221"/>
      <c r="F126" s="222"/>
      <c r="G126" s="223" t="s">
        <v>359</v>
      </c>
      <c r="H126" s="224"/>
      <c r="I126" s="225" t="s">
        <v>14</v>
      </c>
    </row>
    <row r="127" spans="1:9" ht="17" customHeight="1" thickTop="1">
      <c r="A127" s="226"/>
      <c r="B127" s="5"/>
      <c r="C127" s="6"/>
      <c r="D127" s="6"/>
      <c r="E127" s="6"/>
      <c r="F127" s="6"/>
      <c r="G127" s="6"/>
      <c r="H127" s="431">
        <f ca="1">TODAY()</f>
        <v>45436</v>
      </c>
      <c r="I127" s="432"/>
    </row>
    <row r="128" spans="1:9" ht="17" customHeight="1"/>
    <row r="129" ht="17" customHeight="1"/>
    <row r="130" ht="17" customHeight="1"/>
  </sheetData>
  <mergeCells count="20">
    <mergeCell ref="G106:H106"/>
    <mergeCell ref="H127:I127"/>
    <mergeCell ref="G64:H64"/>
    <mergeCell ref="B69:F69"/>
    <mergeCell ref="G69:H69"/>
    <mergeCell ref="G82:G83"/>
    <mergeCell ref="E91:F91"/>
    <mergeCell ref="G97:H97"/>
    <mergeCell ref="G15:H15"/>
    <mergeCell ref="G26:H26"/>
    <mergeCell ref="G27:H27"/>
    <mergeCell ref="C50:E50"/>
    <mergeCell ref="C57:D57"/>
    <mergeCell ref="E57:F57"/>
    <mergeCell ref="C1:G1"/>
    <mergeCell ref="H2:I2"/>
    <mergeCell ref="D6:E6"/>
    <mergeCell ref="F6:G6"/>
    <mergeCell ref="B11:F11"/>
    <mergeCell ref="G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wk1</vt:lpstr>
      <vt:lpstr>wk2</vt:lpstr>
      <vt:lpstr>wk3</vt:lpstr>
      <vt:lpstr>wk4</vt:lpstr>
      <vt:lpstr>'wk2'!Print_Area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2024-01-26T08:09:28Z</cp:lastPrinted>
  <dcterms:created xsi:type="dcterms:W3CDTF">2009-06-03T02:40:18Z</dcterms:created>
  <dcterms:modified xsi:type="dcterms:W3CDTF">2024-05-24T04:19:02Z</dcterms:modified>
</cp:coreProperties>
</file>