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rocloud-my.sharepoint.com/personal/wlsweila_astro_com_my/Documents/Desktop/"/>
    </mc:Choice>
  </mc:AlternateContent>
  <xr:revisionPtr revIDLastSave="0" documentId="13_ncr:1_{DDAACEE2-FFC8-4152-AB28-250886056FCC}" xr6:coauthVersionLast="47" xr6:coauthVersionMax="47" xr10:uidLastSave="{00000000-0000-0000-0000-000000000000}"/>
  <bookViews>
    <workbookView xWindow="-110" yWindow="-110" windowWidth="19420" windowHeight="10300" tabRatio="602" activeTab="4" xr2:uid="{00000000-000D-0000-FFFF-FFFF00000000}"/>
  </bookViews>
  <sheets>
    <sheet name="wk1" sheetId="3" r:id="rId1"/>
    <sheet name="wk2" sheetId="4" r:id="rId2"/>
    <sheet name="wk3" sheetId="5" r:id="rId3"/>
    <sheet name="wk4" sheetId="6" r:id="rId4"/>
    <sheet name="wk5" sheetId="7" r:id="rId5"/>
  </sheets>
  <definedNames>
    <definedName name="_xlnm.Print_Area" localSheetId="0">'wk1'!$A$1:$I$123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4" i="7" l="1"/>
  <c r="G123" i="7"/>
  <c r="H121" i="7"/>
  <c r="G120" i="7"/>
  <c r="C120" i="7"/>
  <c r="B120" i="7"/>
  <c r="D119" i="7"/>
  <c r="E117" i="7"/>
  <c r="B117" i="7"/>
  <c r="D116" i="7"/>
  <c r="F114" i="7"/>
  <c r="E114" i="7"/>
  <c r="D114" i="7"/>
  <c r="C114" i="7"/>
  <c r="B114" i="7"/>
  <c r="B112" i="7"/>
  <c r="G110" i="7"/>
  <c r="B110" i="7"/>
  <c r="D109" i="7"/>
  <c r="C107" i="7"/>
  <c r="D107" i="7" s="1"/>
  <c r="E107" i="7" s="1"/>
  <c r="F107" i="7" s="1"/>
  <c r="B107" i="7"/>
  <c r="D106" i="7"/>
  <c r="H104" i="7"/>
  <c r="B103" i="7"/>
  <c r="C103" i="7" s="1"/>
  <c r="D103" i="7" s="1"/>
  <c r="E103" i="7" s="1"/>
  <c r="F103" i="7" s="1"/>
  <c r="H102" i="7"/>
  <c r="B100" i="7"/>
  <c r="H99" i="7"/>
  <c r="G99" i="7"/>
  <c r="D99" i="7"/>
  <c r="E95" i="7"/>
  <c r="C92" i="7"/>
  <c r="D92" i="7" s="1"/>
  <c r="D88" i="7"/>
  <c r="E88" i="7" s="1"/>
  <c r="F88" i="7" s="1"/>
  <c r="C88" i="7"/>
  <c r="C83" i="7"/>
  <c r="D47" i="7" s="1"/>
  <c r="D77" i="7"/>
  <c r="D29" i="7" s="1"/>
  <c r="C77" i="7"/>
  <c r="C29" i="7" s="1"/>
  <c r="C73" i="7"/>
  <c r="C110" i="7" s="1"/>
  <c r="C71" i="7"/>
  <c r="D71" i="7" s="1"/>
  <c r="G64" i="7"/>
  <c r="F62" i="7"/>
  <c r="F117" i="7" s="1"/>
  <c r="C62" i="7"/>
  <c r="C117" i="7" s="1"/>
  <c r="G61" i="7"/>
  <c r="C59" i="7"/>
  <c r="D59" i="7" s="1"/>
  <c r="H58" i="7"/>
  <c r="F56" i="7"/>
  <c r="H64" i="7" s="1"/>
  <c r="H55" i="7"/>
  <c r="H52" i="7"/>
  <c r="C50" i="7"/>
  <c r="D50" i="7" s="1"/>
  <c r="E50" i="7" s="1"/>
  <c r="F50" i="7" s="1"/>
  <c r="B50" i="7"/>
  <c r="C47" i="7"/>
  <c r="D46" i="7"/>
  <c r="C44" i="7"/>
  <c r="B44" i="7"/>
  <c r="H43" i="7"/>
  <c r="G43" i="7"/>
  <c r="D41" i="7"/>
  <c r="E41" i="7" s="1"/>
  <c r="C41" i="7"/>
  <c r="D34" i="7"/>
  <c r="C34" i="7"/>
  <c r="C32" i="7"/>
  <c r="D32" i="7" s="1"/>
  <c r="E32" i="7" s="1"/>
  <c r="F32" i="7" s="1"/>
  <c r="G32" i="7" s="1"/>
  <c r="H32" i="7" s="1"/>
  <c r="B32" i="7"/>
  <c r="E31" i="7"/>
  <c r="D28" i="7"/>
  <c r="F25" i="7"/>
  <c r="E25" i="7"/>
  <c r="D25" i="7"/>
  <c r="C25" i="7"/>
  <c r="B25" i="7"/>
  <c r="C23" i="7"/>
  <c r="D23" i="7" s="1"/>
  <c r="E23" i="7" s="1"/>
  <c r="F23" i="7" s="1"/>
  <c r="D22" i="7"/>
  <c r="D49" i="7" s="1"/>
  <c r="D19" i="7"/>
  <c r="C19" i="7"/>
  <c r="C16" i="7"/>
  <c r="D16" i="7" s="1"/>
  <c r="E16" i="7" s="1"/>
  <c r="F16" i="7" s="1"/>
  <c r="D9" i="7"/>
  <c r="E9" i="7" s="1"/>
  <c r="F9" i="7" s="1"/>
  <c r="G9" i="7" s="1"/>
  <c r="H9" i="7" s="1"/>
  <c r="C9" i="7"/>
  <c r="E8" i="7"/>
  <c r="H7" i="7"/>
  <c r="G7" i="7"/>
  <c r="F7" i="7"/>
  <c r="E7" i="7"/>
  <c r="D7" i="7"/>
  <c r="C7" i="7"/>
  <c r="B7" i="7"/>
  <c r="G6" i="7"/>
  <c r="F6" i="7"/>
  <c r="E6" i="7"/>
  <c r="D6" i="7"/>
  <c r="C4" i="7"/>
  <c r="D4" i="7" s="1"/>
  <c r="E4" i="7" s="1"/>
  <c r="F4" i="7" s="1"/>
  <c r="G4" i="7" s="1"/>
  <c r="H4" i="7" s="1"/>
  <c r="E71" i="7" l="1"/>
  <c r="D112" i="7"/>
  <c r="E59" i="7"/>
  <c r="D100" i="7"/>
  <c r="E34" i="7"/>
  <c r="E120" i="7"/>
  <c r="F41" i="7"/>
  <c r="F120" i="7" s="1"/>
  <c r="D44" i="7"/>
  <c r="D62" i="7"/>
  <c r="D117" i="7" s="1"/>
  <c r="E77" i="7"/>
  <c r="D120" i="7"/>
  <c r="C100" i="7"/>
  <c r="D73" i="7"/>
  <c r="D83" i="7"/>
  <c r="C112" i="7"/>
  <c r="E47" i="7" l="1"/>
  <c r="E83" i="7"/>
  <c r="D110" i="7"/>
  <c r="E73" i="7"/>
  <c r="E44" i="7"/>
  <c r="E19" i="7"/>
  <c r="F59" i="7"/>
  <c r="F100" i="7" s="1"/>
  <c r="E100" i="7"/>
  <c r="F34" i="7"/>
  <c r="F29" i="7"/>
  <c r="E29" i="7"/>
  <c r="F77" i="7"/>
  <c r="E112" i="7"/>
  <c r="F71" i="7"/>
  <c r="F112" i="7" l="1"/>
  <c r="G71" i="7"/>
  <c r="F19" i="7"/>
  <c r="F73" i="7"/>
  <c r="F110" i="7" s="1"/>
  <c r="F44" i="7"/>
  <c r="E110" i="7"/>
  <c r="F83" i="7"/>
  <c r="F47" i="7"/>
  <c r="H71" i="7" l="1"/>
  <c r="H114" i="7" s="1"/>
  <c r="G112" i="7"/>
  <c r="H124" i="6" l="1"/>
  <c r="G123" i="6"/>
  <c r="H121" i="6"/>
  <c r="B120" i="6"/>
  <c r="D119" i="6"/>
  <c r="H118" i="6"/>
  <c r="B117" i="6"/>
  <c r="H116" i="6"/>
  <c r="D116" i="6"/>
  <c r="F114" i="6"/>
  <c r="E114" i="6"/>
  <c r="D114" i="6"/>
  <c r="C114" i="6"/>
  <c r="B114" i="6"/>
  <c r="B112" i="6"/>
  <c r="G110" i="6"/>
  <c r="B110" i="6"/>
  <c r="D109" i="6"/>
  <c r="H108" i="6"/>
  <c r="C107" i="6"/>
  <c r="D107" i="6" s="1"/>
  <c r="E107" i="6" s="1"/>
  <c r="F107" i="6" s="1"/>
  <c r="B107" i="6"/>
  <c r="D106" i="6"/>
  <c r="H104" i="6"/>
  <c r="B103" i="6"/>
  <c r="C103" i="6" s="1"/>
  <c r="D103" i="6" s="1"/>
  <c r="E103" i="6" s="1"/>
  <c r="F103" i="6" s="1"/>
  <c r="H102" i="6"/>
  <c r="B100" i="6"/>
  <c r="H99" i="6"/>
  <c r="G99" i="6"/>
  <c r="D99" i="6"/>
  <c r="G95" i="6"/>
  <c r="E95" i="6"/>
  <c r="C92" i="6"/>
  <c r="D92" i="6" s="1"/>
  <c r="C88" i="6"/>
  <c r="D88" i="6" s="1"/>
  <c r="E88" i="6" s="1"/>
  <c r="F88" i="6" s="1"/>
  <c r="C83" i="6"/>
  <c r="D47" i="6" s="1"/>
  <c r="C77" i="6"/>
  <c r="C29" i="6" s="1"/>
  <c r="C73" i="6"/>
  <c r="D44" i="6" s="1"/>
  <c r="C71" i="6"/>
  <c r="D71" i="6" s="1"/>
  <c r="G64" i="6"/>
  <c r="C62" i="6"/>
  <c r="D62" i="6" s="1"/>
  <c r="G61" i="6"/>
  <c r="C59" i="6"/>
  <c r="D34" i="6" s="1"/>
  <c r="H58" i="6"/>
  <c r="F56" i="6"/>
  <c r="H64" i="6" s="1"/>
  <c r="H55" i="6"/>
  <c r="C50" i="6"/>
  <c r="D50" i="6" s="1"/>
  <c r="E50" i="6" s="1"/>
  <c r="F50" i="6" s="1"/>
  <c r="C47" i="6"/>
  <c r="D46" i="6"/>
  <c r="B44" i="6"/>
  <c r="H43" i="6"/>
  <c r="G43" i="6"/>
  <c r="C41" i="6"/>
  <c r="D41" i="6" s="1"/>
  <c r="B37" i="6"/>
  <c r="C37" i="6" s="1"/>
  <c r="D37" i="6" s="1"/>
  <c r="E37" i="6" s="1"/>
  <c r="F37" i="6" s="1"/>
  <c r="C34" i="6"/>
  <c r="C32" i="6"/>
  <c r="D32" i="6" s="1"/>
  <c r="E32" i="6" s="1"/>
  <c r="F32" i="6" s="1"/>
  <c r="G32" i="6" s="1"/>
  <c r="H32" i="6" s="1"/>
  <c r="B32" i="6"/>
  <c r="E31" i="6"/>
  <c r="D28" i="6"/>
  <c r="F25" i="6"/>
  <c r="E25" i="6"/>
  <c r="D25" i="6"/>
  <c r="C25" i="6"/>
  <c r="B25" i="6"/>
  <c r="C7" i="6" s="1"/>
  <c r="C23" i="6"/>
  <c r="D23" i="6" s="1"/>
  <c r="E23" i="6" s="1"/>
  <c r="F23" i="6" s="1"/>
  <c r="D22" i="6"/>
  <c r="D49" i="6" s="1"/>
  <c r="C21" i="6"/>
  <c r="D21" i="6" s="1"/>
  <c r="E21" i="6" s="1"/>
  <c r="F21" i="6" s="1"/>
  <c r="G21" i="6" s="1"/>
  <c r="D19" i="6"/>
  <c r="C19" i="6"/>
  <c r="C44" i="6" s="1"/>
  <c r="C16" i="6"/>
  <c r="D16" i="6" s="1"/>
  <c r="E16" i="6" s="1"/>
  <c r="F16" i="6" s="1"/>
  <c r="G16" i="6" s="1"/>
  <c r="H16" i="6" s="1"/>
  <c r="C9" i="6"/>
  <c r="D9" i="6" s="1"/>
  <c r="E9" i="6" s="1"/>
  <c r="F9" i="6" s="1"/>
  <c r="G9" i="6" s="1"/>
  <c r="H9" i="6" s="1"/>
  <c r="E8" i="6"/>
  <c r="H7" i="6"/>
  <c r="G7" i="6"/>
  <c r="F7" i="6"/>
  <c r="E7" i="6"/>
  <c r="D7" i="6"/>
  <c r="B7" i="6"/>
  <c r="G6" i="6"/>
  <c r="F6" i="6"/>
  <c r="E6" i="6"/>
  <c r="D6" i="6"/>
  <c r="C4" i="6"/>
  <c r="D4" i="6" s="1"/>
  <c r="E4" i="6" s="1"/>
  <c r="F4" i="6" s="1"/>
  <c r="G4" i="6" s="1"/>
  <c r="H4" i="6" s="1"/>
  <c r="E62" i="6" l="1"/>
  <c r="D117" i="6"/>
  <c r="D112" i="6"/>
  <c r="E71" i="6"/>
  <c r="E41" i="6"/>
  <c r="D120" i="6"/>
  <c r="C120" i="6"/>
  <c r="C100" i="6"/>
  <c r="C117" i="6"/>
  <c r="D77" i="6"/>
  <c r="D59" i="6"/>
  <c r="D73" i="6"/>
  <c r="D83" i="6"/>
  <c r="C112" i="6"/>
  <c r="C110" i="6"/>
  <c r="E120" i="6" l="1"/>
  <c r="F41" i="6"/>
  <c r="F120" i="6" s="1"/>
  <c r="E112" i="6"/>
  <c r="F71" i="6"/>
  <c r="E34" i="6"/>
  <c r="D100" i="6"/>
  <c r="E59" i="6"/>
  <c r="E47" i="6"/>
  <c r="E83" i="6"/>
  <c r="D110" i="6"/>
  <c r="E73" i="6"/>
  <c r="E44" i="6"/>
  <c r="E19" i="6"/>
  <c r="E77" i="6"/>
  <c r="D29" i="6"/>
  <c r="E117" i="6"/>
  <c r="F62" i="6"/>
  <c r="F117" i="6" s="1"/>
  <c r="E100" i="6" l="1"/>
  <c r="F59" i="6"/>
  <c r="F100" i="6" s="1"/>
  <c r="F34" i="6"/>
  <c r="G71" i="6"/>
  <c r="F112" i="6"/>
  <c r="F83" i="6"/>
  <c r="F47" i="6"/>
  <c r="E29" i="6"/>
  <c r="F29" i="6"/>
  <c r="F77" i="6"/>
  <c r="E110" i="6"/>
  <c r="F73" i="6"/>
  <c r="F110" i="6" s="1"/>
  <c r="F44" i="6"/>
  <c r="F19" i="6"/>
  <c r="G112" i="6" l="1"/>
  <c r="H71" i="6"/>
  <c r="H114" i="6" s="1"/>
  <c r="G116" i="4" l="1"/>
  <c r="H124" i="5" l="1"/>
  <c r="G123" i="5"/>
  <c r="H121" i="5"/>
  <c r="G120" i="5"/>
  <c r="B120" i="5"/>
  <c r="D119" i="5"/>
  <c r="H118" i="5"/>
  <c r="B117" i="5"/>
  <c r="H116" i="5"/>
  <c r="D116" i="5"/>
  <c r="F114" i="5"/>
  <c r="E114" i="5"/>
  <c r="D114" i="5"/>
  <c r="C114" i="5"/>
  <c r="B114" i="5"/>
  <c r="B112" i="5"/>
  <c r="G110" i="5"/>
  <c r="B110" i="5"/>
  <c r="D109" i="5"/>
  <c r="H108" i="5"/>
  <c r="C107" i="5"/>
  <c r="D107" i="5" s="1"/>
  <c r="E107" i="5" s="1"/>
  <c r="F107" i="5" s="1"/>
  <c r="B107" i="5"/>
  <c r="D106" i="5"/>
  <c r="H104" i="5"/>
  <c r="B103" i="5"/>
  <c r="C103" i="5" s="1"/>
  <c r="D103" i="5" s="1"/>
  <c r="E103" i="5" s="1"/>
  <c r="F103" i="5" s="1"/>
  <c r="H102" i="5"/>
  <c r="B100" i="5"/>
  <c r="H99" i="5"/>
  <c r="G99" i="5"/>
  <c r="D99" i="5"/>
  <c r="E95" i="5"/>
  <c r="C92" i="5"/>
  <c r="D92" i="5" s="1"/>
  <c r="C88" i="5"/>
  <c r="D88" i="5" s="1"/>
  <c r="E88" i="5" s="1"/>
  <c r="F88" i="5" s="1"/>
  <c r="C83" i="5"/>
  <c r="D47" i="5" s="1"/>
  <c r="C77" i="5"/>
  <c r="D77" i="5" s="1"/>
  <c r="C73" i="5"/>
  <c r="C110" i="5" s="1"/>
  <c r="C71" i="5"/>
  <c r="D71" i="5" s="1"/>
  <c r="G64" i="5"/>
  <c r="C62" i="5"/>
  <c r="D62" i="5" s="1"/>
  <c r="G61" i="5"/>
  <c r="D59" i="5"/>
  <c r="E59" i="5" s="1"/>
  <c r="C59" i="5"/>
  <c r="C100" i="5" s="1"/>
  <c r="H58" i="5"/>
  <c r="F56" i="5"/>
  <c r="H64" i="5" s="1"/>
  <c r="H55" i="5"/>
  <c r="C50" i="5"/>
  <c r="D50" i="5" s="1"/>
  <c r="E50" i="5" s="1"/>
  <c r="F50" i="5" s="1"/>
  <c r="B50" i="5"/>
  <c r="D49" i="5"/>
  <c r="C47" i="5"/>
  <c r="D46" i="5"/>
  <c r="B44" i="5"/>
  <c r="H43" i="5"/>
  <c r="G43" i="5"/>
  <c r="E41" i="5"/>
  <c r="F41" i="5" s="1"/>
  <c r="F120" i="5" s="1"/>
  <c r="D41" i="5"/>
  <c r="D120" i="5" s="1"/>
  <c r="C41" i="5"/>
  <c r="C120" i="5" s="1"/>
  <c r="C37" i="5"/>
  <c r="D37" i="5" s="1"/>
  <c r="E37" i="5" s="1"/>
  <c r="F37" i="5" s="1"/>
  <c r="B37" i="5"/>
  <c r="D34" i="5"/>
  <c r="C34" i="5"/>
  <c r="D32" i="5"/>
  <c r="C32" i="5"/>
  <c r="E31" i="5"/>
  <c r="C29" i="5"/>
  <c r="D28" i="5"/>
  <c r="F25" i="5"/>
  <c r="E25" i="5"/>
  <c r="D25" i="5"/>
  <c r="C25" i="5"/>
  <c r="B25" i="5"/>
  <c r="C7" i="5" s="1"/>
  <c r="C23" i="5"/>
  <c r="D23" i="5" s="1"/>
  <c r="E23" i="5" s="1"/>
  <c r="F23" i="5" s="1"/>
  <c r="C21" i="5"/>
  <c r="D21" i="5" s="1"/>
  <c r="E21" i="5" s="1"/>
  <c r="F21" i="5" s="1"/>
  <c r="G21" i="5" s="1"/>
  <c r="H21" i="5" s="1"/>
  <c r="D19" i="5"/>
  <c r="C19" i="5"/>
  <c r="C44" i="5" s="1"/>
  <c r="C16" i="5"/>
  <c r="D16" i="5" s="1"/>
  <c r="E16" i="5" s="1"/>
  <c r="F16" i="5" s="1"/>
  <c r="G16" i="5" s="1"/>
  <c r="H16" i="5" s="1"/>
  <c r="C9" i="5"/>
  <c r="D9" i="5" s="1"/>
  <c r="E9" i="5" s="1"/>
  <c r="E8" i="5"/>
  <c r="H7" i="5"/>
  <c r="G7" i="5"/>
  <c r="F7" i="5"/>
  <c r="E7" i="5"/>
  <c r="D7" i="5"/>
  <c r="B7" i="5"/>
  <c r="G6" i="5"/>
  <c r="F6" i="5"/>
  <c r="E6" i="5"/>
  <c r="D6" i="5"/>
  <c r="C4" i="5"/>
  <c r="D4" i="5" s="1"/>
  <c r="E4" i="5" s="1"/>
  <c r="F4" i="5" s="1"/>
  <c r="G4" i="5" s="1"/>
  <c r="H4" i="5" s="1"/>
  <c r="F9" i="5" l="1"/>
  <c r="E32" i="5"/>
  <c r="D117" i="5"/>
  <c r="E62" i="5"/>
  <c r="D112" i="5"/>
  <c r="E71" i="5"/>
  <c r="D29" i="5"/>
  <c r="E77" i="5"/>
  <c r="F59" i="5"/>
  <c r="F100" i="5" s="1"/>
  <c r="E100" i="5"/>
  <c r="F34" i="5"/>
  <c r="D44" i="5"/>
  <c r="E34" i="5"/>
  <c r="C117" i="5"/>
  <c r="D100" i="5"/>
  <c r="E120" i="5"/>
  <c r="D73" i="5"/>
  <c r="D83" i="5"/>
  <c r="C112" i="5"/>
  <c r="E117" i="5" l="1"/>
  <c r="F62" i="5"/>
  <c r="F117" i="5" s="1"/>
  <c r="F71" i="5"/>
  <c r="E112" i="5"/>
  <c r="F29" i="5"/>
  <c r="F77" i="5"/>
  <c r="E29" i="5"/>
  <c r="E83" i="5"/>
  <c r="E47" i="5"/>
  <c r="D110" i="5"/>
  <c r="E73" i="5"/>
  <c r="E19" i="5"/>
  <c r="E44" i="5"/>
  <c r="G9" i="5"/>
  <c r="F32" i="5"/>
  <c r="G32" i="5" l="1"/>
  <c r="H9" i="5"/>
  <c r="H32" i="5" s="1"/>
  <c r="F47" i="5"/>
  <c r="F83" i="5"/>
  <c r="F112" i="5"/>
  <c r="G71" i="5"/>
  <c r="E110" i="5"/>
  <c r="F73" i="5"/>
  <c r="F110" i="5" s="1"/>
  <c r="F19" i="5"/>
  <c r="F44" i="5"/>
  <c r="G112" i="5" l="1"/>
  <c r="H71" i="5"/>
  <c r="H114" i="5" s="1"/>
  <c r="D49" i="4" l="1"/>
  <c r="G43" i="3"/>
  <c r="H43" i="3"/>
  <c r="B37" i="3"/>
  <c r="C37" i="3" s="1"/>
  <c r="D37" i="3" s="1"/>
  <c r="E37" i="3" s="1"/>
  <c r="F37" i="3" s="1"/>
  <c r="C41" i="3"/>
  <c r="D41" i="3" s="1"/>
  <c r="E41" i="3" s="1"/>
  <c r="F41" i="3" s="1"/>
  <c r="H123" i="4"/>
  <c r="G122" i="4"/>
  <c r="H120" i="4"/>
  <c r="G120" i="4"/>
  <c r="B120" i="4"/>
  <c r="D119" i="4"/>
  <c r="H118" i="4"/>
  <c r="B117" i="4"/>
  <c r="H116" i="4"/>
  <c r="D116" i="4"/>
  <c r="G114" i="4"/>
  <c r="F114" i="4"/>
  <c r="E114" i="4"/>
  <c r="D114" i="4"/>
  <c r="C114" i="4"/>
  <c r="B114" i="4"/>
  <c r="B112" i="4"/>
  <c r="G110" i="4"/>
  <c r="B110" i="4"/>
  <c r="D109" i="4"/>
  <c r="H108" i="4"/>
  <c r="H104" i="4"/>
  <c r="H102" i="4"/>
  <c r="B100" i="4"/>
  <c r="H99" i="4"/>
  <c r="G99" i="4"/>
  <c r="D99" i="4"/>
  <c r="C110" i="4"/>
  <c r="C71" i="4"/>
  <c r="D71" i="4" s="1"/>
  <c r="G64" i="4"/>
  <c r="C62" i="4"/>
  <c r="C117" i="4" s="1"/>
  <c r="G61" i="4"/>
  <c r="E59" i="4"/>
  <c r="F59" i="4" s="1"/>
  <c r="F100" i="4" s="1"/>
  <c r="D59" i="4"/>
  <c r="E34" i="4" s="1"/>
  <c r="C59" i="4"/>
  <c r="C100" i="4" s="1"/>
  <c r="H58" i="4"/>
  <c r="F56" i="4"/>
  <c r="H64" i="4" s="1"/>
  <c r="H55" i="4"/>
  <c r="H52" i="4"/>
  <c r="D50" i="4"/>
  <c r="E50" i="4" s="1"/>
  <c r="C50" i="4"/>
  <c r="B50" i="4"/>
  <c r="H46" i="4"/>
  <c r="H43" i="4"/>
  <c r="G43" i="4"/>
  <c r="C41" i="4"/>
  <c r="D41" i="4" s="1"/>
  <c r="B37" i="4"/>
  <c r="C37" i="4" s="1"/>
  <c r="D37" i="4" s="1"/>
  <c r="E37" i="4" s="1"/>
  <c r="F37" i="4" s="1"/>
  <c r="D34" i="4"/>
  <c r="C34" i="4"/>
  <c r="B32" i="4"/>
  <c r="C32" i="4" s="1"/>
  <c r="D32" i="4" s="1"/>
  <c r="E31" i="4"/>
  <c r="F25" i="4"/>
  <c r="E25" i="4"/>
  <c r="D25" i="4"/>
  <c r="C25" i="4"/>
  <c r="B25" i="4"/>
  <c r="C23" i="4"/>
  <c r="D23" i="4" s="1"/>
  <c r="E23" i="4" s="1"/>
  <c r="F23" i="4" s="1"/>
  <c r="C21" i="4"/>
  <c r="D21" i="4" s="1"/>
  <c r="E21" i="4" s="1"/>
  <c r="F21" i="4" s="1"/>
  <c r="G21" i="4" s="1"/>
  <c r="H21" i="4" s="1"/>
  <c r="E16" i="4"/>
  <c r="F16" i="4" s="1"/>
  <c r="G16" i="4" s="1"/>
  <c r="H16" i="4" s="1"/>
  <c r="D16" i="4"/>
  <c r="C16" i="4"/>
  <c r="C9" i="4"/>
  <c r="D9" i="4" s="1"/>
  <c r="E9" i="4" s="1"/>
  <c r="E8" i="4"/>
  <c r="H7" i="4"/>
  <c r="G7" i="4"/>
  <c r="F7" i="4"/>
  <c r="E7" i="4"/>
  <c r="D7" i="4"/>
  <c r="C7" i="4"/>
  <c r="B7" i="4"/>
  <c r="G6" i="4"/>
  <c r="F6" i="4"/>
  <c r="E6" i="4"/>
  <c r="D6" i="4"/>
  <c r="C4" i="4"/>
  <c r="D4" i="4" s="1"/>
  <c r="E4" i="4" s="1"/>
  <c r="F4" i="4" s="1"/>
  <c r="G4" i="4" s="1"/>
  <c r="H4" i="4" s="1"/>
  <c r="D112" i="4" l="1"/>
  <c r="E71" i="4"/>
  <c r="E41" i="4"/>
  <c r="D120" i="4"/>
  <c r="F110" i="4"/>
  <c r="E110" i="4"/>
  <c r="F9" i="4"/>
  <c r="E32" i="4"/>
  <c r="D62" i="4"/>
  <c r="D100" i="4"/>
  <c r="C120" i="4"/>
  <c r="E100" i="4"/>
  <c r="C112" i="4"/>
  <c r="F34" i="4"/>
  <c r="D110" i="4"/>
  <c r="F41" i="4" l="1"/>
  <c r="E120" i="4"/>
  <c r="E112" i="4"/>
  <c r="F71" i="4"/>
  <c r="F32" i="4"/>
  <c r="G9" i="4"/>
  <c r="D117" i="4"/>
  <c r="E62" i="4"/>
  <c r="F112" i="4" l="1"/>
  <c r="G71" i="4"/>
  <c r="G32" i="4"/>
  <c r="H9" i="4"/>
  <c r="H32" i="4" s="1"/>
  <c r="E117" i="4"/>
  <c r="F62" i="4"/>
  <c r="F117" i="4" s="1"/>
  <c r="G112" i="4" l="1"/>
  <c r="H71" i="4"/>
  <c r="H114" i="4" s="1"/>
  <c r="E95" i="3" l="1"/>
  <c r="H104" i="3"/>
  <c r="H102" i="3"/>
  <c r="G95" i="3" l="1"/>
  <c r="G99" i="3"/>
  <c r="G64" i="3" l="1"/>
  <c r="B32" i="3"/>
  <c r="H118" i="3" l="1"/>
  <c r="B7" i="3"/>
  <c r="C34" i="3" l="1"/>
  <c r="C32" i="3" l="1"/>
  <c r="D32" i="3" s="1"/>
  <c r="C23" i="3" l="1"/>
  <c r="C92" i="3" l="1"/>
  <c r="D92" i="3" s="1"/>
  <c r="C88" i="3"/>
  <c r="D88" i="3" s="1"/>
  <c r="E88" i="3" s="1"/>
  <c r="F88" i="3" s="1"/>
  <c r="G110" i="3" l="1"/>
  <c r="H99" i="3" l="1"/>
  <c r="H108" i="3"/>
  <c r="B25" i="3" l="1"/>
  <c r="H116" i="3" l="1"/>
  <c r="E6" i="3" l="1"/>
  <c r="D6" i="3"/>
  <c r="D99" i="3"/>
  <c r="C59" i="3" l="1"/>
  <c r="D34" i="3" s="1"/>
  <c r="D59" i="3" l="1"/>
  <c r="E34" i="3" s="1"/>
  <c r="D100" i="3" l="1"/>
  <c r="E59" i="3"/>
  <c r="F34" i="3" s="1"/>
  <c r="F56" i="3"/>
  <c r="H64" i="3" s="1"/>
  <c r="B120" i="3"/>
  <c r="D119" i="3"/>
  <c r="F59" i="3" l="1"/>
  <c r="B100" i="3" l="1"/>
  <c r="D23" i="3"/>
  <c r="E23" i="3" s="1"/>
  <c r="F23" i="3" s="1"/>
  <c r="C9" i="3"/>
  <c r="D9" i="3" s="1"/>
  <c r="C71" i="3"/>
  <c r="C112" i="3" s="1"/>
  <c r="E7" i="3"/>
  <c r="C120" i="3"/>
  <c r="G7" i="3"/>
  <c r="G6" i="3"/>
  <c r="F7" i="3"/>
  <c r="F6" i="3"/>
  <c r="D7" i="3"/>
  <c r="C16" i="3"/>
  <c r="D16" i="3" s="1"/>
  <c r="F16" i="3" s="1"/>
  <c r="G16" i="3" s="1"/>
  <c r="H16" i="3" s="1"/>
  <c r="C21" i="3"/>
  <c r="D21" i="3" s="1"/>
  <c r="E21" i="3" s="1"/>
  <c r="E25" i="3"/>
  <c r="D114" i="3"/>
  <c r="H7" i="3"/>
  <c r="C62" i="3"/>
  <c r="D62" i="3" s="1"/>
  <c r="B117" i="3"/>
  <c r="D116" i="3"/>
  <c r="G122" i="3"/>
  <c r="H120" i="3"/>
  <c r="F114" i="3"/>
  <c r="E114" i="3"/>
  <c r="B114" i="3"/>
  <c r="B112" i="3"/>
  <c r="E31" i="3"/>
  <c r="F25" i="3"/>
  <c r="D25" i="3"/>
  <c r="C25" i="3"/>
  <c r="C7" i="3"/>
  <c r="E8" i="3"/>
  <c r="H123" i="3"/>
  <c r="C4" i="3"/>
  <c r="D4" i="3" s="1"/>
  <c r="E4" i="3" s="1"/>
  <c r="F4" i="3" s="1"/>
  <c r="G4" i="3" s="1"/>
  <c r="H4" i="3" s="1"/>
  <c r="D71" i="3" l="1"/>
  <c r="E71" i="3" s="1"/>
  <c r="E112" i="3" s="1"/>
  <c r="C100" i="3"/>
  <c r="E62" i="3"/>
  <c r="D117" i="3"/>
  <c r="F21" i="3"/>
  <c r="G21" i="3" s="1"/>
  <c r="H21" i="3" s="1"/>
  <c r="C117" i="3"/>
  <c r="E9" i="3"/>
  <c r="D112" i="3" l="1"/>
  <c r="F71" i="3"/>
  <c r="E100" i="3"/>
  <c r="F62" i="3"/>
  <c r="F117" i="3" s="1"/>
  <c r="E117" i="3"/>
  <c r="D120" i="3"/>
  <c r="F9" i="3"/>
  <c r="E32" i="3"/>
  <c r="G71" i="3" l="1"/>
  <c r="H71" i="3" s="1"/>
  <c r="H114" i="3" s="1"/>
  <c r="F112" i="3"/>
  <c r="F100" i="3"/>
  <c r="E120" i="3"/>
  <c r="G9" i="3"/>
  <c r="F32" i="3"/>
  <c r="G112" i="3" l="1"/>
  <c r="H9" i="3"/>
  <c r="H32" i="3" s="1"/>
  <c r="G32" i="3"/>
</calcChain>
</file>

<file path=xl/sharedStrings.xml><?xml version="1.0" encoding="utf-8"?>
<sst xmlns="http://schemas.openxmlformats.org/spreadsheetml/2006/main" count="1611" uniqueCount="522">
  <si>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</si>
  <si>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</si>
  <si>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</si>
  <si>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</si>
  <si>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</si>
  <si>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</si>
  <si>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</si>
  <si>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</si>
  <si>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</si>
  <si>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</si>
  <si>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</si>
  <si>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</si>
  <si>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</si>
  <si>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</si>
  <si>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</si>
  <si>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</si>
  <si>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</si>
  <si>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</si>
  <si>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</si>
  <si>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</si>
  <si>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</si>
  <si>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</si>
  <si>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(R)        </t>
    <phoneticPr fontId="0" type="noConversion"/>
  </si>
  <si>
    <t>(CA/MA) (Sub: Chi/Eng)  (CC)</t>
    <phoneticPr fontId="0" type="noConversion"/>
  </si>
  <si>
    <t>800636931(Sub: Chi) (CC)</t>
    <phoneticPr fontId="0" type="noConversion"/>
  </si>
  <si>
    <t>News Treasury 2024</t>
  </si>
  <si>
    <t>Family Feud (28 EPI)</t>
    <phoneticPr fontId="0" type="noConversion"/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</si>
  <si>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</si>
  <si>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</si>
  <si>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</si>
  <si>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</si>
  <si>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</si>
  <si>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</si>
  <si>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</si>
  <si>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</si>
  <si>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</si>
  <si>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愛．回家之開心速遞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</si>
  <si>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</si>
  <si>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</si>
  <si>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</si>
  <si>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</si>
  <si>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</si>
  <si>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</si>
  <si>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</si>
  <si>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t>800645976</t>
  </si>
  <si>
    <t>Mr. Wild Live! (22 EPI)</t>
    <phoneticPr fontId="45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</si>
  <si>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</si>
  <si>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800609025 (Sub: Chi) (CC)</t>
    <phoneticPr fontId="0" type="noConversion"/>
  </si>
  <si>
    <r>
      <rPr>
        <sz val="14"/>
        <rFont val="新細明體"/>
        <family val="1"/>
        <charset val="136"/>
      </rPr>
      <t>日本學呢啲</t>
    </r>
    <r>
      <rPr>
        <sz val="14"/>
        <rFont val="Times New Roman"/>
        <family val="1"/>
      </rPr>
      <t>All-You-Can-Learn In Japan (10 EPI)</t>
    </r>
    <phoneticPr fontId="0" type="noConversion"/>
  </si>
  <si>
    <t>Finance Magazine 2025</t>
    <phoneticPr fontId="0" type="noConversion"/>
  </si>
  <si>
    <t>News Magazine 2025</t>
    <phoneticPr fontId="0" type="noConversion"/>
  </si>
  <si>
    <t>JSG Billboard 2025</t>
    <phoneticPr fontId="0" type="noConversion"/>
  </si>
  <si>
    <r>
      <t xml:space="preserve">Sunday Report 2025 </t>
    </r>
    <r>
      <rPr>
        <b/>
        <sz val="14"/>
        <rFont val="Times New Roman"/>
        <family val="1"/>
      </rPr>
      <t xml:space="preserve"> 1935</t>
    </r>
    <phoneticPr fontId="0" type="noConversion"/>
  </si>
  <si>
    <t>Hands Up   Hands Up 2025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</si>
  <si>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</si>
  <si>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World's Great Parties (7 EPI)</t>
    <phoneticPr fontId="0" type="noConversion"/>
  </si>
  <si>
    <t>800648584 (Sub: *Chi) (OP)</t>
    <phoneticPr fontId="0" type="noConversion"/>
  </si>
  <si>
    <t>Midlife, Sing &amp; Shine! 3 (28 EPI)</t>
    <phoneticPr fontId="0" type="noConversion"/>
  </si>
  <si>
    <t>800651242 (Sub: *Chi) (OP)</t>
    <phoneticPr fontId="0" type="noConversion"/>
  </si>
  <si>
    <t>800651315 (Sub: *Chi) (OP) (CA/MA)</t>
    <phoneticPr fontId="0" type="noConversion"/>
  </si>
  <si>
    <t>800651281 (Sub: *Chi) (OP) (CA/MA)</t>
    <phoneticPr fontId="0" type="noConversion"/>
  </si>
  <si>
    <t>800651331 (Sub: Chi) (CA/MA) (OP)</t>
    <phoneticPr fontId="0" type="noConversion"/>
  </si>
  <si>
    <t>800651362 (NA)</t>
    <phoneticPr fontId="0" type="noConversion"/>
  </si>
  <si>
    <t>800651161 (OP)</t>
    <phoneticPr fontId="0" type="noConversion"/>
  </si>
  <si>
    <t>800651192 (NA)</t>
    <phoneticPr fontId="0" type="noConversion"/>
  </si>
  <si>
    <t>800651211 (Sub: *Chi) (OP)</t>
    <phoneticPr fontId="0" type="noConversion"/>
  </si>
  <si>
    <t>快樂長門人Happy Old Buddies</t>
  </si>
  <si>
    <t>800577845 (CC)</t>
    <phoneticPr fontId="0" type="noConversion"/>
  </si>
  <si>
    <t>800634190 (Sub: Chi) (CC)</t>
    <phoneticPr fontId="0" type="noConversion"/>
  </si>
  <si>
    <r>
      <rPr>
        <sz val="14"/>
        <rFont val="細明體"/>
        <family val="1"/>
        <charset val="136"/>
      </rPr>
      <t>日本</t>
    </r>
    <r>
      <rPr>
        <sz val="14"/>
        <rFont val="Times New Roman"/>
        <family val="1"/>
      </rPr>
      <t>18</t>
    </r>
    <r>
      <rPr>
        <sz val="14"/>
        <rFont val="細明體"/>
        <family val="1"/>
        <charset val="136"/>
      </rPr>
      <t>種住法</t>
    </r>
    <r>
      <rPr>
        <sz val="14"/>
        <rFont val="Times New Roman"/>
        <family val="1"/>
      </rPr>
      <t xml:space="preserve"> 18 Ways of Living In Japan (6 EPI)</t>
    </r>
    <phoneticPr fontId="0" type="noConversion"/>
  </si>
  <si>
    <r>
      <t>好睡好起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Sleep Right, Sleep Tight (10 EPI)</t>
    </r>
    <phoneticPr fontId="0" type="noConversion"/>
  </si>
  <si>
    <t>800625376 (Sub: Chi) (CC)</t>
    <phoneticPr fontId="0" type="noConversion"/>
  </si>
  <si>
    <r>
      <t>湊仔攻略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Daddy, Where's Mom (10 EPI)</t>
    </r>
    <phoneticPr fontId="0" type="noConversion"/>
  </si>
  <si>
    <t>800405315 (Sub: Chi) (CC)</t>
    <phoneticPr fontId="0" type="noConversion"/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</si>
  <si>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  <phoneticPr fontId="0" type="noConversion"/>
  </si>
  <si>
    <t>800553023 (Sub: Chi) (CC)</t>
    <phoneticPr fontId="0" type="noConversion"/>
  </si>
  <si>
    <r>
      <t xml:space="preserve">800625361 (Sub: Chi)(CC) </t>
    </r>
    <r>
      <rPr>
        <sz val="14"/>
        <rFont val="微軟正黑體"/>
        <family val="1"/>
        <charset val="136"/>
      </rPr>
      <t xml:space="preserve">澳洲潮什麼 </t>
    </r>
    <phoneticPr fontId="0" type="noConversion"/>
  </si>
  <si>
    <t>Hipster Tour - Australia (6 EPI)</t>
  </si>
  <si>
    <t xml:space="preserve">800605035 (Sub: Chi) (CC) </t>
    <phoneticPr fontId="0" type="noConversion"/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</si>
  <si>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</si>
  <si>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t>兄弟幫 Big Boys Club (2505 EPI)</t>
    <phoneticPr fontId="0" type="noConversion"/>
  </si>
  <si>
    <t>800428175 (Sub: Chi) (CC)</t>
    <phoneticPr fontId="0" type="noConversion"/>
  </si>
  <si>
    <t>800621982 (CA/MA) (Sub: Chi) (CC)</t>
    <phoneticPr fontId="0" type="noConversion"/>
  </si>
  <si>
    <r>
      <rPr>
        <sz val="14"/>
        <rFont val="細明體"/>
        <family val="3"/>
        <charset val="136"/>
      </rPr>
      <t>玉樓春</t>
    </r>
    <r>
      <rPr>
        <sz val="14"/>
        <rFont val="Times New Roman"/>
        <family val="1"/>
      </rPr>
      <t xml:space="preserve"> Song of Youth (43 EPI)</t>
    </r>
    <phoneticPr fontId="0" type="noConversion"/>
  </si>
  <si>
    <t xml:space="preserve">800641576 (Sub: Chi) (CC)  </t>
    <phoneticPr fontId="0" type="noConversion"/>
  </si>
  <si>
    <t>800651370 (Sub: Chi) (CC)</t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</si>
  <si>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1935</t>
    </r>
    <phoneticPr fontId="0" type="noConversion"/>
  </si>
  <si>
    <t>Gourmet Express</t>
  </si>
  <si>
    <t xml:space="preserve">澳洲潮什麼 </t>
  </si>
  <si>
    <t>0445</t>
    <phoneticPr fontId="0" type="noConversion"/>
  </si>
  <si>
    <t>跳躍生命線 Life On The Line (25 EPI)</t>
    <phoneticPr fontId="0" type="noConversion"/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</si>
  <si>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</si>
  <si>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</si>
  <si>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</si>
  <si>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兄弟幫 Big Boys Club (2505 EPI)</t>
  </si>
  <si>
    <t>800625434 (Sub: Chi)   (CC)</t>
    <phoneticPr fontId="0" type="noConversion"/>
  </si>
  <si>
    <t>800651265 (OP)</t>
    <phoneticPr fontId="0" type="noConversion"/>
  </si>
  <si>
    <t># 9</t>
    <phoneticPr fontId="0" type="noConversion"/>
  </si>
  <si>
    <t># 5</t>
    <phoneticPr fontId="0" type="noConversion"/>
  </si>
  <si>
    <t>800385990 (Sub: Chi)  (CC)</t>
    <phoneticPr fontId="0" type="noConversion"/>
  </si>
  <si>
    <t xml:space="preserve">(R)          </t>
  </si>
  <si>
    <t>Friend Of Forest (14 EPI)</t>
    <phoneticPr fontId="0" type="noConversion"/>
  </si>
  <si>
    <t>800642935 (Sub: Chi) (CC)</t>
    <phoneticPr fontId="0" type="noConversion"/>
  </si>
  <si>
    <t>十八年後的終極告白</t>
  </si>
  <si>
    <t>Brutally Young (20 EPI)</t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</si>
  <si>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#12</t>
    </r>
    <phoneticPr fontId="0" type="noConversion"/>
  </si>
  <si>
    <t>TBC</t>
    <phoneticPr fontId="0" type="noConversion"/>
  </si>
  <si>
    <t>意料之踪 # 7</t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</si>
  <si>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#17</t>
    </r>
    <phoneticPr fontId="0" type="noConversion"/>
  </si>
  <si>
    <t>友乜唔講得 #6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</si>
  <si>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28</t>
    </r>
    <phoneticPr fontId="0" type="noConversion"/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</si>
  <si>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  <phoneticPr fontId="0" type="noConversion"/>
  </si>
  <si>
    <t>PERIOD: 3 - 9 Mar 2025</t>
    <phoneticPr fontId="0" type="noConversion"/>
  </si>
  <si>
    <t># 23</t>
  </si>
  <si>
    <t># 23</t>
    <phoneticPr fontId="0" type="noConversion"/>
  </si>
  <si>
    <t># 1</t>
    <phoneticPr fontId="0" type="noConversion"/>
  </si>
  <si>
    <t>反黑路人甲 Al Cappuccino (30 EPI)</t>
    <phoneticPr fontId="0" type="noConversion"/>
  </si>
  <si>
    <t># 1263</t>
    <phoneticPr fontId="0" type="noConversion"/>
  </si>
  <si>
    <t># 1666</t>
    <phoneticPr fontId="0" type="noConversion"/>
  </si>
  <si>
    <t># 6</t>
    <phoneticPr fontId="0" type="noConversion"/>
  </si>
  <si>
    <t># 73</t>
    <phoneticPr fontId="0" type="noConversion"/>
  </si>
  <si>
    <r>
      <t xml:space="preserve">800613851 (Sub: Chi)(CC) </t>
    </r>
    <r>
      <rPr>
        <sz val="14"/>
        <rFont val="微軟正黑體"/>
        <family val="1"/>
        <charset val="136"/>
      </rPr>
      <t>遊走世界天與地</t>
    </r>
    <phoneticPr fontId="0" type="noConversion"/>
  </si>
  <si>
    <t>Across Borders (6 EI)</t>
    <phoneticPr fontId="0" type="noConversion"/>
  </si>
  <si>
    <t># 2</t>
    <phoneticPr fontId="0" type="noConversion"/>
  </si>
  <si>
    <t># 1821</t>
    <phoneticPr fontId="0" type="noConversion"/>
  </si>
  <si>
    <t># 21</t>
    <phoneticPr fontId="0" type="noConversion"/>
  </si>
  <si>
    <t># 1820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</si>
  <si>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66</t>
    </r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</si>
  <si>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67</t>
    </r>
    <phoneticPr fontId="0" type="noConversion"/>
  </si>
  <si>
    <t>動物森友島 #8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</si>
  <si>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387</t>
    </r>
    <phoneticPr fontId="0" type="noConversion"/>
  </si>
  <si>
    <t># 62</t>
    <phoneticPr fontId="0" type="noConversion"/>
  </si>
  <si>
    <t># 61</t>
    <phoneticPr fontId="0" type="noConversion"/>
  </si>
  <si>
    <r>
      <t>(R)</t>
    </r>
    <r>
      <rPr>
        <sz val="14"/>
        <rFont val="微軟正黑體"/>
        <family val="1"/>
        <charset val="136"/>
      </rPr>
      <t>今晚乜都拗</t>
    </r>
    <phoneticPr fontId="0" type="noConversion"/>
  </si>
  <si>
    <t># 15</t>
    <phoneticPr fontId="0" type="noConversion"/>
  </si>
  <si>
    <t># 3 - 4</t>
    <phoneticPr fontId="0" type="noConversion"/>
  </si>
  <si>
    <t># 5 - 6</t>
    <phoneticPr fontId="0" type="noConversion"/>
  </si>
  <si>
    <t># 1670          0545</t>
    <phoneticPr fontId="0" type="noConversion"/>
  </si>
  <si>
    <t># 22</t>
    <phoneticPr fontId="0" type="noConversion"/>
  </si>
  <si>
    <t># 24</t>
  </si>
  <si>
    <t># 25</t>
  </si>
  <si>
    <t>WK 9</t>
    <phoneticPr fontId="0" type="noConversion"/>
  </si>
  <si>
    <r>
      <rPr>
        <sz val="14"/>
        <rFont val="細明體"/>
        <family val="1"/>
        <charset val="136"/>
      </rPr>
      <t>過節</t>
    </r>
    <r>
      <rPr>
        <sz val="14"/>
        <rFont val="Times New Roman"/>
        <family val="1"/>
      </rPr>
      <t xml:space="preserve"> # 7</t>
    </r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</si>
  <si>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240</t>
    </r>
    <phoneticPr fontId="0" type="noConversion"/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</si>
  <si>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65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</si>
  <si>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9</t>
    </r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</si>
  <si>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#13</t>
    </r>
    <phoneticPr fontId="0" type="noConversion"/>
  </si>
  <si>
    <t>遊走世界天與地</t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</si>
  <si>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10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</si>
  <si>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10</t>
    </r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</si>
  <si>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10</t>
    </r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</si>
  <si>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10</t>
    </r>
    <phoneticPr fontId="0" type="noConversion"/>
  </si>
  <si>
    <t># 3726</t>
    <phoneticPr fontId="0" type="noConversion"/>
  </si>
  <si>
    <t># 3729            2315</t>
    <phoneticPr fontId="0" type="noConversion"/>
  </si>
  <si>
    <r>
      <rPr>
        <sz val="14"/>
        <rFont val="細明體"/>
        <family val="1"/>
        <charset val="136"/>
      </rPr>
      <t xml:space="preserve">江湖見 </t>
    </r>
    <r>
      <rPr>
        <sz val="14"/>
        <rFont val="Times New Roman"/>
        <family val="1"/>
      </rPr>
      <t>Journey to Jianghu (15 EPI)</t>
    </r>
    <phoneticPr fontId="0" type="noConversion"/>
  </si>
  <si>
    <t>意料之踪 # 7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</si>
  <si>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29</t>
    </r>
    <phoneticPr fontId="0" type="noConversion"/>
  </si>
  <si>
    <t>博愛歡樂傳萬家</t>
  </si>
  <si>
    <t>博愛歡樂傳萬家 (直播)</t>
    <phoneticPr fontId="0" type="noConversion"/>
  </si>
  <si>
    <t>You Are Not Alone</t>
    <phoneticPr fontId="45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</si>
  <si>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#10 (26 EPI)</t>
    </r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</si>
  <si>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#18</t>
    </r>
    <phoneticPr fontId="0" type="noConversion"/>
  </si>
  <si>
    <t>800651234 (Sub: *Chi) (OP)</t>
    <phoneticPr fontId="0" type="noConversion"/>
  </si>
  <si>
    <t>J Music 2025</t>
    <phoneticPr fontId="0" type="noConversion"/>
  </si>
  <si>
    <t>J Music #75</t>
    <phoneticPr fontId="0" type="noConversion"/>
  </si>
  <si>
    <t>鮮美湛江美景遊 #1</t>
    <phoneticPr fontId="0" type="noConversion"/>
  </si>
  <si>
    <t>Taste of Zhanjiang (2 EPI)</t>
    <phoneticPr fontId="0" type="noConversion"/>
  </si>
  <si>
    <t>TBC (Sub: *Chi) (OP)</t>
    <phoneticPr fontId="0" type="noConversion"/>
  </si>
  <si>
    <t xml:space="preserve">博愛歡樂傳萬家 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</si>
  <si>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</si>
  <si>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t>遊走世界天與地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2</t>
    </r>
    <phoneticPr fontId="0" type="noConversion"/>
  </si>
  <si>
    <t>澳洲潮什麼 # 5</t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</si>
  <si>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</si>
  <si>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</si>
  <si>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#44-48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</si>
  <si>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</si>
  <si>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10</t>
    <phoneticPr fontId="0" type="noConversion"/>
  </si>
  <si>
    <t>PERIOD: 10 - 16 Mar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</si>
  <si>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</si>
  <si>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t># 68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</si>
  <si>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</si>
  <si>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t># 3</t>
    <phoneticPr fontId="0" type="noConversion"/>
  </si>
  <si>
    <t># 1270</t>
    <phoneticPr fontId="0" type="noConversion"/>
  </si>
  <si>
    <r>
      <rPr>
        <sz val="14"/>
        <rFont val="細明體"/>
        <family val="1"/>
        <charset val="136"/>
      </rPr>
      <t xml:space="preserve">江湖見 </t>
    </r>
    <r>
      <rPr>
        <sz val="14"/>
        <rFont val="Times New Roman"/>
        <family val="1"/>
      </rPr>
      <t>Journey to Jianghu (15 EPI)</t>
    </r>
  </si>
  <si>
    <t># 7 - 8</t>
    <phoneticPr fontId="0" type="noConversion"/>
  </si>
  <si>
    <t># 9 - 10</t>
    <phoneticPr fontId="0" type="noConversion"/>
  </si>
  <si>
    <t># 1825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</si>
  <si>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29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</si>
  <si>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241</t>
    </r>
  </si>
  <si>
    <t>800514691 (Sub: Chi)  (CC)</t>
    <phoneticPr fontId="0" type="noConversion"/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</si>
  <si>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66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</si>
  <si>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1</t>
    </r>
  </si>
  <si>
    <t>Starry Starry Talk (12 EPI)</t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</si>
  <si>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</si>
  <si>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10</t>
    </r>
  </si>
  <si>
    <t># 1671</t>
    <phoneticPr fontId="0" type="noConversion"/>
  </si>
  <si>
    <t>他們的奇妙時光</t>
  </si>
  <si>
    <t>奉旨寵君</t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</si>
  <si>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#18</t>
    </r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</si>
  <si>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#14</t>
    </r>
  </si>
  <si>
    <t>800628912(Sub: Chi) (CC)</t>
    <phoneticPr fontId="0" type="noConversion"/>
  </si>
  <si>
    <r>
      <t>好睡好起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Sleep Right, Sleep Tight (10 EPI)</t>
    </r>
  </si>
  <si>
    <r>
      <t>湊仔攻略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Daddy, Where's Mom (10 EPI)</t>
    </r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</si>
  <si>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</si>
  <si>
    <r>
      <rPr>
        <sz val="14"/>
        <rFont val="新細明體"/>
        <family val="1"/>
        <charset val="136"/>
      </rPr>
      <t>日本學呢啲</t>
    </r>
    <r>
      <rPr>
        <sz val="14"/>
        <rFont val="Times New Roman"/>
        <family val="1"/>
      </rPr>
      <t>All-You-Can-Learn In Japan (10 EPI)</t>
    </r>
  </si>
  <si>
    <t># 10</t>
    <phoneticPr fontId="0" type="noConversion"/>
  </si>
  <si>
    <r>
      <t xml:space="preserve">800613851 (Sub: Chi)(CC) </t>
    </r>
    <r>
      <rPr>
        <sz val="14"/>
        <rFont val="微軟正黑體"/>
        <family val="1"/>
        <charset val="136"/>
      </rPr>
      <t>遊走世界天與地</t>
    </r>
  </si>
  <si>
    <r>
      <t xml:space="preserve">800625361 (Sub: Chi)(CC) </t>
    </r>
    <r>
      <rPr>
        <sz val="14"/>
        <rFont val="微軟正黑體"/>
        <family val="1"/>
        <charset val="136"/>
      </rPr>
      <t xml:space="preserve">澳洲潮什麼 </t>
    </r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</si>
  <si>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</si>
  <si>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75</t>
    <phoneticPr fontId="0" type="noConversion"/>
  </si>
  <si>
    <t># 1826</t>
    <phoneticPr fontId="0" type="noConversion"/>
  </si>
  <si>
    <r>
      <rPr>
        <sz val="14"/>
        <rFont val="細明體"/>
        <family val="3"/>
        <charset val="136"/>
      </rPr>
      <t>玉樓春</t>
    </r>
    <r>
      <rPr>
        <sz val="14"/>
        <rFont val="Times New Roman"/>
        <family val="1"/>
      </rPr>
      <t xml:space="preserve"> Song of Youth (43 EPI)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</si>
  <si>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11</t>
    </r>
  </si>
  <si>
    <t># 26</t>
    <phoneticPr fontId="0" type="noConversion"/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</si>
  <si>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</si>
  <si>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</si>
  <si>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</si>
  <si>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t>美食新聞報道</t>
    </r>
    <r>
      <rPr>
        <sz val="14"/>
        <rFont val="Times New Roman"/>
        <family val="1"/>
        <charset val="136"/>
      </rPr>
      <t xml:space="preserve"> # 68</t>
    </r>
  </si>
  <si>
    <r>
      <t>美食新聞報道</t>
    </r>
    <r>
      <rPr>
        <sz val="14"/>
        <rFont val="Times New Roman"/>
        <family val="1"/>
        <charset val="136"/>
      </rPr>
      <t xml:space="preserve"> # 69</t>
    </r>
  </si>
  <si>
    <t>動物森友島 #9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</si>
  <si>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388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</si>
  <si>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11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</si>
  <si>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11</t>
    </r>
  </si>
  <si>
    <r>
      <t xml:space="preserve">Vital Lifeline 2025   </t>
    </r>
    <r>
      <rPr>
        <b/>
        <sz val="14"/>
        <rFont val="Times New Roman"/>
        <family val="1"/>
      </rPr>
      <t>1935</t>
    </r>
  </si>
  <si>
    <r>
      <t xml:space="preserve">Sunday Report 2025 </t>
    </r>
    <r>
      <rPr>
        <b/>
        <sz val="14"/>
        <rFont val="Times New Roman"/>
        <family val="1"/>
      </rPr>
      <t xml:space="preserve"> 1935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</si>
  <si>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</si>
  <si>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69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</si>
  <si>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</si>
  <si>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800650873 (Sub: *Chi) (OP)</t>
    <phoneticPr fontId="0" type="noConversion"/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</si>
  <si>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11</t>
    </r>
  </si>
  <si>
    <r>
      <rPr>
        <sz val="14"/>
        <rFont val="新細明體"/>
        <family val="1"/>
        <charset val="136"/>
      </rPr>
      <t>痞子無間道</t>
    </r>
    <r>
      <rPr>
        <sz val="14"/>
        <rFont val="Times New Roman"/>
        <family val="1"/>
      </rPr>
      <t xml:space="preserve"> YOUR FINESSE (25 EPI)</t>
    </r>
  </si>
  <si>
    <t>Infinity and Beyond 2024 (12 EPI)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</si>
  <si>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#19</t>
    </r>
  </si>
  <si>
    <t>800649170 (Sub: *Chi) (OP)</t>
    <phoneticPr fontId="0" type="noConversion"/>
  </si>
  <si>
    <t>意料之踪 # 8</t>
    <phoneticPr fontId="0" type="noConversion"/>
  </si>
  <si>
    <r>
      <rPr>
        <sz val="14"/>
        <rFont val="細明體"/>
        <family val="3"/>
        <charset val="136"/>
      </rPr>
      <t>他們的奇妙時光</t>
    </r>
    <r>
      <rPr>
        <sz val="14"/>
        <rFont val="Times New Roman"/>
        <family val="1"/>
      </rPr>
      <t xml:space="preserve"> Their Wonderful Time (20 EPI)</t>
    </r>
  </si>
  <si>
    <t>Fantastic Feasts and Where To Find Them (12 EPI)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</si>
  <si>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#11 (26 EPI)</t>
    </r>
  </si>
  <si>
    <t>鮮美湛江美景遊 #2</t>
    <phoneticPr fontId="0" type="noConversion"/>
  </si>
  <si>
    <t>J Music #76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</si>
  <si>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</si>
  <si>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11</t>
    </r>
  </si>
  <si>
    <t>800647325 (Sub: *Chi) (OP)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</si>
  <si>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#16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</si>
  <si>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30</t>
    </r>
  </si>
  <si>
    <t>Med with Doc (26 EPI)</t>
    <phoneticPr fontId="0" type="noConversion"/>
  </si>
  <si>
    <r>
      <t>遊走世界天與地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3</t>
    </r>
  </si>
  <si>
    <t>澳洲潮什麼 # 6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</si>
  <si>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#13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</si>
  <si>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</si>
  <si>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1675          0545</t>
    <phoneticPr fontId="0" type="noConversion"/>
  </si>
  <si>
    <t># 27</t>
    <phoneticPr fontId="0" type="noConversion"/>
  </si>
  <si>
    <t># 28</t>
  </si>
  <si>
    <t># 29</t>
  </si>
  <si>
    <t># 30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</si>
  <si>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#49-53</t>
    </r>
  </si>
  <si>
    <t>奉旨寵君 Kill You Love You (7 EPI)</t>
  </si>
  <si>
    <r>
      <t xml:space="preserve">(R) TVB </t>
    </r>
    <r>
      <rPr>
        <sz val="14"/>
        <rFont val="細明體"/>
        <family val="3"/>
        <charset val="136"/>
      </rPr>
      <t>主播带你看福田</t>
    </r>
    <r>
      <rPr>
        <sz val="14"/>
        <rFont val="Times New Roman"/>
        <family val="1"/>
      </rPr>
      <t xml:space="preserve"> 0915</t>
    </r>
  </si>
  <si>
    <t>獨嘉登機指南 #1</t>
  </si>
  <si>
    <t># 2503</t>
  </si>
  <si>
    <t># 2504</t>
  </si>
  <si>
    <t># 2505</t>
  </si>
  <si>
    <t># 2506</t>
  </si>
  <si>
    <t># 2</t>
  </si>
  <si>
    <r>
      <rPr>
        <sz val="14"/>
        <rFont val="Times New Roman"/>
        <family val="1"/>
      </rPr>
      <t xml:space="preserve">(R)   </t>
    </r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10</t>
    </r>
  </si>
  <si>
    <t>痞子無間道 YOUR FINESSE (25 EPI)</t>
  </si>
  <si>
    <t>解風福岡 #16</t>
  </si>
  <si>
    <t># 15</t>
  </si>
  <si>
    <t># 16</t>
  </si>
  <si>
    <t># 17</t>
  </si>
  <si>
    <t># 18</t>
  </si>
  <si>
    <t>他們的奇妙時光 Their Wonderful Time (20 EPI)</t>
  </si>
  <si>
    <t># 13 - 14</t>
  </si>
  <si>
    <t>江湖見 Journey to Jianghu (15 EPI)</t>
  </si>
  <si>
    <t># 1</t>
  </si>
  <si>
    <t># 3</t>
  </si>
  <si>
    <t># 4</t>
  </si>
  <si>
    <t>800649595 (Sub: Chi) (CC)</t>
  </si>
  <si>
    <t>獨嘉登機指南 #2</t>
  </si>
  <si>
    <t>Terminals (12 EPI)</t>
  </si>
  <si>
    <t>800643641 (CA/MA) (Sub: Chi)   (CC)</t>
  </si>
  <si>
    <t xml:space="preserve"> </t>
  </si>
  <si>
    <t># 2507</t>
  </si>
  <si>
    <t>800644482 (CA/MA) (Sub: Chi/Eng) (CC)</t>
  </si>
  <si>
    <t># 19</t>
  </si>
  <si>
    <t xml:space="preserve">愛．回家之開心速遞  Lo And Behold </t>
  </si>
  <si>
    <t># 2508</t>
  </si>
  <si>
    <t># 2509</t>
  </si>
  <si>
    <t># 2510</t>
  </si>
  <si>
    <t># 2511</t>
  </si>
  <si>
    <t># 20</t>
  </si>
  <si>
    <t># 21</t>
  </si>
  <si>
    <t># 22</t>
  </si>
  <si>
    <t># 1000001</t>
  </si>
  <si>
    <t># 1000002</t>
  </si>
  <si>
    <t># 1000003</t>
  </si>
  <si>
    <t>獨嘉登機指南 #3</t>
  </si>
  <si>
    <t># 2512</t>
  </si>
  <si>
    <t># 24 - 25</t>
  </si>
  <si>
    <t>800650602 (CA/MA) (Sub: Chi/Eng) (CC)</t>
  </si>
  <si>
    <t># 6</t>
  </si>
  <si>
    <t># 7</t>
  </si>
  <si>
    <t># 8</t>
  </si>
  <si>
    <t xml:space="preserve"> # 10</t>
  </si>
  <si>
    <t>800651265 (OP)</t>
  </si>
  <si>
    <t># 9</t>
  </si>
  <si>
    <t># 3730</t>
  </si>
  <si>
    <t># 3731</t>
  </si>
  <si>
    <t># 3732</t>
  </si>
  <si>
    <t># 3733            2315</t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</si>
  <si>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#10</t>
    </r>
  </si>
  <si>
    <t>Pok Oi Charity Show 2025 (Live)</t>
  </si>
  <si>
    <t>Taste of Zhanjiang (2 EPI)</t>
  </si>
  <si>
    <t>800628912(Sub: Chi) (CC)</t>
  </si>
  <si>
    <r>
      <rPr>
        <sz val="14"/>
        <rFont val="微軟正黑體"/>
        <family val="1"/>
        <charset val="136"/>
      </rPr>
      <t>約埋班</t>
    </r>
    <r>
      <rPr>
        <sz val="14"/>
        <rFont val="Times New Roman"/>
        <family val="1"/>
        <charset val="136"/>
      </rPr>
      <t>Friend</t>
    </r>
    <r>
      <rPr>
        <sz val="14"/>
        <rFont val="微軟正黑體"/>
        <family val="1"/>
        <charset val="136"/>
      </rPr>
      <t>遊香港</t>
    </r>
    <r>
      <rPr>
        <sz val="14"/>
        <rFont val="Times New Roman"/>
        <family val="1"/>
      </rPr>
      <t xml:space="preserve"> Travel Buddies - Happy Hong Kong (3 EPI)</t>
    </r>
  </si>
  <si>
    <t>You Are Not Alone</t>
  </si>
  <si>
    <t xml:space="preserve">(R)        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</si>
  <si>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</si>
  <si>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11</t>
    <phoneticPr fontId="0" type="noConversion"/>
  </si>
  <si>
    <t>PERIOD: 17 - 23 Mar 2025</t>
    <phoneticPr fontId="0" type="noConversion"/>
  </si>
  <si>
    <t># 12</t>
    <phoneticPr fontId="0" type="noConversion"/>
  </si>
  <si>
    <t>解風東京</t>
    <phoneticPr fontId="0" type="noConversion"/>
  </si>
  <si>
    <t># 2512</t>
    <phoneticPr fontId="0" type="noConversion"/>
  </si>
  <si>
    <t># 4</t>
    <phoneticPr fontId="0" type="noConversion"/>
  </si>
  <si>
    <t># 1277</t>
    <phoneticPr fontId="0" type="noConversion"/>
  </si>
  <si>
    <t># 11 - 12</t>
    <phoneticPr fontId="0" type="noConversion"/>
  </si>
  <si>
    <t># 13 - 14</t>
    <phoneticPr fontId="0" type="noConversion"/>
  </si>
  <si>
    <r>
      <rPr>
        <sz val="12"/>
        <rFont val="新細明體"/>
        <family val="1"/>
        <charset val="136"/>
      </rPr>
      <t>痞子無間道</t>
    </r>
    <r>
      <rPr>
        <sz val="12"/>
        <rFont val="Times New Roman"/>
        <family val="1"/>
      </rPr>
      <t xml:space="preserve"> YOUR FINESSE (25 EPI)</t>
    </r>
  </si>
  <si>
    <t># 24 25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</si>
  <si>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242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</si>
  <si>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67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</si>
  <si>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2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</si>
  <si>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11</t>
    </r>
  </si>
  <si>
    <t># 1676</t>
    <phoneticPr fontId="0" type="noConversion"/>
  </si>
  <si>
    <t>台灣學呢啲 # 1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</si>
  <si>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#15</t>
    </r>
  </si>
  <si>
    <t>800628912 (Sub: Chi) (CC)</t>
    <phoneticPr fontId="0" type="noConversion"/>
  </si>
  <si>
    <r>
      <rPr>
        <sz val="14"/>
        <rFont val="新細明體"/>
        <family val="1"/>
        <charset val="136"/>
      </rPr>
      <t xml:space="preserve">台灣學呢啲 </t>
    </r>
    <r>
      <rPr>
        <sz val="14"/>
        <rFont val="Times New Roman"/>
        <family val="1"/>
      </rPr>
      <t>All-You-Can-Learn in Taiwan (10 EPI)</t>
    </r>
  </si>
  <si>
    <t>意料之踪 # 9</t>
    <phoneticPr fontId="0" type="noConversion"/>
  </si>
  <si>
    <t># 7</t>
    <phoneticPr fontId="0" type="noConversion"/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</si>
  <si>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</si>
  <si>
    <t>Tokyo Unlock (15 EPI)</t>
  </si>
  <si>
    <r>
      <t xml:space="preserve">TVB </t>
    </r>
    <r>
      <rPr>
        <sz val="14"/>
        <rFont val="細明體"/>
        <family val="3"/>
        <charset val="136"/>
      </rPr>
      <t>主播带你看福田</t>
    </r>
    <r>
      <rPr>
        <sz val="14"/>
        <rFont val="Times New Roman"/>
        <family val="1"/>
      </rPr>
      <t xml:space="preserve"> 1645</t>
    </r>
  </si>
  <si>
    <t># 77</t>
    <phoneticPr fontId="0" type="noConversion"/>
  </si>
  <si>
    <t># 1831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</si>
  <si>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12</t>
    </r>
  </si>
  <si>
    <t># 31</t>
    <phoneticPr fontId="0" type="noConversion"/>
  </si>
  <si>
    <t>800649595 (Sub: Chi) (CC)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</si>
  <si>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70</t>
    </r>
  </si>
  <si>
    <t>獨嘉登機指南 #4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</si>
  <si>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71</t>
    </r>
  </si>
  <si>
    <t>動物森友島 #10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</si>
  <si>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389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</si>
  <si>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12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</si>
  <si>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12</t>
    </r>
  </si>
  <si>
    <t>Terminals (12 EPI)</t>
    <phoneticPr fontId="0" type="noConversion"/>
  </si>
  <si>
    <t># 76</t>
    <phoneticPr fontId="0" type="noConversion"/>
  </si>
  <si>
    <t>800643641 (CA/MA) (Sub: Chi)   (CC)</t>
    <phoneticPr fontId="0" type="noConversion"/>
  </si>
  <si>
    <t xml:space="preserve"> </t>
    <phoneticPr fontId="45" type="noConversion"/>
  </si>
  <si>
    <t># 2513</t>
    <phoneticPr fontId="0" type="noConversion"/>
  </si>
  <si>
    <t>800630315 (CA/MA) (Sub: Chi/Eng) (CC)</t>
    <phoneticPr fontId="0" type="noConversion"/>
  </si>
  <si>
    <r>
      <rPr>
        <sz val="14"/>
        <rFont val="新細明體"/>
        <family val="1"/>
        <charset val="136"/>
      </rPr>
      <t>奪命提示</t>
    </r>
    <r>
      <rPr>
        <sz val="14"/>
        <rFont val="Times New Roman"/>
        <family val="1"/>
      </rPr>
      <t xml:space="preserve"> Anonymous Signal (30 EPI)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</si>
  <si>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#20</t>
    </r>
  </si>
  <si>
    <t>800652446 (CA/MA) (Sub: Chi/Eng) (CC)</t>
    <phoneticPr fontId="0" type="noConversion"/>
  </si>
  <si>
    <t>生活在別處的我 What If (20 EPI)</t>
    <phoneticPr fontId="0" type="noConversion"/>
  </si>
  <si>
    <t>800652655 (Sub: *Chi) (OP)</t>
    <phoneticPr fontId="0" type="noConversion"/>
  </si>
  <si>
    <t>友乜唔講得 #7</t>
    <phoneticPr fontId="0" type="noConversion"/>
  </si>
  <si>
    <t>Friendship Has No Limits (13 EPI)</t>
    <phoneticPr fontId="0" type="noConversion"/>
  </si>
  <si>
    <t># 11</t>
    <phoneticPr fontId="0" type="noConversion"/>
  </si>
  <si>
    <t>J Music #77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</si>
  <si>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12</t>
    </r>
  </si>
  <si>
    <t># 3734</t>
    <phoneticPr fontId="0" type="noConversion"/>
  </si>
  <si>
    <t># 3737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</si>
  <si>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31</t>
    </r>
  </si>
  <si>
    <r>
      <t>遊走世界天與地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4</t>
    </r>
  </si>
  <si>
    <t>解風東京 # 1</t>
    <phoneticPr fontId="0" type="noConversion"/>
  </si>
  <si>
    <t>0545</t>
    <phoneticPr fontId="0" type="noConversion"/>
  </si>
  <si>
    <t># 32</t>
    <phoneticPr fontId="0" type="noConversion"/>
  </si>
  <si>
    <t># 33</t>
  </si>
  <si>
    <t># 34</t>
  </si>
  <si>
    <t># 35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</si>
  <si>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#54-58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</si>
  <si>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</si>
  <si>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12</t>
    <phoneticPr fontId="0" type="noConversion"/>
  </si>
  <si>
    <t>PERIOD: 24 - 30 Mar 2025</t>
    <phoneticPr fontId="0" type="noConversion"/>
  </si>
  <si>
    <t># 82</t>
    <phoneticPr fontId="0" type="noConversion"/>
  </si>
  <si>
    <t># 19</t>
    <phoneticPr fontId="0" type="noConversion"/>
  </si>
  <si>
    <t>解風東京</t>
  </si>
  <si>
    <t># 2517</t>
    <phoneticPr fontId="0" type="noConversion"/>
  </si>
  <si>
    <t># 1284</t>
    <phoneticPr fontId="0" type="noConversion"/>
  </si>
  <si>
    <r>
      <t>(R)</t>
    </r>
    <r>
      <rPr>
        <sz val="14"/>
        <rFont val="細明體"/>
        <family val="1"/>
        <charset val="136"/>
      </rPr>
      <t>江湖見</t>
    </r>
  </si>
  <si>
    <t># 15 - 16</t>
    <phoneticPr fontId="0" type="noConversion"/>
  </si>
  <si>
    <t># 17 - 18</t>
    <phoneticPr fontId="0" type="noConversion"/>
  </si>
  <si>
    <t># 1835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</si>
  <si>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243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</si>
  <si>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68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</si>
  <si>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3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</si>
  <si>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12</t>
    </r>
  </si>
  <si>
    <t># 1681</t>
    <phoneticPr fontId="0" type="noConversion"/>
  </si>
  <si>
    <t>台灣學呢啲 # 2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</si>
  <si>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#16</t>
    </r>
  </si>
  <si>
    <t># 8</t>
    <phoneticPr fontId="0" type="noConversion"/>
  </si>
  <si>
    <t># 79</t>
    <phoneticPr fontId="0" type="noConversion"/>
  </si>
  <si>
    <t># 1836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</si>
  <si>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13</t>
    </r>
  </si>
  <si>
    <t># 36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</si>
  <si>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72</t>
    </r>
  </si>
  <si>
    <t>獨嘉登機指南 #5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</si>
  <si>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73</t>
    </r>
  </si>
  <si>
    <t>動物森友島 #11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</si>
  <si>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390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</si>
  <si>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13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</si>
  <si>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13</t>
    </r>
  </si>
  <si>
    <t># 83</t>
    <phoneticPr fontId="0" type="noConversion"/>
  </si>
  <si>
    <t># 2518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</si>
  <si>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#21</t>
    </r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</si>
  <si>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#12 (26 EPI)</t>
    </r>
  </si>
  <si>
    <t>友乜唔講得 #8</t>
    <phoneticPr fontId="0" type="noConversion"/>
  </si>
  <si>
    <r>
      <rPr>
        <sz val="14"/>
        <rFont val="細明體"/>
        <family val="1"/>
        <charset val="136"/>
      </rPr>
      <t xml:space="preserve">飲茶 </t>
    </r>
    <r>
      <rPr>
        <sz val="14"/>
        <rFont val="Times New Roman"/>
        <family val="1"/>
      </rPr>
      <t>Yum Cha (10 EPI)</t>
    </r>
  </si>
  <si>
    <t>J Music #78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</si>
  <si>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13</t>
    </r>
  </si>
  <si>
    <t># 3738</t>
    <phoneticPr fontId="0" type="noConversion"/>
  </si>
  <si>
    <t># 3741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</si>
  <si>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32</t>
    </r>
  </si>
  <si>
    <r>
      <t>遊走世界天與地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5</t>
    </r>
  </si>
  <si>
    <t>解風東京 # 2</t>
    <phoneticPr fontId="0" type="noConversion"/>
  </si>
  <si>
    <t># 37</t>
    <phoneticPr fontId="0" type="noConversion"/>
  </si>
  <si>
    <t># 38</t>
  </si>
  <si>
    <t># 39</t>
  </si>
  <si>
    <t># 40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</si>
  <si>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#59-63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</si>
  <si>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</si>
  <si>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13</t>
    <phoneticPr fontId="0" type="noConversion"/>
  </si>
  <si>
    <t>PERIOD: 31 - 6 Apr 2025</t>
    <phoneticPr fontId="0" type="noConversion"/>
  </si>
  <si>
    <t># 89</t>
    <phoneticPr fontId="0" type="noConversion"/>
  </si>
  <si>
    <t># 2522</t>
    <phoneticPr fontId="0" type="noConversion"/>
  </si>
  <si>
    <t>那些我愛過的人</t>
  </si>
  <si>
    <t>Life After Death (25 EPI)</t>
  </si>
  <si>
    <t># 19 - 20</t>
    <phoneticPr fontId="0" type="noConversion"/>
  </si>
  <si>
    <t># 1 - 2</t>
    <phoneticPr fontId="0" type="noConversion"/>
  </si>
  <si>
    <t># 1840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</si>
  <si>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244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</si>
  <si>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69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</si>
  <si>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4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</si>
  <si>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13</t>
    </r>
  </si>
  <si>
    <t># 1686</t>
    <phoneticPr fontId="0" type="noConversion"/>
  </si>
  <si>
    <t>台灣學呢啲 # 3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</si>
  <si>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#17</t>
    </r>
  </si>
  <si>
    <t>800627723 (Sub: Chi) (CC)</t>
    <phoneticPr fontId="0" type="noConversion"/>
  </si>
  <si>
    <r>
      <rPr>
        <sz val="14"/>
        <rFont val="細明體"/>
        <family val="1"/>
        <charset val="136"/>
      </rPr>
      <t>請</t>
    </r>
    <r>
      <rPr>
        <sz val="14"/>
        <rFont val="Times New Roman"/>
        <family val="1"/>
        <charset val="136"/>
      </rPr>
      <t>1</t>
    </r>
    <r>
      <rPr>
        <sz val="14"/>
        <rFont val="細明體"/>
        <family val="1"/>
        <charset val="136"/>
      </rPr>
      <t>日假去旅行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澳門篇</t>
    </r>
    <r>
      <rPr>
        <sz val="14"/>
        <rFont val="Times New Roman"/>
        <family val="1"/>
      </rPr>
      <t xml:space="preserve"> Long Weekend Getaways (Sr.2) (2 EPI)</t>
    </r>
  </si>
  <si>
    <t># 81</t>
    <phoneticPr fontId="0" type="noConversion"/>
  </si>
  <si>
    <t># 1841</t>
    <phoneticPr fontId="0" type="noConversion"/>
  </si>
  <si>
    <t>擇君記 Choice Husband (30 EPI)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</si>
  <si>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14</t>
    </r>
  </si>
  <si>
    <t># 41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</si>
  <si>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74</t>
    </r>
  </si>
  <si>
    <t>獨嘉登機指南 #6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</si>
  <si>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75</t>
    </r>
  </si>
  <si>
    <t>動物森友島 #12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</si>
  <si>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391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</si>
  <si>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14</t>
    </r>
  </si>
  <si>
    <t># 90</t>
    <phoneticPr fontId="0" type="noConversion"/>
  </si>
  <si>
    <t># 2523</t>
    <phoneticPr fontId="0" type="noConversion"/>
  </si>
  <si>
    <r>
      <t>大師兄玩轉</t>
    </r>
    <r>
      <rPr>
        <sz val="13"/>
        <rFont val="Times New Roman"/>
        <family val="1"/>
      </rPr>
      <t>Easter</t>
    </r>
    <r>
      <rPr>
        <sz val="13"/>
        <rFont val="細明體"/>
        <family val="3"/>
        <charset val="136"/>
      </rPr>
      <t>感謝祭</t>
    </r>
  </si>
  <si>
    <t>Super Trio -  Happy Easter Special 2025</t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</si>
  <si>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#22</t>
    </r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</si>
  <si>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#13 (26 EPI)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</si>
  <si>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14</t>
    </r>
  </si>
  <si>
    <t>J Music #79</t>
    <phoneticPr fontId="0" type="noConversion"/>
  </si>
  <si>
    <t># 3742</t>
    <phoneticPr fontId="0" type="noConversion"/>
  </si>
  <si>
    <t># 3745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</si>
  <si>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33</t>
    </r>
  </si>
  <si>
    <r>
      <t>遊走世界天與地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6</t>
    </r>
  </si>
  <si>
    <t>解風東京 # 3</t>
    <phoneticPr fontId="0" type="noConversion"/>
  </si>
  <si>
    <t># 43</t>
  </si>
  <si>
    <t># 44</t>
  </si>
  <si>
    <t># 45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</si>
  <si>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#64-68</t>
    </r>
  </si>
  <si>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        2330</t>
    </r>
  </si>
  <si>
    <t>0140</t>
  </si>
  <si>
    <t>0235</t>
  </si>
  <si>
    <t>天師鬥殭屍</t>
  </si>
  <si>
    <t>Sifu VS Vampire</t>
  </si>
  <si>
    <t>動物森友島 #11</t>
  </si>
  <si>
    <t>獨嘉登機指南 #5</t>
  </si>
  <si>
    <r>
      <rPr>
        <sz val="9"/>
        <rFont val="Times New Roman"/>
        <family val="1"/>
      </rPr>
      <t xml:space="preserve">800653682 </t>
    </r>
    <r>
      <rPr>
        <sz val="9"/>
        <rFont val="微軟正黑體"/>
        <family val="1"/>
        <charset val="136"/>
      </rPr>
      <t>永續未來</t>
    </r>
    <r>
      <rPr>
        <sz val="9"/>
        <rFont val="Times New Roman"/>
        <family val="1"/>
      </rPr>
      <t xml:space="preserve">-TVB </t>
    </r>
    <r>
      <rPr>
        <sz val="9"/>
        <rFont val="微軟正黑體"/>
        <family val="1"/>
        <charset val="136"/>
      </rPr>
      <t>環境、社會及管治大獎頒獎典禮</t>
    </r>
    <r>
      <rPr>
        <sz val="9"/>
        <rFont val="Times New Roman"/>
        <family val="1"/>
      </rPr>
      <t>2024</t>
    </r>
    <r>
      <rPr>
        <sz val="9"/>
        <rFont val="Times New Roman"/>
        <family val="1"/>
        <charset val="136"/>
      </rPr>
      <t xml:space="preserve"> Sustainable Future-TVB ESG Award Ceremony 2024</t>
    </r>
  </si>
  <si>
    <t>800651211 (Sub: *Chi) (OP)</t>
  </si>
  <si>
    <t>Hands Up   Hands Up 2025</t>
  </si>
  <si>
    <t># 1292</t>
  </si>
  <si>
    <t># 1293</t>
  </si>
  <si>
    <t># 1294</t>
  </si>
  <si>
    <t># 1295</t>
  </si>
  <si>
    <t># 1296</t>
  </si>
  <si>
    <t># 1297</t>
  </si>
  <si>
    <t>黃金有罪 Of Greed And Ants (30 EPI)</t>
  </si>
  <si>
    <r>
      <t>永續未來</t>
    </r>
    <r>
      <rPr>
        <sz val="12"/>
        <rFont val="Times New Roman"/>
        <family val="1"/>
      </rPr>
      <t xml:space="preserve">-TVB </t>
    </r>
    <r>
      <rPr>
        <sz val="12"/>
        <rFont val="細明體"/>
        <family val="3"/>
        <charset val="136"/>
      </rPr>
      <t>環境、社會及管治大獎頒獎典禮</t>
    </r>
    <r>
      <rPr>
        <sz val="12"/>
        <rFont val="Times New Roman"/>
        <family val="1"/>
      </rPr>
      <t>2024</t>
    </r>
  </si>
  <si>
    <t xml:space="preserve">TBC (Sub: *Chi) (OP) </t>
  </si>
  <si>
    <r>
      <rPr>
        <sz val="14"/>
        <rFont val="新細明體"/>
        <family val="1"/>
        <charset val="136"/>
      </rPr>
      <t>尋源之路</t>
    </r>
    <r>
      <rPr>
        <sz val="14"/>
        <rFont val="Times New Roman"/>
        <family val="1"/>
      </rPr>
      <t xml:space="preserve"> # 1</t>
    </r>
  </si>
  <si>
    <t>An Inseparable Bond, Our Blessed Origin</t>
  </si>
  <si>
    <t>TBC</t>
  </si>
  <si>
    <t>香港系列之原味道 #1 (5 EPI)</t>
  </si>
  <si>
    <t>Hong Kong: A Feast of Local Flavours</t>
  </si>
  <si>
    <t>800649483  (Sub: *Chi) (OP)</t>
  </si>
  <si>
    <t>一條麻甩在汕頭 #6</t>
  </si>
  <si>
    <t>Made In Shantou (13 EPI)</t>
  </si>
  <si>
    <t>800649170  (Sub: Chi) (CC)</t>
  </si>
  <si>
    <t>意料之踪 # 10</t>
  </si>
  <si>
    <t>Fantastic Feasts and Where To Find Them (12 EPI)</t>
  </si>
  <si>
    <t>800647325 (Sub: *Chi) (OP)</t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</si>
  <si>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#17</t>
    </r>
  </si>
  <si>
    <t>Med with Doc (26 EPI)</t>
  </si>
  <si>
    <r>
      <t xml:space="preserve">TVB </t>
    </r>
    <r>
      <rPr>
        <sz val="14"/>
        <rFont val="新細明體"/>
        <family val="1"/>
        <charset val="136"/>
      </rPr>
      <t>主播带你看福田</t>
    </r>
  </si>
  <si>
    <t>Midlife, Sing &amp; Shine! 3 (28 EPI)</t>
  </si>
  <si>
    <t>Friendship Has No Limits (13 EPI)</t>
  </si>
  <si>
    <t xml:space="preserve">TBC (Sub: Chi) (CC)  </t>
  </si>
  <si>
    <t xml:space="preserve">Jimmy Lo 2016 Concert </t>
  </si>
  <si>
    <t xml:space="preserve">800649170 (Sub: Chi) (CC)  </t>
  </si>
  <si>
    <r>
      <rPr>
        <sz val="14"/>
        <rFont val="細明體"/>
        <family val="3"/>
        <charset val="136"/>
      </rPr>
      <t>意料之踪</t>
    </r>
    <r>
      <rPr>
        <sz val="14"/>
        <rFont val="Times New Roman"/>
        <family val="1"/>
      </rPr>
      <t xml:space="preserve"> # 9</t>
    </r>
  </si>
  <si>
    <t>800647325  (Sub: *Chi) (OP)</t>
  </si>
  <si>
    <t xml:space="preserve">800653682 (Sub: Chi) (CC)  </t>
  </si>
  <si>
    <r>
      <rPr>
        <sz val="10"/>
        <rFont val="細明體"/>
        <family val="1"/>
        <charset val="136"/>
      </rPr>
      <t>永續未來</t>
    </r>
    <r>
      <rPr>
        <sz val="10"/>
        <rFont val="Times New Roman"/>
        <family val="1"/>
        <charset val="136"/>
      </rPr>
      <t xml:space="preserve">-TVB </t>
    </r>
    <r>
      <rPr>
        <sz val="10"/>
        <rFont val="細明體"/>
        <family val="1"/>
        <charset val="136"/>
      </rPr>
      <t>環境、社會及管治大獎頒獎典禮</t>
    </r>
    <r>
      <rPr>
        <sz val="10"/>
        <rFont val="Times New Roman"/>
        <family val="1"/>
        <charset val="136"/>
      </rPr>
      <t>2024 Sustainable Future-TVB ESG Award Ceremony 2024</t>
    </r>
  </si>
  <si>
    <t>歌詞大師盧國沾作品演唱會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</si>
</sst>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#,##0.00;\(#,##0.00\)"/>
    <numFmt numFmtId="166" formatCode="d/m;@"/>
    <numFmt numFmtId="167" formatCode="yyyy/mm/dd;@"/>
  </numFmts>
  <fonts count="85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Times New Roman"/>
      <family val="1"/>
      <charset val="136"/>
    </font>
    <font>
      <sz val="12"/>
      <name val="微軟正黑體"/>
      <family val="1"/>
      <charset val="136"/>
    </font>
    <font>
      <sz val="13"/>
      <name val="細明體"/>
      <family val="3"/>
      <charset val="136"/>
    </font>
    <font>
      <b/>
      <sz val="14"/>
      <name val="Times New Roman"/>
      <family val="3"/>
      <charset val="136"/>
    </font>
    <font>
      <sz val="9"/>
      <name val="Times New Roman"/>
      <family val="1"/>
      <charset val="136"/>
    </font>
    <font>
      <sz val="9"/>
      <name val="Times New Roman"/>
      <family val="1"/>
    </font>
    <font>
      <sz val="9"/>
      <name val="微軟正黑體"/>
      <family val="1"/>
      <charset val="136"/>
    </font>
    <font>
      <sz val="10"/>
      <name val="Times New Roman"/>
      <family val="1"/>
      <charset val="136"/>
    </font>
    <font>
      <sz val="10"/>
      <name val="細明體"/>
      <family val="1"/>
      <charset val="136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39997558519241921"/>
        <bgColor indexed="64"/>
      </patternFill>
    </fill>
  </fills>
  <borders count="8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2" fillId="25" borderId="1" applyNumberFormat="0" applyAlignment="0" applyProtection="0">
      <alignment vertical="center"/>
    </xf>
    <xf numFmtId="0" fontId="62" fillId="25" borderId="1" applyNumberFormat="0" applyAlignment="0" applyProtection="0">
      <alignment vertical="center"/>
    </xf>
    <xf numFmtId="0" fontId="63" fillId="26" borderId="2" applyNumberFormat="0" applyAlignment="0" applyProtection="0">
      <alignment vertical="center"/>
    </xf>
    <xf numFmtId="0" fontId="63" fillId="26" borderId="2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6" fillId="0" borderId="4" applyNumberFormat="0" applyFill="0" applyAlignment="0" applyProtection="0">
      <alignment vertical="center"/>
    </xf>
    <xf numFmtId="0" fontId="66" fillId="0" borderId="4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8" fillId="0" borderId="8" applyNumberFormat="0" applyFill="0" applyAlignment="0" applyProtection="0">
      <alignment vertical="center"/>
    </xf>
    <xf numFmtId="0" fontId="68" fillId="0" borderId="8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8" borderId="1" applyNumberFormat="0" applyAlignment="0" applyProtection="0">
      <alignment vertical="center"/>
    </xf>
    <xf numFmtId="0" fontId="69" fillId="8" borderId="1" applyNumberFormat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2" fillId="25" borderId="12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14" applyNumberFormat="0" applyFill="0" applyAlignment="0" applyProtection="0">
      <alignment vertical="center"/>
    </xf>
    <xf numFmtId="0" fontId="74" fillId="0" borderId="14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2" fillId="25" borderId="12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</cellStyleXfs>
  <cellXfs count="763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6" fontId="46" fillId="0" borderId="18" xfId="0" applyNumberFormat="1" applyFont="1" applyBorder="1" applyAlignment="1">
      <alignment horizontal="center" vertical="center"/>
    </xf>
    <xf numFmtId="166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43" xfId="0" applyFont="1" applyBorder="1" applyAlignment="1">
      <alignment vertical="center"/>
    </xf>
    <xf numFmtId="0" fontId="54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4" xfId="0" applyFont="1" applyBorder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70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7" xfId="0" applyFont="1" applyBorder="1" applyAlignment="1">
      <alignment vertical="center"/>
    </xf>
    <xf numFmtId="0" fontId="47" fillId="0" borderId="71" xfId="0" applyFont="1" applyBorder="1" applyAlignment="1">
      <alignment horizontal="left" vertical="center"/>
    </xf>
    <xf numFmtId="0" fontId="47" fillId="0" borderId="81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49" fontId="46" fillId="0" borderId="72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7" fillId="0" borderId="70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49" fontId="47" fillId="0" borderId="73" xfId="0" applyNumberFormat="1" applyFont="1" applyBorder="1" applyAlignment="1">
      <alignment horizontal="left" vertical="center"/>
    </xf>
    <xf numFmtId="0" fontId="47" fillId="0" borderId="52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54" fillId="0" borderId="46" xfId="0" applyFont="1" applyBorder="1" applyAlignment="1">
      <alignment horizontal="center" vertical="center"/>
    </xf>
    <xf numFmtId="0" fontId="54" fillId="0" borderId="57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6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49" fontId="47" fillId="0" borderId="71" xfId="0" applyNumberFormat="1" applyFont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47" fillId="0" borderId="61" xfId="0" applyFont="1" applyBorder="1" applyAlignment="1">
      <alignment horizontal="right" vertical="center"/>
    </xf>
    <xf numFmtId="0" fontId="47" fillId="0" borderId="59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47" fillId="0" borderId="61" xfId="0" applyFont="1" applyBorder="1" applyAlignment="1">
      <alignment horizontal="left" vertical="center"/>
    </xf>
    <xf numFmtId="49" fontId="47" fillId="0" borderId="83" xfId="0" applyNumberFormat="1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9" xfId="0" applyNumberFormat="1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2" xfId="0" applyNumberFormat="1" applyFont="1" applyBorder="1" applyAlignment="1">
      <alignment horizontal="left" vertical="center"/>
    </xf>
    <xf numFmtId="0" fontId="47" fillId="0" borderId="56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49" fontId="47" fillId="0" borderId="61" xfId="0" applyNumberFormat="1" applyFont="1" applyBorder="1" applyAlignment="1">
      <alignment horizontal="left" vertical="center"/>
    </xf>
    <xf numFmtId="49" fontId="47" fillId="0" borderId="79" xfId="0" applyNumberFormat="1" applyFont="1" applyBorder="1" applyAlignment="1">
      <alignment horizontal="right" vertical="center"/>
    </xf>
    <xf numFmtId="0" fontId="52" fillId="0" borderId="40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46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1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6" xfId="0" applyFont="1" applyBorder="1" applyAlignment="1">
      <alignment horizontal="righ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6" xfId="0" applyFont="1" applyBorder="1" applyAlignment="1">
      <alignment vertical="center"/>
    </xf>
    <xf numFmtId="0" fontId="47" fillId="0" borderId="57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36" xfId="0" applyFont="1" applyBorder="1" applyAlignment="1">
      <alignment horizontal="right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49" fontId="47" fillId="0" borderId="79" xfId="0" applyNumberFormat="1" applyFont="1" applyBorder="1" applyAlignment="1">
      <alignment horizontal="right" vertical="center" wrapText="1"/>
    </xf>
    <xf numFmtId="0" fontId="47" fillId="0" borderId="62" xfId="0" applyFont="1" applyBorder="1" applyAlignment="1">
      <alignment horizontal="right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62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46" fillId="0" borderId="18" xfId="0" applyFont="1" applyBorder="1" applyAlignment="1">
      <alignment horizontal="left" vertical="center"/>
    </xf>
    <xf numFmtId="0" fontId="46" fillId="0" borderId="61" xfId="0" applyFont="1" applyBorder="1" applyAlignment="1">
      <alignment horizontal="right" vertical="center"/>
    </xf>
    <xf numFmtId="0" fontId="47" fillId="0" borderId="40" xfId="0" quotePrefix="1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47" fillId="0" borderId="79" xfId="0" applyFont="1" applyBorder="1" applyAlignment="1">
      <alignment horizontal="right" vertical="center"/>
    </xf>
    <xf numFmtId="0" fontId="53" fillId="0" borderId="40" xfId="0" applyFont="1" applyBorder="1" applyAlignment="1">
      <alignment horizontal="center" vertical="center"/>
    </xf>
    <xf numFmtId="0" fontId="47" fillId="0" borderId="41" xfId="0" quotePrefix="1" applyFont="1" applyBorder="1" applyAlignment="1">
      <alignment horizontal="center" vertical="center"/>
    </xf>
    <xf numFmtId="0" fontId="47" fillId="0" borderId="54" xfId="0" quotePrefix="1" applyFont="1" applyBorder="1" applyAlignment="1">
      <alignment vertical="center"/>
    </xf>
    <xf numFmtId="0" fontId="54" fillId="0" borderId="40" xfId="388" applyFont="1" applyBorder="1" applyAlignment="1">
      <alignment horizontal="center" vertical="center" wrapText="1"/>
    </xf>
    <xf numFmtId="0" fontId="47" fillId="0" borderId="31" xfId="0" quotePrefix="1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49" fontId="56" fillId="0" borderId="41" xfId="0" applyNumberFormat="1" applyFont="1" applyBorder="1" applyAlignment="1">
      <alignment horizontal="center" vertical="center" shrinkToFit="1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4" fillId="0" borderId="41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41" xfId="0" applyFont="1" applyBorder="1" applyAlignment="1">
      <alignment vertical="center"/>
    </xf>
    <xf numFmtId="0" fontId="47" fillId="0" borderId="40" xfId="388" applyFont="1" applyBorder="1" applyAlignment="1">
      <alignment horizontal="center" vertical="center" wrapText="1"/>
    </xf>
    <xf numFmtId="0" fontId="47" fillId="0" borderId="33" xfId="0" applyFont="1" applyBorder="1" applyAlignment="1">
      <alignment horizontal="left" vertical="center"/>
    </xf>
    <xf numFmtId="0" fontId="47" fillId="0" borderId="37" xfId="388" applyFont="1" applyBorder="1" applyAlignment="1">
      <alignment horizontal="right" vertical="center" wrapText="1"/>
    </xf>
    <xf numFmtId="0" fontId="47" fillId="0" borderId="79" xfId="0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7" fillId="0" borderId="46" xfId="0" applyFont="1" applyBorder="1" applyAlignment="1">
      <alignment horizontal="right" vertical="center"/>
    </xf>
    <xf numFmtId="0" fontId="47" fillId="0" borderId="0" xfId="0" applyFont="1" applyAlignment="1">
      <alignment horizontal="right" vertical="center"/>
    </xf>
    <xf numFmtId="49" fontId="56" fillId="0" borderId="42" xfId="0" applyNumberFormat="1" applyFont="1" applyBorder="1" applyAlignment="1">
      <alignment horizontal="center" vertical="center" shrinkToFit="1"/>
    </xf>
    <xf numFmtId="0" fontId="54" fillId="0" borderId="41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46" fillId="0" borderId="21" xfId="0" applyFont="1" applyBorder="1" applyAlignment="1">
      <alignment horizontal="right" vertical="center"/>
    </xf>
    <xf numFmtId="0" fontId="54" fillId="0" borderId="41" xfId="388" applyFont="1" applyBorder="1" applyAlignment="1">
      <alignment horizontal="center" vertical="center" wrapText="1"/>
    </xf>
    <xf numFmtId="0" fontId="53" fillId="0" borderId="37" xfId="0" applyFont="1" applyBorder="1" applyAlignment="1">
      <alignment horizontal="right" vertical="center"/>
    </xf>
    <xf numFmtId="0" fontId="47" fillId="0" borderId="38" xfId="0" quotePrefix="1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59" fillId="0" borderId="41" xfId="0" applyFont="1" applyBorder="1" applyAlignment="1">
      <alignment horizontal="center" vertical="center"/>
    </xf>
    <xf numFmtId="0" fontId="53" fillId="0" borderId="42" xfId="388" quotePrefix="1" applyFont="1" applyBorder="1" applyAlignment="1">
      <alignment horizontal="center" vertical="center"/>
    </xf>
    <xf numFmtId="0" fontId="47" fillId="0" borderId="82" xfId="0" applyFont="1" applyBorder="1" applyAlignment="1">
      <alignment horizontal="right" vertical="center"/>
    </xf>
    <xf numFmtId="0" fontId="47" fillId="0" borderId="30" xfId="0" applyFont="1" applyBorder="1" applyAlignment="1">
      <alignment horizontal="left" vertical="center"/>
    </xf>
    <xf numFmtId="0" fontId="47" fillId="0" borderId="80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2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69" xfId="0" applyFont="1" applyBorder="1" applyAlignment="1">
      <alignment horizontal="left" vertical="center"/>
    </xf>
    <xf numFmtId="0" fontId="46" fillId="0" borderId="71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3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53" fillId="0" borderId="55" xfId="0" applyFont="1" applyBorder="1" applyAlignment="1">
      <alignment horizontal="center" vertical="center"/>
    </xf>
    <xf numFmtId="0" fontId="46" fillId="0" borderId="76" xfId="0" applyFont="1" applyBorder="1" applyAlignment="1">
      <alignment horizontal="right" vertical="center"/>
    </xf>
    <xf numFmtId="0" fontId="47" fillId="0" borderId="55" xfId="0" applyFont="1" applyBorder="1" applyAlignment="1">
      <alignment vertical="center"/>
    </xf>
    <xf numFmtId="49" fontId="59" fillId="0" borderId="41" xfId="0" applyNumberFormat="1" applyFont="1" applyBorder="1" applyAlignment="1">
      <alignment horizontal="center" vertical="center"/>
    </xf>
    <xf numFmtId="0" fontId="46" fillId="0" borderId="17" xfId="0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/>
    </xf>
    <xf numFmtId="0" fontId="47" fillId="0" borderId="42" xfId="0" applyFont="1" applyBorder="1" applyAlignment="1">
      <alignment vertical="center"/>
    </xf>
    <xf numFmtId="49" fontId="47" fillId="0" borderId="41" xfId="0" applyNumberFormat="1" applyFont="1" applyBorder="1" applyAlignment="1">
      <alignment horizontal="center" vertical="center" wrapText="1" shrinkToFit="1"/>
    </xf>
    <xf numFmtId="0" fontId="47" fillId="0" borderId="37" xfId="388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4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2" xfId="0" applyFont="1" applyBorder="1" applyAlignment="1">
      <alignment horizontal="left" vertical="center"/>
    </xf>
    <xf numFmtId="0" fontId="47" fillId="0" borderId="35" xfId="0" quotePrefix="1" applyFont="1" applyBorder="1" applyAlignment="1">
      <alignment vertical="center"/>
    </xf>
    <xf numFmtId="49" fontId="47" fillId="0" borderId="37" xfId="0" applyNumberFormat="1" applyFont="1" applyBorder="1" applyAlignment="1">
      <alignment horizontal="center" vertical="center"/>
    </xf>
    <xf numFmtId="0" fontId="47" fillId="0" borderId="41" xfId="0" quotePrefix="1" applyFont="1" applyBorder="1" applyAlignment="1">
      <alignment vertical="center"/>
    </xf>
    <xf numFmtId="0" fontId="47" fillId="0" borderId="41" xfId="0" applyFont="1" applyBorder="1" applyAlignment="1">
      <alignment horizontal="center" vertical="center" wrapText="1" shrinkToFit="1"/>
    </xf>
    <xf numFmtId="0" fontId="52" fillId="0" borderId="53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54" fillId="0" borderId="37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59" fillId="0" borderId="37" xfId="388" applyFont="1" applyBorder="1" applyAlignment="1">
      <alignment horizontal="center" vertical="center" wrapText="1"/>
    </xf>
    <xf numFmtId="0" fontId="47" fillId="0" borderId="56" xfId="0" applyFont="1" applyBorder="1" applyAlignment="1">
      <alignment vertical="center"/>
    </xf>
    <xf numFmtId="0" fontId="47" fillId="0" borderId="38" xfId="0" quotePrefix="1" applyFont="1" applyBorder="1" applyAlignment="1">
      <alignment vertical="center"/>
    </xf>
    <xf numFmtId="0" fontId="59" fillId="0" borderId="55" xfId="0" quotePrefix="1" applyFont="1" applyBorder="1" applyAlignment="1">
      <alignment horizontal="center" vertical="center"/>
    </xf>
    <xf numFmtId="0" fontId="47" fillId="0" borderId="53" xfId="0" quotePrefix="1" applyFont="1" applyBorder="1" applyAlignment="1">
      <alignment horizontal="center" vertical="center"/>
    </xf>
    <xf numFmtId="0" fontId="47" fillId="0" borderId="59" xfId="0" applyFont="1" applyBorder="1" applyAlignment="1">
      <alignment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52" fillId="0" borderId="42" xfId="0" applyFont="1" applyBorder="1" applyAlignment="1">
      <alignment vertical="center"/>
    </xf>
    <xf numFmtId="49" fontId="54" fillId="0" borderId="41" xfId="0" applyNumberFormat="1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49" fontId="47" fillId="0" borderId="53" xfId="0" quotePrefix="1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left" vertical="center"/>
    </xf>
    <xf numFmtId="0" fontId="47" fillId="0" borderId="45" xfId="0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8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49" fontId="46" fillId="0" borderId="75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7" fillId="0" borderId="4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47" fillId="27" borderId="38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6" fillId="27" borderId="47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2" fillId="27" borderId="0" xfId="0" applyFont="1" applyFill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33" xfId="0" applyFont="1" applyFill="1" applyBorder="1" applyAlignment="1">
      <alignment vertical="center"/>
    </xf>
    <xf numFmtId="0" fontId="47" fillId="27" borderId="52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left" vertical="center"/>
    </xf>
    <xf numFmtId="0" fontId="47" fillId="27" borderId="31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41" xfId="0" applyFont="1" applyFill="1" applyBorder="1" applyAlignment="1">
      <alignment horizontal="left" vertical="center"/>
    </xf>
    <xf numFmtId="0" fontId="52" fillId="27" borderId="41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49" fontId="46" fillId="27" borderId="54" xfId="0" applyNumberFormat="1" applyFont="1" applyFill="1" applyBorder="1" applyAlignment="1">
      <alignment vertical="center"/>
    </xf>
    <xf numFmtId="49" fontId="52" fillId="27" borderId="55" xfId="0" applyNumberFormat="1" applyFont="1" applyFill="1" applyBorder="1" applyAlignment="1">
      <alignment horizontal="center" vertical="center"/>
    </xf>
    <xf numFmtId="49" fontId="47" fillId="27" borderId="55" xfId="0" applyNumberFormat="1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68" xfId="0" applyFont="1" applyFill="1" applyBorder="1" applyAlignment="1">
      <alignment horizontal="left" vertical="center"/>
    </xf>
    <xf numFmtId="0" fontId="47" fillId="27" borderId="46" xfId="0" quotePrefix="1" applyFont="1" applyFill="1" applyBorder="1" applyAlignment="1">
      <alignment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32" xfId="0" applyFont="1" applyFill="1" applyBorder="1" applyAlignment="1">
      <alignment horizontal="left" vertical="center"/>
    </xf>
    <xf numFmtId="0" fontId="54" fillId="27" borderId="41" xfId="0" applyFont="1" applyFill="1" applyBorder="1" applyAlignment="1">
      <alignment horizontal="center" vertical="center"/>
    </xf>
    <xf numFmtId="0" fontId="59" fillId="27" borderId="42" xfId="0" applyFont="1" applyFill="1" applyBorder="1" applyAlignment="1">
      <alignment horizontal="center" vertical="center"/>
    </xf>
    <xf numFmtId="0" fontId="52" fillId="27" borderId="33" xfId="0" applyFont="1" applyFill="1" applyBorder="1" applyAlignment="1">
      <alignment horizontal="center" vertical="center"/>
    </xf>
    <xf numFmtId="0" fontId="52" fillId="27" borderId="37" xfId="0" applyFont="1" applyFill="1" applyBorder="1" applyAlignment="1">
      <alignment horizontal="center" vertical="center"/>
    </xf>
    <xf numFmtId="0" fontId="47" fillId="27" borderId="45" xfId="0" quotePrefix="1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right" vertical="center"/>
    </xf>
    <xf numFmtId="0" fontId="47" fillId="27" borderId="37" xfId="0" applyFont="1" applyFill="1" applyBorder="1" applyAlignment="1">
      <alignment horizontal="center" vertical="center" wrapText="1"/>
    </xf>
    <xf numFmtId="0" fontId="47" fillId="27" borderId="53" xfId="0" applyFont="1" applyFill="1" applyBorder="1" applyAlignment="1">
      <alignment horizontal="right" vertical="center"/>
    </xf>
    <xf numFmtId="0" fontId="47" fillId="27" borderId="56" xfId="0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horizontal="left" vertical="center"/>
    </xf>
    <xf numFmtId="0" fontId="47" fillId="27" borderId="46" xfId="0" applyFont="1" applyFill="1" applyBorder="1" applyAlignment="1">
      <alignment horizontal="left" vertical="center"/>
    </xf>
    <xf numFmtId="49" fontId="47" fillId="27" borderId="54" xfId="0" applyNumberFormat="1" applyFont="1" applyFill="1" applyBorder="1" applyAlignment="1">
      <alignment horizontal="left" vertical="center" wrapText="1"/>
    </xf>
    <xf numFmtId="0" fontId="48" fillId="27" borderId="41" xfId="388" applyFont="1" applyFill="1" applyBorder="1" applyAlignment="1">
      <alignment horizontal="center" vertical="center" wrapText="1"/>
    </xf>
    <xf numFmtId="0" fontId="48" fillId="27" borderId="55" xfId="0" applyFont="1" applyFill="1" applyBorder="1" applyAlignment="1">
      <alignment horizontal="center" vertical="center" wrapText="1"/>
    </xf>
    <xf numFmtId="49" fontId="48" fillId="27" borderId="41" xfId="0" applyNumberFormat="1" applyFont="1" applyFill="1" applyBorder="1" applyAlignment="1">
      <alignment horizontal="center" vertical="center" wrapText="1" shrinkToFit="1"/>
    </xf>
    <xf numFmtId="0" fontId="48" fillId="27" borderId="55" xfId="0" applyFont="1" applyFill="1" applyBorder="1" applyAlignment="1">
      <alignment vertical="center"/>
    </xf>
    <xf numFmtId="49" fontId="56" fillId="27" borderId="41" xfId="0" applyNumberFormat="1" applyFont="1" applyFill="1" applyBorder="1" applyAlignment="1">
      <alignment horizontal="center" vertical="center" shrinkToFit="1"/>
    </xf>
    <xf numFmtId="0" fontId="53" fillId="27" borderId="55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59" fillId="27" borderId="41" xfId="388" applyFont="1" applyFill="1" applyBorder="1" applyAlignment="1">
      <alignment horizontal="center" vertical="center"/>
    </xf>
    <xf numFmtId="0" fontId="47" fillId="27" borderId="55" xfId="0" quotePrefix="1" applyFont="1" applyFill="1" applyBorder="1" applyAlignment="1">
      <alignment horizontal="center" vertical="center"/>
    </xf>
    <xf numFmtId="0" fontId="48" fillId="27" borderId="41" xfId="388" applyFont="1" applyFill="1" applyBorder="1" applyAlignment="1">
      <alignment horizontal="center" vertical="center"/>
    </xf>
    <xf numFmtId="0" fontId="47" fillId="27" borderId="55" xfId="0" applyFont="1" applyFill="1" applyBorder="1" applyAlignment="1">
      <alignment vertical="center"/>
    </xf>
    <xf numFmtId="49" fontId="59" fillId="27" borderId="41" xfId="0" applyNumberFormat="1" applyFont="1" applyFill="1" applyBorder="1" applyAlignment="1">
      <alignment horizontal="center" vertical="center"/>
    </xf>
    <xf numFmtId="0" fontId="43" fillId="27" borderId="0" xfId="0" applyFont="1" applyFill="1" applyAlignment="1">
      <alignment vertical="center"/>
    </xf>
    <xf numFmtId="49" fontId="59" fillId="27" borderId="37" xfId="0" applyNumberFormat="1" applyFont="1" applyFill="1" applyBorder="1" applyAlignment="1">
      <alignment horizontal="center" vertical="center"/>
    </xf>
    <xf numFmtId="0" fontId="47" fillId="27" borderId="53" xfId="0" applyFont="1" applyFill="1" applyBorder="1" applyAlignment="1">
      <alignment vertical="center"/>
    </xf>
    <xf numFmtId="49" fontId="47" fillId="27" borderId="33" xfId="0" applyNumberFormat="1" applyFont="1" applyFill="1" applyBorder="1" applyAlignment="1">
      <alignment horizontal="left" vertical="center"/>
    </xf>
    <xf numFmtId="0" fontId="53" fillId="27" borderId="33" xfId="388" applyFont="1" applyFill="1" applyBorder="1" applyAlignment="1">
      <alignment horizontal="center" vertical="center" wrapText="1"/>
    </xf>
    <xf numFmtId="49" fontId="52" fillId="27" borderId="41" xfId="0" applyNumberFormat="1" applyFont="1" applyFill="1" applyBorder="1" applyAlignment="1">
      <alignment horizontal="center" vertical="center"/>
    </xf>
    <xf numFmtId="0" fontId="59" fillId="27" borderId="33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left" vertical="center"/>
    </xf>
    <xf numFmtId="49" fontId="47" fillId="27" borderId="41" xfId="0" applyNumberFormat="1" applyFont="1" applyFill="1" applyBorder="1" applyAlignment="1">
      <alignment horizontal="center" vertical="center"/>
    </xf>
    <xf numFmtId="49" fontId="47" fillId="27" borderId="33" xfId="0" applyNumberFormat="1" applyFont="1" applyFill="1" applyBorder="1" applyAlignment="1">
      <alignment horizontal="center" vertical="center"/>
    </xf>
    <xf numFmtId="0" fontId="48" fillId="27" borderId="31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vertical="center"/>
    </xf>
    <xf numFmtId="0" fontId="47" fillId="27" borderId="58" xfId="0" applyFont="1" applyFill="1" applyBorder="1" applyAlignment="1">
      <alignment vertical="center"/>
    </xf>
    <xf numFmtId="49" fontId="47" fillId="27" borderId="41" xfId="0" applyNumberFormat="1" applyFont="1" applyFill="1" applyBorder="1" applyAlignment="1">
      <alignment horizontal="center" vertical="center" wrapText="1" shrinkToFit="1"/>
    </xf>
    <xf numFmtId="0" fontId="47" fillId="27" borderId="57" xfId="0" applyFont="1" applyFill="1" applyBorder="1" applyAlignment="1">
      <alignment horizontal="left" vertical="center" wrapText="1"/>
    </xf>
    <xf numFmtId="0" fontId="46" fillId="27" borderId="36" xfId="0" applyFont="1" applyFill="1" applyBorder="1" applyAlignment="1">
      <alignment horizontal="right" vertical="center"/>
    </xf>
    <xf numFmtId="0" fontId="47" fillId="27" borderId="37" xfId="388" applyFont="1" applyFill="1" applyBorder="1" applyAlignment="1">
      <alignment horizontal="center" vertical="center"/>
    </xf>
    <xf numFmtId="0" fontId="47" fillId="27" borderId="61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left" vertical="center"/>
    </xf>
    <xf numFmtId="0" fontId="53" fillId="27" borderId="0" xfId="0" applyFont="1" applyFill="1" applyAlignment="1">
      <alignment horizontal="center" vertical="center"/>
    </xf>
    <xf numFmtId="0" fontId="46" fillId="27" borderId="62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7" fillId="27" borderId="47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center" vertical="center"/>
    </xf>
    <xf numFmtId="0" fontId="46" fillId="27" borderId="66" xfId="0" applyFont="1" applyFill="1" applyBorder="1" applyAlignment="1">
      <alignment horizontal="center" vertical="center"/>
    </xf>
    <xf numFmtId="0" fontId="46" fillId="27" borderId="67" xfId="0" applyFont="1" applyFill="1" applyBorder="1" applyAlignment="1">
      <alignment horizontal="center" vertical="center"/>
    </xf>
    <xf numFmtId="0" fontId="46" fillId="27" borderId="61" xfId="0" applyFont="1" applyFill="1" applyBorder="1" applyAlignment="1">
      <alignment horizontal="center" vertical="center"/>
    </xf>
    <xf numFmtId="49" fontId="47" fillId="27" borderId="46" xfId="0" applyNumberFormat="1" applyFont="1" applyFill="1" applyBorder="1" applyAlignment="1">
      <alignment horizontal="left" vertical="center" wrapText="1"/>
    </xf>
    <xf numFmtId="0" fontId="47" fillId="27" borderId="41" xfId="0" applyFont="1" applyFill="1" applyBorder="1" applyAlignment="1">
      <alignment horizontal="center" vertical="center"/>
    </xf>
    <xf numFmtId="0" fontId="47" fillId="27" borderId="58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 wrapText="1"/>
    </xf>
    <xf numFmtId="0" fontId="53" fillId="0" borderId="41" xfId="0" applyFont="1" applyBorder="1" applyAlignment="1">
      <alignment horizontal="center" vertical="center"/>
    </xf>
    <xf numFmtId="0" fontId="52" fillId="0" borderId="40" xfId="0" applyFont="1" applyBorder="1" applyAlignment="1">
      <alignment vertical="center"/>
    </xf>
    <xf numFmtId="0" fontId="47" fillId="0" borderId="41" xfId="388" applyFont="1" applyBorder="1" applyAlignment="1">
      <alignment horizontal="center" vertical="center" wrapText="1"/>
    </xf>
    <xf numFmtId="0" fontId="54" fillId="0" borderId="0" xfId="388" applyFont="1" applyAlignment="1">
      <alignment horizontal="center" vertical="center" wrapText="1"/>
    </xf>
    <xf numFmtId="0" fontId="47" fillId="0" borderId="39" xfId="0" applyFont="1" applyBorder="1" applyAlignment="1">
      <alignment horizontal="right" vertical="center"/>
    </xf>
    <xf numFmtId="49" fontId="52" fillId="27" borderId="41" xfId="0" applyNumberFormat="1" applyFont="1" applyFill="1" applyBorder="1" applyAlignment="1">
      <alignment horizontal="center" vertical="center" shrinkToFit="1"/>
    </xf>
    <xf numFmtId="0" fontId="47" fillId="27" borderId="41" xfId="388" applyFont="1" applyFill="1" applyBorder="1" applyAlignment="1">
      <alignment horizontal="center" vertical="center"/>
    </xf>
    <xf numFmtId="49" fontId="48" fillId="27" borderId="37" xfId="0" applyNumberFormat="1" applyFont="1" applyFill="1" applyBorder="1" applyAlignment="1">
      <alignment vertical="center" shrinkToFit="1"/>
    </xf>
    <xf numFmtId="0" fontId="47" fillId="27" borderId="46" xfId="388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49" fontId="46" fillId="27" borderId="57" xfId="0" applyNumberFormat="1" applyFont="1" applyFill="1" applyBorder="1" applyAlignment="1">
      <alignment vertical="center"/>
    </xf>
    <xf numFmtId="49" fontId="52" fillId="27" borderId="33" xfId="0" applyNumberFormat="1" applyFont="1" applyFill="1" applyBorder="1" applyAlignment="1">
      <alignment horizontal="center" vertical="center"/>
    </xf>
    <xf numFmtId="0" fontId="47" fillId="27" borderId="58" xfId="0" quotePrefix="1" applyFont="1" applyFill="1" applyBorder="1" applyAlignment="1">
      <alignment horizontal="center" vertical="center"/>
    </xf>
    <xf numFmtId="0" fontId="47" fillId="28" borderId="39" xfId="0" applyFont="1" applyFill="1" applyBorder="1" applyAlignment="1">
      <alignment horizontal="left" vertical="center"/>
    </xf>
    <xf numFmtId="0" fontId="54" fillId="28" borderId="42" xfId="0" applyFont="1" applyFill="1" applyBorder="1" applyAlignment="1">
      <alignment horizontal="center" vertical="center"/>
    </xf>
    <xf numFmtId="0" fontId="47" fillId="28" borderId="42" xfId="0" applyFont="1" applyFill="1" applyBorder="1" applyAlignment="1">
      <alignment horizontal="left" vertical="center"/>
    </xf>
    <xf numFmtId="0" fontId="47" fillId="28" borderId="38" xfId="0" applyFont="1" applyFill="1" applyBorder="1" applyAlignment="1">
      <alignment horizontal="left" vertical="center"/>
    </xf>
    <xf numFmtId="0" fontId="47" fillId="28" borderId="36" xfId="0" applyFont="1" applyFill="1" applyBorder="1" applyAlignment="1">
      <alignment horizontal="right" vertical="center"/>
    </xf>
    <xf numFmtId="0" fontId="46" fillId="28" borderId="45" xfId="0" applyFont="1" applyFill="1" applyBorder="1" applyAlignment="1">
      <alignment horizontal="right" vertical="center"/>
    </xf>
    <xf numFmtId="0" fontId="47" fillId="28" borderId="0" xfId="0" applyFont="1" applyFill="1" applyAlignment="1">
      <alignment vertical="center"/>
    </xf>
    <xf numFmtId="0" fontId="52" fillId="28" borderId="0" xfId="0" applyFont="1" applyFill="1" applyAlignment="1">
      <alignment horizontal="center" vertical="center"/>
    </xf>
    <xf numFmtId="0" fontId="47" fillId="28" borderId="56" xfId="0" applyFont="1" applyFill="1" applyBorder="1" applyAlignment="1">
      <alignment horizontal="left" vertical="center"/>
    </xf>
    <xf numFmtId="0" fontId="47" fillId="28" borderId="31" xfId="0" applyFont="1" applyFill="1" applyBorder="1" applyAlignment="1">
      <alignment horizontal="center" vertical="center"/>
    </xf>
    <xf numFmtId="0" fontId="47" fillId="28" borderId="31" xfId="0" applyFont="1" applyFill="1" applyBorder="1" applyAlignment="1">
      <alignment horizontal="left" vertical="center"/>
    </xf>
    <xf numFmtId="0" fontId="46" fillId="28" borderId="0" xfId="0" applyFont="1" applyFill="1" applyAlignment="1">
      <alignment vertical="center"/>
    </xf>
    <xf numFmtId="0" fontId="47" fillId="28" borderId="52" xfId="0" applyFont="1" applyFill="1" applyBorder="1" applyAlignment="1">
      <alignment horizontal="center" vertical="center"/>
    </xf>
    <xf numFmtId="0" fontId="47" fillId="28" borderId="30" xfId="0" applyFont="1" applyFill="1" applyBorder="1" applyAlignment="1">
      <alignment horizontal="right" vertical="center"/>
    </xf>
    <xf numFmtId="0" fontId="53" fillId="28" borderId="0" xfId="0" applyFont="1" applyFill="1" applyAlignment="1">
      <alignment horizontal="center" vertical="center"/>
    </xf>
    <xf numFmtId="0" fontId="46" fillId="28" borderId="36" xfId="0" applyFont="1" applyFill="1" applyBorder="1" applyAlignment="1">
      <alignment horizontal="right" vertical="center"/>
    </xf>
    <xf numFmtId="0" fontId="52" fillId="28" borderId="0" xfId="0" applyFont="1" applyFill="1" applyAlignment="1">
      <alignment horizontal="left" vertical="center"/>
    </xf>
    <xf numFmtId="0" fontId="48" fillId="28" borderId="31" xfId="0" applyFont="1" applyFill="1" applyBorder="1" applyAlignment="1">
      <alignment horizontal="center" vertical="center"/>
    </xf>
    <xf numFmtId="0" fontId="48" fillId="28" borderId="0" xfId="0" applyFont="1" applyFill="1" applyAlignment="1">
      <alignment horizontal="left" vertical="center"/>
    </xf>
    <xf numFmtId="0" fontId="0" fillId="28" borderId="0" xfId="0" applyFill="1"/>
    <xf numFmtId="0" fontId="47" fillId="28" borderId="37" xfId="0" applyFont="1" applyFill="1" applyBorder="1" applyAlignment="1">
      <alignment horizontal="right" vertical="center"/>
    </xf>
    <xf numFmtId="166" fontId="47" fillId="28" borderId="41" xfId="0" applyNumberFormat="1" applyFont="1" applyFill="1" applyBorder="1" applyAlignment="1">
      <alignment horizontal="center" vertical="center"/>
    </xf>
    <xf numFmtId="166" fontId="47" fillId="28" borderId="40" xfId="0" applyNumberFormat="1" applyFont="1" applyFill="1" applyBorder="1" applyAlignment="1">
      <alignment horizontal="center" vertical="center"/>
    </xf>
    <xf numFmtId="0" fontId="54" fillId="28" borderId="0" xfId="0" applyFont="1" applyFill="1" applyAlignment="1">
      <alignment vertical="center"/>
    </xf>
    <xf numFmtId="0" fontId="47" fillId="28" borderId="41" xfId="0" applyFont="1" applyFill="1" applyBorder="1" applyAlignment="1">
      <alignment horizontal="center" vertical="center"/>
    </xf>
    <xf numFmtId="166" fontId="47" fillId="28" borderId="0" xfId="0" applyNumberFormat="1" applyFont="1" applyFill="1" applyAlignment="1">
      <alignment horizontal="center" vertical="center"/>
    </xf>
    <xf numFmtId="0" fontId="54" fillId="28" borderId="37" xfId="388" applyFont="1" applyFill="1" applyBorder="1" applyAlignment="1">
      <alignment horizontal="center" vertical="center" wrapText="1"/>
    </xf>
    <xf numFmtId="0" fontId="47" fillId="28" borderId="43" xfId="0" applyFont="1" applyFill="1" applyBorder="1" applyAlignment="1">
      <alignment horizontal="left" vertical="center"/>
    </xf>
    <xf numFmtId="0" fontId="52" fillId="28" borderId="85" xfId="0" quotePrefix="1" applyFont="1" applyFill="1" applyBorder="1" applyAlignment="1">
      <alignment horizontal="center" vertical="center"/>
    </xf>
    <xf numFmtId="0" fontId="47" fillId="28" borderId="37" xfId="0" quotePrefix="1" applyFont="1" applyFill="1" applyBorder="1" applyAlignment="1">
      <alignment horizontal="center" vertical="center"/>
    </xf>
    <xf numFmtId="0" fontId="47" fillId="28" borderId="45" xfId="0" applyFont="1" applyFill="1" applyBorder="1" applyAlignment="1">
      <alignment horizontal="center" vertical="center"/>
    </xf>
    <xf numFmtId="0" fontId="47" fillId="28" borderId="36" xfId="0" applyFont="1" applyFill="1" applyBorder="1" applyAlignment="1">
      <alignment horizontal="center" vertical="center"/>
    </xf>
    <xf numFmtId="0" fontId="59" fillId="28" borderId="45" xfId="0" applyFont="1" applyFill="1" applyBorder="1" applyAlignment="1">
      <alignment horizontal="center" vertical="center"/>
    </xf>
    <xf numFmtId="0" fontId="54" fillId="28" borderId="46" xfId="0" applyFont="1" applyFill="1" applyBorder="1" applyAlignment="1">
      <alignment horizontal="center" vertical="center"/>
    </xf>
    <xf numFmtId="0" fontId="47" fillId="28" borderId="39" xfId="0" applyFont="1" applyFill="1" applyBorder="1" applyAlignment="1">
      <alignment vertical="center"/>
    </xf>
    <xf numFmtId="0" fontId="47" fillId="28" borderId="46" xfId="0" applyFont="1" applyFill="1" applyBorder="1" applyAlignment="1">
      <alignment horizontal="left" vertical="center"/>
    </xf>
    <xf numFmtId="0" fontId="47" fillId="28" borderId="53" xfId="0" quotePrefix="1" applyFont="1" applyFill="1" applyBorder="1" applyAlignment="1">
      <alignment horizontal="center" vertical="center"/>
    </xf>
    <xf numFmtId="0" fontId="47" fillId="28" borderId="38" xfId="0" applyFont="1" applyFill="1" applyBorder="1" applyAlignment="1">
      <alignment vertical="center"/>
    </xf>
    <xf numFmtId="0" fontId="47" fillId="28" borderId="42" xfId="0" applyFont="1" applyFill="1" applyBorder="1" applyAlignment="1">
      <alignment horizontal="center" vertical="center"/>
    </xf>
    <xf numFmtId="0" fontId="47" fillId="28" borderId="51" xfId="0" applyFont="1" applyFill="1" applyBorder="1" applyAlignment="1">
      <alignment horizontal="left" vertical="center"/>
    </xf>
    <xf numFmtId="0" fontId="47" fillId="28" borderId="0" xfId="0" applyFont="1" applyFill="1" applyAlignment="1">
      <alignment horizontal="center" vertical="center"/>
    </xf>
    <xf numFmtId="0" fontId="47" fillId="28" borderId="86" xfId="0" applyFont="1" applyFill="1" applyBorder="1" applyAlignment="1">
      <alignment horizontal="center" vertical="center"/>
    </xf>
    <xf numFmtId="0" fontId="47" fillId="28" borderId="59" xfId="0" applyFont="1" applyFill="1" applyBorder="1" applyAlignment="1">
      <alignment horizontal="left" vertical="center"/>
    </xf>
    <xf numFmtId="0" fontId="59" fillId="28" borderId="86" xfId="0" applyFont="1" applyFill="1" applyBorder="1" applyAlignment="1">
      <alignment horizontal="center" vertical="center"/>
    </xf>
    <xf numFmtId="0" fontId="47" fillId="28" borderId="38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6" fillId="0" borderId="36" xfId="0" applyFont="1" applyBorder="1" applyAlignment="1">
      <alignment horizontal="right" vertical="center"/>
    </xf>
    <xf numFmtId="0" fontId="47" fillId="28" borderId="45" xfId="0" quotePrefix="1" applyFont="1" applyFill="1" applyBorder="1" applyAlignment="1">
      <alignment horizontal="center" vertical="center"/>
    </xf>
    <xf numFmtId="0" fontId="47" fillId="28" borderId="40" xfId="0" applyFont="1" applyFill="1" applyBorder="1" applyAlignment="1">
      <alignment vertical="center"/>
    </xf>
    <xf numFmtId="0" fontId="47" fillId="28" borderId="68" xfId="0" applyFont="1" applyFill="1" applyBorder="1" applyAlignment="1">
      <alignment horizontal="left" vertical="center"/>
    </xf>
    <xf numFmtId="0" fontId="59" fillId="28" borderId="42" xfId="0" applyFont="1" applyFill="1" applyBorder="1" applyAlignment="1">
      <alignment horizontal="center" vertical="center"/>
    </xf>
    <xf numFmtId="0" fontId="47" fillId="28" borderId="0" xfId="0" applyFont="1" applyFill="1" applyAlignment="1">
      <alignment horizontal="left" vertical="center"/>
    </xf>
    <xf numFmtId="0" fontId="47" fillId="28" borderId="43" xfId="0" applyFont="1" applyFill="1" applyBorder="1" applyAlignment="1">
      <alignment vertical="center"/>
    </xf>
    <xf numFmtId="0" fontId="47" fillId="28" borderId="52" xfId="0" applyFont="1" applyFill="1" applyBorder="1" applyAlignment="1">
      <alignment horizontal="left" vertical="center"/>
    </xf>
    <xf numFmtId="0" fontId="43" fillId="28" borderId="0" xfId="0" applyFont="1" applyFill="1" applyAlignment="1">
      <alignment vertical="center"/>
    </xf>
    <xf numFmtId="0" fontId="47" fillId="28" borderId="41" xfId="0" applyFont="1" applyFill="1" applyBorder="1" applyAlignment="1">
      <alignment vertical="center"/>
    </xf>
    <xf numFmtId="0" fontId="47" fillId="28" borderId="39" xfId="0" applyFont="1" applyFill="1" applyBorder="1" applyAlignment="1">
      <alignment horizontal="center" vertical="center"/>
    </xf>
    <xf numFmtId="0" fontId="47" fillId="28" borderId="56" xfId="0" applyFont="1" applyFill="1" applyBorder="1" applyAlignment="1">
      <alignment vertical="center"/>
    </xf>
    <xf numFmtId="0" fontId="47" fillId="28" borderId="31" xfId="0" applyFont="1" applyFill="1" applyBorder="1" applyAlignment="1">
      <alignment vertical="center"/>
    </xf>
    <xf numFmtId="0" fontId="47" fillId="28" borderId="44" xfId="0" applyFont="1" applyFill="1" applyBorder="1" applyAlignment="1">
      <alignment horizontal="right" vertical="center"/>
    </xf>
    <xf numFmtId="0" fontId="47" fillId="28" borderId="40" xfId="0" applyFont="1" applyFill="1" applyBorder="1" applyAlignment="1">
      <alignment horizontal="center" vertical="center"/>
    </xf>
    <xf numFmtId="0" fontId="47" fillId="28" borderId="44" xfId="0" applyFont="1" applyFill="1" applyBorder="1" applyAlignment="1">
      <alignment horizontal="center" vertical="center"/>
    </xf>
    <xf numFmtId="0" fontId="54" fillId="28" borderId="0" xfId="0" applyFont="1" applyFill="1" applyAlignment="1">
      <alignment horizontal="center" vertical="center"/>
    </xf>
    <xf numFmtId="0" fontId="47" fillId="0" borderId="38" xfId="0" applyFont="1" applyBorder="1" applyAlignment="1">
      <alignment vertical="center"/>
    </xf>
    <xf numFmtId="0" fontId="47" fillId="0" borderId="56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28" borderId="59" xfId="0" quotePrefix="1" applyFont="1" applyFill="1" applyBorder="1" applyAlignment="1">
      <alignment horizontal="left" vertical="center"/>
    </xf>
    <xf numFmtId="0" fontId="53" fillId="28" borderId="31" xfId="0" applyFont="1" applyFill="1" applyBorder="1" applyAlignment="1">
      <alignment vertical="center"/>
    </xf>
    <xf numFmtId="0" fontId="52" fillId="28" borderId="41" xfId="0" applyFont="1" applyFill="1" applyBorder="1" applyAlignment="1">
      <alignment horizontal="center" vertical="center"/>
    </xf>
    <xf numFmtId="0" fontId="47" fillId="28" borderId="51" xfId="0" applyFont="1" applyFill="1" applyBorder="1" applyAlignment="1">
      <alignment horizontal="center" vertical="center"/>
    </xf>
    <xf numFmtId="49" fontId="52" fillId="28" borderId="41" xfId="0" applyNumberFormat="1" applyFont="1" applyFill="1" applyBorder="1" applyAlignment="1">
      <alignment horizontal="center" vertical="center"/>
    </xf>
    <xf numFmtId="0" fontId="47" fillId="28" borderId="46" xfId="0" applyFont="1" applyFill="1" applyBorder="1" applyAlignment="1">
      <alignment horizontal="center" vertical="center"/>
    </xf>
    <xf numFmtId="0" fontId="47" fillId="28" borderId="37" xfId="0" applyFont="1" applyFill="1" applyBorder="1" applyAlignment="1">
      <alignment horizontal="center" vertical="center"/>
    </xf>
    <xf numFmtId="0" fontId="53" fillId="28" borderId="86" xfId="0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66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66" xfId="0" applyFont="1" applyFill="1" applyBorder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9" borderId="37" xfId="388" applyFont="1" applyFill="1" applyBorder="1" applyAlignment="1">
      <alignment horizontal="center" vertical="center"/>
    </xf>
    <xf numFmtId="0" fontId="47" fillId="29" borderId="31" xfId="0" applyFont="1" applyFill="1" applyBorder="1" applyAlignment="1">
      <alignment horizontal="center" vertical="center"/>
    </xf>
    <xf numFmtId="0" fontId="43" fillId="29" borderId="0" xfId="0" applyFont="1" applyFill="1" applyAlignment="1">
      <alignment vertical="center"/>
    </xf>
    <xf numFmtId="0" fontId="47" fillId="29" borderId="31" xfId="0" applyFont="1" applyFill="1" applyBorder="1" applyAlignment="1">
      <alignment vertical="center"/>
    </xf>
    <xf numFmtId="0" fontId="47" fillId="29" borderId="0" xfId="0" applyFont="1" applyFill="1" applyAlignment="1">
      <alignment horizontal="left" vertical="center"/>
    </xf>
    <xf numFmtId="0" fontId="47" fillId="29" borderId="38" xfId="0" applyFont="1" applyFill="1" applyBorder="1" applyAlignment="1">
      <alignment horizontal="center" vertical="center"/>
    </xf>
    <xf numFmtId="0" fontId="53" fillId="27" borderId="42" xfId="388" quotePrefix="1" applyFont="1" applyFill="1" applyBorder="1" applyAlignment="1">
      <alignment horizontal="center" vertical="center"/>
    </xf>
    <xf numFmtId="49" fontId="47" fillId="27" borderId="41" xfId="0" applyNumberFormat="1" applyFont="1" applyFill="1" applyBorder="1" applyAlignment="1">
      <alignment horizontal="left" vertical="center" wrapText="1"/>
    </xf>
    <xf numFmtId="0" fontId="48" fillId="27" borderId="0" xfId="0" applyFont="1" applyFill="1" applyAlignment="1">
      <alignment horizontal="center" vertical="center"/>
    </xf>
    <xf numFmtId="0" fontId="47" fillId="27" borderId="45" xfId="0" applyFont="1" applyFill="1" applyBorder="1" applyAlignment="1">
      <alignment horizontal="right" vertical="center"/>
    </xf>
    <xf numFmtId="0" fontId="47" fillId="27" borderId="36" xfId="0" applyFont="1" applyFill="1" applyBorder="1" applyAlignment="1">
      <alignment vertical="center"/>
    </xf>
    <xf numFmtId="0" fontId="54" fillId="27" borderId="0" xfId="0" applyFont="1" applyFill="1" applyAlignment="1">
      <alignment vertical="center"/>
    </xf>
    <xf numFmtId="0" fontId="53" fillId="27" borderId="31" xfId="0" applyFont="1" applyFill="1" applyBorder="1" applyAlignment="1">
      <alignment vertical="center"/>
    </xf>
    <xf numFmtId="0" fontId="54" fillId="27" borderId="42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vertical="center"/>
    </xf>
    <xf numFmtId="0" fontId="47" fillId="27" borderId="43" xfId="0" applyFont="1" applyFill="1" applyBorder="1" applyAlignment="1">
      <alignment vertical="center"/>
    </xf>
    <xf numFmtId="49" fontId="47" fillId="0" borderId="45" xfId="0" applyNumberFormat="1" applyFont="1" applyBorder="1" applyAlignment="1">
      <alignment horizontal="right" vertical="center"/>
    </xf>
    <xf numFmtId="49" fontId="52" fillId="0" borderId="42" xfId="0" applyNumberFormat="1" applyFont="1" applyBorder="1" applyAlignment="1">
      <alignment horizontal="center" vertical="center"/>
    </xf>
    <xf numFmtId="0" fontId="46" fillId="0" borderId="62" xfId="0" applyFont="1" applyBorder="1" applyAlignment="1">
      <alignment horizontal="right" vertical="center"/>
    </xf>
    <xf numFmtId="0" fontId="59" fillId="0" borderId="37" xfId="0" applyFont="1" applyBorder="1" applyAlignment="1">
      <alignment horizontal="center" vertical="center"/>
    </xf>
    <xf numFmtId="0" fontId="42" fillId="0" borderId="41" xfId="0" applyFont="1" applyBorder="1" applyAlignment="1">
      <alignment vertical="center"/>
    </xf>
    <xf numFmtId="0" fontId="54" fillId="0" borderId="37" xfId="388" applyFont="1" applyBorder="1" applyAlignment="1">
      <alignment horizontal="center" vertical="center" wrapText="1"/>
    </xf>
    <xf numFmtId="0" fontId="52" fillId="0" borderId="51" xfId="0" applyFont="1" applyBorder="1" applyAlignment="1">
      <alignment horizontal="center" vertical="center"/>
    </xf>
    <xf numFmtId="0" fontId="47" fillId="0" borderId="51" xfId="0" applyFont="1" applyBorder="1" applyAlignment="1">
      <alignment horizontal="right" vertical="center"/>
    </xf>
    <xf numFmtId="0" fontId="54" fillId="0" borderId="33" xfId="0" applyFont="1" applyBorder="1" applyAlignment="1">
      <alignment horizontal="center" vertical="center"/>
    </xf>
    <xf numFmtId="0" fontId="47" fillId="0" borderId="57" xfId="0" quotePrefix="1" applyFont="1" applyBorder="1" applyAlignment="1">
      <alignment vertical="center"/>
    </xf>
    <xf numFmtId="0" fontId="76" fillId="0" borderId="86" xfId="0" applyFont="1" applyBorder="1" applyAlignment="1">
      <alignment horizontal="left" vertical="center"/>
    </xf>
    <xf numFmtId="0" fontId="52" fillId="0" borderId="86" xfId="0" applyFont="1" applyBorder="1" applyAlignment="1">
      <alignment horizontal="center" vertical="center"/>
    </xf>
    <xf numFmtId="0" fontId="47" fillId="29" borderId="52" xfId="0" applyFont="1" applyFill="1" applyBorder="1" applyAlignment="1">
      <alignment horizontal="center" vertical="center"/>
    </xf>
    <xf numFmtId="0" fontId="47" fillId="0" borderId="55" xfId="0" quotePrefix="1" applyFont="1" applyBorder="1" applyAlignment="1">
      <alignment horizontal="left" vertical="center"/>
    </xf>
    <xf numFmtId="0" fontId="47" fillId="29" borderId="31" xfId="0" quotePrefix="1" applyFont="1" applyFill="1" applyBorder="1" applyAlignment="1">
      <alignment horizontal="left" vertical="center"/>
    </xf>
    <xf numFmtId="0" fontId="52" fillId="29" borderId="31" xfId="0" quotePrefix="1" applyFont="1" applyFill="1" applyBorder="1" applyAlignment="1">
      <alignment horizontal="left" vertical="center"/>
    </xf>
    <xf numFmtId="0" fontId="47" fillId="29" borderId="38" xfId="0" applyFont="1" applyFill="1" applyBorder="1" applyAlignment="1">
      <alignment horizontal="left" vertical="center"/>
    </xf>
    <xf numFmtId="0" fontId="47" fillId="29" borderId="36" xfId="0" applyFont="1" applyFill="1" applyBorder="1" applyAlignment="1">
      <alignment horizontal="right" vertical="center"/>
    </xf>
    <xf numFmtId="0" fontId="47" fillId="29" borderId="0" xfId="0" applyFont="1" applyFill="1" applyAlignment="1">
      <alignment horizontal="center" vertical="center"/>
    </xf>
    <xf numFmtId="0" fontId="47" fillId="29" borderId="45" xfId="0" applyFont="1" applyFill="1" applyBorder="1" applyAlignment="1">
      <alignment horizontal="center" vertical="center"/>
    </xf>
    <xf numFmtId="0" fontId="47" fillId="29" borderId="36" xfId="0" applyFont="1" applyFill="1" applyBorder="1" applyAlignment="1">
      <alignment horizontal="center" vertical="center"/>
    </xf>
    <xf numFmtId="0" fontId="47" fillId="29" borderId="38" xfId="0" applyFont="1" applyFill="1" applyBorder="1" applyAlignment="1">
      <alignment vertical="center"/>
    </xf>
    <xf numFmtId="0" fontId="47" fillId="29" borderId="31" xfId="0" applyFont="1" applyFill="1" applyBorder="1" applyAlignment="1">
      <alignment horizontal="left" vertical="center"/>
    </xf>
    <xf numFmtId="0" fontId="47" fillId="29" borderId="39" xfId="0" applyFont="1" applyFill="1" applyBorder="1" applyAlignment="1">
      <alignment vertical="center"/>
    </xf>
    <xf numFmtId="49" fontId="47" fillId="29" borderId="41" xfId="0" applyNumberFormat="1" applyFont="1" applyFill="1" applyBorder="1" applyAlignment="1">
      <alignment horizontal="center" vertical="center"/>
    </xf>
    <xf numFmtId="0" fontId="47" fillId="29" borderId="46" xfId="0" applyFont="1" applyFill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6" fontId="46" fillId="0" borderId="18" xfId="0" applyNumberFormat="1" applyFont="1" applyBorder="1" applyAlignment="1">
      <alignment horizontal="center" vertical="center"/>
    </xf>
    <xf numFmtId="166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43" xfId="0" applyFont="1" applyBorder="1" applyAlignment="1">
      <alignment vertical="center"/>
    </xf>
    <xf numFmtId="0" fontId="54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4" xfId="0" applyFont="1" applyBorder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70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7" xfId="0" applyFont="1" applyBorder="1" applyAlignment="1">
      <alignment vertical="center"/>
    </xf>
    <xf numFmtId="0" fontId="47" fillId="0" borderId="71" xfId="0" applyFont="1" applyBorder="1" applyAlignment="1">
      <alignment horizontal="left" vertical="center"/>
    </xf>
    <xf numFmtId="0" fontId="47" fillId="0" borderId="81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49" fontId="46" fillId="0" borderId="72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49" fontId="47" fillId="0" borderId="70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49" fontId="47" fillId="0" borderId="73" xfId="0" applyNumberFormat="1" applyFont="1" applyBorder="1" applyAlignment="1">
      <alignment horizontal="left" vertical="center"/>
    </xf>
    <xf numFmtId="0" fontId="47" fillId="0" borderId="52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54" fillId="0" borderId="46" xfId="0" applyFont="1" applyBorder="1" applyAlignment="1">
      <alignment horizontal="center" vertical="center"/>
    </xf>
    <xf numFmtId="0" fontId="47" fillId="0" borderId="53" xfId="0" quotePrefix="1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6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49" fontId="47" fillId="0" borderId="71" xfId="0" applyNumberFormat="1" applyFont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47" fillId="0" borderId="61" xfId="0" applyFont="1" applyBorder="1" applyAlignment="1">
      <alignment horizontal="right" vertical="center"/>
    </xf>
    <xf numFmtId="0" fontId="47" fillId="0" borderId="59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47" fillId="0" borderId="61" xfId="0" applyFont="1" applyBorder="1" applyAlignment="1">
      <alignment horizontal="left" vertical="center"/>
    </xf>
    <xf numFmtId="49" fontId="47" fillId="0" borderId="83" xfId="0" applyNumberFormat="1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9" xfId="0" applyNumberFormat="1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2" xfId="0" applyNumberFormat="1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49" fontId="47" fillId="0" borderId="61" xfId="0" applyNumberFormat="1" applyFont="1" applyBorder="1" applyAlignment="1">
      <alignment horizontal="left" vertical="center"/>
    </xf>
    <xf numFmtId="49" fontId="47" fillId="0" borderId="79" xfId="0" applyNumberFormat="1" applyFont="1" applyBorder="1" applyAlignment="1">
      <alignment horizontal="right" vertical="center"/>
    </xf>
    <xf numFmtId="0" fontId="47" fillId="0" borderId="86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9" fillId="0" borderId="86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left" vertical="center"/>
    </xf>
    <xf numFmtId="0" fontId="47" fillId="0" borderId="58" xfId="0" applyFont="1" applyBorder="1" applyAlignment="1">
      <alignment horizontal="center" vertical="center"/>
    </xf>
    <xf numFmtId="0" fontId="47" fillId="0" borderId="46" xfId="0" quotePrefix="1" applyFont="1" applyBorder="1" applyAlignment="1">
      <alignment horizontal="left" vertical="center"/>
    </xf>
    <xf numFmtId="0" fontId="47" fillId="0" borderId="33" xfId="0" applyFont="1" applyBorder="1" applyAlignment="1">
      <alignment horizontal="left" vertical="center" wrapText="1"/>
    </xf>
    <xf numFmtId="49" fontId="47" fillId="0" borderId="27" xfId="0" applyNumberFormat="1" applyFont="1" applyBorder="1" applyAlignment="1">
      <alignment horizontal="left" vertical="center"/>
    </xf>
    <xf numFmtId="0" fontId="52" fillId="0" borderId="41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6" xfId="0" applyFont="1" applyBorder="1" applyAlignment="1">
      <alignment horizontal="righ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6" xfId="0" applyFont="1" applyBorder="1" applyAlignment="1">
      <alignment vertical="center"/>
    </xf>
    <xf numFmtId="0" fontId="47" fillId="0" borderId="57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36" xfId="0" applyFont="1" applyBorder="1" applyAlignment="1">
      <alignment horizontal="right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49" fontId="47" fillId="0" borderId="79" xfId="0" applyNumberFormat="1" applyFont="1" applyBorder="1" applyAlignment="1">
      <alignment horizontal="right" vertical="center" wrapText="1"/>
    </xf>
    <xf numFmtId="0" fontId="47" fillId="0" borderId="62" xfId="0" applyFont="1" applyBorder="1" applyAlignment="1">
      <alignment horizontal="right" vertical="center"/>
    </xf>
    <xf numFmtId="0" fontId="47" fillId="0" borderId="62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54" fillId="0" borderId="42" xfId="0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1" xfId="0" applyFont="1" applyBorder="1" applyAlignment="1">
      <alignment horizontal="right" vertical="center"/>
    </xf>
    <xf numFmtId="0" fontId="46" fillId="0" borderId="61" xfId="0" applyFont="1" applyBorder="1" applyAlignment="1">
      <alignment horizontal="left" vertical="center"/>
    </xf>
    <xf numFmtId="0" fontId="47" fillId="0" borderId="79" xfId="0" applyFont="1" applyBorder="1" applyAlignment="1">
      <alignment horizontal="right" vertical="center"/>
    </xf>
    <xf numFmtId="0" fontId="47" fillId="0" borderId="41" xfId="0" quotePrefix="1" applyFont="1" applyBorder="1" applyAlignment="1">
      <alignment horizontal="center" vertical="center"/>
    </xf>
    <xf numFmtId="0" fontId="47" fillId="0" borderId="54" xfId="0" quotePrefix="1" applyFont="1" applyBorder="1" applyAlignment="1">
      <alignment vertical="center"/>
    </xf>
    <xf numFmtId="0" fontId="47" fillId="0" borderId="31" xfId="0" quotePrefix="1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4" fillId="0" borderId="41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47" fillId="0" borderId="33" xfId="0" applyFont="1" applyBorder="1" applyAlignment="1">
      <alignment horizontal="left" vertical="center"/>
    </xf>
    <xf numFmtId="0" fontId="47" fillId="0" borderId="37" xfId="388" applyFont="1" applyBorder="1" applyAlignment="1">
      <alignment horizontal="right" vertical="center" wrapText="1"/>
    </xf>
    <xf numFmtId="0" fontId="47" fillId="0" borderId="79" xfId="0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7" fillId="0" borderId="0" xfId="0" applyFont="1" applyAlignment="1">
      <alignment horizontal="right" vertical="center"/>
    </xf>
    <xf numFmtId="49" fontId="56" fillId="0" borderId="42" xfId="0" applyNumberFormat="1" applyFont="1" applyBorder="1" applyAlignment="1">
      <alignment horizontal="center" vertical="center" shrinkToFit="1"/>
    </xf>
    <xf numFmtId="0" fontId="54" fillId="0" borderId="41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46" fillId="0" borderId="21" xfId="0" applyFont="1" applyBorder="1" applyAlignment="1">
      <alignment horizontal="right" vertical="center"/>
    </xf>
    <xf numFmtId="0" fontId="47" fillId="0" borderId="38" xfId="0" quotePrefix="1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59" fillId="0" borderId="41" xfId="0" applyFont="1" applyBorder="1" applyAlignment="1">
      <alignment horizontal="center" vertical="center"/>
    </xf>
    <xf numFmtId="0" fontId="47" fillId="0" borderId="82" xfId="0" applyFont="1" applyBorder="1" applyAlignment="1">
      <alignment horizontal="right" vertical="center"/>
    </xf>
    <xf numFmtId="0" fontId="47" fillId="0" borderId="30" xfId="0" applyFont="1" applyBorder="1" applyAlignment="1">
      <alignment horizontal="left" vertical="center"/>
    </xf>
    <xf numFmtId="0" fontId="47" fillId="0" borderId="80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2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69" xfId="0" applyFont="1" applyBorder="1" applyAlignment="1">
      <alignment horizontal="left" vertical="center"/>
    </xf>
    <xf numFmtId="0" fontId="46" fillId="0" borderId="71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3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53" fillId="0" borderId="55" xfId="0" applyFont="1" applyBorder="1" applyAlignment="1">
      <alignment horizontal="center" vertical="center"/>
    </xf>
    <xf numFmtId="0" fontId="46" fillId="0" borderId="76" xfId="0" applyFont="1" applyBorder="1" applyAlignment="1">
      <alignment horizontal="right" vertical="center"/>
    </xf>
    <xf numFmtId="0" fontId="47" fillId="0" borderId="55" xfId="0" applyFont="1" applyBorder="1" applyAlignment="1">
      <alignment vertical="center"/>
    </xf>
    <xf numFmtId="0" fontId="47" fillId="0" borderId="31" xfId="0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/>
    </xf>
    <xf numFmtId="0" fontId="47" fillId="0" borderId="42" xfId="0" applyFont="1" applyBorder="1" applyAlignment="1">
      <alignment vertical="center"/>
    </xf>
    <xf numFmtId="49" fontId="47" fillId="0" borderId="41" xfId="0" applyNumberFormat="1" applyFont="1" applyBorder="1" applyAlignment="1">
      <alignment horizontal="center" vertical="center" wrapText="1" shrinkToFit="1"/>
    </xf>
    <xf numFmtId="0" fontId="47" fillId="0" borderId="37" xfId="388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4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2" xfId="0" applyFont="1" applyBorder="1" applyAlignment="1">
      <alignment horizontal="left" vertical="center"/>
    </xf>
    <xf numFmtId="0" fontId="47" fillId="0" borderId="41" xfId="0" quotePrefix="1" applyFont="1" applyBorder="1" applyAlignment="1">
      <alignment vertical="center"/>
    </xf>
    <xf numFmtId="0" fontId="47" fillId="0" borderId="41" xfId="0" applyFont="1" applyBorder="1" applyAlignment="1">
      <alignment horizontal="center" vertical="center" wrapText="1" shrinkToFit="1"/>
    </xf>
    <xf numFmtId="0" fontId="52" fillId="0" borderId="53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54" fillId="0" borderId="37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59" fillId="0" borderId="37" xfId="388" applyFont="1" applyBorder="1" applyAlignment="1">
      <alignment horizontal="center" vertical="center" wrapText="1"/>
    </xf>
    <xf numFmtId="0" fontId="47" fillId="0" borderId="56" xfId="0" applyFont="1" applyBorder="1" applyAlignment="1">
      <alignment vertical="center"/>
    </xf>
    <xf numFmtId="0" fontId="47" fillId="0" borderId="38" xfId="0" quotePrefix="1" applyFont="1" applyBorder="1" applyAlignment="1">
      <alignment vertical="center"/>
    </xf>
    <xf numFmtId="0" fontId="59" fillId="0" borderId="55" xfId="0" quotePrefix="1" applyFont="1" applyBorder="1" applyAlignment="1">
      <alignment horizontal="center" vertical="center"/>
    </xf>
    <xf numFmtId="0" fontId="47" fillId="0" borderId="59" xfId="0" applyFont="1" applyBorder="1" applyAlignment="1">
      <alignment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59" fillId="0" borderId="55" xfId="0" applyFont="1" applyBorder="1" applyAlignment="1">
      <alignment horizontal="center" vertical="center"/>
    </xf>
    <xf numFmtId="49" fontId="47" fillId="0" borderId="53" xfId="0" quotePrefix="1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lef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8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49" fontId="46" fillId="0" borderId="75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49" fontId="47" fillId="29" borderId="41" xfId="0" applyNumberFormat="1" applyFont="1" applyFill="1" applyBorder="1" applyAlignment="1">
      <alignment horizontal="center" vertical="center" wrapText="1" shrinkToFit="1"/>
    </xf>
    <xf numFmtId="0" fontId="54" fillId="29" borderId="41" xfId="0" applyFont="1" applyFill="1" applyBorder="1" applyAlignment="1">
      <alignment horizontal="center" vertical="center"/>
    </xf>
    <xf numFmtId="49" fontId="47" fillId="29" borderId="37" xfId="0" applyNumberFormat="1" applyFont="1" applyFill="1" applyBorder="1" applyAlignment="1">
      <alignment horizontal="center" vertical="center"/>
    </xf>
    <xf numFmtId="0" fontId="47" fillId="29" borderId="46" xfId="0" quotePrefix="1" applyFont="1" applyFill="1" applyBorder="1" applyAlignment="1">
      <alignment vertical="center"/>
    </xf>
    <xf numFmtId="9" fontId="47" fillId="0" borderId="0" xfId="384" applyFont="1" applyFill="1" applyBorder="1" applyAlignment="1">
      <alignment horizontal="center" vertical="center" wrapText="1"/>
    </xf>
    <xf numFmtId="49" fontId="52" fillId="30" borderId="41" xfId="0" applyNumberFormat="1" applyFont="1" applyFill="1" applyBorder="1" applyAlignment="1">
      <alignment horizontal="center" vertical="center"/>
    </xf>
    <xf numFmtId="49" fontId="54" fillId="30" borderId="41" xfId="0" applyNumberFormat="1" applyFont="1" applyFill="1" applyBorder="1" applyAlignment="1">
      <alignment horizontal="center" vertical="center"/>
    </xf>
    <xf numFmtId="0" fontId="42" fillId="0" borderId="42" xfId="0" applyFont="1" applyBorder="1" applyAlignment="1">
      <alignment vertical="center"/>
    </xf>
    <xf numFmtId="0" fontId="59" fillId="0" borderId="42" xfId="0" applyFont="1" applyBorder="1" applyAlignment="1">
      <alignment horizontal="center" vertical="center"/>
    </xf>
    <xf numFmtId="0" fontId="47" fillId="27" borderId="39" xfId="0" applyFont="1" applyFill="1" applyBorder="1" applyAlignment="1">
      <alignment horizontal="left" vertical="center"/>
    </xf>
    <xf numFmtId="49" fontId="52" fillId="27" borderId="42" xfId="0" applyNumberFormat="1" applyFont="1" applyFill="1" applyBorder="1" applyAlignment="1">
      <alignment horizontal="center" vertical="center"/>
    </xf>
    <xf numFmtId="0" fontId="47" fillId="0" borderId="41" xfId="0" applyFont="1" applyBorder="1" applyAlignment="1">
      <alignment horizontal="center" vertical="center" wrapText="1"/>
    </xf>
    <xf numFmtId="0" fontId="47" fillId="0" borderId="37" xfId="0" applyFont="1" applyBorder="1" applyAlignment="1">
      <alignment horizontal="left" vertical="center"/>
    </xf>
    <xf numFmtId="0" fontId="78" fillId="0" borderId="55" xfId="0" applyFont="1" applyBorder="1" applyAlignment="1">
      <alignment horizontal="center" vertical="center"/>
    </xf>
    <xf numFmtId="0" fontId="47" fillId="0" borderId="42" xfId="0" applyFont="1" applyBorder="1" applyAlignment="1">
      <alignment horizontal="right" vertical="center"/>
    </xf>
    <xf numFmtId="0" fontId="78" fillId="27" borderId="55" xfId="0" applyFont="1" applyFill="1" applyBorder="1" applyAlignment="1">
      <alignment horizontal="center" vertical="center"/>
    </xf>
    <xf numFmtId="0" fontId="47" fillId="31" borderId="37" xfId="388" applyFont="1" applyFill="1" applyBorder="1" applyAlignment="1">
      <alignment horizontal="right" vertical="center" wrapText="1"/>
    </xf>
    <xf numFmtId="0" fontId="47" fillId="31" borderId="87" xfId="0" applyFont="1" applyFill="1" applyBorder="1" applyAlignment="1">
      <alignment horizontal="center" vertical="center"/>
    </xf>
    <xf numFmtId="0" fontId="52" fillId="31" borderId="41" xfId="0" applyFont="1" applyFill="1" applyBorder="1" applyAlignment="1">
      <alignment horizontal="center" vertical="center"/>
    </xf>
    <xf numFmtId="0" fontId="47" fillId="31" borderId="46" xfId="0" applyFont="1" applyFill="1" applyBorder="1" applyAlignment="1">
      <alignment horizontal="left" vertical="center"/>
    </xf>
    <xf numFmtId="0" fontId="79" fillId="31" borderId="88" xfId="0" applyFont="1" applyFill="1" applyBorder="1" applyAlignment="1">
      <alignment horizontal="right" vertical="center"/>
    </xf>
    <xf numFmtId="0" fontId="47" fillId="31" borderId="62" xfId="0" applyFont="1" applyFill="1" applyBorder="1" applyAlignment="1">
      <alignment vertical="center"/>
    </xf>
    <xf numFmtId="0" fontId="46" fillId="31" borderId="62" xfId="0" applyFont="1" applyFill="1" applyBorder="1" applyAlignment="1">
      <alignment horizontal="center" vertical="center"/>
    </xf>
    <xf numFmtId="0" fontId="47" fillId="31" borderId="37" xfId="0" applyFont="1" applyFill="1" applyBorder="1" applyAlignment="1">
      <alignment horizontal="right" vertical="center"/>
    </xf>
    <xf numFmtId="0" fontId="47" fillId="31" borderId="41" xfId="0" applyFont="1" applyFill="1" applyBorder="1" applyAlignment="1">
      <alignment horizontal="center" vertical="center"/>
    </xf>
    <xf numFmtId="0" fontId="47" fillId="31" borderId="18" xfId="0" applyFont="1" applyFill="1" applyBorder="1" applyAlignment="1">
      <alignment vertical="center"/>
    </xf>
    <xf numFmtId="0" fontId="47" fillId="31" borderId="37" xfId="0" applyFont="1" applyFill="1" applyBorder="1" applyAlignment="1">
      <alignment horizontal="center" vertical="center"/>
    </xf>
    <xf numFmtId="0" fontId="47" fillId="31" borderId="61" xfId="0" applyFont="1" applyFill="1" applyBorder="1" applyAlignment="1">
      <alignment horizontal="center" vertical="center"/>
    </xf>
    <xf numFmtId="49" fontId="47" fillId="31" borderId="36" xfId="0" applyNumberFormat="1" applyFont="1" applyFill="1" applyBorder="1" applyAlignment="1">
      <alignment horizontal="right" vertical="center"/>
    </xf>
    <xf numFmtId="49" fontId="47" fillId="29" borderId="41" xfId="0" applyNumberFormat="1" applyFont="1" applyFill="1" applyBorder="1" applyAlignment="1">
      <alignment horizontal="center" vertical="center" shrinkToFit="1"/>
    </xf>
    <xf numFmtId="0" fontId="48" fillId="29" borderId="41" xfId="388" applyFont="1" applyFill="1" applyBorder="1" applyAlignment="1">
      <alignment horizontal="center" vertical="center" wrapText="1"/>
    </xf>
    <xf numFmtId="49" fontId="54" fillId="29" borderId="41" xfId="0" applyNumberFormat="1" applyFont="1" applyFill="1" applyBorder="1" applyAlignment="1">
      <alignment horizontal="center" vertical="center" shrinkToFit="1"/>
    </xf>
    <xf numFmtId="0" fontId="47" fillId="29" borderId="41" xfId="388" applyFont="1" applyFill="1" applyBorder="1" applyAlignment="1">
      <alignment horizontal="center" vertical="center"/>
    </xf>
    <xf numFmtId="0" fontId="42" fillId="29" borderId="0" xfId="0" applyFont="1" applyFill="1" applyAlignment="1">
      <alignment vertical="center"/>
    </xf>
    <xf numFmtId="0" fontId="47" fillId="29" borderId="57" xfId="0" quotePrefix="1" applyFont="1" applyFill="1" applyBorder="1" applyAlignment="1">
      <alignment vertical="center"/>
    </xf>
    <xf numFmtId="49" fontId="56" fillId="29" borderId="42" xfId="0" applyNumberFormat="1" applyFont="1" applyFill="1" applyBorder="1" applyAlignment="1">
      <alignment horizontal="center" vertical="center" shrinkToFit="1"/>
    </xf>
    <xf numFmtId="0" fontId="47" fillId="29" borderId="34" xfId="0" applyFont="1" applyFill="1" applyBorder="1" applyAlignment="1">
      <alignment horizontal="left" vertical="center"/>
    </xf>
    <xf numFmtId="0" fontId="47" fillId="29" borderId="68" xfId="0" applyFont="1" applyFill="1" applyBorder="1" applyAlignment="1">
      <alignment horizontal="left" vertical="center"/>
    </xf>
    <xf numFmtId="0" fontId="47" fillId="29" borderId="42" xfId="0" applyFont="1" applyFill="1" applyBorder="1" applyAlignment="1">
      <alignment horizontal="center" vertical="center"/>
    </xf>
    <xf numFmtId="0" fontId="47" fillId="29" borderId="36" xfId="0" applyFont="1" applyFill="1" applyBorder="1" applyAlignment="1">
      <alignment horizontal="left" vertical="center"/>
    </xf>
    <xf numFmtId="0" fontId="47" fillId="29" borderId="45" xfId="0" applyFont="1" applyFill="1" applyBorder="1" applyAlignment="1">
      <alignment horizontal="left" vertical="center"/>
    </xf>
    <xf numFmtId="0" fontId="47" fillId="29" borderId="37" xfId="0" applyFont="1" applyFill="1" applyBorder="1" applyAlignment="1">
      <alignment horizontal="center" vertical="center" wrapText="1"/>
    </xf>
    <xf numFmtId="0" fontId="47" fillId="29" borderId="84" xfId="0" applyFont="1" applyFill="1" applyBorder="1" applyAlignment="1">
      <alignment horizontal="center" vertical="center"/>
    </xf>
    <xf numFmtId="0" fontId="47" fillId="29" borderId="41" xfId="0" applyFont="1" applyFill="1" applyBorder="1" applyAlignment="1">
      <alignment horizontal="center" vertical="center"/>
    </xf>
    <xf numFmtId="0" fontId="46" fillId="29" borderId="36" xfId="0" applyFont="1" applyFill="1" applyBorder="1" applyAlignment="1">
      <alignment horizontal="right" vertical="center"/>
    </xf>
    <xf numFmtId="49" fontId="48" fillId="29" borderId="41" xfId="0" applyNumberFormat="1" applyFont="1" applyFill="1" applyBorder="1" applyAlignment="1">
      <alignment horizontal="center" vertical="center" wrapText="1" shrinkToFit="1"/>
    </xf>
    <xf numFmtId="0" fontId="47" fillId="29" borderId="54" xfId="0" quotePrefix="1" applyFont="1" applyFill="1" applyBorder="1" applyAlignment="1">
      <alignment vertical="center"/>
    </xf>
    <xf numFmtId="0" fontId="48" fillId="29" borderId="41" xfId="388" applyFont="1" applyFill="1" applyBorder="1" applyAlignment="1">
      <alignment horizontal="center" vertical="center"/>
    </xf>
    <xf numFmtId="0" fontId="59" fillId="29" borderId="42" xfId="0" applyFont="1" applyFill="1" applyBorder="1" applyAlignment="1">
      <alignment horizontal="center" vertical="center"/>
    </xf>
    <xf numFmtId="0" fontId="59" fillId="29" borderId="53" xfId="0" applyFont="1" applyFill="1" applyBorder="1" applyAlignment="1">
      <alignment horizontal="center" vertical="center"/>
    </xf>
    <xf numFmtId="0" fontId="47" fillId="29" borderId="33" xfId="0" applyFont="1" applyFill="1" applyBorder="1" applyAlignment="1">
      <alignment vertical="center"/>
    </xf>
    <xf numFmtId="0" fontId="47" fillId="29" borderId="46" xfId="388" applyFont="1" applyFill="1" applyBorder="1" applyAlignment="1">
      <alignment horizontal="left" vertical="center"/>
    </xf>
    <xf numFmtId="0" fontId="47" fillId="29" borderId="33" xfId="0" applyFont="1" applyFill="1" applyBorder="1" applyAlignment="1">
      <alignment horizontal="center" vertical="center"/>
    </xf>
    <xf numFmtId="49" fontId="78" fillId="29" borderId="41" xfId="0" applyNumberFormat="1" applyFont="1" applyFill="1" applyBorder="1" applyAlignment="1">
      <alignment horizontal="center" vertical="center" shrinkToFit="1"/>
    </xf>
    <xf numFmtId="0" fontId="47" fillId="29" borderId="39" xfId="0" applyFont="1" applyFill="1" applyBorder="1" applyAlignment="1">
      <alignment horizontal="left" vertical="center"/>
    </xf>
    <xf numFmtId="0" fontId="47" fillId="29" borderId="35" xfId="0" applyFont="1" applyFill="1" applyBorder="1" applyAlignment="1">
      <alignment horizontal="left" vertical="center"/>
    </xf>
    <xf numFmtId="0" fontId="52" fillId="29" borderId="41" xfId="0" applyFont="1" applyFill="1" applyBorder="1" applyAlignment="1">
      <alignment horizontal="center" vertical="center"/>
    </xf>
    <xf numFmtId="0" fontId="47" fillId="29" borderId="37" xfId="0" applyFont="1" applyFill="1" applyBorder="1" applyAlignment="1">
      <alignment horizontal="center" vertical="center"/>
    </xf>
    <xf numFmtId="0" fontId="47" fillId="29" borderId="41" xfId="388" applyFont="1" applyFill="1" applyBorder="1" applyAlignment="1">
      <alignment horizontal="left" vertical="center"/>
    </xf>
    <xf numFmtId="0" fontId="76" fillId="31" borderId="46" xfId="0" applyFont="1" applyFill="1" applyBorder="1" applyAlignment="1">
      <alignment horizontal="left" vertical="center"/>
    </xf>
    <xf numFmtId="0" fontId="47" fillId="31" borderId="41" xfId="0" applyFont="1" applyFill="1" applyBorder="1" applyAlignment="1">
      <alignment vertical="center"/>
    </xf>
    <xf numFmtId="49" fontId="42" fillId="31" borderId="41" xfId="0" applyNumberFormat="1" applyFont="1" applyFill="1" applyBorder="1" applyAlignment="1">
      <alignment horizontal="center" vertical="center" shrinkToFit="1"/>
    </xf>
    <xf numFmtId="0" fontId="47" fillId="31" borderId="46" xfId="388" applyFont="1" applyFill="1" applyBorder="1" applyAlignment="1">
      <alignment horizontal="left" vertical="center"/>
    </xf>
    <xf numFmtId="0" fontId="47" fillId="31" borderId="0" xfId="0" applyFont="1" applyFill="1" applyAlignment="1">
      <alignment vertical="center"/>
    </xf>
    <xf numFmtId="0" fontId="43" fillId="31" borderId="0" xfId="0" applyFont="1" applyFill="1" applyAlignment="1">
      <alignment vertical="center"/>
    </xf>
    <xf numFmtId="49" fontId="78" fillId="31" borderId="41" xfId="0" applyNumberFormat="1" applyFont="1" applyFill="1" applyBorder="1" applyAlignment="1">
      <alignment horizontal="center" vertical="center" wrapText="1" shrinkToFit="1"/>
    </xf>
    <xf numFmtId="0" fontId="48" fillId="31" borderId="41" xfId="388" applyFont="1" applyFill="1" applyBorder="1" applyAlignment="1">
      <alignment horizontal="center" vertical="center" wrapText="1"/>
    </xf>
    <xf numFmtId="0" fontId="54" fillId="31" borderId="41" xfId="0" applyFont="1" applyFill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52" fillId="0" borderId="43" xfId="0" quotePrefix="1" applyFont="1" applyBorder="1" applyAlignment="1">
      <alignment horizontal="left" vertical="center"/>
    </xf>
    <xf numFmtId="0" fontId="52" fillId="0" borderId="57" xfId="0" quotePrefix="1" applyFont="1" applyBorder="1" applyAlignment="1">
      <alignment horizontal="left" vertical="center"/>
    </xf>
    <xf numFmtId="167" fontId="46" fillId="0" borderId="0" xfId="0" applyNumberFormat="1" applyFont="1" applyAlignment="1">
      <alignment horizontal="right" vertical="center"/>
    </xf>
    <xf numFmtId="167" fontId="47" fillId="0" borderId="0" xfId="0" applyNumberFormat="1" applyFont="1" applyAlignment="1">
      <alignment vertical="center"/>
    </xf>
    <xf numFmtId="0" fontId="46" fillId="27" borderId="0" xfId="0" applyFont="1" applyFill="1" applyAlignment="1">
      <alignment horizontal="center" vertical="center" wrapText="1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6" fillId="27" borderId="66" xfId="0" applyFont="1" applyFill="1" applyBorder="1" applyAlignment="1">
      <alignment horizontal="center" vertical="center"/>
    </xf>
    <xf numFmtId="0" fontId="47" fillId="27" borderId="77" xfId="0" applyFont="1" applyFill="1" applyBorder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33" xfId="0" applyFont="1" applyFill="1" applyBorder="1" applyAlignment="1">
      <alignment horizontal="center" vertical="center"/>
    </xf>
    <xf numFmtId="0" fontId="47" fillId="0" borderId="40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57" xfId="0" applyFont="1" applyBorder="1" applyAlignment="1">
      <alignment horizontal="left" vertical="center"/>
    </xf>
    <xf numFmtId="0" fontId="54" fillId="0" borderId="40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83" fillId="31" borderId="41" xfId="0" applyFont="1" applyFill="1" applyBorder="1" applyAlignment="1">
      <alignment horizontal="center" vertical="center" wrapText="1"/>
    </xf>
    <xf numFmtId="0" fontId="83" fillId="31" borderId="87" xfId="0" applyFont="1" applyFill="1" applyBorder="1" applyAlignment="1">
      <alignment horizontal="center" vertical="center" wrapText="1"/>
    </xf>
    <xf numFmtId="0" fontId="80" fillId="29" borderId="59" xfId="0" applyFont="1" applyFill="1" applyBorder="1" applyAlignment="1">
      <alignment horizontal="center" vertical="center" wrapText="1"/>
    </xf>
    <xf numFmtId="0" fontId="80" fillId="29" borderId="51" xfId="0" applyFont="1" applyFill="1" applyBorder="1" applyAlignment="1">
      <alignment horizontal="center" vertical="center" wrapText="1"/>
    </xf>
    <xf numFmtId="0" fontId="56" fillId="29" borderId="40" xfId="0" applyFont="1" applyFill="1" applyBorder="1" applyAlignment="1">
      <alignment horizontal="center" vertical="center"/>
    </xf>
    <xf numFmtId="0" fontId="56" fillId="29" borderId="33" xfId="0" applyFont="1" applyFill="1" applyBorder="1" applyAlignment="1">
      <alignment horizontal="center" vertical="center"/>
    </xf>
    <xf numFmtId="0" fontId="44" fillId="29" borderId="42" xfId="0" applyFont="1" applyFill="1" applyBorder="1" applyAlignment="1">
      <alignment horizontal="center" vertical="center" wrapText="1"/>
    </xf>
    <xf numFmtId="0" fontId="44" fillId="29" borderId="45" xfId="0" applyFont="1" applyFill="1" applyBorder="1" applyAlignment="1">
      <alignment horizontal="center" vertical="center" wrapText="1"/>
    </xf>
    <xf numFmtId="0" fontId="54" fillId="0" borderId="42" xfId="0" applyFont="1" applyBorder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DC503CFB-2FA5-44EB-BB45-4821AC90781F}"/>
    <cellStyle name="60% - Accent1 3" xfId="128" xr:uid="{00000000-0005-0000-0000-00007F000000}"/>
    <cellStyle name="60% - Accent1 3 2" xfId="390" xr:uid="{766D87E6-076F-4CC8-9642-ECD4D2D0104F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5D551FB6-9156-4870-9DB8-7211CE96A60E}"/>
    <cellStyle name="60% - Accent2 3" xfId="136" xr:uid="{00000000-0005-0000-0000-000087000000}"/>
    <cellStyle name="60% - Accent2 3 2" xfId="392" xr:uid="{0505ED46-E741-4ACE-B3C8-E8E5CF4B9A3D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7167FE0F-49A3-4053-82A1-F11D67A28846}"/>
    <cellStyle name="60% - Accent3 3" xfId="144" xr:uid="{00000000-0005-0000-0000-00008F000000}"/>
    <cellStyle name="60% - Accent3 3 2" xfId="394" xr:uid="{92DA05B7-C7FF-448B-BFA7-81B4832497F7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F5380E36-9B78-4CF6-B08B-3088BDD4F1ED}"/>
    <cellStyle name="60% - Accent4 3" xfId="152" xr:uid="{00000000-0005-0000-0000-000097000000}"/>
    <cellStyle name="60% - Accent4 3 2" xfId="396" xr:uid="{24AF4214-5196-4D13-B1A5-403CB3CB4421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F46FDB81-81CE-42BC-991F-17696AB0CA02}"/>
    <cellStyle name="60% - Accent5 3" xfId="160" xr:uid="{00000000-0005-0000-0000-00009F000000}"/>
    <cellStyle name="60% - Accent5 3 2" xfId="398" xr:uid="{02FC30AD-0A85-494C-A149-926868D46CE8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1FD98406-33DD-45BB-A429-094292FEAD5A}"/>
    <cellStyle name="60% - Accent6 3" xfId="168" xr:uid="{00000000-0005-0000-0000-0000A7000000}"/>
    <cellStyle name="60% - Accent6 3 2" xfId="400" xr:uid="{C10C0EC5-3D70-4C1E-BFB8-E06B0FE1DF1A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15E0DD7D-2BC0-48DB-AC6E-EE817247BE00}"/>
    <cellStyle name="Accent1 3" xfId="176" xr:uid="{00000000-0005-0000-0000-0000AF000000}"/>
    <cellStyle name="Accent1 3 2" xfId="402" xr:uid="{44CB24AB-FCC9-4B81-9051-8C7BFA31A29E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CEDE2F66-BE32-404C-A9E5-01F3E17A139C}"/>
    <cellStyle name="Accent2 3" xfId="184" xr:uid="{00000000-0005-0000-0000-0000B7000000}"/>
    <cellStyle name="Accent2 3 2" xfId="404" xr:uid="{D01334A1-6703-4A10-94B3-D9759D0F34B8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99BC1E30-B0EF-44BA-AFAA-5F1575BE398B}"/>
    <cellStyle name="Accent3 3" xfId="192" xr:uid="{00000000-0005-0000-0000-0000BF000000}"/>
    <cellStyle name="Accent3 3 2" xfId="406" xr:uid="{11670510-41E8-47AF-8CF8-598A7C62759A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EE724285-64A9-4FFA-A659-21DF0FEE6A1B}"/>
    <cellStyle name="Accent4 3" xfId="200" xr:uid="{00000000-0005-0000-0000-0000C7000000}"/>
    <cellStyle name="Accent4 3 2" xfId="408" xr:uid="{44A4A0EE-3838-48D9-BF7C-9906B393012A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00B9A502-FF14-4A3E-860F-57D61F8A8B22}"/>
    <cellStyle name="Accent5 3" xfId="208" xr:uid="{00000000-0005-0000-0000-0000CF000000}"/>
    <cellStyle name="Accent5 3 2" xfId="410" xr:uid="{D5CD3B0B-EF81-4C18-A62B-F675B968D515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850A61E1-46B9-4FEE-8276-F05421779970}"/>
    <cellStyle name="Accent6 3" xfId="216" xr:uid="{00000000-0005-0000-0000-0000D7000000}"/>
    <cellStyle name="Accent6 3 2" xfId="412" xr:uid="{46EAE8CD-42F5-482D-9F22-846C40A4D2CD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6F42A41C-BB67-4B12-9A19-FF5CF329ECBF}"/>
    <cellStyle name="Bad 3" xfId="224" xr:uid="{00000000-0005-0000-0000-0000DF000000}"/>
    <cellStyle name="Bad 3 2" xfId="414" xr:uid="{5C39BB7A-019A-49FC-AC65-07D51EE432C9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7206AEB0-EC2A-4A4D-88D0-22F45800A954}"/>
    <cellStyle name="Calculation 3" xfId="232" xr:uid="{00000000-0005-0000-0000-0000E7000000}"/>
    <cellStyle name="Calculation 3 2" xfId="416" xr:uid="{10E54577-44F4-4E37-8A54-F55CE3A4000F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472142E9-B51B-488D-B680-40D2D6A2EBBC}"/>
    <cellStyle name="Check Cell 3" xfId="240" xr:uid="{00000000-0005-0000-0000-0000EF000000}"/>
    <cellStyle name="Check Cell 3 2" xfId="418" xr:uid="{BB03E31C-57FE-4079-909E-AA2D0CDFB77E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F257D1AD-F8F4-4F84-B704-CC9338A9E4D9}"/>
    <cellStyle name="Explanatory Text 3" xfId="251" xr:uid="{00000000-0005-0000-0000-0000FA000000}"/>
    <cellStyle name="Explanatory Text 3 2" xfId="420" xr:uid="{A85FB6F2-2804-45BA-8DF1-C330EDB7D8D2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08807CD9-81D9-4DCF-8B03-C0B2E1792ED1}"/>
    <cellStyle name="Good 3" xfId="259" xr:uid="{00000000-0005-0000-0000-000002010000}"/>
    <cellStyle name="Good 3 2" xfId="422" xr:uid="{125998AE-69C3-448E-808E-7AA8E16F7142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280219F2-590B-48F5-AB48-489A3BA21282}"/>
    <cellStyle name="Heading 1 3" xfId="267" xr:uid="{00000000-0005-0000-0000-00000A010000}"/>
    <cellStyle name="Heading 1 3 2" xfId="424" xr:uid="{2BD1B0BB-F399-4806-B4E7-41F20C8E9C87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15D8250F-905D-4756-8031-DB3835911EFB}"/>
    <cellStyle name="Heading 2 3" xfId="275" xr:uid="{00000000-0005-0000-0000-000012010000}"/>
    <cellStyle name="Heading 2 3 2" xfId="426" xr:uid="{93A302F7-F335-4259-87F3-BBFBAAACD692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4CA3E47E-AA1D-4A78-9B03-D9B47EF23958}"/>
    <cellStyle name="Heading 3 3" xfId="283" xr:uid="{00000000-0005-0000-0000-00001A010000}"/>
    <cellStyle name="Heading 3 3 2" xfId="428" xr:uid="{D14E6CDE-457E-4600-92F6-16AC0E1E1562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D3F327AA-7350-4AD1-84D6-3473B4D48D9C}"/>
    <cellStyle name="Heading 4 3" xfId="291" xr:uid="{00000000-0005-0000-0000-000022010000}"/>
    <cellStyle name="Heading 4 3 2" xfId="430" xr:uid="{95FD0674-10E1-4B9F-92B8-8956F2110EB7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D2668DEE-47EE-4F72-B6F9-50A1C2EA73D1}"/>
    <cellStyle name="Input 3" xfId="300" xr:uid="{00000000-0005-0000-0000-00002B010000}"/>
    <cellStyle name="Input 3 2" xfId="432" xr:uid="{16AB9E88-0536-4C7E-85B5-70F2C8D6C842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F5B9D033-3366-4494-8B57-E13F48FB7B67}"/>
    <cellStyle name="Linked Cell 3" xfId="308" xr:uid="{00000000-0005-0000-0000-000033010000}"/>
    <cellStyle name="Linked Cell 3 2" xfId="434" xr:uid="{12A02126-0856-44BD-970B-3906EFB30890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B586303E-B813-4A90-BC46-7B79A6528EA7}"/>
    <cellStyle name="Neutral 3" xfId="316" xr:uid="{00000000-0005-0000-0000-00003B010000}"/>
    <cellStyle name="Neutral 3 2" xfId="436" xr:uid="{0A11B132-6C5F-4800-85FB-624393D68F43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43" xr:uid="{222F8E5E-284A-44E6-8698-85968D51789E}"/>
    <cellStyle name="Output 3" xfId="354" xr:uid="{00000000-0005-0000-0000-000061010000}"/>
    <cellStyle name="Output 3 2" xfId="437" xr:uid="{08D160F8-F957-484B-96B9-D87CCD5C8874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8" xr:uid="{C30FF163-EB98-4A2B-85E8-380D2454F463}"/>
    <cellStyle name="Title 3" xfId="365" xr:uid="{00000000-0005-0000-0000-00006C010000}"/>
    <cellStyle name="Title 3 2" xfId="444" xr:uid="{C00D9FAE-7937-4119-AF7C-D5B4526594F4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39" xr:uid="{5703C4AA-F8E3-4476-9728-EEFF20474233}"/>
    <cellStyle name="Total 3" xfId="373" xr:uid="{00000000-0005-0000-0000-000074010000}"/>
    <cellStyle name="Total 3 2" xfId="440" xr:uid="{42CF63C9-7986-49FF-8DD8-25AF6E0B762C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1" xr:uid="{1F3CD121-F07D-456D-9D50-C880CA492953}"/>
    <cellStyle name="Warning Text 3" xfId="381" xr:uid="{00000000-0005-0000-0000-00007C010000}"/>
    <cellStyle name="Warning Text 3 2" xfId="442" xr:uid="{250C6932-8646-40CE-9007-C88AEF381BE0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CCECFF"/>
      <color rgb="FFFFC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6"/>
  <sheetViews>
    <sheetView zoomScale="70" zoomScaleNormal="70" zoomScaleSheetLayoutView="70" workbookViewId="0">
      <pane xSplit="1" ySplit="4" topLeftCell="B65" activePane="bottomRight" state="frozen"/>
      <selection pane="topRight" activeCell="B1" sqref="B1"/>
      <selection pane="bottomLeft" activeCell="A5" sqref="A5"/>
      <selection pane="bottomRight" activeCell="C82" sqref="C82"/>
    </sheetView>
  </sheetViews>
  <sheetFormatPr defaultColWidth="9.453125" defaultRowHeight="15.5"/>
  <cols>
    <col min="1" max="1" width="7.6328125" style="215" customWidth="1"/>
    <col min="2" max="8" width="32.6328125" style="4" customWidth="1"/>
    <col min="9" max="9" width="7.6328125" style="216" customWidth="1"/>
    <col min="10" max="16384" width="9.453125" style="4"/>
  </cols>
  <sheetData>
    <row r="1" spans="1:9" ht="36" customHeight="1">
      <c r="A1" s="2"/>
      <c r="B1" s="3"/>
      <c r="C1" s="740" t="s">
        <v>169</v>
      </c>
      <c r="D1" s="740"/>
      <c r="E1" s="740"/>
      <c r="F1" s="740"/>
      <c r="G1" s="740"/>
      <c r="H1" s="3"/>
      <c r="I1" s="3"/>
    </row>
    <row r="2" spans="1:9" ht="17" customHeight="1" thickBot="1">
      <c r="A2" s="5" t="s">
        <v>141</v>
      </c>
      <c r="B2" s="6"/>
      <c r="C2" s="6"/>
      <c r="D2" s="1" t="s">
        <v>18</v>
      </c>
      <c r="E2" s="1"/>
      <c r="F2" s="7"/>
      <c r="G2" s="7"/>
      <c r="H2" s="741" t="s">
        <v>112</v>
      </c>
      <c r="I2" s="741"/>
    </row>
    <row r="3" spans="1:9" ht="17" customHeight="1" thickTop="1">
      <c r="A3" s="8" t="s">
        <v>19</v>
      </c>
      <c r="B3" s="9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10" t="s">
        <v>19</v>
      </c>
    </row>
    <row r="4" spans="1:9" ht="17" customHeight="1" thickBot="1">
      <c r="A4" s="11"/>
      <c r="B4" s="12">
        <v>45719</v>
      </c>
      <c r="C4" s="12">
        <f t="shared" ref="C4:H4" si="0">SUM(B4+1)</f>
        <v>45720</v>
      </c>
      <c r="D4" s="13">
        <f t="shared" si="0"/>
        <v>45721</v>
      </c>
      <c r="E4" s="13">
        <f t="shared" si="0"/>
        <v>45722</v>
      </c>
      <c r="F4" s="13">
        <f t="shared" si="0"/>
        <v>45723</v>
      </c>
      <c r="G4" s="13">
        <f t="shared" si="0"/>
        <v>45724</v>
      </c>
      <c r="H4" s="13">
        <f t="shared" si="0"/>
        <v>45725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C52</f>
        <v>好睡好起 Sleep Right, Sleep Tight (10 EPI)</v>
      </c>
      <c r="E6" s="25" t="str">
        <f t="shared" si="1"/>
        <v>湊仔攻略 Daddy, Where's Mom (10 EPI)</v>
      </c>
      <c r="F6" s="26" t="str">
        <f t="shared" si="1"/>
        <v>出走地圖 Off the Grid (Sr.2) (20 EPI)</v>
      </c>
      <c r="G6" s="27" t="str">
        <f t="shared" si="1"/>
        <v>日本學呢啲All-You-Can-Learn In Japan (10 EPI)</v>
      </c>
      <c r="H6" s="28" t="s">
        <v>17</v>
      </c>
      <c r="I6" s="29"/>
    </row>
    <row r="7" spans="1:9" ht="17" customHeight="1">
      <c r="A7" s="30">
        <v>30</v>
      </c>
      <c r="B7" s="31" t="str">
        <f>LEFT($H$61,5) &amp; " # " &amp; VALUE(RIGHT($H$61,2)-1)</f>
        <v>財經透視  # 9</v>
      </c>
      <c r="C7" s="32" t="str">
        <f>B25</f>
        <v>新聞掏寶  # 239</v>
      </c>
      <c r="D7" s="33" t="str">
        <f t="shared" si="1"/>
        <v># 5</v>
      </c>
      <c r="E7" s="32" t="str">
        <f t="shared" si="1"/>
        <v># 5</v>
      </c>
      <c r="F7" s="33" t="str">
        <f t="shared" si="1"/>
        <v># 5</v>
      </c>
      <c r="G7" s="32" t="str">
        <f t="shared" si="1"/>
        <v># 9</v>
      </c>
      <c r="H7" s="34" t="str">
        <f>D68</f>
        <v>美食新聞報道 # 67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$E$70</f>
        <v>東張西望  Scoop 2025</v>
      </c>
      <c r="F8" s="38"/>
      <c r="G8" s="38" t="s">
        <v>41</v>
      </c>
      <c r="H8" s="40"/>
      <c r="I8" s="41"/>
    </row>
    <row r="9" spans="1:9" s="20" customFormat="1" ht="17" customHeight="1" thickBot="1">
      <c r="A9" s="11" t="s">
        <v>0</v>
      </c>
      <c r="B9" s="42" t="s">
        <v>132</v>
      </c>
      <c r="C9" s="43" t="str">
        <f t="shared" ref="C9:H9" si="2">"# " &amp; VALUE(RIGHT(B9,2)+1)</f>
        <v># 62</v>
      </c>
      <c r="D9" s="43" t="str">
        <f t="shared" si="2"/>
        <v># 63</v>
      </c>
      <c r="E9" s="43" t="str">
        <f t="shared" si="2"/>
        <v># 64</v>
      </c>
      <c r="F9" s="43" t="str">
        <f t="shared" si="2"/>
        <v># 65</v>
      </c>
      <c r="G9" s="43" t="str">
        <f t="shared" si="2"/>
        <v># 66</v>
      </c>
      <c r="H9" s="43" t="str">
        <f t="shared" si="2"/>
        <v># 67</v>
      </c>
      <c r="I9" s="44" t="s">
        <v>0</v>
      </c>
    </row>
    <row r="10" spans="1:9" ht="17" customHeight="1">
      <c r="A10" s="45"/>
      <c r="B10" s="228"/>
      <c r="C10" s="229"/>
      <c r="D10" s="229"/>
      <c r="E10" s="229"/>
      <c r="F10" s="230"/>
      <c r="G10" s="228"/>
      <c r="H10" s="231"/>
      <c r="I10" s="29"/>
    </row>
    <row r="11" spans="1:9" ht="17" customHeight="1">
      <c r="A11" s="30">
        <v>30</v>
      </c>
      <c r="B11" s="232"/>
      <c r="C11" s="232"/>
      <c r="D11" s="232"/>
      <c r="E11" s="232"/>
      <c r="F11" s="232"/>
      <c r="G11" s="742" t="s">
        <v>35</v>
      </c>
      <c r="H11" s="743"/>
      <c r="I11" s="35">
        <v>30</v>
      </c>
    </row>
    <row r="12" spans="1:9" ht="17" customHeight="1">
      <c r="A12" s="46"/>
      <c r="B12" s="742" t="s">
        <v>34</v>
      </c>
      <c r="C12" s="734"/>
      <c r="D12" s="734"/>
      <c r="E12" s="734"/>
      <c r="F12" s="735"/>
      <c r="G12" s="233"/>
      <c r="H12" s="234"/>
      <c r="I12" s="41"/>
    </row>
    <row r="13" spans="1:9" s="20" customFormat="1" ht="17" customHeight="1" thickBot="1">
      <c r="A13" s="47" t="s">
        <v>1</v>
      </c>
      <c r="B13" s="235"/>
      <c r="C13" s="236"/>
      <c r="D13" s="236"/>
      <c r="E13" s="236"/>
      <c r="F13" s="237"/>
      <c r="G13" s="238"/>
      <c r="H13" s="239"/>
      <c r="I13" s="44" t="s">
        <v>1</v>
      </c>
    </row>
    <row r="14" spans="1:9" ht="17" customHeight="1">
      <c r="A14" s="48"/>
      <c r="B14" s="49">
        <v>800532383</v>
      </c>
      <c r="C14" s="50"/>
      <c r="D14" s="51"/>
      <c r="E14" s="50">
        <v>800565353</v>
      </c>
      <c r="F14" s="50"/>
      <c r="G14" s="50"/>
      <c r="H14" s="51"/>
      <c r="I14" s="52"/>
    </row>
    <row r="15" spans="1:9" ht="17" customHeight="1">
      <c r="A15" s="53" t="s">
        <v>2</v>
      </c>
      <c r="B15" s="54"/>
      <c r="C15" s="55" t="s">
        <v>90</v>
      </c>
      <c r="D15" s="56"/>
      <c r="E15" s="55"/>
      <c r="F15" s="55" t="s">
        <v>116</v>
      </c>
      <c r="G15" s="57"/>
      <c r="H15" s="56"/>
      <c r="I15" s="58" t="s">
        <v>2</v>
      </c>
    </row>
    <row r="16" spans="1:9" ht="17" customHeight="1">
      <c r="A16" s="59"/>
      <c r="B16" s="54" t="s">
        <v>114</v>
      </c>
      <c r="C16" s="57" t="str">
        <f t="shared" ref="C16:D16" si="3">"# " &amp; VALUE(RIGHT(B16,2)+1)</f>
        <v># 24</v>
      </c>
      <c r="D16" s="56" t="str">
        <f t="shared" si="3"/>
        <v># 25</v>
      </c>
      <c r="E16" s="57" t="s">
        <v>115</v>
      </c>
      <c r="F16" s="57" t="str">
        <f t="shared" ref="F16" si="4">"# " &amp; VALUE(RIGHT(E16,2)+1)</f>
        <v># 2</v>
      </c>
      <c r="G16" s="57" t="str">
        <f t="shared" ref="G16" si="5">"# " &amp; VALUE(RIGHT(F16,2)+1)</f>
        <v># 3</v>
      </c>
      <c r="H16" s="56" t="str">
        <f t="shared" ref="H16" si="6">"# " &amp; VALUE(RIGHT(G16,2)+1)</f>
        <v># 4</v>
      </c>
      <c r="I16" s="60"/>
    </row>
    <row r="17" spans="1:9" s="20" customFormat="1" ht="17" customHeight="1" thickBot="1">
      <c r="A17" s="47" t="s">
        <v>3</v>
      </c>
      <c r="B17" s="61" t="s">
        <v>23</v>
      </c>
      <c r="C17" s="62"/>
      <c r="D17" s="63"/>
      <c r="E17" s="62"/>
      <c r="F17" s="62"/>
      <c r="G17" s="62"/>
      <c r="H17" s="63"/>
      <c r="I17" s="44" t="s">
        <v>16</v>
      </c>
    </row>
    <row r="18" spans="1:9" s="20" customFormat="1" ht="17" customHeight="1">
      <c r="A18" s="47"/>
      <c r="B18" s="369" t="s">
        <v>17</v>
      </c>
      <c r="C18" s="371"/>
      <c r="D18" s="371"/>
      <c r="E18" s="453" t="s">
        <v>36</v>
      </c>
      <c r="F18" s="455"/>
      <c r="G18" s="367" t="s">
        <v>147</v>
      </c>
      <c r="H18" s="370" t="s">
        <v>257</v>
      </c>
      <c r="I18" s="67"/>
    </row>
    <row r="19" spans="1:9" ht="17" customHeight="1">
      <c r="A19" s="68" t="s">
        <v>2</v>
      </c>
      <c r="B19" s="366" t="s">
        <v>258</v>
      </c>
      <c r="C19" s="365" t="s">
        <v>259</v>
      </c>
      <c r="D19" s="365" t="s">
        <v>260</v>
      </c>
      <c r="E19" s="452" t="s">
        <v>262</v>
      </c>
      <c r="F19" s="451" t="s">
        <v>261</v>
      </c>
      <c r="G19" s="363" t="s">
        <v>263</v>
      </c>
      <c r="H19" s="362" t="s">
        <v>264</v>
      </c>
      <c r="I19" s="58" t="s">
        <v>2</v>
      </c>
    </row>
    <row r="20" spans="1:9" ht="17" customHeight="1">
      <c r="A20" s="73"/>
      <c r="B20" s="240" t="s">
        <v>65</v>
      </c>
      <c r="C20" s="241"/>
      <c r="D20" s="241"/>
      <c r="E20" s="241" t="s">
        <v>53</v>
      </c>
      <c r="F20" s="241"/>
      <c r="G20" s="242"/>
      <c r="H20" s="243"/>
      <c r="I20" s="75"/>
    </row>
    <row r="21" spans="1:9" s="20" customFormat="1" ht="17" customHeight="1" thickBot="1">
      <c r="A21" s="15" t="s">
        <v>4</v>
      </c>
      <c r="B21" s="244" t="s">
        <v>117</v>
      </c>
      <c r="C21" s="241" t="str">
        <f t="shared" ref="C21:H21" si="7">"# " &amp; VALUE(RIGHT(B21,4)+1)</f>
        <v># 1264</v>
      </c>
      <c r="D21" s="227" t="str">
        <f t="shared" si="7"/>
        <v># 1265</v>
      </c>
      <c r="E21" s="227" t="str">
        <f t="shared" si="7"/>
        <v># 1266</v>
      </c>
      <c r="F21" s="241" t="str">
        <f t="shared" si="7"/>
        <v># 1267</v>
      </c>
      <c r="G21" s="241" t="str">
        <f t="shared" si="7"/>
        <v># 1268</v>
      </c>
      <c r="H21" s="245" t="str">
        <f t="shared" si="7"/>
        <v># 1269</v>
      </c>
      <c r="I21" s="44" t="s">
        <v>4</v>
      </c>
    </row>
    <row r="22" spans="1:9" ht="17" customHeight="1">
      <c r="A22" s="77"/>
      <c r="B22" s="78" t="s">
        <v>133</v>
      </c>
      <c r="C22" s="38"/>
      <c r="D22" s="79" t="s">
        <v>154</v>
      </c>
      <c r="E22" s="38"/>
      <c r="F22" s="38"/>
      <c r="G22" s="37">
        <v>800551570</v>
      </c>
      <c r="H22" s="80"/>
      <c r="I22" s="81"/>
    </row>
    <row r="23" spans="1:9" ht="17" customHeight="1">
      <c r="A23" s="82" t="s">
        <v>2</v>
      </c>
      <c r="B23" s="83" t="s">
        <v>134</v>
      </c>
      <c r="C23" s="69" t="str">
        <f>B88</f>
        <v># 1</v>
      </c>
      <c r="D23" s="69" t="str">
        <f>"# " &amp; VALUE(RIGHT(C23,2)+1)</f>
        <v># 2</v>
      </c>
      <c r="E23" s="69" t="str">
        <f>"# " &amp; VALUE(RIGHT(D23,2)+1)</f>
        <v># 3</v>
      </c>
      <c r="F23" s="69" t="str">
        <f>"# " &amp; VALUE(RIGHT(E23,2)+1)</f>
        <v># 4</v>
      </c>
      <c r="G23" s="84"/>
      <c r="H23" s="85"/>
      <c r="I23" s="86" t="s">
        <v>2</v>
      </c>
    </row>
    <row r="24" spans="1:9" ht="17" customHeight="1">
      <c r="A24" s="87"/>
      <c r="B24" s="88" t="s">
        <v>17</v>
      </c>
      <c r="C24" s="89" t="s">
        <v>17</v>
      </c>
      <c r="D24" s="90" t="s">
        <v>17</v>
      </c>
      <c r="E24" s="90" t="s">
        <v>17</v>
      </c>
      <c r="F24" s="90" t="s">
        <v>17</v>
      </c>
      <c r="G24" s="748" t="s">
        <v>103</v>
      </c>
      <c r="H24" s="749"/>
      <c r="I24" s="91"/>
    </row>
    <row r="25" spans="1:9" ht="17" customHeight="1">
      <c r="A25" s="87"/>
      <c r="B25" s="56" t="str">
        <f>LEFT($H$34,5) &amp; " # " &amp; VALUE(RIGHT($H$34,3)-1)</f>
        <v>新聞掏寶  # 239</v>
      </c>
      <c r="C25" s="56" t="str">
        <f>B68</f>
        <v>美食新聞報道 # 66</v>
      </c>
      <c r="D25" s="84" t="str">
        <f>C68</f>
        <v>獨嘉登機指南 #2</v>
      </c>
      <c r="E25" s="84" t="str">
        <f>D68</f>
        <v>美食新聞報道 # 67</v>
      </c>
      <c r="F25" s="84" t="str">
        <f>E68</f>
        <v>動物森友島 #8</v>
      </c>
      <c r="G25" s="750" t="s">
        <v>104</v>
      </c>
      <c r="H25" s="751"/>
      <c r="I25" s="91"/>
    </row>
    <row r="26" spans="1:9" s="20" customFormat="1" ht="17" customHeight="1" thickBot="1">
      <c r="A26" s="92" t="s">
        <v>5</v>
      </c>
      <c r="B26" s="70"/>
      <c r="C26" s="56"/>
      <c r="D26" s="33"/>
      <c r="E26" s="33"/>
      <c r="F26" s="33"/>
      <c r="G26" s="84" t="s">
        <v>135</v>
      </c>
      <c r="H26" s="57" t="s">
        <v>136</v>
      </c>
      <c r="I26" s="93" t="s">
        <v>5</v>
      </c>
    </row>
    <row r="27" spans="1:9" ht="17" customHeight="1">
      <c r="A27" s="87"/>
      <c r="B27" s="376" t="s">
        <v>17</v>
      </c>
      <c r="C27" s="378"/>
      <c r="D27" s="378"/>
      <c r="E27" s="378"/>
      <c r="F27" s="378"/>
      <c r="G27" s="95"/>
      <c r="H27" s="89"/>
      <c r="I27" s="96"/>
    </row>
    <row r="28" spans="1:9" ht="17" customHeight="1">
      <c r="A28" s="97" t="s">
        <v>2</v>
      </c>
      <c r="B28" s="375"/>
      <c r="C28" s="374"/>
      <c r="D28" s="374" t="s">
        <v>265</v>
      </c>
      <c r="E28" s="374"/>
      <c r="F28" s="374"/>
      <c r="G28" s="98"/>
      <c r="H28" s="57"/>
      <c r="I28" s="86" t="s">
        <v>2</v>
      </c>
    </row>
    <row r="29" spans="1:9" ht="17" customHeight="1">
      <c r="A29" s="87"/>
      <c r="B29" s="377" t="s">
        <v>266</v>
      </c>
      <c r="C29" s="374" t="s">
        <v>267</v>
      </c>
      <c r="D29" s="374" t="s">
        <v>268</v>
      </c>
      <c r="E29" s="374" t="s">
        <v>269</v>
      </c>
      <c r="F29" s="374" t="s">
        <v>270</v>
      </c>
      <c r="G29" s="84"/>
      <c r="H29" s="57"/>
      <c r="I29" s="91"/>
    </row>
    <row r="30" spans="1:9" s="20" customFormat="1" ht="17" customHeight="1" thickBot="1">
      <c r="A30" s="92" t="s">
        <v>6</v>
      </c>
      <c r="B30" s="373"/>
      <c r="C30" s="365"/>
      <c r="D30" s="365"/>
      <c r="E30" s="365"/>
      <c r="F30" s="365"/>
      <c r="G30" s="99" t="s">
        <v>23</v>
      </c>
      <c r="H30" s="62"/>
      <c r="I30" s="100" t="s">
        <v>6</v>
      </c>
    </row>
    <row r="31" spans="1:9" ht="17" customHeight="1">
      <c r="A31" s="101"/>
      <c r="B31" s="94" t="s">
        <v>17</v>
      </c>
      <c r="C31" s="38"/>
      <c r="D31" s="38"/>
      <c r="E31" s="39" t="str">
        <f>$E$70</f>
        <v>東張西望  Scoop 2025</v>
      </c>
      <c r="F31" s="38"/>
      <c r="G31" s="6"/>
      <c r="H31" s="74"/>
      <c r="I31" s="75"/>
    </row>
    <row r="32" spans="1:9" ht="17" customHeight="1">
      <c r="A32" s="97" t="s">
        <v>2</v>
      </c>
      <c r="B32" s="31" t="str">
        <f>B9</f>
        <v># 61</v>
      </c>
      <c r="C32" s="69" t="str">
        <f t="shared" ref="C32" si="8">"# " &amp; VALUE(RIGHT(B32,2)+1)</f>
        <v># 62</v>
      </c>
      <c r="D32" s="69" t="str">
        <f t="shared" ref="D32" si="9">"# " &amp; VALUE(RIGHT(C32,2)+1)</f>
        <v># 63</v>
      </c>
      <c r="E32" s="69" t="str">
        <f t="shared" ref="E32:H32" si="10">E9</f>
        <v># 64</v>
      </c>
      <c r="F32" s="69" t="str">
        <f t="shared" si="10"/>
        <v># 65</v>
      </c>
      <c r="G32" s="69" t="str">
        <f t="shared" si="10"/>
        <v># 66</v>
      </c>
      <c r="H32" s="72" t="str">
        <f t="shared" si="10"/>
        <v># 67</v>
      </c>
      <c r="I32" s="58" t="s">
        <v>2</v>
      </c>
    </row>
    <row r="33" spans="1:9" ht="17" customHeight="1">
      <c r="A33" s="87"/>
      <c r="B33" s="94" t="s">
        <v>17</v>
      </c>
      <c r="C33" s="39"/>
      <c r="D33" s="57" t="s">
        <v>94</v>
      </c>
      <c r="E33" s="57"/>
      <c r="F33" s="57"/>
      <c r="G33" s="102" t="s">
        <v>20</v>
      </c>
      <c r="H33" s="320" t="s">
        <v>24</v>
      </c>
      <c r="I33" s="103"/>
    </row>
    <row r="34" spans="1:9" ht="17" customHeight="1">
      <c r="A34" s="87"/>
      <c r="B34" s="54" t="s">
        <v>126</v>
      </c>
      <c r="C34" s="57" t="str">
        <f>B59</f>
        <v># 1821</v>
      </c>
      <c r="D34" s="57" t="str">
        <f>C59</f>
        <v># 1822</v>
      </c>
      <c r="E34" s="57" t="str">
        <f>D59</f>
        <v># 1823</v>
      </c>
      <c r="F34" s="57" t="str">
        <f>E59</f>
        <v># 1824</v>
      </c>
      <c r="G34" s="104" t="s">
        <v>110</v>
      </c>
      <c r="H34" s="266" t="s">
        <v>143</v>
      </c>
      <c r="I34" s="103"/>
    </row>
    <row r="35" spans="1:9" s="20" customFormat="1" ht="17" customHeight="1" thickBot="1">
      <c r="A35" s="92" t="s">
        <v>7</v>
      </c>
      <c r="B35" s="54"/>
      <c r="C35" s="57"/>
      <c r="D35" s="69"/>
      <c r="E35" s="69"/>
      <c r="F35" s="106">
        <v>1255</v>
      </c>
      <c r="G35" s="32"/>
      <c r="H35" s="319" t="s">
        <v>25</v>
      </c>
      <c r="I35" s="14" t="s">
        <v>7</v>
      </c>
    </row>
    <row r="36" spans="1:9" ht="17" customHeight="1">
      <c r="A36" s="107"/>
      <c r="B36" s="80" t="s">
        <v>17</v>
      </c>
      <c r="C36" s="39"/>
      <c r="D36" s="39"/>
      <c r="E36" s="39" t="s">
        <v>53</v>
      </c>
      <c r="F36" s="39"/>
      <c r="G36" s="108" t="s">
        <v>95</v>
      </c>
      <c r="H36" s="109" t="s">
        <v>99</v>
      </c>
      <c r="I36" s="110"/>
    </row>
    <row r="37" spans="1:9" ht="17" customHeight="1">
      <c r="A37" s="73"/>
      <c r="B37" s="379" t="str">
        <f>B21</f>
        <v># 1263</v>
      </c>
      <c r="C37" s="379" t="str">
        <f t="shared" ref="C37:F37" si="11">"# " &amp; VALUE(RIGHT(B37,4)+1)</f>
        <v># 1264</v>
      </c>
      <c r="D37" s="379" t="str">
        <f t="shared" si="11"/>
        <v># 1265</v>
      </c>
      <c r="E37" s="379" t="str">
        <f t="shared" ref="E37" si="12">"# " &amp; VALUE(RIGHT(D37,4)+1)</f>
        <v># 1266</v>
      </c>
      <c r="F37" s="379" t="str">
        <f t="shared" si="11"/>
        <v># 1267</v>
      </c>
      <c r="G37" s="104" t="s">
        <v>144</v>
      </c>
      <c r="I37" s="103"/>
    </row>
    <row r="38" spans="1:9" ht="17" customHeight="1">
      <c r="A38" s="53" t="s">
        <v>2</v>
      </c>
      <c r="B38" s="380"/>
      <c r="C38" s="380"/>
      <c r="D38" s="380"/>
      <c r="E38" s="380"/>
      <c r="F38" s="381">
        <v>1320</v>
      </c>
      <c r="G38" s="32" t="s">
        <v>26</v>
      </c>
      <c r="H38" s="112" t="s">
        <v>142</v>
      </c>
      <c r="I38" s="113" t="s">
        <v>2</v>
      </c>
    </row>
    <row r="39" spans="1:9" ht="17" customHeight="1">
      <c r="A39" s="114"/>
      <c r="B39" s="240" t="s">
        <v>64</v>
      </c>
      <c r="C39" s="246"/>
      <c r="D39" s="232"/>
      <c r="E39" s="242"/>
      <c r="F39" s="242"/>
      <c r="G39" s="250" t="s">
        <v>62</v>
      </c>
      <c r="H39" s="115" t="s">
        <v>55</v>
      </c>
      <c r="I39" s="103"/>
    </row>
    <row r="40" spans="1:9" ht="17" customHeight="1" thickBot="1">
      <c r="A40" s="73"/>
      <c r="B40" s="247"/>
      <c r="C40" s="330"/>
      <c r="D40" s="248" t="s">
        <v>91</v>
      </c>
      <c r="E40" s="330"/>
      <c r="F40" s="330"/>
      <c r="G40" s="251" t="s">
        <v>145</v>
      </c>
      <c r="H40" s="115"/>
      <c r="I40" s="103"/>
    </row>
    <row r="41" spans="1:9" s="20" customFormat="1" ht="17" customHeight="1" thickBot="1">
      <c r="A41" s="116" t="s">
        <v>8</v>
      </c>
      <c r="B41" s="247" t="s">
        <v>118</v>
      </c>
      <c r="C41" s="330" t="str">
        <f>"# " &amp; VALUE(RIGHT(B41,4)+1)</f>
        <v># 1667</v>
      </c>
      <c r="D41" s="330" t="str">
        <f>"# " &amp; VALUE(RIGHT(C41,4)+1)</f>
        <v># 1668</v>
      </c>
      <c r="E41" s="330" t="str">
        <f>"# " &amp; VALUE(RIGHT(D41,4)+1)</f>
        <v># 1669</v>
      </c>
      <c r="F41" s="330" t="str">
        <f>"# " &amp; VALUE(RIGHT(E41,4)+1)</f>
        <v># 1670</v>
      </c>
      <c r="G41" s="252" t="s">
        <v>21</v>
      </c>
      <c r="H41" s="117"/>
      <c r="I41" s="14" t="s">
        <v>8</v>
      </c>
    </row>
    <row r="42" spans="1:9" ht="17" customHeight="1">
      <c r="A42" s="101"/>
      <c r="B42" s="247"/>
      <c r="C42" s="330"/>
      <c r="D42" s="330"/>
      <c r="E42" s="330"/>
      <c r="F42" s="249">
        <v>1405</v>
      </c>
      <c r="G42" s="746" t="s">
        <v>100</v>
      </c>
      <c r="H42" s="747"/>
      <c r="I42" s="96"/>
    </row>
    <row r="43" spans="1:9" ht="17" customHeight="1">
      <c r="A43" s="87"/>
      <c r="B43" s="334" t="s">
        <v>17</v>
      </c>
      <c r="C43" s="371"/>
      <c r="D43" s="371"/>
      <c r="E43" s="453" t="s">
        <v>36</v>
      </c>
      <c r="F43" s="453"/>
      <c r="G43" s="84" t="str">
        <f>B68</f>
        <v>美食新聞報道 # 66</v>
      </c>
      <c r="H43" s="57" t="str">
        <f>D68</f>
        <v>美食新聞報道 # 67</v>
      </c>
      <c r="I43" s="91"/>
    </row>
    <row r="44" spans="1:9" ht="17" customHeight="1">
      <c r="A44" s="118" t="s">
        <v>2</v>
      </c>
      <c r="B44" s="372"/>
      <c r="C44" s="374" t="s">
        <v>259</v>
      </c>
      <c r="D44" s="374" t="s">
        <v>260</v>
      </c>
      <c r="E44" s="452" t="s">
        <v>262</v>
      </c>
      <c r="F44" s="452" t="s">
        <v>261</v>
      </c>
      <c r="G44" s="33"/>
      <c r="H44" s="69"/>
      <c r="I44" s="86" t="s">
        <v>2</v>
      </c>
    </row>
    <row r="45" spans="1:9" ht="17" customHeight="1">
      <c r="A45" s="119"/>
      <c r="B45" s="336"/>
      <c r="C45" s="378"/>
      <c r="D45" s="337"/>
      <c r="E45" s="337"/>
      <c r="F45" s="337"/>
      <c r="G45" s="120" t="s">
        <v>20</v>
      </c>
      <c r="H45" s="253" t="s">
        <v>44</v>
      </c>
      <c r="I45" s="121"/>
    </row>
    <row r="46" spans="1:9" s="20" customFormat="1" ht="17" customHeight="1" thickBot="1">
      <c r="A46" s="122">
        <v>1500</v>
      </c>
      <c r="B46" s="335" t="s">
        <v>196</v>
      </c>
      <c r="C46" s="374"/>
      <c r="D46" s="374" t="s">
        <v>271</v>
      </c>
      <c r="E46" s="374"/>
      <c r="F46" s="372"/>
      <c r="G46" s="84"/>
      <c r="H46" s="254" t="s">
        <v>146</v>
      </c>
      <c r="I46" s="123">
        <v>1500</v>
      </c>
    </row>
    <row r="47" spans="1:9" ht="17" customHeight="1">
      <c r="A47" s="124"/>
      <c r="B47" s="372" t="s">
        <v>272</v>
      </c>
      <c r="C47" s="374" t="s">
        <v>267</v>
      </c>
      <c r="D47" s="374" t="s">
        <v>268</v>
      </c>
      <c r="E47" s="374" t="s">
        <v>269</v>
      </c>
      <c r="F47" s="374" t="s">
        <v>270</v>
      </c>
      <c r="G47" s="125"/>
      <c r="H47" s="255" t="s">
        <v>45</v>
      </c>
      <c r="I47" s="126"/>
    </row>
    <row r="48" spans="1:9" ht="17" customHeight="1">
      <c r="A48" s="127">
        <v>30</v>
      </c>
      <c r="B48" s="372"/>
      <c r="C48" s="365"/>
      <c r="D48" s="338"/>
      <c r="E48" s="365"/>
      <c r="F48" s="339"/>
      <c r="G48" s="128" t="s">
        <v>108</v>
      </c>
      <c r="H48" s="256"/>
      <c r="I48" s="86" t="s">
        <v>2</v>
      </c>
    </row>
    <row r="49" spans="1:9" ht="17" customHeight="1">
      <c r="A49" s="119"/>
      <c r="B49" s="336"/>
      <c r="C49" s="340"/>
      <c r="D49" s="341" t="s">
        <v>273</v>
      </c>
      <c r="E49" s="371"/>
      <c r="F49" s="368"/>
      <c r="G49" s="125"/>
      <c r="H49" s="130" t="s">
        <v>22</v>
      </c>
      <c r="I49" s="91"/>
    </row>
    <row r="50" spans="1:9" s="20" customFormat="1" ht="17" customHeight="1" thickBot="1">
      <c r="A50" s="122">
        <v>1600</v>
      </c>
      <c r="B50" s="364"/>
      <c r="C50" s="365" t="s">
        <v>274</v>
      </c>
      <c r="D50" s="365" t="s">
        <v>263</v>
      </c>
      <c r="E50" s="365" t="s">
        <v>275</v>
      </c>
      <c r="F50" s="364" t="s">
        <v>276</v>
      </c>
      <c r="G50" s="125"/>
      <c r="H50" s="131"/>
      <c r="I50" s="123">
        <v>1600</v>
      </c>
    </row>
    <row r="51" spans="1:9" ht="17" customHeight="1">
      <c r="A51" s="21"/>
      <c r="B51" s="132" t="s">
        <v>68</v>
      </c>
      <c r="C51" s="90" t="s">
        <v>71</v>
      </c>
      <c r="D51" s="133" t="s">
        <v>73</v>
      </c>
      <c r="E51" s="80" t="s">
        <v>75</v>
      </c>
      <c r="F51" s="133" t="s">
        <v>47</v>
      </c>
      <c r="G51" s="125"/>
      <c r="H51" s="134"/>
      <c r="I51" s="81"/>
    </row>
    <row r="52" spans="1:9" ht="17" customHeight="1">
      <c r="A52" s="45"/>
      <c r="B52" s="135" t="s">
        <v>69</v>
      </c>
      <c r="C52" s="136" t="s">
        <v>70</v>
      </c>
      <c r="D52" s="137" t="s">
        <v>72</v>
      </c>
      <c r="E52" s="138" t="s">
        <v>74</v>
      </c>
      <c r="F52" s="139" t="s">
        <v>48</v>
      </c>
      <c r="G52" s="140"/>
      <c r="H52" s="131"/>
      <c r="I52" s="141"/>
    </row>
    <row r="53" spans="1:9" ht="16.75" customHeight="1">
      <c r="A53" s="30">
        <v>30</v>
      </c>
      <c r="B53" s="31" t="s">
        <v>119</v>
      </c>
      <c r="C53" s="33" t="s">
        <v>98</v>
      </c>
      <c r="D53" s="33" t="s">
        <v>98</v>
      </c>
      <c r="E53" s="33" t="s">
        <v>98</v>
      </c>
      <c r="F53" s="32" t="s">
        <v>97</v>
      </c>
      <c r="G53" s="142"/>
      <c r="H53" s="134"/>
      <c r="I53" s="143">
        <v>30</v>
      </c>
    </row>
    <row r="54" spans="1:9" ht="17" customHeight="1">
      <c r="A54" s="45"/>
      <c r="B54" s="144" t="s">
        <v>20</v>
      </c>
      <c r="C54" s="145" t="s">
        <v>121</v>
      </c>
      <c r="D54" s="146" t="s">
        <v>76</v>
      </c>
      <c r="E54" s="744" t="s">
        <v>78</v>
      </c>
      <c r="F54" s="745"/>
      <c r="G54" s="102" t="s">
        <v>20</v>
      </c>
      <c r="H54" s="147" t="s">
        <v>168</v>
      </c>
      <c r="I54" s="121"/>
    </row>
    <row r="55" spans="1:9" ht="17" customHeight="1">
      <c r="A55" s="45"/>
      <c r="B55" s="148" t="s">
        <v>155</v>
      </c>
      <c r="C55" s="149" t="s">
        <v>122</v>
      </c>
      <c r="D55" s="57" t="s">
        <v>77</v>
      </c>
      <c r="E55" s="727" t="s">
        <v>79</v>
      </c>
      <c r="F55" s="728"/>
      <c r="G55" s="149" t="s">
        <v>107</v>
      </c>
      <c r="H55" s="150"/>
      <c r="I55" s="121"/>
    </row>
    <row r="56" spans="1:9" s="20" customFormat="1" ht="17" customHeight="1" thickBot="1">
      <c r="A56" s="151">
        <v>1700</v>
      </c>
      <c r="B56" s="152"/>
      <c r="C56" s="33" t="s">
        <v>123</v>
      </c>
      <c r="D56" s="33" t="s">
        <v>98</v>
      </c>
      <c r="E56" s="84" t="s">
        <v>120</v>
      </c>
      <c r="F56" s="70" t="str">
        <f>"# " &amp; VALUE(RIGHT(E56,2)+1)</f>
        <v># 74</v>
      </c>
      <c r="G56" s="153">
        <v>1650</v>
      </c>
      <c r="H56" s="150"/>
      <c r="I56" s="123">
        <v>1700</v>
      </c>
    </row>
    <row r="57" spans="1:9" ht="17" customHeight="1">
      <c r="A57" s="77"/>
      <c r="B57" s="38" t="s">
        <v>81</v>
      </c>
      <c r="C57" s="154"/>
      <c r="D57" s="80"/>
      <c r="E57" s="80"/>
      <c r="F57" s="80"/>
      <c r="G57" s="102" t="s">
        <v>20</v>
      </c>
      <c r="H57" s="150"/>
      <c r="I57" s="81"/>
    </row>
    <row r="58" spans="1:9" ht="17" customHeight="1">
      <c r="A58" s="119"/>
      <c r="B58" s="89"/>
      <c r="C58" s="57"/>
      <c r="D58" s="155" t="s">
        <v>80</v>
      </c>
      <c r="E58" s="6"/>
      <c r="F58" s="6"/>
      <c r="G58" s="156" t="s">
        <v>109</v>
      </c>
      <c r="H58" s="150"/>
      <c r="I58" s="121"/>
    </row>
    <row r="59" spans="1:9" ht="17" customHeight="1">
      <c r="A59" s="127">
        <v>30</v>
      </c>
      <c r="B59" s="69" t="s">
        <v>124</v>
      </c>
      <c r="C59" s="69" t="str">
        <f>"# " &amp; VALUE(RIGHT(B59,4)+1)</f>
        <v># 1822</v>
      </c>
      <c r="D59" s="69" t="str">
        <f>"# " &amp; VALUE(RIGHT(C59,4)+1)</f>
        <v># 1823</v>
      </c>
      <c r="E59" s="69" t="str">
        <f>"# " &amp; VALUE(RIGHT(D59,4)+1)</f>
        <v># 1824</v>
      </c>
      <c r="F59" s="69" t="str">
        <f>"# " &amp; VALUE(RIGHT(E59,4)+1)</f>
        <v># 1825</v>
      </c>
      <c r="G59" s="156"/>
      <c r="H59" s="157"/>
      <c r="I59" s="143">
        <v>30</v>
      </c>
    </row>
    <row r="60" spans="1:9" ht="17" customHeight="1">
      <c r="A60" s="158"/>
      <c r="B60" s="89" t="s">
        <v>82</v>
      </c>
      <c r="C60" s="89"/>
      <c r="D60" s="89"/>
      <c r="E60" s="89"/>
      <c r="F60" s="89"/>
      <c r="G60" s="102" t="s">
        <v>20</v>
      </c>
      <c r="H60" s="273" t="s">
        <v>61</v>
      </c>
      <c r="I60" s="121"/>
    </row>
    <row r="61" spans="1:9" ht="17" customHeight="1">
      <c r="A61" s="119"/>
      <c r="B61" s="89"/>
      <c r="C61" s="89"/>
      <c r="D61" s="146" t="s">
        <v>83</v>
      </c>
      <c r="E61" s="146"/>
      <c r="F61" s="146"/>
      <c r="G61" s="104" t="s">
        <v>144</v>
      </c>
      <c r="H61" s="248" t="s">
        <v>150</v>
      </c>
      <c r="I61" s="121"/>
    </row>
    <row r="62" spans="1:9" s="20" customFormat="1" ht="17" customHeight="1" thickBot="1">
      <c r="A62" s="122">
        <v>1800</v>
      </c>
      <c r="B62" s="57" t="s">
        <v>125</v>
      </c>
      <c r="C62" s="57" t="str">
        <f>"# " &amp; VALUE(RIGHT(B62,2)+1)</f>
        <v># 22</v>
      </c>
      <c r="D62" s="57" t="str">
        <f>"# " &amp; VALUE(RIGHT(C62,2)+1)</f>
        <v># 23</v>
      </c>
      <c r="E62" s="57" t="str">
        <f>"# " &amp; VALUE(RIGHT(D62,2)+1)</f>
        <v># 24</v>
      </c>
      <c r="F62" s="57" t="str">
        <f>"# " &amp; VALUE(RIGHT(E62,2)+1)</f>
        <v># 25</v>
      </c>
      <c r="G62" s="32"/>
      <c r="H62" s="319" t="s">
        <v>49</v>
      </c>
      <c r="I62" s="123">
        <v>1800</v>
      </c>
    </row>
    <row r="63" spans="1:9" ht="17" customHeight="1">
      <c r="A63" s="119"/>
      <c r="B63" s="57"/>
      <c r="C63" s="57"/>
      <c r="D63" s="57"/>
      <c r="E63" s="57"/>
      <c r="F63" s="56"/>
      <c r="G63" s="729" t="s">
        <v>111</v>
      </c>
      <c r="H63" s="730"/>
      <c r="I63" s="41"/>
    </row>
    <row r="64" spans="1:9" ht="17" customHeight="1" thickBot="1">
      <c r="A64" s="127">
        <v>30</v>
      </c>
      <c r="B64" s="159"/>
      <c r="C64" s="43"/>
      <c r="D64" s="43"/>
      <c r="E64" s="43"/>
      <c r="F64" s="160"/>
      <c r="G64" s="42" t="str">
        <f>E56</f>
        <v># 73</v>
      </c>
      <c r="H64" s="161" t="str">
        <f>F56</f>
        <v># 74</v>
      </c>
      <c r="I64" s="35">
        <v>30</v>
      </c>
    </row>
    <row r="65" spans="1:9" ht="17" customHeight="1">
      <c r="A65" s="119"/>
      <c r="B65" s="733" t="s">
        <v>37</v>
      </c>
      <c r="C65" s="734"/>
      <c r="D65" s="734"/>
      <c r="E65" s="734"/>
      <c r="F65" s="735"/>
      <c r="G65" s="736" t="s">
        <v>38</v>
      </c>
      <c r="H65" s="737"/>
      <c r="I65" s="41"/>
    </row>
    <row r="66" spans="1:9" s="20" customFormat="1" ht="12.65" customHeight="1" thickBot="1">
      <c r="A66" s="122">
        <v>1900</v>
      </c>
      <c r="B66" s="257"/>
      <c r="C66" s="257"/>
      <c r="D66" s="257"/>
      <c r="E66" s="257"/>
      <c r="F66" s="237">
        <v>1905</v>
      </c>
      <c r="G66" s="258"/>
      <c r="H66" s="259"/>
      <c r="I66" s="162">
        <v>1900</v>
      </c>
    </row>
    <row r="67" spans="1:9" s="20" customFormat="1" ht="17" customHeight="1">
      <c r="A67" s="151"/>
      <c r="B67" s="250" t="s">
        <v>84</v>
      </c>
      <c r="C67" s="384" t="s">
        <v>277</v>
      </c>
      <c r="D67" s="250" t="s">
        <v>84</v>
      </c>
      <c r="E67" s="260" t="s">
        <v>102</v>
      </c>
      <c r="F67" s="261" t="s">
        <v>85</v>
      </c>
      <c r="G67" s="262" t="s">
        <v>59</v>
      </c>
      <c r="H67" s="263" t="s">
        <v>60</v>
      </c>
      <c r="I67" s="164"/>
    </row>
    <row r="68" spans="1:9" s="20" customFormat="1" ht="17" customHeight="1">
      <c r="A68" s="151"/>
      <c r="B68" s="264" t="s">
        <v>127</v>
      </c>
      <c r="C68" s="385" t="s">
        <v>278</v>
      </c>
      <c r="D68" s="264" t="s">
        <v>128</v>
      </c>
      <c r="E68" s="265" t="s">
        <v>129</v>
      </c>
      <c r="F68" s="256" t="s">
        <v>130</v>
      </c>
      <c r="G68" s="251" t="s">
        <v>148</v>
      </c>
      <c r="H68" s="266" t="s">
        <v>149</v>
      </c>
      <c r="I68" s="165"/>
    </row>
    <row r="69" spans="1:9" s="20" customFormat="1" ht="17" customHeight="1">
      <c r="A69" s="45">
        <v>30</v>
      </c>
      <c r="B69" s="267" t="s">
        <v>87</v>
      </c>
      <c r="C69" s="382" t="s">
        <v>279</v>
      </c>
      <c r="D69" s="267" t="s">
        <v>87</v>
      </c>
      <c r="E69" s="268" t="s">
        <v>101</v>
      </c>
      <c r="F69" s="269" t="s">
        <v>86</v>
      </c>
      <c r="G69" s="270" t="s">
        <v>50</v>
      </c>
      <c r="H69" s="271" t="s">
        <v>52</v>
      </c>
      <c r="I69" s="41">
        <v>30</v>
      </c>
    </row>
    <row r="70" spans="1:9" ht="17" customHeight="1">
      <c r="A70" s="166"/>
      <c r="B70" s="272" t="s">
        <v>63</v>
      </c>
      <c r="C70" s="242"/>
      <c r="D70" s="242"/>
      <c r="E70" s="248" t="s">
        <v>46</v>
      </c>
      <c r="F70" s="242"/>
      <c r="G70" s="242"/>
      <c r="H70" s="242"/>
      <c r="I70" s="167"/>
    </row>
    <row r="71" spans="1:9" s="20" customFormat="1" ht="17" customHeight="1" thickBot="1">
      <c r="A71" s="151">
        <v>2000</v>
      </c>
      <c r="B71" s="247" t="s">
        <v>131</v>
      </c>
      <c r="C71" s="227" t="str">
        <f t="shared" ref="C71:H71" si="13">"# " &amp; VALUE(RIGHT(B71,2)+1)</f>
        <v># 63</v>
      </c>
      <c r="D71" s="227" t="str">
        <f t="shared" si="13"/>
        <v># 64</v>
      </c>
      <c r="E71" s="227" t="str">
        <f t="shared" si="13"/>
        <v># 65</v>
      </c>
      <c r="F71" s="227" t="str">
        <f t="shared" si="13"/>
        <v># 66</v>
      </c>
      <c r="G71" s="227" t="str">
        <f t="shared" si="13"/>
        <v># 67</v>
      </c>
      <c r="H71" s="227" t="str">
        <f t="shared" si="13"/>
        <v># 68</v>
      </c>
      <c r="I71" s="162">
        <v>2000</v>
      </c>
    </row>
    <row r="72" spans="1:9" s="20" customFormat="1" ht="17" customHeight="1">
      <c r="A72" s="168"/>
      <c r="B72" s="342" t="s">
        <v>280</v>
      </c>
      <c r="C72" s="387" t="s">
        <v>281</v>
      </c>
      <c r="D72" s="448"/>
      <c r="E72" s="448" t="s">
        <v>227</v>
      </c>
      <c r="F72" s="371"/>
      <c r="G72" s="274" t="s">
        <v>106</v>
      </c>
      <c r="H72" s="275" t="s">
        <v>56</v>
      </c>
      <c r="I72" s="164"/>
    </row>
    <row r="73" spans="1:9" ht="17" customHeight="1">
      <c r="A73" s="45">
        <v>30</v>
      </c>
      <c r="B73" s="343" t="s">
        <v>259</v>
      </c>
      <c r="C73" s="374" t="s">
        <v>260</v>
      </c>
      <c r="D73" s="450" t="s">
        <v>262</v>
      </c>
      <c r="E73" s="450" t="s">
        <v>261</v>
      </c>
      <c r="F73" s="374" t="s">
        <v>282</v>
      </c>
      <c r="G73" s="276"/>
      <c r="H73" s="277"/>
      <c r="I73" s="35">
        <v>30</v>
      </c>
    </row>
    <row r="74" spans="1:9" ht="17" customHeight="1">
      <c r="A74" s="36"/>
      <c r="B74" s="342" t="s">
        <v>283</v>
      </c>
      <c r="C74" s="337"/>
      <c r="D74" s="371" t="s">
        <v>281</v>
      </c>
      <c r="E74" s="378"/>
      <c r="F74" s="378"/>
      <c r="G74" s="278"/>
      <c r="H74" s="279"/>
      <c r="I74" s="169"/>
    </row>
    <row r="75" spans="1:9" ht="17" customHeight="1" thickBot="1">
      <c r="A75" s="45"/>
      <c r="B75" s="344"/>
      <c r="C75" s="386"/>
      <c r="D75" s="374"/>
      <c r="E75" s="374"/>
      <c r="F75" s="374"/>
      <c r="G75" s="280"/>
      <c r="H75" s="281"/>
      <c r="I75" s="41"/>
    </row>
    <row r="76" spans="1:9" s="20" customFormat="1" ht="17" customHeight="1" thickBot="1">
      <c r="A76" s="171">
        <v>2100</v>
      </c>
      <c r="B76" s="343"/>
      <c r="C76" s="345"/>
      <c r="D76" s="341" t="s">
        <v>230</v>
      </c>
      <c r="E76" s="374"/>
      <c r="F76" s="374"/>
      <c r="G76" s="283" t="s">
        <v>158</v>
      </c>
      <c r="H76" s="284"/>
      <c r="I76" s="162">
        <v>2100</v>
      </c>
    </row>
    <row r="77" spans="1:9" s="20" customFormat="1" ht="17" customHeight="1">
      <c r="A77" s="168"/>
      <c r="B77" s="343" t="s">
        <v>267</v>
      </c>
      <c r="C77" s="374" t="s">
        <v>268</v>
      </c>
      <c r="D77" s="374" t="s">
        <v>269</v>
      </c>
      <c r="E77" s="374" t="s">
        <v>270</v>
      </c>
      <c r="F77" s="374" t="s">
        <v>284</v>
      </c>
      <c r="G77" s="285" t="s">
        <v>311</v>
      </c>
      <c r="H77" s="281" t="s">
        <v>161</v>
      </c>
      <c r="I77" s="164"/>
    </row>
    <row r="78" spans="1:9" s="20" customFormat="1" ht="17" customHeight="1">
      <c r="A78" s="151"/>
      <c r="B78" s="343"/>
      <c r="C78" s="374"/>
      <c r="D78" s="374"/>
      <c r="E78" s="374"/>
      <c r="F78" s="374"/>
      <c r="G78" s="278"/>
      <c r="H78" s="284" t="s">
        <v>57</v>
      </c>
      <c r="I78" s="165"/>
    </row>
    <row r="79" spans="1:9" ht="17" customHeight="1">
      <c r="A79" s="30">
        <v>30</v>
      </c>
      <c r="B79" s="346"/>
      <c r="C79" s="365"/>
      <c r="D79" s="374"/>
      <c r="E79" s="365"/>
      <c r="F79" s="364"/>
      <c r="G79" s="264"/>
      <c r="H79" s="286"/>
      <c r="I79" s="35">
        <v>30</v>
      </c>
    </row>
    <row r="80" spans="1:9" ht="17" customHeight="1">
      <c r="A80" s="45"/>
      <c r="B80" s="448" t="s">
        <v>299</v>
      </c>
      <c r="C80" s="448"/>
      <c r="D80" s="448"/>
      <c r="E80" s="419"/>
      <c r="F80" s="419"/>
      <c r="G80" s="287"/>
      <c r="H80" s="286"/>
      <c r="I80" s="41"/>
    </row>
    <row r="81" spans="1:9" ht="17" customHeight="1">
      <c r="A81" s="45"/>
      <c r="B81" s="454"/>
      <c r="C81" s="418"/>
      <c r="D81" s="450"/>
      <c r="E81" s="450"/>
      <c r="F81" s="450"/>
      <c r="G81" s="264"/>
      <c r="H81" s="255"/>
      <c r="I81" s="41"/>
    </row>
    <row r="82" spans="1:9" s="20" customFormat="1" ht="17" customHeight="1" thickBot="1">
      <c r="A82" s="174">
        <v>2200</v>
      </c>
      <c r="B82" s="417"/>
      <c r="C82" s="413"/>
      <c r="D82" s="450" t="s">
        <v>235</v>
      </c>
      <c r="E82" s="416"/>
      <c r="F82" s="450"/>
      <c r="G82" s="289"/>
      <c r="H82" s="290"/>
      <c r="I82" s="162">
        <v>2200</v>
      </c>
    </row>
    <row r="83" spans="1:9" s="20" customFormat="1" ht="17" customHeight="1">
      <c r="A83" s="151"/>
      <c r="B83" s="415" t="s">
        <v>267</v>
      </c>
      <c r="C83" s="450" t="s">
        <v>268</v>
      </c>
      <c r="D83" s="450" t="s">
        <v>269</v>
      </c>
      <c r="E83" s="450" t="s">
        <v>270</v>
      </c>
      <c r="F83" s="450" t="s">
        <v>284</v>
      </c>
      <c r="G83" s="274">
        <v>800641584</v>
      </c>
      <c r="H83" s="291" t="s">
        <v>167</v>
      </c>
      <c r="I83" s="164"/>
    </row>
    <row r="84" spans="1:9" s="20" customFormat="1" ht="17" customHeight="1">
      <c r="A84" s="151"/>
      <c r="B84" s="415"/>
      <c r="C84" s="450"/>
      <c r="D84" s="450"/>
      <c r="E84" s="450"/>
      <c r="F84" s="450"/>
      <c r="G84" s="264"/>
      <c r="H84" s="292"/>
      <c r="I84" s="165"/>
    </row>
    <row r="85" spans="1:9" ht="17" customHeight="1">
      <c r="A85" s="30">
        <v>30</v>
      </c>
      <c r="B85" s="444"/>
      <c r="C85" s="452"/>
      <c r="D85" s="452"/>
      <c r="E85" s="452"/>
      <c r="F85" s="449">
        <v>2230</v>
      </c>
      <c r="G85" s="293" t="s">
        <v>160</v>
      </c>
      <c r="H85" s="294" t="s">
        <v>165</v>
      </c>
      <c r="I85" s="35">
        <v>30</v>
      </c>
    </row>
    <row r="86" spans="1:9" ht="17" customHeight="1">
      <c r="A86" s="36"/>
      <c r="B86" s="240" t="s">
        <v>106</v>
      </c>
      <c r="C86" s="232"/>
      <c r="D86" s="295"/>
      <c r="E86" s="242"/>
      <c r="F86" s="242"/>
      <c r="G86" s="296" t="s">
        <v>159</v>
      </c>
      <c r="H86" s="297" t="s">
        <v>312</v>
      </c>
      <c r="I86" s="41"/>
    </row>
    <row r="87" spans="1:9" ht="17" customHeight="1">
      <c r="A87" s="45"/>
      <c r="B87" s="298"/>
      <c r="C87" s="232"/>
      <c r="D87" s="248" t="s">
        <v>154</v>
      </c>
      <c r="E87" s="242"/>
      <c r="F87" s="299"/>
      <c r="G87" s="264"/>
      <c r="H87" s="300">
        <v>2245</v>
      </c>
      <c r="I87" s="41"/>
    </row>
    <row r="88" spans="1:9" ht="17" customHeight="1">
      <c r="A88" s="45"/>
      <c r="B88" s="247" t="s">
        <v>115</v>
      </c>
      <c r="C88" s="241" t="str">
        <f>"# " &amp; VALUE(RIGHT(B88,2)+1)</f>
        <v># 2</v>
      </c>
      <c r="D88" s="241" t="str">
        <f>"# " &amp; VALUE(RIGHT(C88,2)+1)</f>
        <v># 3</v>
      </c>
      <c r="E88" s="241" t="str">
        <f>"# " &amp; VALUE(RIGHT(D88,2)+1)</f>
        <v># 4</v>
      </c>
      <c r="F88" s="241" t="str">
        <f>"# " &amp; VALUE(RIGHT(E88,2)+1)</f>
        <v># 5</v>
      </c>
      <c r="G88" s="301"/>
      <c r="H88" s="302" t="s">
        <v>162</v>
      </c>
      <c r="I88" s="41"/>
    </row>
    <row r="89" spans="1:9" ht="17" customHeight="1" thickBot="1">
      <c r="A89" s="174">
        <v>2300</v>
      </c>
      <c r="B89" s="244"/>
      <c r="C89" s="227"/>
      <c r="D89" s="303"/>
      <c r="E89" s="303"/>
      <c r="F89" s="303">
        <v>2305</v>
      </c>
      <c r="G89" s="304"/>
      <c r="H89" s="245"/>
      <c r="I89" s="162">
        <v>2300</v>
      </c>
    </row>
    <row r="90" spans="1:9" s="20" customFormat="1" ht="17" customHeight="1">
      <c r="A90" s="181"/>
      <c r="B90" s="240" t="s">
        <v>96</v>
      </c>
      <c r="C90" s="282"/>
      <c r="D90" s="241"/>
      <c r="E90" s="305"/>
      <c r="F90" s="306">
        <v>800651265</v>
      </c>
      <c r="G90" s="317" t="s">
        <v>58</v>
      </c>
      <c r="H90" s="245" t="s">
        <v>164</v>
      </c>
      <c r="I90" s="164"/>
    </row>
    <row r="91" spans="1:9" s="20" customFormat="1" ht="17" customHeight="1">
      <c r="A91" s="181"/>
      <c r="B91" s="247"/>
      <c r="C91" s="307" t="s">
        <v>42</v>
      </c>
      <c r="D91" s="288"/>
      <c r="E91" s="308" t="s">
        <v>172</v>
      </c>
      <c r="F91" s="307" t="s">
        <v>42</v>
      </c>
      <c r="G91" s="251" t="s">
        <v>151</v>
      </c>
      <c r="H91" s="245" t="s">
        <v>163</v>
      </c>
      <c r="I91" s="165"/>
    </row>
    <row r="92" spans="1:9" s="20" customFormat="1" ht="17" customHeight="1" thickBot="1">
      <c r="A92" s="182">
        <v>2315</v>
      </c>
      <c r="B92" s="247" t="s">
        <v>152</v>
      </c>
      <c r="C92" s="241" t="str">
        <f>"# " &amp; VALUE(RIGHT(B92,4)+1)</f>
        <v># 3727</v>
      </c>
      <c r="D92" s="241" t="str">
        <f>"# " &amp; VALUE(RIGHT(C92,4)+1)</f>
        <v># 3728</v>
      </c>
      <c r="E92" s="309"/>
      <c r="F92" s="310" t="s">
        <v>153</v>
      </c>
      <c r="G92" s="252" t="s">
        <v>51</v>
      </c>
      <c r="H92" s="245"/>
      <c r="I92" s="183">
        <v>2315</v>
      </c>
    </row>
    <row r="93" spans="1:9" ht="17" customHeight="1" thickBot="1">
      <c r="A93" s="30">
        <v>30</v>
      </c>
      <c r="B93" s="311"/>
      <c r="C93" s="312"/>
      <c r="D93" s="312"/>
      <c r="E93" s="316" t="s">
        <v>173</v>
      </c>
      <c r="F93" s="312"/>
      <c r="G93" s="738" t="s">
        <v>40</v>
      </c>
      <c r="H93" s="739"/>
      <c r="I93" s="185">
        <v>30</v>
      </c>
    </row>
    <row r="94" spans="1:9" ht="17" customHeight="1">
      <c r="A94" s="36"/>
      <c r="B94" s="247"/>
      <c r="C94" s="313"/>
      <c r="D94" s="313" t="s">
        <v>54</v>
      </c>
      <c r="E94" s="133" t="s">
        <v>17</v>
      </c>
      <c r="F94" s="313"/>
      <c r="G94" s="186" t="s">
        <v>22</v>
      </c>
      <c r="H94" s="274" t="s">
        <v>92</v>
      </c>
      <c r="I94" s="41"/>
    </row>
    <row r="95" spans="1:9" ht="17" customHeight="1">
      <c r="A95" s="45"/>
      <c r="B95" s="247"/>
      <c r="C95" s="242"/>
      <c r="D95" s="242"/>
      <c r="E95" s="148" t="str">
        <f>E68</f>
        <v>動物森友島 #8</v>
      </c>
      <c r="F95" s="242"/>
      <c r="G95" s="148" t="str">
        <f>G40</f>
        <v>周六聊Teen谷 # 9</v>
      </c>
      <c r="H95" s="251" t="s">
        <v>156</v>
      </c>
      <c r="I95" s="41"/>
    </row>
    <row r="96" spans="1:9" ht="17" customHeight="1" thickBot="1">
      <c r="A96" s="45"/>
      <c r="B96" s="247"/>
      <c r="C96" s="242"/>
      <c r="D96" s="242"/>
      <c r="E96" s="149"/>
      <c r="F96" s="282">
        <v>2350</v>
      </c>
      <c r="G96" s="156"/>
      <c r="H96" s="318" t="s">
        <v>93</v>
      </c>
      <c r="I96" s="41"/>
    </row>
    <row r="97" spans="1:9" s="20" customFormat="1" ht="17" customHeight="1" thickBot="1">
      <c r="A97" s="11" t="s">
        <v>9</v>
      </c>
      <c r="B97" s="314"/>
      <c r="C97" s="315"/>
      <c r="D97" s="315" t="s">
        <v>43</v>
      </c>
      <c r="E97" s="32"/>
      <c r="F97" s="315"/>
      <c r="G97" s="187"/>
      <c r="H97" s="252"/>
      <c r="I97" s="44" t="s">
        <v>9</v>
      </c>
    </row>
    <row r="98" spans="1:9" ht="17" customHeight="1">
      <c r="A98" s="21"/>
      <c r="B98" s="49" t="s">
        <v>17</v>
      </c>
      <c r="C98" s="184"/>
      <c r="D98" s="184"/>
      <c r="E98" s="184"/>
      <c r="F98" s="184"/>
      <c r="G98" s="188" t="s">
        <v>22</v>
      </c>
      <c r="H98" s="109" t="s">
        <v>20</v>
      </c>
      <c r="I98" s="29"/>
    </row>
    <row r="99" spans="1:9" ht="17" customHeight="1">
      <c r="A99" s="45"/>
      <c r="B99" s="89"/>
      <c r="C99" s="6"/>
      <c r="D99" s="6" t="str">
        <f>D58</f>
        <v>兄弟幫 Big Boys Club (2505 EPI)</v>
      </c>
      <c r="E99" s="6"/>
      <c r="F99" s="178"/>
      <c r="G99" s="189" t="str">
        <f>G68</f>
        <v>新聞透視 # 10</v>
      </c>
      <c r="H99" s="105" t="str">
        <f>H34</f>
        <v>新聞掏寶 # 240</v>
      </c>
      <c r="I99" s="41"/>
    </row>
    <row r="100" spans="1:9" ht="17" customHeight="1">
      <c r="A100" s="30">
        <v>30</v>
      </c>
      <c r="B100" s="69" t="str">
        <f>B59</f>
        <v># 1821</v>
      </c>
      <c r="C100" s="69" t="str">
        <f>C59</f>
        <v># 1822</v>
      </c>
      <c r="D100" s="69" t="str">
        <f>D59</f>
        <v># 1823</v>
      </c>
      <c r="E100" s="69" t="str">
        <f>E59</f>
        <v># 1824</v>
      </c>
      <c r="F100" s="69" t="str">
        <f>F59</f>
        <v># 1825</v>
      </c>
      <c r="G100" s="180"/>
      <c r="H100" s="190"/>
      <c r="I100" s="35">
        <v>30</v>
      </c>
    </row>
    <row r="101" spans="1:9" ht="17" customHeight="1">
      <c r="A101" s="45"/>
      <c r="B101" s="342" t="s">
        <v>17</v>
      </c>
      <c r="C101" s="371"/>
      <c r="D101" s="378"/>
      <c r="E101" s="378"/>
      <c r="F101" s="391"/>
      <c r="G101" s="163" t="s">
        <v>22</v>
      </c>
      <c r="H101" s="109" t="s">
        <v>20</v>
      </c>
      <c r="I101" s="191"/>
    </row>
    <row r="102" spans="1:9" s="20" customFormat="1" ht="17" customHeight="1" thickBot="1">
      <c r="A102" s="11" t="s">
        <v>10</v>
      </c>
      <c r="B102" s="393"/>
      <c r="C102" s="340"/>
      <c r="D102" s="374" t="s">
        <v>235</v>
      </c>
      <c r="E102" s="389"/>
      <c r="F102" s="374"/>
      <c r="G102" s="192" t="s">
        <v>170</v>
      </c>
      <c r="H102" s="79" t="str">
        <f>H61</f>
        <v>財經透視 # 10</v>
      </c>
      <c r="I102" s="14" t="s">
        <v>10</v>
      </c>
    </row>
    <row r="103" spans="1:9" ht="17" customHeight="1">
      <c r="A103" s="107"/>
      <c r="B103" s="343" t="s">
        <v>267</v>
      </c>
      <c r="C103" s="374" t="s">
        <v>268</v>
      </c>
      <c r="D103" s="374" t="s">
        <v>269</v>
      </c>
      <c r="E103" s="374" t="s">
        <v>270</v>
      </c>
      <c r="F103" s="374" t="s">
        <v>284</v>
      </c>
      <c r="G103" s="163" t="s">
        <v>22</v>
      </c>
      <c r="H103" s="109" t="s">
        <v>20</v>
      </c>
      <c r="I103" s="110"/>
    </row>
    <row r="104" spans="1:9" ht="17" customHeight="1">
      <c r="A104" s="193">
        <v>30</v>
      </c>
      <c r="B104" s="346"/>
      <c r="C104" s="365"/>
      <c r="D104" s="365"/>
      <c r="E104" s="365"/>
      <c r="F104" s="364"/>
      <c r="G104" s="192" t="s">
        <v>171</v>
      </c>
      <c r="H104" s="105" t="str">
        <f>H68</f>
        <v>星期日檔案 # 10</v>
      </c>
      <c r="I104" s="113">
        <v>30</v>
      </c>
    </row>
    <row r="105" spans="1:9" ht="17" customHeight="1">
      <c r="A105" s="114"/>
      <c r="B105" s="342" t="s">
        <v>17</v>
      </c>
      <c r="C105" s="371"/>
      <c r="D105" s="378"/>
      <c r="E105" s="378"/>
      <c r="F105" s="391"/>
      <c r="G105" s="163" t="s">
        <v>22</v>
      </c>
      <c r="H105" s="130" t="s">
        <v>22</v>
      </c>
      <c r="I105" s="60"/>
    </row>
    <row r="106" spans="1:9" s="20" customFormat="1" ht="17" customHeight="1" thickBot="1">
      <c r="A106" s="11" t="s">
        <v>11</v>
      </c>
      <c r="B106" s="343"/>
      <c r="C106" s="345"/>
      <c r="D106" s="374" t="s">
        <v>265</v>
      </c>
      <c r="E106" s="374"/>
      <c r="F106" s="372"/>
      <c r="G106" s="176" t="s">
        <v>105</v>
      </c>
      <c r="H106" s="115"/>
      <c r="I106" s="44" t="s">
        <v>11</v>
      </c>
    </row>
    <row r="107" spans="1:9" ht="17" customHeight="1">
      <c r="A107" s="107"/>
      <c r="B107" s="343" t="s">
        <v>267</v>
      </c>
      <c r="C107" s="374" t="s">
        <v>268</v>
      </c>
      <c r="D107" s="374" t="s">
        <v>269</v>
      </c>
      <c r="E107" s="374" t="s">
        <v>270</v>
      </c>
      <c r="F107" s="372" t="s">
        <v>284</v>
      </c>
      <c r="G107" s="177"/>
      <c r="H107" s="115"/>
      <c r="I107" s="52"/>
    </row>
    <row r="108" spans="1:9" ht="17" customHeight="1">
      <c r="A108" s="73">
        <v>30</v>
      </c>
      <c r="B108" s="388"/>
      <c r="C108" s="365"/>
      <c r="D108" s="365"/>
      <c r="E108" s="365"/>
      <c r="F108" s="364"/>
      <c r="G108" s="194"/>
      <c r="H108" s="170" t="str">
        <f>H77</f>
        <v>中年好聲音3 #18</v>
      </c>
      <c r="I108" s="58">
        <v>30</v>
      </c>
    </row>
    <row r="109" spans="1:9" ht="17" customHeight="1">
      <c r="A109" s="114"/>
      <c r="B109" s="392" t="s">
        <v>17</v>
      </c>
      <c r="C109" s="371"/>
      <c r="D109" s="453" t="s">
        <v>285</v>
      </c>
      <c r="E109" s="453"/>
      <c r="F109" s="368"/>
      <c r="G109" s="196" t="s">
        <v>22</v>
      </c>
      <c r="H109" s="115"/>
      <c r="I109" s="60"/>
    </row>
    <row r="110" spans="1:9" s="20" customFormat="1" ht="17" customHeight="1" thickBot="1">
      <c r="A110" s="11" t="s">
        <v>12</v>
      </c>
      <c r="B110" s="346" t="s">
        <v>259</v>
      </c>
      <c r="C110" s="365" t="s">
        <v>260</v>
      </c>
      <c r="D110" s="452" t="s">
        <v>262</v>
      </c>
      <c r="E110" s="452" t="s">
        <v>261</v>
      </c>
      <c r="F110" s="364" t="s">
        <v>282</v>
      </c>
      <c r="G110" s="69" t="str">
        <f>G37</f>
        <v>思家大戰 # 65</v>
      </c>
      <c r="H110" s="197"/>
      <c r="I110" s="44" t="s">
        <v>12</v>
      </c>
    </row>
    <row r="111" spans="1:9" ht="17" customHeight="1">
      <c r="A111" s="107"/>
      <c r="B111" s="195" t="s">
        <v>17</v>
      </c>
      <c r="C111" s="80"/>
      <c r="D111" s="57" t="s">
        <v>39</v>
      </c>
      <c r="E111" s="38"/>
      <c r="F111" s="38"/>
      <c r="G111" s="57"/>
      <c r="H111" s="172"/>
      <c r="I111" s="52"/>
    </row>
    <row r="112" spans="1:9" ht="17" customHeight="1">
      <c r="A112" s="193">
        <v>30</v>
      </c>
      <c r="B112" s="31" t="str">
        <f>B71</f>
        <v># 62</v>
      </c>
      <c r="C112" s="69" t="str">
        <f t="shared" ref="C112:E112" si="14">C71</f>
        <v># 63</v>
      </c>
      <c r="D112" s="69" t="str">
        <f t="shared" ref="D112" si="15">D71</f>
        <v># 64</v>
      </c>
      <c r="E112" s="69" t="str">
        <f t="shared" si="14"/>
        <v># 65</v>
      </c>
      <c r="F112" s="69" t="str">
        <f t="shared" ref="F112" si="16">F71</f>
        <v># 66</v>
      </c>
      <c r="G112" s="69" t="str">
        <f>G71</f>
        <v># 67</v>
      </c>
      <c r="H112" s="198"/>
      <c r="I112" s="58">
        <v>30</v>
      </c>
    </row>
    <row r="113" spans="1:9" ht="17" customHeight="1">
      <c r="A113" s="73"/>
      <c r="B113" s="199" t="s">
        <v>17</v>
      </c>
      <c r="C113" s="337" t="s">
        <v>17</v>
      </c>
      <c r="D113" s="133" t="s">
        <v>17</v>
      </c>
      <c r="E113" s="37" t="s">
        <v>17</v>
      </c>
      <c r="F113" s="37" t="s">
        <v>17</v>
      </c>
      <c r="G113" s="163" t="s">
        <v>22</v>
      </c>
      <c r="H113" s="57" t="s">
        <v>39</v>
      </c>
      <c r="I113" s="75"/>
    </row>
    <row r="114" spans="1:9" s="20" customFormat="1" ht="17" customHeight="1" thickBot="1">
      <c r="A114" s="11" t="s">
        <v>15</v>
      </c>
      <c r="B114" s="83" t="str">
        <f>B68</f>
        <v>美食新聞報道 # 66</v>
      </c>
      <c r="C114" s="374" t="s">
        <v>278</v>
      </c>
      <c r="D114" s="149" t="str">
        <f>D68</f>
        <v>美食新聞報道 # 67</v>
      </c>
      <c r="E114" s="32" t="str">
        <f>$E$68</f>
        <v>動物森友島 #8</v>
      </c>
      <c r="F114" s="33" t="str">
        <f>F68</f>
        <v>最強生命線 # 387</v>
      </c>
      <c r="G114" s="173"/>
      <c r="H114" s="69" t="str">
        <f>H71</f>
        <v># 68</v>
      </c>
      <c r="I114" s="44" t="s">
        <v>15</v>
      </c>
    </row>
    <row r="115" spans="1:9" ht="17" customHeight="1">
      <c r="A115" s="107"/>
      <c r="B115" s="94" t="s">
        <v>17</v>
      </c>
      <c r="C115" s="38"/>
      <c r="D115" s="39"/>
      <c r="E115" s="57"/>
      <c r="F115" s="39"/>
      <c r="G115" s="134"/>
      <c r="H115" s="130" t="s">
        <v>22</v>
      </c>
      <c r="I115" s="52"/>
    </row>
    <row r="116" spans="1:9" ht="17" customHeight="1">
      <c r="A116" s="193">
        <v>30</v>
      </c>
      <c r="B116" s="200"/>
      <c r="C116" s="57"/>
      <c r="D116" s="146" t="str">
        <f>D61</f>
        <v>玉樓春 Song of Youth (43 EPI)</v>
      </c>
      <c r="E116" s="138"/>
      <c r="F116" s="201"/>
      <c r="G116" s="202" t="s">
        <v>157</v>
      </c>
      <c r="H116" s="203" t="str">
        <f>H85</f>
        <v>鮮美湛江美景遊 #1</v>
      </c>
      <c r="I116" s="58">
        <v>30</v>
      </c>
    </row>
    <row r="117" spans="1:9" ht="17" customHeight="1">
      <c r="A117" s="73"/>
      <c r="B117" s="54" t="str">
        <f>B62</f>
        <v># 21</v>
      </c>
      <c r="C117" s="57" t="str">
        <f>C62</f>
        <v># 22</v>
      </c>
      <c r="D117" s="57" t="str">
        <f>D62</f>
        <v># 23</v>
      </c>
      <c r="E117" s="57" t="str">
        <f>E62</f>
        <v># 24</v>
      </c>
      <c r="F117" s="57" t="str">
        <f>F62</f>
        <v># 25</v>
      </c>
      <c r="G117" s="179"/>
      <c r="H117" s="204" t="s">
        <v>89</v>
      </c>
      <c r="I117" s="60"/>
    </row>
    <row r="118" spans="1:9" s="20" customFormat="1" ht="17" customHeight="1" thickBot="1">
      <c r="A118" s="11" t="s">
        <v>13</v>
      </c>
      <c r="B118" s="61"/>
      <c r="C118" s="69"/>
      <c r="D118" s="69"/>
      <c r="E118" s="69"/>
      <c r="F118" s="69"/>
      <c r="G118" s="177"/>
      <c r="H118" s="150" t="str">
        <f>G91</f>
        <v>勁歌金榜 # 10</v>
      </c>
      <c r="I118" s="44" t="s">
        <v>13</v>
      </c>
    </row>
    <row r="119" spans="1:9" ht="17" customHeight="1">
      <c r="A119" s="45"/>
      <c r="B119" s="195" t="s">
        <v>17</v>
      </c>
      <c r="C119" s="80"/>
      <c r="D119" s="226" t="str">
        <f>D$40</f>
        <v>*流行都市  Big City Shop 2025</v>
      </c>
      <c r="E119" s="38"/>
      <c r="F119" s="64"/>
      <c r="G119" s="179"/>
      <c r="H119" s="205" t="s">
        <v>20</v>
      </c>
      <c r="I119" s="41"/>
    </row>
    <row r="120" spans="1:9" ht="17" customHeight="1">
      <c r="A120" s="193" t="s">
        <v>2</v>
      </c>
      <c r="B120" s="31" t="str">
        <f>B$41</f>
        <v># 1666</v>
      </c>
      <c r="C120" s="69" t="str">
        <f>C$41</f>
        <v># 1667</v>
      </c>
      <c r="D120" s="227" t="str">
        <f>D$41</f>
        <v># 1668</v>
      </c>
      <c r="E120" s="69" t="str">
        <f>E$41</f>
        <v># 1669</v>
      </c>
      <c r="F120" s="206" t="s">
        <v>137</v>
      </c>
      <c r="G120" s="149"/>
      <c r="H120" s="117" t="str">
        <f>H38</f>
        <v>過節 # 7</v>
      </c>
      <c r="I120" s="58" t="s">
        <v>2</v>
      </c>
    </row>
    <row r="121" spans="1:9" ht="17" customHeight="1">
      <c r="A121" s="73"/>
      <c r="B121" s="175" t="s">
        <v>67</v>
      </c>
      <c r="C121" s="57"/>
      <c r="D121" s="57" t="s">
        <v>66</v>
      </c>
      <c r="E121" s="57"/>
      <c r="F121" s="57"/>
      <c r="G121" s="163" t="s">
        <v>22</v>
      </c>
      <c r="H121" s="76"/>
      <c r="I121" s="75"/>
    </row>
    <row r="122" spans="1:9" ht="17" customHeight="1" thickBot="1">
      <c r="A122" s="207" t="s">
        <v>14</v>
      </c>
      <c r="B122" s="208" t="s">
        <v>125</v>
      </c>
      <c r="C122" s="209" t="s">
        <v>138</v>
      </c>
      <c r="D122" s="209" t="s">
        <v>113</v>
      </c>
      <c r="E122" s="209" t="s">
        <v>139</v>
      </c>
      <c r="F122" s="209" t="s">
        <v>140</v>
      </c>
      <c r="G122" s="210" t="str">
        <f>G40</f>
        <v>周六聊Teen谷 # 9</v>
      </c>
      <c r="H122" s="211"/>
      <c r="I122" s="212" t="s">
        <v>14</v>
      </c>
    </row>
    <row r="123" spans="1:9" ht="17" customHeight="1" thickTop="1">
      <c r="A123" s="213"/>
      <c r="B123" s="214" t="s">
        <v>174</v>
      </c>
      <c r="C123" s="6"/>
      <c r="D123" s="6"/>
      <c r="E123" s="6"/>
      <c r="F123" s="6"/>
      <c r="G123" s="6"/>
      <c r="H123" s="731">
        <f ca="1">TODAY()</f>
        <v>45737</v>
      </c>
      <c r="I123" s="732"/>
    </row>
    <row r="124" spans="1:9" ht="17" customHeight="1"/>
    <row r="125" spans="1:9" ht="17" customHeight="1"/>
    <row r="126" spans="1:9" ht="17" customHeight="1"/>
  </sheetData>
  <mergeCells count="14">
    <mergeCell ref="C1:G1"/>
    <mergeCell ref="H2:I2"/>
    <mergeCell ref="B12:F12"/>
    <mergeCell ref="G11:H11"/>
    <mergeCell ref="E54:F54"/>
    <mergeCell ref="G42:H42"/>
    <mergeCell ref="G24:H24"/>
    <mergeCell ref="G25:H25"/>
    <mergeCell ref="E55:F55"/>
    <mergeCell ref="G63:H63"/>
    <mergeCell ref="H123:I123"/>
    <mergeCell ref="B65:F65"/>
    <mergeCell ref="G65:H65"/>
    <mergeCell ref="G93:H93"/>
  </mergeCells>
  <phoneticPr fontId="0" type="noConversion"/>
  <printOptions horizontalCentered="1"/>
  <pageMargins left="0" right="0" top="0.27559055118110237" bottom="0" header="0.11811023622047245" footer="0"/>
  <pageSetup paperSize="9" scale="40" orientation="portrait" r:id="rId1"/>
  <headerFooter alignWithMargins="0"/>
  <rowBreaks count="1" manualBreakCount="1">
    <brk id="12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A2DD3-6398-4CCC-AC3D-A5CF728CF3A5}">
  <dimension ref="A1:I126"/>
  <sheetViews>
    <sheetView zoomScale="70" zoomScaleNormal="70" workbookViewId="0">
      <pane ySplit="4" topLeftCell="A68" activePane="bottomLeft" state="frozen"/>
      <selection activeCell="C82" sqref="C82"/>
      <selection pane="bottomLeft" activeCell="C82" sqref="C82"/>
    </sheetView>
  </sheetViews>
  <sheetFormatPr defaultColWidth="9.453125" defaultRowHeight="15.5"/>
  <cols>
    <col min="1" max="1" width="7.6328125" style="215" customWidth="1"/>
    <col min="2" max="8" width="32.6328125" style="4" customWidth="1"/>
    <col min="9" max="9" width="7.6328125" style="216" customWidth="1"/>
    <col min="10" max="16384" width="9.453125" style="4"/>
  </cols>
  <sheetData>
    <row r="1" spans="1:9" ht="36" customHeight="1">
      <c r="A1" s="217"/>
      <c r="B1" s="3"/>
      <c r="C1" s="740" t="s">
        <v>175</v>
      </c>
      <c r="D1" s="740"/>
      <c r="E1" s="740"/>
      <c r="F1" s="740"/>
      <c r="G1" s="740"/>
      <c r="H1" s="3"/>
      <c r="I1" s="3"/>
    </row>
    <row r="2" spans="1:9" ht="17" customHeight="1" thickBot="1">
      <c r="A2" s="218" t="s">
        <v>176</v>
      </c>
      <c r="B2" s="6"/>
      <c r="C2" s="6"/>
      <c r="D2" s="1" t="s">
        <v>18</v>
      </c>
      <c r="E2" s="1"/>
      <c r="F2" s="7"/>
      <c r="G2" s="7"/>
      <c r="H2" s="741" t="s">
        <v>177</v>
      </c>
      <c r="I2" s="741"/>
    </row>
    <row r="3" spans="1:9" ht="17" customHeight="1" thickTop="1">
      <c r="A3" s="8" t="s">
        <v>19</v>
      </c>
      <c r="B3" s="9" t="s">
        <v>27</v>
      </c>
      <c r="C3" s="9" t="s">
        <v>28</v>
      </c>
      <c r="D3" s="9" t="s">
        <v>29</v>
      </c>
      <c r="E3" s="9" t="s">
        <v>178</v>
      </c>
      <c r="F3" s="9" t="s">
        <v>31</v>
      </c>
      <c r="G3" s="9" t="s">
        <v>32</v>
      </c>
      <c r="H3" s="9" t="s">
        <v>33</v>
      </c>
      <c r="I3" s="10" t="s">
        <v>19</v>
      </c>
    </row>
    <row r="4" spans="1:9" ht="17" customHeight="1" thickBot="1">
      <c r="A4" s="11"/>
      <c r="B4" s="12">
        <v>45726</v>
      </c>
      <c r="C4" s="12">
        <f t="shared" ref="C4:H4" si="0">SUM(B4+1)</f>
        <v>45727</v>
      </c>
      <c r="D4" s="13">
        <f t="shared" si="0"/>
        <v>45728</v>
      </c>
      <c r="E4" s="13">
        <f t="shared" si="0"/>
        <v>45729</v>
      </c>
      <c r="F4" s="13">
        <f t="shared" si="0"/>
        <v>45730</v>
      </c>
      <c r="G4" s="13">
        <f t="shared" si="0"/>
        <v>45731</v>
      </c>
      <c r="H4" s="13">
        <f t="shared" si="0"/>
        <v>45732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C52</f>
        <v>好睡好起 Sleep Right, Sleep Tight (10 EPI)</v>
      </c>
      <c r="E6" s="25" t="str">
        <f t="shared" si="1"/>
        <v>湊仔攻略 Daddy, Where's Mom (10 EPI)</v>
      </c>
      <c r="F6" s="26" t="str">
        <f t="shared" si="1"/>
        <v>出走地圖 Off the Grid (Sr.2) (20 EPI)</v>
      </c>
      <c r="G6" s="27" t="str">
        <f t="shared" si="1"/>
        <v>日本學呢啲All-You-Can-Learn In Japan (10 EPI)</v>
      </c>
      <c r="H6" s="28" t="s">
        <v>17</v>
      </c>
      <c r="I6" s="29"/>
    </row>
    <row r="7" spans="1:9" ht="17" customHeight="1">
      <c r="A7" s="30">
        <v>30</v>
      </c>
      <c r="B7" s="31" t="str">
        <f>LEFT($H$61,5) &amp; " # " &amp; VALUE(RIGHT($H$61,2)-1)</f>
        <v>財經透視  # 10</v>
      </c>
      <c r="C7" s="32" t="str">
        <f>B25</f>
        <v>新聞掏寶  # 240</v>
      </c>
      <c r="D7" s="33" t="str">
        <f t="shared" si="1"/>
        <v># 6</v>
      </c>
      <c r="E7" s="32" t="str">
        <f t="shared" si="1"/>
        <v># 6</v>
      </c>
      <c r="F7" s="33" t="str">
        <f t="shared" si="1"/>
        <v># 6</v>
      </c>
      <c r="G7" s="32" t="str">
        <f t="shared" si="1"/>
        <v># 10</v>
      </c>
      <c r="H7" s="34" t="str">
        <f>D68</f>
        <v>美食新聞報道 # 69</v>
      </c>
      <c r="I7" s="35">
        <v>30</v>
      </c>
    </row>
    <row r="8" spans="1:9" ht="17" customHeight="1">
      <c r="A8" s="36"/>
      <c r="B8" s="220" t="s">
        <v>17</v>
      </c>
      <c r="C8" s="38"/>
      <c r="D8" s="38"/>
      <c r="E8" s="39" t="str">
        <f>$E$70</f>
        <v>東張西望  Scoop 2025</v>
      </c>
      <c r="F8" s="38"/>
      <c r="G8" s="38" t="s">
        <v>41</v>
      </c>
      <c r="H8" s="40"/>
      <c r="I8" s="41"/>
    </row>
    <row r="9" spans="1:9" s="20" customFormat="1" ht="17" customHeight="1" thickBot="1">
      <c r="A9" s="11" t="s">
        <v>0</v>
      </c>
      <c r="B9" s="42" t="s">
        <v>179</v>
      </c>
      <c r="C9" s="43" t="str">
        <f t="shared" ref="C9:H9" si="2">"# " &amp; VALUE(RIGHT(B9,2)+1)</f>
        <v># 69</v>
      </c>
      <c r="D9" s="43" t="str">
        <f t="shared" si="2"/>
        <v># 70</v>
      </c>
      <c r="E9" s="43" t="str">
        <f t="shared" si="2"/>
        <v># 71</v>
      </c>
      <c r="F9" s="43" t="str">
        <f t="shared" si="2"/>
        <v># 72</v>
      </c>
      <c r="G9" s="43" t="str">
        <f t="shared" si="2"/>
        <v># 73</v>
      </c>
      <c r="H9" s="43" t="str">
        <f t="shared" si="2"/>
        <v># 74</v>
      </c>
      <c r="I9" s="44" t="s">
        <v>0</v>
      </c>
    </row>
    <row r="10" spans="1:9" ht="17" customHeight="1">
      <c r="A10" s="45"/>
      <c r="B10" s="228"/>
      <c r="C10" s="229"/>
      <c r="D10" s="229"/>
      <c r="E10" s="229"/>
      <c r="F10" s="230"/>
      <c r="G10" s="228"/>
      <c r="H10" s="231"/>
      <c r="I10" s="29"/>
    </row>
    <row r="11" spans="1:9" ht="17" customHeight="1">
      <c r="A11" s="30">
        <v>30</v>
      </c>
      <c r="B11" s="232"/>
      <c r="C11" s="232"/>
      <c r="D11" s="232"/>
      <c r="E11" s="232"/>
      <c r="F11" s="232"/>
      <c r="G11" s="742" t="s">
        <v>35</v>
      </c>
      <c r="H11" s="743"/>
      <c r="I11" s="35">
        <v>30</v>
      </c>
    </row>
    <row r="12" spans="1:9" ht="17" customHeight="1">
      <c r="A12" s="46"/>
      <c r="B12" s="742" t="s">
        <v>180</v>
      </c>
      <c r="C12" s="734"/>
      <c r="D12" s="734"/>
      <c r="E12" s="734"/>
      <c r="F12" s="735"/>
      <c r="G12" s="233"/>
      <c r="H12" s="234"/>
      <c r="I12" s="41"/>
    </row>
    <row r="13" spans="1:9" s="20" customFormat="1" ht="17" customHeight="1" thickBot="1">
      <c r="A13" s="47" t="s">
        <v>1</v>
      </c>
      <c r="B13" s="235"/>
      <c r="C13" s="236"/>
      <c r="D13" s="236"/>
      <c r="E13" s="236"/>
      <c r="F13" s="237"/>
      <c r="G13" s="238"/>
      <c r="H13" s="239"/>
      <c r="I13" s="44" t="s">
        <v>1</v>
      </c>
    </row>
    <row r="14" spans="1:9" ht="17" customHeight="1">
      <c r="A14" s="48"/>
      <c r="B14" s="49">
        <v>800565353</v>
      </c>
      <c r="C14" s="50"/>
      <c r="D14" s="50"/>
      <c r="E14" s="50"/>
      <c r="F14" s="50"/>
      <c r="G14" s="50"/>
      <c r="H14" s="51"/>
      <c r="I14" s="52"/>
    </row>
    <row r="15" spans="1:9" ht="17" customHeight="1">
      <c r="A15" s="53" t="s">
        <v>2</v>
      </c>
      <c r="B15" s="54"/>
      <c r="C15" s="221"/>
      <c r="D15" s="221"/>
      <c r="E15" s="223" t="s">
        <v>116</v>
      </c>
      <c r="F15" s="221"/>
      <c r="G15" s="223"/>
      <c r="H15" s="56"/>
      <c r="I15" s="58" t="s">
        <v>2</v>
      </c>
    </row>
    <row r="16" spans="1:9" ht="17" customHeight="1">
      <c r="A16" s="59"/>
      <c r="B16" s="54" t="s">
        <v>98</v>
      </c>
      <c r="C16" s="223" t="str">
        <f t="shared" ref="C16:H16" si="3">"# " &amp; VALUE(RIGHT(B16,2)+1)</f>
        <v># 6</v>
      </c>
      <c r="D16" s="223" t="str">
        <f t="shared" si="3"/>
        <v># 7</v>
      </c>
      <c r="E16" s="223" t="str">
        <f t="shared" si="3"/>
        <v># 8</v>
      </c>
      <c r="F16" s="223" t="str">
        <f t="shared" si="3"/>
        <v># 9</v>
      </c>
      <c r="G16" s="223" t="str">
        <f t="shared" si="3"/>
        <v># 10</v>
      </c>
      <c r="H16" s="56" t="str">
        <f t="shared" si="3"/>
        <v># 11</v>
      </c>
      <c r="I16" s="60"/>
    </row>
    <row r="17" spans="1:9" s="20" customFormat="1" ht="17" customHeight="1" thickBot="1">
      <c r="A17" s="47" t="s">
        <v>3</v>
      </c>
      <c r="B17" s="61" t="s">
        <v>23</v>
      </c>
      <c r="C17" s="62"/>
      <c r="D17" s="62"/>
      <c r="E17" s="62"/>
      <c r="F17" s="62"/>
      <c r="G17" s="62"/>
      <c r="H17" s="63"/>
      <c r="I17" s="44" t="s">
        <v>16</v>
      </c>
    </row>
    <row r="18" spans="1:9" s="20" customFormat="1" ht="17" customHeight="1">
      <c r="A18" s="47"/>
      <c r="B18" s="361" t="s">
        <v>17</v>
      </c>
      <c r="C18" s="371"/>
      <c r="D18" s="371"/>
      <c r="E18" s="371" t="s">
        <v>36</v>
      </c>
      <c r="F18" s="368"/>
      <c r="G18" s="65" t="s">
        <v>147</v>
      </c>
      <c r="H18" s="66" t="s">
        <v>88</v>
      </c>
      <c r="I18" s="67"/>
    </row>
    <row r="19" spans="1:9" ht="17" customHeight="1">
      <c r="A19" s="68" t="s">
        <v>2</v>
      </c>
      <c r="B19" s="346" t="s">
        <v>282</v>
      </c>
      <c r="C19" s="365" t="s">
        <v>286</v>
      </c>
      <c r="D19" s="365" t="s">
        <v>287</v>
      </c>
      <c r="E19" s="365" t="s">
        <v>288</v>
      </c>
      <c r="F19" s="364" t="s">
        <v>289</v>
      </c>
      <c r="G19" s="71" t="s">
        <v>181</v>
      </c>
      <c r="H19" s="72" t="s">
        <v>119</v>
      </c>
      <c r="I19" s="58" t="s">
        <v>2</v>
      </c>
    </row>
    <row r="20" spans="1:9" ht="17" customHeight="1">
      <c r="A20" s="73"/>
      <c r="B20" s="240" t="s">
        <v>65</v>
      </c>
      <c r="C20" s="241"/>
      <c r="D20" s="241"/>
      <c r="E20" s="241" t="s">
        <v>53</v>
      </c>
      <c r="F20" s="241"/>
      <c r="G20" s="242"/>
      <c r="H20" s="243"/>
      <c r="I20" s="75"/>
    </row>
    <row r="21" spans="1:9" s="20" customFormat="1" ht="17" customHeight="1" thickBot="1">
      <c r="A21" s="15" t="s">
        <v>4</v>
      </c>
      <c r="B21" s="244" t="s">
        <v>182</v>
      </c>
      <c r="C21" s="241" t="str">
        <f t="shared" ref="C21:H21" si="4">"# " &amp; VALUE(RIGHT(B21,4)+1)</f>
        <v># 1271</v>
      </c>
      <c r="D21" s="227" t="str">
        <f t="shared" si="4"/>
        <v># 1272</v>
      </c>
      <c r="E21" s="227" t="str">
        <f t="shared" si="4"/>
        <v># 1273</v>
      </c>
      <c r="F21" s="241" t="str">
        <f t="shared" si="4"/>
        <v># 1274</v>
      </c>
      <c r="G21" s="241" t="str">
        <f t="shared" si="4"/>
        <v># 1275</v>
      </c>
      <c r="H21" s="245" t="str">
        <f t="shared" si="4"/>
        <v># 1276</v>
      </c>
      <c r="I21" s="44" t="s">
        <v>4</v>
      </c>
    </row>
    <row r="22" spans="1:9" ht="17" customHeight="1">
      <c r="A22" s="77"/>
      <c r="B22" s="94" t="s">
        <v>17</v>
      </c>
      <c r="C22" s="38"/>
      <c r="D22" s="79" t="s">
        <v>183</v>
      </c>
      <c r="E22" s="38"/>
      <c r="F22" s="38"/>
      <c r="G22" s="220">
        <v>800551570</v>
      </c>
      <c r="H22" s="80"/>
      <c r="I22" s="81"/>
    </row>
    <row r="23" spans="1:9" ht="17" customHeight="1">
      <c r="A23" s="82" t="s">
        <v>2</v>
      </c>
      <c r="B23" s="31" t="s">
        <v>98</v>
      </c>
      <c r="C23" s="69" t="str">
        <f>B88</f>
        <v># 6</v>
      </c>
      <c r="D23" s="69" t="str">
        <f>"# " &amp; VALUE(RIGHT(C23,2)+1)</f>
        <v># 7</v>
      </c>
      <c r="E23" s="69" t="str">
        <f>"# " &amp; VALUE(RIGHT(D23,2)+1)</f>
        <v># 8</v>
      </c>
      <c r="F23" s="69" t="str">
        <f>"# " &amp; VALUE(RIGHT(E23,2)+1)</f>
        <v># 9</v>
      </c>
      <c r="G23" s="222"/>
      <c r="H23" s="85"/>
      <c r="I23" s="86" t="s">
        <v>2</v>
      </c>
    </row>
    <row r="24" spans="1:9" ht="17" customHeight="1">
      <c r="A24" s="87"/>
      <c r="B24" s="88" t="s">
        <v>17</v>
      </c>
      <c r="C24" s="89" t="s">
        <v>17</v>
      </c>
      <c r="D24" s="219" t="s">
        <v>17</v>
      </c>
      <c r="E24" s="219" t="s">
        <v>17</v>
      </c>
      <c r="F24" s="219" t="s">
        <v>17</v>
      </c>
      <c r="G24" s="748" t="s">
        <v>103</v>
      </c>
      <c r="H24" s="749"/>
      <c r="I24" s="91"/>
    </row>
    <row r="25" spans="1:9" ht="17" customHeight="1">
      <c r="A25" s="87"/>
      <c r="B25" s="56" t="str">
        <f>LEFT($H$34,5) &amp; " # " &amp; VALUE(RIGHT($H$34,3)-1)</f>
        <v>新聞掏寶  # 240</v>
      </c>
      <c r="C25" s="56" t="str">
        <f>B68</f>
        <v>美食新聞報道 # 68</v>
      </c>
      <c r="D25" s="222" t="str">
        <f>C68</f>
        <v>獨嘉登機指南 #3</v>
      </c>
      <c r="E25" s="222" t="str">
        <f>D68</f>
        <v>美食新聞報道 # 69</v>
      </c>
      <c r="F25" s="222" t="str">
        <f>E68</f>
        <v>動物森友島 #9</v>
      </c>
      <c r="G25" s="750" t="s">
        <v>104</v>
      </c>
      <c r="H25" s="751"/>
      <c r="I25" s="91"/>
    </row>
    <row r="26" spans="1:9" s="20" customFormat="1" ht="17" customHeight="1" thickBot="1">
      <c r="A26" s="92" t="s">
        <v>5</v>
      </c>
      <c r="B26" s="70"/>
      <c r="C26" s="56"/>
      <c r="D26" s="33"/>
      <c r="E26" s="33"/>
      <c r="F26" s="33"/>
      <c r="G26" s="222" t="s">
        <v>184</v>
      </c>
      <c r="H26" s="223" t="s">
        <v>185</v>
      </c>
      <c r="I26" s="93" t="s">
        <v>5</v>
      </c>
    </row>
    <row r="27" spans="1:9" ht="17" customHeight="1">
      <c r="A27" s="87"/>
      <c r="B27" s="342" t="s">
        <v>17</v>
      </c>
      <c r="C27" s="378"/>
      <c r="D27" s="378"/>
      <c r="E27" s="378"/>
      <c r="F27" s="378"/>
      <c r="G27" s="95"/>
      <c r="H27" s="89"/>
      <c r="I27" s="96"/>
    </row>
    <row r="28" spans="1:9" ht="17" customHeight="1">
      <c r="A28" s="97" t="s">
        <v>2</v>
      </c>
      <c r="B28" s="343"/>
      <c r="C28" s="374"/>
      <c r="D28" s="374" t="s">
        <v>265</v>
      </c>
      <c r="E28" s="374"/>
      <c r="F28" s="374"/>
      <c r="G28" s="224"/>
      <c r="H28" s="223"/>
      <c r="I28" s="86" t="s">
        <v>2</v>
      </c>
    </row>
    <row r="29" spans="1:9" ht="17" customHeight="1">
      <c r="A29" s="87"/>
      <c r="B29" s="343" t="s">
        <v>284</v>
      </c>
      <c r="C29" s="374" t="s">
        <v>290</v>
      </c>
      <c r="D29" s="374" t="s">
        <v>291</v>
      </c>
      <c r="E29" s="374" t="s">
        <v>292</v>
      </c>
      <c r="F29" s="374" t="s">
        <v>113</v>
      </c>
      <c r="G29" s="222"/>
      <c r="H29" s="223"/>
      <c r="I29" s="91"/>
    </row>
    <row r="30" spans="1:9" s="20" customFormat="1" ht="17" customHeight="1" thickBot="1">
      <c r="A30" s="92" t="s">
        <v>6</v>
      </c>
      <c r="B30" s="388"/>
      <c r="C30" s="365"/>
      <c r="D30" s="365"/>
      <c r="E30" s="365"/>
      <c r="F30" s="365"/>
      <c r="G30" s="99" t="s">
        <v>23</v>
      </c>
      <c r="H30" s="62"/>
      <c r="I30" s="100" t="s">
        <v>6</v>
      </c>
    </row>
    <row r="31" spans="1:9" ht="17" customHeight="1">
      <c r="A31" s="101"/>
      <c r="B31" s="94" t="s">
        <v>17</v>
      </c>
      <c r="C31" s="38"/>
      <c r="D31" s="38"/>
      <c r="E31" s="39" t="str">
        <f>$E$70</f>
        <v>東張西望  Scoop 2025</v>
      </c>
      <c r="F31" s="38"/>
      <c r="G31" s="6"/>
      <c r="H31" s="74"/>
      <c r="I31" s="75"/>
    </row>
    <row r="32" spans="1:9" ht="17" customHeight="1">
      <c r="A32" s="97" t="s">
        <v>2</v>
      </c>
      <c r="B32" s="31" t="str">
        <f>B9</f>
        <v># 68</v>
      </c>
      <c r="C32" s="69" t="str">
        <f t="shared" ref="C32:D32" si="5">"# " &amp; VALUE(RIGHT(B32,2)+1)</f>
        <v># 69</v>
      </c>
      <c r="D32" s="69" t="str">
        <f t="shared" si="5"/>
        <v># 70</v>
      </c>
      <c r="E32" s="69" t="str">
        <f t="shared" ref="E32:H32" si="6">E9</f>
        <v># 71</v>
      </c>
      <c r="F32" s="69" t="str">
        <f t="shared" si="6"/>
        <v># 72</v>
      </c>
      <c r="G32" s="69" t="str">
        <f t="shared" si="6"/>
        <v># 73</v>
      </c>
      <c r="H32" s="72" t="str">
        <f t="shared" si="6"/>
        <v># 74</v>
      </c>
      <c r="I32" s="58" t="s">
        <v>2</v>
      </c>
    </row>
    <row r="33" spans="1:9" ht="17" customHeight="1">
      <c r="A33" s="87"/>
      <c r="B33" s="94" t="s">
        <v>17</v>
      </c>
      <c r="C33" s="39"/>
      <c r="D33" s="223" t="s">
        <v>94</v>
      </c>
      <c r="E33" s="223"/>
      <c r="F33" s="223"/>
      <c r="G33" s="102" t="s">
        <v>20</v>
      </c>
      <c r="H33" s="320" t="s">
        <v>24</v>
      </c>
      <c r="I33" s="103"/>
    </row>
    <row r="34" spans="1:9" ht="17" customHeight="1">
      <c r="A34" s="87"/>
      <c r="B34" s="54" t="s">
        <v>186</v>
      </c>
      <c r="C34" s="223" t="str">
        <f>B59</f>
        <v># 1826</v>
      </c>
      <c r="D34" s="223" t="str">
        <f>C59</f>
        <v># 1827</v>
      </c>
      <c r="E34" s="223" t="str">
        <f>D59</f>
        <v># 1828</v>
      </c>
      <c r="F34" s="223" t="str">
        <f>E59</f>
        <v># 1829</v>
      </c>
      <c r="G34" s="104" t="s">
        <v>187</v>
      </c>
      <c r="H34" s="266" t="s">
        <v>188</v>
      </c>
      <c r="I34" s="103"/>
    </row>
    <row r="35" spans="1:9" s="20" customFormat="1" ht="17" customHeight="1" thickBot="1">
      <c r="A35" s="92" t="s">
        <v>7</v>
      </c>
      <c r="B35" s="54"/>
      <c r="C35" s="223"/>
      <c r="D35" s="69"/>
      <c r="E35" s="69"/>
      <c r="F35" s="106">
        <v>1255</v>
      </c>
      <c r="G35" s="32"/>
      <c r="H35" s="319" t="s">
        <v>25</v>
      </c>
      <c r="I35" s="14" t="s">
        <v>7</v>
      </c>
    </row>
    <row r="36" spans="1:9" ht="17" customHeight="1">
      <c r="A36" s="107"/>
      <c r="B36" s="80" t="s">
        <v>17</v>
      </c>
      <c r="C36" s="39"/>
      <c r="D36" s="39"/>
      <c r="E36" s="39" t="s">
        <v>53</v>
      </c>
      <c r="F36" s="39"/>
      <c r="G36" s="108" t="s">
        <v>95</v>
      </c>
      <c r="H36" s="109" t="s">
        <v>189</v>
      </c>
      <c r="I36" s="110"/>
    </row>
    <row r="37" spans="1:9" ht="17" customHeight="1">
      <c r="A37" s="73"/>
      <c r="B37" s="223" t="str">
        <f>B21</f>
        <v># 1270</v>
      </c>
      <c r="C37" s="223" t="str">
        <f t="shared" ref="C37:F37" si="7">"# " &amp; VALUE(RIGHT(B37,4)+1)</f>
        <v># 1271</v>
      </c>
      <c r="D37" s="223" t="str">
        <f t="shared" si="7"/>
        <v># 1272</v>
      </c>
      <c r="E37" s="223" t="str">
        <f t="shared" si="7"/>
        <v># 1273</v>
      </c>
      <c r="F37" s="223" t="str">
        <f t="shared" si="7"/>
        <v># 1274</v>
      </c>
      <c r="G37" s="104" t="s">
        <v>190</v>
      </c>
      <c r="I37" s="103"/>
    </row>
    <row r="38" spans="1:9" ht="17" customHeight="1">
      <c r="A38" s="53" t="s">
        <v>2</v>
      </c>
      <c r="B38" s="69"/>
      <c r="C38" s="69"/>
      <c r="D38" s="69"/>
      <c r="E38" s="69"/>
      <c r="F38" s="111">
        <v>1320</v>
      </c>
      <c r="G38" s="32" t="s">
        <v>26</v>
      </c>
      <c r="H38" s="112" t="s">
        <v>191</v>
      </c>
      <c r="I38" s="113" t="s">
        <v>2</v>
      </c>
    </row>
    <row r="39" spans="1:9" ht="17" customHeight="1">
      <c r="A39" s="114"/>
      <c r="B39" s="240" t="s">
        <v>64</v>
      </c>
      <c r="C39" s="246"/>
      <c r="D39" s="232"/>
      <c r="E39" s="242"/>
      <c r="F39" s="242"/>
      <c r="G39" s="250" t="s">
        <v>62</v>
      </c>
      <c r="H39" s="115" t="s">
        <v>192</v>
      </c>
      <c r="I39" s="103"/>
    </row>
    <row r="40" spans="1:9" ht="17" customHeight="1" thickBot="1">
      <c r="A40" s="73"/>
      <c r="B40" s="247"/>
      <c r="C40" s="241"/>
      <c r="D40" s="248" t="s">
        <v>193</v>
      </c>
      <c r="E40" s="241"/>
      <c r="F40" s="241"/>
      <c r="G40" s="251" t="s">
        <v>194</v>
      </c>
      <c r="H40" s="115"/>
      <c r="I40" s="103"/>
    </row>
    <row r="41" spans="1:9" s="20" customFormat="1" ht="17" customHeight="1" thickBot="1">
      <c r="A41" s="116" t="s">
        <v>8</v>
      </c>
      <c r="B41" s="247" t="s">
        <v>195</v>
      </c>
      <c r="C41" s="241" t="str">
        <f>"# " &amp; VALUE(RIGHT(B41,4)+1)</f>
        <v># 1672</v>
      </c>
      <c r="D41" s="241" t="str">
        <f>"# " &amp; VALUE(RIGHT(C41,4)+1)</f>
        <v># 1673</v>
      </c>
      <c r="E41" s="241" t="str">
        <f>"# " &amp; VALUE(RIGHT(D41,4)+1)</f>
        <v># 1674</v>
      </c>
      <c r="F41" s="241" t="str">
        <f>"# " &amp; VALUE(RIGHT(E41,4)+1)</f>
        <v># 1675</v>
      </c>
      <c r="G41" s="252" t="s">
        <v>21</v>
      </c>
      <c r="H41" s="117"/>
      <c r="I41" s="14" t="s">
        <v>8</v>
      </c>
    </row>
    <row r="42" spans="1:9" ht="17" customHeight="1">
      <c r="A42" s="101"/>
      <c r="B42" s="247"/>
      <c r="C42" s="241"/>
      <c r="D42" s="241"/>
      <c r="E42" s="241"/>
      <c r="F42" s="249">
        <v>1405</v>
      </c>
      <c r="G42" s="746" t="s">
        <v>100</v>
      </c>
      <c r="H42" s="747"/>
      <c r="I42" s="96"/>
    </row>
    <row r="43" spans="1:9" ht="17" customHeight="1">
      <c r="A43" s="87"/>
      <c r="B43" s="361" t="s">
        <v>17</v>
      </c>
      <c r="C43" s="371"/>
      <c r="D43" s="371"/>
      <c r="E43" s="371" t="s">
        <v>36</v>
      </c>
      <c r="F43" s="371"/>
      <c r="G43" s="222" t="str">
        <f>B68</f>
        <v>美食新聞報道 # 68</v>
      </c>
      <c r="H43" s="223" t="str">
        <f>D68</f>
        <v>美食新聞報道 # 69</v>
      </c>
      <c r="I43" s="91"/>
    </row>
    <row r="44" spans="1:9" ht="17" customHeight="1">
      <c r="A44" s="118" t="s">
        <v>2</v>
      </c>
      <c r="B44" s="396" t="s">
        <v>282</v>
      </c>
      <c r="C44" s="374" t="s">
        <v>286</v>
      </c>
      <c r="D44" s="374" t="s">
        <v>287</v>
      </c>
      <c r="E44" s="365" t="s">
        <v>288</v>
      </c>
      <c r="F44" s="365" t="s">
        <v>289</v>
      </c>
      <c r="G44" s="33"/>
      <c r="H44" s="69"/>
      <c r="I44" s="86" t="s">
        <v>2</v>
      </c>
    </row>
    <row r="45" spans="1:9" ht="17" customHeight="1">
      <c r="A45" s="119"/>
      <c r="B45" s="342" t="s">
        <v>17</v>
      </c>
      <c r="C45" s="378"/>
      <c r="D45" s="361"/>
      <c r="E45" s="337"/>
      <c r="F45" s="334"/>
      <c r="G45" s="102" t="s">
        <v>20</v>
      </c>
      <c r="H45" s="130" t="s">
        <v>22</v>
      </c>
      <c r="I45" s="121"/>
    </row>
    <row r="46" spans="1:9" s="20" customFormat="1" ht="17" customHeight="1" thickBot="1">
      <c r="A46" s="122">
        <v>1500</v>
      </c>
      <c r="B46" s="343"/>
      <c r="C46" s="397" t="s">
        <v>196</v>
      </c>
      <c r="D46" s="395"/>
      <c r="E46" s="397" t="s">
        <v>197</v>
      </c>
      <c r="F46" s="372"/>
      <c r="G46" s="149"/>
      <c r="H46" s="76" t="str">
        <f>G95</f>
        <v>醫度講 #16</v>
      </c>
      <c r="I46" s="123">
        <v>1500</v>
      </c>
    </row>
    <row r="47" spans="1:9" ht="17" customHeight="1">
      <c r="A47" s="124"/>
      <c r="B47" s="343" t="s">
        <v>284</v>
      </c>
      <c r="C47" s="374" t="s">
        <v>290</v>
      </c>
      <c r="D47" s="395" t="s">
        <v>293</v>
      </c>
      <c r="E47" s="374" t="s">
        <v>294</v>
      </c>
      <c r="F47" s="372" t="s">
        <v>295</v>
      </c>
      <c r="G47" s="129"/>
      <c r="H47" s="331" t="s">
        <v>44</v>
      </c>
      <c r="I47" s="126"/>
    </row>
    <row r="48" spans="1:9" ht="17" customHeight="1">
      <c r="A48" s="127">
        <v>30</v>
      </c>
      <c r="B48" s="388"/>
      <c r="C48" s="365"/>
      <c r="D48" s="394"/>
      <c r="E48" s="365"/>
      <c r="F48" s="339"/>
      <c r="G48" s="321" t="s">
        <v>198</v>
      </c>
      <c r="H48" s="332" t="s">
        <v>199</v>
      </c>
      <c r="I48" s="86" t="s">
        <v>2</v>
      </c>
    </row>
    <row r="49" spans="1:9" ht="17" customHeight="1">
      <c r="A49" s="119"/>
      <c r="B49" s="399" t="s">
        <v>17</v>
      </c>
      <c r="C49" s="398"/>
      <c r="D49" s="400" t="str">
        <f>D22</f>
        <v>江湖見 Journey to Jianghu (15 EPI)</v>
      </c>
      <c r="E49" s="398"/>
      <c r="F49" s="683"/>
      <c r="G49" s="129"/>
      <c r="H49" s="297" t="s">
        <v>45</v>
      </c>
      <c r="I49" s="91"/>
    </row>
    <row r="50" spans="1:9" s="20" customFormat="1" ht="17" customHeight="1" thickBot="1">
      <c r="A50" s="122">
        <v>1600</v>
      </c>
      <c r="B50" s="31" t="str">
        <f>B23</f>
        <v># 5</v>
      </c>
      <c r="C50" s="69" t="str">
        <f>B88</f>
        <v># 6</v>
      </c>
      <c r="D50" s="69" t="str">
        <f>"# " &amp; VALUE(RIGHT(C50,2)+1)</f>
        <v># 7</v>
      </c>
      <c r="E50" s="69" t="str">
        <f>"# " &amp; VALUE(RIGHT(D50,2)+1)</f>
        <v># 8</v>
      </c>
      <c r="F50" s="685"/>
      <c r="G50" s="129"/>
      <c r="H50" s="333"/>
      <c r="I50" s="123">
        <v>1600</v>
      </c>
    </row>
    <row r="51" spans="1:9" ht="17" customHeight="1">
      <c r="A51" s="21"/>
      <c r="B51" s="446" t="s">
        <v>313</v>
      </c>
      <c r="C51" s="219" t="s">
        <v>71</v>
      </c>
      <c r="D51" s="133" t="s">
        <v>73</v>
      </c>
      <c r="E51" s="80" t="s">
        <v>75</v>
      </c>
      <c r="F51" s="220" t="s">
        <v>47</v>
      </c>
      <c r="G51" s="129"/>
      <c r="H51" s="130" t="s">
        <v>22</v>
      </c>
      <c r="I51" s="81"/>
    </row>
    <row r="52" spans="1:9" ht="17" customHeight="1">
      <c r="A52" s="45"/>
      <c r="B52" s="447" t="s">
        <v>314</v>
      </c>
      <c r="C52" s="136" t="s">
        <v>201</v>
      </c>
      <c r="D52" s="137" t="s">
        <v>202</v>
      </c>
      <c r="E52" s="138" t="s">
        <v>203</v>
      </c>
      <c r="F52" s="322" t="s">
        <v>204</v>
      </c>
      <c r="G52" s="323"/>
      <c r="H52" s="324" t="str">
        <f>G81</f>
        <v>意料之踪 # 8</v>
      </c>
      <c r="I52" s="141"/>
    </row>
    <row r="53" spans="1:9" ht="16.75" customHeight="1">
      <c r="A53" s="30">
        <v>30</v>
      </c>
      <c r="B53" s="444" t="s">
        <v>274</v>
      </c>
      <c r="C53" s="33" t="s">
        <v>119</v>
      </c>
      <c r="D53" s="33" t="s">
        <v>119</v>
      </c>
      <c r="E53" s="33" t="s">
        <v>119</v>
      </c>
      <c r="F53" s="33" t="s">
        <v>205</v>
      </c>
      <c r="G53" s="675">
        <v>1625</v>
      </c>
      <c r="H53" s="147"/>
      <c r="I53" s="143">
        <v>30</v>
      </c>
    </row>
    <row r="54" spans="1:9" ht="17" customHeight="1">
      <c r="A54" s="45"/>
      <c r="B54" s="401" t="s">
        <v>100</v>
      </c>
      <c r="C54" s="325" t="s">
        <v>206</v>
      </c>
      <c r="D54" s="146" t="s">
        <v>207</v>
      </c>
      <c r="E54" s="744" t="s">
        <v>78</v>
      </c>
      <c r="F54" s="752"/>
      <c r="G54" s="102" t="s">
        <v>20</v>
      </c>
      <c r="H54" s="130" t="s">
        <v>22</v>
      </c>
      <c r="I54" s="121"/>
    </row>
    <row r="55" spans="1:9" ht="17" customHeight="1">
      <c r="A55" s="45"/>
      <c r="B55" s="403" t="s">
        <v>187</v>
      </c>
      <c r="C55" s="56" t="s">
        <v>122</v>
      </c>
      <c r="D55" s="223" t="s">
        <v>77</v>
      </c>
      <c r="E55" s="727" t="s">
        <v>208</v>
      </c>
      <c r="F55" s="753"/>
      <c r="G55" s="149" t="s">
        <v>164</v>
      </c>
      <c r="H55" s="225" t="str">
        <f>G68</f>
        <v>新聞透視 # 11</v>
      </c>
      <c r="I55" s="121"/>
    </row>
    <row r="56" spans="1:9" s="20" customFormat="1" ht="17" customHeight="1" thickBot="1">
      <c r="A56" s="151">
        <v>1700</v>
      </c>
      <c r="B56" s="360"/>
      <c r="C56" s="69" t="s">
        <v>181</v>
      </c>
      <c r="D56" s="33" t="s">
        <v>119</v>
      </c>
      <c r="E56" s="222" t="s">
        <v>209</v>
      </c>
      <c r="F56" s="69" t="str">
        <f>"# " &amp; VALUE(RIGHT(E56,2)+1)</f>
        <v># 76</v>
      </c>
      <c r="G56" s="153">
        <v>1650</v>
      </c>
      <c r="H56" s="225"/>
      <c r="I56" s="123">
        <v>1700</v>
      </c>
    </row>
    <row r="57" spans="1:9" ht="17" customHeight="1">
      <c r="A57" s="77"/>
      <c r="B57" s="38" t="s">
        <v>81</v>
      </c>
      <c r="C57" s="154"/>
      <c r="D57" s="80"/>
      <c r="E57" s="80"/>
      <c r="F57" s="80"/>
      <c r="G57" s="102" t="s">
        <v>20</v>
      </c>
      <c r="H57" s="130" t="s">
        <v>22</v>
      </c>
      <c r="I57" s="81"/>
    </row>
    <row r="58" spans="1:9" ht="17" customHeight="1">
      <c r="A58" s="119"/>
      <c r="B58" s="89"/>
      <c r="C58" s="223"/>
      <c r="D58" s="155" t="s">
        <v>80</v>
      </c>
      <c r="E58" s="6"/>
      <c r="F58" s="6"/>
      <c r="G58" s="156" t="s">
        <v>165</v>
      </c>
      <c r="H58" s="225" t="str">
        <f>H34</f>
        <v>新聞掏寶 # 241</v>
      </c>
      <c r="I58" s="121"/>
    </row>
    <row r="59" spans="1:9" ht="17" customHeight="1">
      <c r="A59" s="127">
        <v>30</v>
      </c>
      <c r="B59" s="69" t="s">
        <v>210</v>
      </c>
      <c r="C59" s="69" t="str">
        <f>"# " &amp; VALUE(RIGHT(B59,4)+1)</f>
        <v># 1827</v>
      </c>
      <c r="D59" s="69" t="str">
        <f>"# " &amp; VALUE(RIGHT(C59,4)+1)</f>
        <v># 1828</v>
      </c>
      <c r="E59" s="69" t="str">
        <f>"# " &amp; VALUE(RIGHT(D59,4)+1)</f>
        <v># 1829</v>
      </c>
      <c r="F59" s="69" t="str">
        <f>"# " &amp; VALUE(RIGHT(E59,4)+1)</f>
        <v># 1830</v>
      </c>
      <c r="G59" s="156"/>
      <c r="H59" s="157"/>
      <c r="I59" s="143">
        <v>30</v>
      </c>
    </row>
    <row r="60" spans="1:9" ht="17" customHeight="1">
      <c r="A60" s="158"/>
      <c r="B60" s="89" t="s">
        <v>82</v>
      </c>
      <c r="C60" s="89"/>
      <c r="D60" s="89"/>
      <c r="E60" s="89"/>
      <c r="F60" s="89"/>
      <c r="G60" s="102" t="s">
        <v>20</v>
      </c>
      <c r="H60" s="273" t="s">
        <v>61</v>
      </c>
      <c r="I60" s="121"/>
    </row>
    <row r="61" spans="1:9" ht="17" customHeight="1">
      <c r="A61" s="119"/>
      <c r="B61" s="89"/>
      <c r="C61" s="89"/>
      <c r="D61" s="146" t="s">
        <v>211</v>
      </c>
      <c r="E61" s="146"/>
      <c r="F61" s="146"/>
      <c r="G61" s="104" t="str">
        <f>G37</f>
        <v>思家大戰 # 66</v>
      </c>
      <c r="H61" s="248" t="s">
        <v>212</v>
      </c>
      <c r="I61" s="121"/>
    </row>
    <row r="62" spans="1:9" s="20" customFormat="1" ht="17" customHeight="1" thickBot="1">
      <c r="A62" s="122">
        <v>1800</v>
      </c>
      <c r="B62" s="223" t="s">
        <v>213</v>
      </c>
      <c r="C62" s="223" t="str">
        <f>"# " &amp; VALUE(RIGHT(B62,2)+1)</f>
        <v># 27</v>
      </c>
      <c r="D62" s="223" t="str">
        <f>"# " &amp; VALUE(RIGHT(C62,2)+1)</f>
        <v># 28</v>
      </c>
      <c r="E62" s="223" t="str">
        <f>"# " &amp; VALUE(RIGHT(D62,2)+1)</f>
        <v># 29</v>
      </c>
      <c r="F62" s="223" t="str">
        <f>"# " &amp; VALUE(RIGHT(E62,2)+1)</f>
        <v># 30</v>
      </c>
      <c r="G62" s="32"/>
      <c r="H62" s="319" t="s">
        <v>49</v>
      </c>
      <c r="I62" s="123">
        <v>1800</v>
      </c>
    </row>
    <row r="63" spans="1:9" ht="17" customHeight="1">
      <c r="A63" s="119"/>
      <c r="B63" s="223"/>
      <c r="C63" s="223"/>
      <c r="D63" s="223"/>
      <c r="E63" s="223"/>
      <c r="F63" s="56"/>
      <c r="G63" s="729" t="s">
        <v>214</v>
      </c>
      <c r="H63" s="730"/>
      <c r="I63" s="41"/>
    </row>
    <row r="64" spans="1:9" ht="17" customHeight="1" thickBot="1">
      <c r="A64" s="127">
        <v>30</v>
      </c>
      <c r="B64" s="159"/>
      <c r="C64" s="43"/>
      <c r="D64" s="43"/>
      <c r="E64" s="43"/>
      <c r="F64" s="160"/>
      <c r="G64" s="42" t="str">
        <f>E56</f>
        <v># 75</v>
      </c>
      <c r="H64" s="161" t="str">
        <f>F56</f>
        <v># 76</v>
      </c>
      <c r="I64" s="35">
        <v>30</v>
      </c>
    </row>
    <row r="65" spans="1:9" ht="17" customHeight="1">
      <c r="A65" s="119"/>
      <c r="B65" s="733" t="s">
        <v>215</v>
      </c>
      <c r="C65" s="734"/>
      <c r="D65" s="734"/>
      <c r="E65" s="734"/>
      <c r="F65" s="735"/>
      <c r="G65" s="736" t="s">
        <v>216</v>
      </c>
      <c r="H65" s="737"/>
      <c r="I65" s="41"/>
    </row>
    <row r="66" spans="1:9" s="20" customFormat="1" ht="12.65" customHeight="1" thickBot="1">
      <c r="A66" s="122">
        <v>1900</v>
      </c>
      <c r="B66" s="257"/>
      <c r="C66" s="257"/>
      <c r="D66" s="257"/>
      <c r="E66" s="257"/>
      <c r="F66" s="237">
        <v>1905</v>
      </c>
      <c r="G66" s="258"/>
      <c r="H66" s="259"/>
      <c r="I66" s="162">
        <v>1900</v>
      </c>
    </row>
    <row r="67" spans="1:9" s="20" customFormat="1" ht="17" customHeight="1">
      <c r="A67" s="151"/>
      <c r="B67" s="250" t="s">
        <v>84</v>
      </c>
      <c r="C67" s="384" t="s">
        <v>277</v>
      </c>
      <c r="D67" s="250" t="s">
        <v>84</v>
      </c>
      <c r="E67" s="260" t="s">
        <v>102</v>
      </c>
      <c r="F67" s="261" t="s">
        <v>85</v>
      </c>
      <c r="G67" s="262" t="s">
        <v>59</v>
      </c>
      <c r="H67" s="263" t="s">
        <v>60</v>
      </c>
      <c r="I67" s="164"/>
    </row>
    <row r="68" spans="1:9" s="20" customFormat="1" ht="17" customHeight="1">
      <c r="A68" s="151"/>
      <c r="B68" s="264" t="s">
        <v>217</v>
      </c>
      <c r="C68" s="385" t="s">
        <v>296</v>
      </c>
      <c r="D68" s="264" t="s">
        <v>218</v>
      </c>
      <c r="E68" s="265" t="s">
        <v>219</v>
      </c>
      <c r="F68" s="256" t="s">
        <v>220</v>
      </c>
      <c r="G68" s="251" t="s">
        <v>221</v>
      </c>
      <c r="H68" s="266" t="s">
        <v>222</v>
      </c>
      <c r="I68" s="165"/>
    </row>
    <row r="69" spans="1:9" s="20" customFormat="1" ht="17" customHeight="1">
      <c r="A69" s="45">
        <v>30</v>
      </c>
      <c r="B69" s="267" t="s">
        <v>87</v>
      </c>
      <c r="C69" s="382" t="s">
        <v>279</v>
      </c>
      <c r="D69" s="267" t="s">
        <v>87</v>
      </c>
      <c r="E69" s="268" t="s">
        <v>101</v>
      </c>
      <c r="F69" s="269" t="s">
        <v>223</v>
      </c>
      <c r="G69" s="270" t="s">
        <v>50</v>
      </c>
      <c r="H69" s="271" t="s">
        <v>224</v>
      </c>
      <c r="I69" s="41">
        <v>30</v>
      </c>
    </row>
    <row r="70" spans="1:9" ht="17" customHeight="1">
      <c r="A70" s="166"/>
      <c r="B70" s="272" t="s">
        <v>63</v>
      </c>
      <c r="C70" s="242"/>
      <c r="D70" s="242"/>
      <c r="E70" s="248" t="s">
        <v>225</v>
      </c>
      <c r="F70" s="242"/>
      <c r="G70" s="242"/>
      <c r="H70" s="242"/>
      <c r="I70" s="167"/>
    </row>
    <row r="71" spans="1:9" s="20" customFormat="1" ht="17" customHeight="1" thickBot="1">
      <c r="A71" s="151">
        <v>2000</v>
      </c>
      <c r="B71" s="247" t="s">
        <v>226</v>
      </c>
      <c r="C71" s="227" t="str">
        <f t="shared" ref="C71:H71" si="8">"# " &amp; VALUE(RIGHT(B71,2)+1)</f>
        <v># 70</v>
      </c>
      <c r="D71" s="227" t="str">
        <f t="shared" si="8"/>
        <v># 71</v>
      </c>
      <c r="E71" s="227" t="str">
        <f t="shared" si="8"/>
        <v># 72</v>
      </c>
      <c r="F71" s="227" t="str">
        <f t="shared" si="8"/>
        <v># 73</v>
      </c>
      <c r="G71" s="227" t="str">
        <f t="shared" si="8"/>
        <v># 74</v>
      </c>
      <c r="H71" s="227" t="str">
        <f t="shared" si="8"/>
        <v># 75</v>
      </c>
      <c r="I71" s="162">
        <v>2000</v>
      </c>
    </row>
    <row r="72" spans="1:9" s="20" customFormat="1" ht="17" customHeight="1">
      <c r="A72" s="168"/>
      <c r="B72" s="342" t="s">
        <v>280</v>
      </c>
      <c r="C72" s="387" t="s">
        <v>281</v>
      </c>
      <c r="D72" s="337"/>
      <c r="E72" s="337" t="s">
        <v>227</v>
      </c>
      <c r="F72" s="371"/>
      <c r="G72" s="274" t="s">
        <v>228</v>
      </c>
      <c r="H72" s="275" t="s">
        <v>56</v>
      </c>
      <c r="I72" s="164"/>
    </row>
    <row r="73" spans="1:9" ht="17" customHeight="1">
      <c r="A73" s="45">
        <v>30</v>
      </c>
      <c r="B73" s="343" t="s">
        <v>286</v>
      </c>
      <c r="C73" s="374" t="s">
        <v>287</v>
      </c>
      <c r="D73" s="374" t="s">
        <v>288</v>
      </c>
      <c r="E73" s="374" t="s">
        <v>289</v>
      </c>
      <c r="F73" s="374" t="s">
        <v>297</v>
      </c>
      <c r="G73" s="276"/>
      <c r="H73" s="277"/>
      <c r="I73" s="35">
        <v>30</v>
      </c>
    </row>
    <row r="74" spans="1:9" ht="17" customHeight="1">
      <c r="A74" s="36"/>
      <c r="B74" s="342" t="s">
        <v>283</v>
      </c>
      <c r="C74" s="337"/>
      <c r="D74" s="371" t="s">
        <v>281</v>
      </c>
      <c r="E74" s="378"/>
      <c r="F74" s="378"/>
      <c r="G74" s="278"/>
      <c r="H74" s="279"/>
      <c r="I74" s="169"/>
    </row>
    <row r="75" spans="1:9" ht="17" customHeight="1" thickBot="1">
      <c r="A75" s="45"/>
      <c r="B75" s="344"/>
      <c r="C75" s="386"/>
      <c r="D75" s="374"/>
      <c r="E75" s="374"/>
      <c r="F75" s="374"/>
      <c r="G75" s="326" t="s">
        <v>229</v>
      </c>
      <c r="H75" s="281"/>
      <c r="I75" s="41"/>
    </row>
    <row r="76" spans="1:9" s="20" customFormat="1" ht="17" customHeight="1" thickBot="1">
      <c r="A76" s="171">
        <v>2100</v>
      </c>
      <c r="B76" s="343"/>
      <c r="C76" s="345"/>
      <c r="D76" s="341" t="s">
        <v>230</v>
      </c>
      <c r="E76" s="374"/>
      <c r="F76" s="374"/>
      <c r="G76" s="327" t="s">
        <v>231</v>
      </c>
      <c r="H76" s="284"/>
      <c r="I76" s="162">
        <v>2100</v>
      </c>
    </row>
    <row r="77" spans="1:9" s="20" customFormat="1" ht="17" customHeight="1">
      <c r="A77" s="168"/>
      <c r="B77" s="343" t="s">
        <v>290</v>
      </c>
      <c r="C77" s="374" t="s">
        <v>291</v>
      </c>
      <c r="D77" s="374" t="s">
        <v>292</v>
      </c>
      <c r="E77" s="374" t="s">
        <v>113</v>
      </c>
      <c r="F77" s="374" t="s">
        <v>298</v>
      </c>
      <c r="G77" s="285"/>
      <c r="H77" s="281" t="s">
        <v>232</v>
      </c>
      <c r="I77" s="164"/>
    </row>
    <row r="78" spans="1:9" s="20" customFormat="1" ht="17" customHeight="1">
      <c r="A78" s="151"/>
      <c r="B78" s="343"/>
      <c r="C78" s="374"/>
      <c r="D78" s="374"/>
      <c r="E78" s="374"/>
      <c r="F78" s="374"/>
      <c r="G78" s="278"/>
      <c r="H78" s="284" t="s">
        <v>57</v>
      </c>
      <c r="I78" s="165"/>
    </row>
    <row r="79" spans="1:9" ht="17" customHeight="1">
      <c r="A79" s="30">
        <v>30</v>
      </c>
      <c r="B79" s="346"/>
      <c r="C79" s="365"/>
      <c r="D79" s="374"/>
      <c r="E79" s="365"/>
      <c r="F79" s="372"/>
      <c r="G79" s="328"/>
      <c r="H79" s="286"/>
      <c r="I79" s="35">
        <v>30</v>
      </c>
    </row>
    <row r="80" spans="1:9" ht="17" customHeight="1">
      <c r="A80" s="45"/>
      <c r="B80" s="337" t="s">
        <v>299</v>
      </c>
      <c r="C80" s="361">
        <v>800643900</v>
      </c>
      <c r="D80" s="378"/>
      <c r="E80" s="378"/>
      <c r="F80" s="358"/>
      <c r="G80" s="329" t="s">
        <v>233</v>
      </c>
      <c r="H80" s="286"/>
      <c r="I80" s="41"/>
    </row>
    <row r="81" spans="1:9" ht="17" customHeight="1">
      <c r="A81" s="45"/>
      <c r="B81" s="344"/>
      <c r="C81" s="395"/>
      <c r="D81" s="374"/>
      <c r="E81" s="374"/>
      <c r="F81" s="358"/>
      <c r="G81" s="264" t="s">
        <v>234</v>
      </c>
      <c r="H81" s="255"/>
      <c r="I81" s="41"/>
    </row>
    <row r="82" spans="1:9" s="20" customFormat="1" ht="17" customHeight="1" thickBot="1">
      <c r="A82" s="174">
        <v>2200</v>
      </c>
      <c r="B82" s="402" t="s">
        <v>235</v>
      </c>
      <c r="C82" s="395"/>
      <c r="D82" s="357" t="s">
        <v>256</v>
      </c>
      <c r="E82" s="374"/>
      <c r="F82" s="358"/>
      <c r="G82" s="301" t="s">
        <v>236</v>
      </c>
      <c r="H82" s="290"/>
      <c r="I82" s="162">
        <v>2200</v>
      </c>
    </row>
    <row r="83" spans="1:9" s="20" customFormat="1" ht="17" customHeight="1">
      <c r="A83" s="151"/>
      <c r="B83" s="343" t="s">
        <v>290</v>
      </c>
      <c r="C83" s="356" t="s">
        <v>293</v>
      </c>
      <c r="D83" s="359" t="s">
        <v>294</v>
      </c>
      <c r="E83" s="359" t="s">
        <v>295</v>
      </c>
      <c r="F83" s="355"/>
      <c r="G83" s="457">
        <v>800641584</v>
      </c>
      <c r="H83" s="291" t="s">
        <v>167</v>
      </c>
      <c r="I83" s="164"/>
    </row>
    <row r="84" spans="1:9" s="20" customFormat="1" ht="17" customHeight="1">
      <c r="A84" s="151"/>
      <c r="B84" s="343"/>
      <c r="C84" s="395"/>
      <c r="D84" s="374"/>
      <c r="E84" s="374"/>
      <c r="F84" s="358"/>
      <c r="G84" s="660"/>
      <c r="H84" s="292"/>
      <c r="I84" s="165"/>
    </row>
    <row r="85" spans="1:9" ht="17" customHeight="1">
      <c r="A85" s="30">
        <v>30</v>
      </c>
      <c r="B85" s="346"/>
      <c r="C85" s="396"/>
      <c r="D85" s="365"/>
      <c r="E85" s="340"/>
      <c r="F85" s="354">
        <v>2230</v>
      </c>
      <c r="G85" s="664" t="s">
        <v>237</v>
      </c>
      <c r="H85" s="294" t="s">
        <v>238</v>
      </c>
      <c r="I85" s="35">
        <v>30</v>
      </c>
    </row>
    <row r="86" spans="1:9" ht="17" customHeight="1">
      <c r="A86" s="36"/>
      <c r="B86" s="344">
        <v>800653585</v>
      </c>
      <c r="C86" s="353"/>
      <c r="D86" s="352"/>
      <c r="E86" s="395"/>
      <c r="F86" s="390"/>
      <c r="G86" s="456" t="s">
        <v>315</v>
      </c>
      <c r="H86" s="297" t="s">
        <v>166</v>
      </c>
      <c r="I86" s="41"/>
    </row>
    <row r="87" spans="1:9" ht="17" customHeight="1">
      <c r="A87" s="45"/>
      <c r="B87" s="351"/>
      <c r="C87" s="353"/>
      <c r="D87" s="341" t="s">
        <v>183</v>
      </c>
      <c r="E87" s="383"/>
      <c r="F87" s="350" t="s">
        <v>183</v>
      </c>
      <c r="G87" s="660"/>
      <c r="H87" s="300">
        <v>2245</v>
      </c>
      <c r="I87" s="41"/>
    </row>
    <row r="88" spans="1:9" ht="17" customHeight="1" thickBot="1">
      <c r="A88" s="45"/>
      <c r="B88" s="343" t="s">
        <v>300</v>
      </c>
      <c r="C88" s="374" t="s">
        <v>301</v>
      </c>
      <c r="D88" s="374" t="s">
        <v>302</v>
      </c>
      <c r="E88" s="682">
        <v>2300</v>
      </c>
      <c r="F88" s="358" t="s">
        <v>303</v>
      </c>
      <c r="G88" s="659"/>
      <c r="H88" s="302" t="s">
        <v>162</v>
      </c>
      <c r="I88" s="41"/>
    </row>
    <row r="89" spans="1:9" ht="17" customHeight="1" thickBot="1">
      <c r="A89" s="174">
        <v>2300</v>
      </c>
      <c r="B89" s="346"/>
      <c r="C89" s="365"/>
      <c r="D89" s="349"/>
      <c r="E89" s="686"/>
      <c r="F89" s="349">
        <v>2305</v>
      </c>
      <c r="G89" s="414"/>
      <c r="H89" s="245"/>
      <c r="I89" s="162">
        <v>2300</v>
      </c>
    </row>
    <row r="90" spans="1:9" s="20" customFormat="1" ht="17" customHeight="1">
      <c r="A90" s="181"/>
      <c r="B90" s="344" t="s">
        <v>304</v>
      </c>
      <c r="C90" s="345"/>
      <c r="D90" s="374"/>
      <c r="E90" s="681" t="s">
        <v>54</v>
      </c>
      <c r="F90" s="337">
        <v>800651265</v>
      </c>
      <c r="G90" s="317" t="s">
        <v>58</v>
      </c>
      <c r="H90" s="245" t="s">
        <v>239</v>
      </c>
      <c r="I90" s="164"/>
    </row>
    <row r="91" spans="1:9" s="20" customFormat="1" ht="17" customHeight="1">
      <c r="A91" s="181"/>
      <c r="B91" s="343"/>
      <c r="C91" s="348" t="s">
        <v>240</v>
      </c>
      <c r="D91" s="389"/>
      <c r="E91" s="680"/>
      <c r="F91" s="348" t="s">
        <v>240</v>
      </c>
      <c r="G91" s="251" t="s">
        <v>241</v>
      </c>
      <c r="H91" s="245" t="s">
        <v>163</v>
      </c>
      <c r="I91" s="165"/>
    </row>
    <row r="92" spans="1:9" s="20" customFormat="1" ht="17" customHeight="1" thickBot="1">
      <c r="A92" s="182">
        <v>2315</v>
      </c>
      <c r="B92" s="343" t="s">
        <v>306</v>
      </c>
      <c r="C92" s="374" t="s">
        <v>307</v>
      </c>
      <c r="D92" s="374" t="s">
        <v>308</v>
      </c>
      <c r="E92" s="684"/>
      <c r="F92" s="347" t="s">
        <v>309</v>
      </c>
      <c r="G92" s="252" t="s">
        <v>51</v>
      </c>
      <c r="H92" s="245"/>
      <c r="I92" s="183">
        <v>2315</v>
      </c>
    </row>
    <row r="93" spans="1:9" ht="17" customHeight="1" thickBot="1">
      <c r="A93" s="30">
        <v>30</v>
      </c>
      <c r="B93" s="311"/>
      <c r="C93" s="312"/>
      <c r="D93" s="312"/>
      <c r="E93" s="679" t="s">
        <v>478</v>
      </c>
      <c r="F93" s="312"/>
      <c r="G93" s="738" t="s">
        <v>172</v>
      </c>
      <c r="H93" s="739"/>
      <c r="I93" s="185">
        <v>30</v>
      </c>
    </row>
    <row r="94" spans="1:9" ht="17" customHeight="1">
      <c r="A94" s="36"/>
      <c r="B94" s="247"/>
      <c r="C94" s="313"/>
      <c r="D94" s="313" t="s">
        <v>54</v>
      </c>
      <c r="E94" s="678">
        <v>800653585</v>
      </c>
      <c r="F94" s="313"/>
      <c r="G94" s="274" t="s">
        <v>242</v>
      </c>
      <c r="H94" s="274" t="s">
        <v>92</v>
      </c>
      <c r="I94" s="41"/>
    </row>
    <row r="95" spans="1:9" ht="17" customHeight="1">
      <c r="A95" s="45"/>
      <c r="B95" s="247"/>
      <c r="C95" s="242"/>
      <c r="D95" s="242"/>
      <c r="E95" s="677" t="s">
        <v>183</v>
      </c>
      <c r="F95" s="242"/>
      <c r="G95" s="251" t="s">
        <v>243</v>
      </c>
      <c r="H95" s="251" t="s">
        <v>244</v>
      </c>
      <c r="I95" s="41"/>
    </row>
    <row r="96" spans="1:9" ht="17" customHeight="1" thickBot="1">
      <c r="A96" s="45"/>
      <c r="B96" s="247"/>
      <c r="C96" s="242"/>
      <c r="D96" s="242"/>
      <c r="E96" s="683" t="s">
        <v>305</v>
      </c>
      <c r="F96" s="282">
        <v>2350</v>
      </c>
      <c r="G96" s="318" t="s">
        <v>245</v>
      </c>
      <c r="H96" s="318" t="s">
        <v>93</v>
      </c>
      <c r="I96" s="41"/>
    </row>
    <row r="97" spans="1:9" s="20" customFormat="1" ht="17" customHeight="1" thickBot="1">
      <c r="A97" s="11" t="s">
        <v>9</v>
      </c>
      <c r="B97" s="314"/>
      <c r="C97" s="315"/>
      <c r="D97" s="315" t="s">
        <v>43</v>
      </c>
      <c r="E97" s="676"/>
      <c r="F97" s="315"/>
      <c r="G97" s="252"/>
      <c r="H97" s="252"/>
      <c r="I97" s="44" t="s">
        <v>9</v>
      </c>
    </row>
    <row r="98" spans="1:9" ht="17" customHeight="1">
      <c r="A98" s="21"/>
      <c r="B98" s="49" t="s">
        <v>17</v>
      </c>
      <c r="C98" s="184"/>
      <c r="D98" s="184"/>
      <c r="E98" s="184"/>
      <c r="F98" s="184"/>
      <c r="G98" s="188" t="s">
        <v>22</v>
      </c>
      <c r="H98" s="109" t="s">
        <v>20</v>
      </c>
      <c r="I98" s="29"/>
    </row>
    <row r="99" spans="1:9" ht="17" customHeight="1">
      <c r="A99" s="45"/>
      <c r="B99" s="89"/>
      <c r="C99" s="6"/>
      <c r="D99" s="6" t="str">
        <f>D58</f>
        <v>兄弟幫 Big Boys Club (2505 EPI)</v>
      </c>
      <c r="E99" s="6"/>
      <c r="F99" s="178"/>
      <c r="G99" s="189" t="str">
        <f>G68</f>
        <v>新聞透視 # 11</v>
      </c>
      <c r="H99" s="105" t="str">
        <f>H34</f>
        <v>新聞掏寶 # 241</v>
      </c>
      <c r="I99" s="41"/>
    </row>
    <row r="100" spans="1:9" ht="17" customHeight="1">
      <c r="A100" s="30">
        <v>30</v>
      </c>
      <c r="B100" s="69" t="str">
        <f>B59</f>
        <v># 1826</v>
      </c>
      <c r="C100" s="69" t="str">
        <f>C59</f>
        <v># 1827</v>
      </c>
      <c r="D100" s="69" t="str">
        <f>D59</f>
        <v># 1828</v>
      </c>
      <c r="E100" s="69" t="str">
        <f>E59</f>
        <v># 1829</v>
      </c>
      <c r="F100" s="69" t="str">
        <f>F59</f>
        <v># 1830</v>
      </c>
      <c r="G100" s="180"/>
      <c r="H100" s="190"/>
      <c r="I100" s="35">
        <v>30</v>
      </c>
    </row>
    <row r="101" spans="1:9" ht="17" customHeight="1">
      <c r="A101" s="45"/>
      <c r="B101" s="376" t="s">
        <v>17</v>
      </c>
      <c r="C101" s="371"/>
      <c r="D101" s="378"/>
      <c r="E101" s="378"/>
      <c r="F101" s="406"/>
      <c r="G101" s="163" t="s">
        <v>22</v>
      </c>
      <c r="H101" s="109" t="s">
        <v>20</v>
      </c>
      <c r="I101" s="191"/>
    </row>
    <row r="102" spans="1:9" s="20" customFormat="1" ht="17" customHeight="1" thickBot="1">
      <c r="A102" s="11" t="s">
        <v>10</v>
      </c>
      <c r="B102" s="408" t="s">
        <v>235</v>
      </c>
      <c r="C102" s="374"/>
      <c r="D102" s="357" t="s">
        <v>256</v>
      </c>
      <c r="E102" s="374"/>
      <c r="F102" s="405" t="s">
        <v>310</v>
      </c>
      <c r="G102" s="192" t="s">
        <v>246</v>
      </c>
      <c r="H102" s="79" t="str">
        <f>H61</f>
        <v>財經透視 # 11</v>
      </c>
      <c r="I102" s="14" t="s">
        <v>10</v>
      </c>
    </row>
    <row r="103" spans="1:9" ht="17" customHeight="1">
      <c r="A103" s="107"/>
      <c r="B103" s="375" t="s">
        <v>290</v>
      </c>
      <c r="C103" s="359" t="s">
        <v>293</v>
      </c>
      <c r="D103" s="359" t="s">
        <v>294</v>
      </c>
      <c r="E103" s="359" t="s">
        <v>295</v>
      </c>
      <c r="F103" s="355"/>
      <c r="G103" s="163" t="s">
        <v>22</v>
      </c>
      <c r="H103" s="109" t="s">
        <v>20</v>
      </c>
      <c r="I103" s="110"/>
    </row>
    <row r="104" spans="1:9" ht="17" customHeight="1">
      <c r="A104" s="193">
        <v>30</v>
      </c>
      <c r="B104" s="404"/>
      <c r="C104" s="365"/>
      <c r="D104" s="365"/>
      <c r="E104" s="687" t="s">
        <v>479</v>
      </c>
      <c r="F104" s="407"/>
      <c r="G104" s="192" t="s">
        <v>247</v>
      </c>
      <c r="H104" s="105" t="str">
        <f>H68</f>
        <v>星期日檔案 # 11</v>
      </c>
      <c r="I104" s="113">
        <v>30</v>
      </c>
    </row>
    <row r="105" spans="1:9" ht="17" customHeight="1">
      <c r="A105" s="114"/>
      <c r="B105" s="342" t="s">
        <v>17</v>
      </c>
      <c r="C105" s="340"/>
      <c r="D105" s="374"/>
      <c r="E105" s="374"/>
      <c r="F105" s="391"/>
      <c r="G105" s="163" t="s">
        <v>22</v>
      </c>
      <c r="H105" s="130" t="s">
        <v>22</v>
      </c>
      <c r="I105" s="60"/>
    </row>
    <row r="106" spans="1:9" s="20" customFormat="1" ht="17" customHeight="1" thickBot="1">
      <c r="A106" s="11" t="s">
        <v>11</v>
      </c>
      <c r="B106" s="343"/>
      <c r="C106" s="345"/>
      <c r="D106" s="374" t="s">
        <v>265</v>
      </c>
      <c r="E106" s="374"/>
      <c r="F106" s="372"/>
      <c r="G106" s="176" t="s">
        <v>248</v>
      </c>
      <c r="H106" s="115"/>
      <c r="I106" s="44" t="s">
        <v>11</v>
      </c>
    </row>
    <row r="107" spans="1:9" ht="17" customHeight="1">
      <c r="A107" s="107"/>
      <c r="B107" s="343" t="s">
        <v>290</v>
      </c>
      <c r="C107" s="374" t="s">
        <v>291</v>
      </c>
      <c r="D107" s="374" t="s">
        <v>292</v>
      </c>
      <c r="E107" s="374" t="s">
        <v>113</v>
      </c>
      <c r="F107" s="374" t="s">
        <v>298</v>
      </c>
      <c r="G107" s="177"/>
      <c r="H107" s="115"/>
      <c r="I107" s="52"/>
    </row>
    <row r="108" spans="1:9" ht="17" customHeight="1">
      <c r="A108" s="73">
        <v>30</v>
      </c>
      <c r="B108" s="388"/>
      <c r="C108" s="365"/>
      <c r="D108" s="365"/>
      <c r="E108" s="687" t="s">
        <v>480</v>
      </c>
      <c r="F108" s="372"/>
      <c r="G108" s="194"/>
      <c r="H108" s="170" t="str">
        <f>H77</f>
        <v>中年好聲音3 #19</v>
      </c>
      <c r="I108" s="58">
        <v>30</v>
      </c>
    </row>
    <row r="109" spans="1:9" ht="17" customHeight="1">
      <c r="A109" s="114"/>
      <c r="B109" s="195" t="s">
        <v>17</v>
      </c>
      <c r="C109" s="38"/>
      <c r="D109" s="38" t="str">
        <f>$E$72</f>
        <v xml:space="preserve">愛．回家之開心速遞  Lo And Behold </v>
      </c>
      <c r="E109" s="38"/>
      <c r="F109" s="64"/>
      <c r="G109" s="196" t="s">
        <v>22</v>
      </c>
      <c r="H109" s="115"/>
      <c r="I109" s="60"/>
    </row>
    <row r="110" spans="1:9" s="20" customFormat="1" ht="17" customHeight="1" thickBot="1">
      <c r="A110" s="11" t="s">
        <v>12</v>
      </c>
      <c r="B110" s="31" t="str">
        <f>B73</f>
        <v># 2508</v>
      </c>
      <c r="C110" s="69" t="str">
        <f t="shared" ref="C110:F110" si="9">C73</f>
        <v># 2509</v>
      </c>
      <c r="D110" s="69" t="str">
        <f t="shared" si="9"/>
        <v># 2510</v>
      </c>
      <c r="E110" s="69" t="str">
        <f t="shared" si="9"/>
        <v># 2511</v>
      </c>
      <c r="F110" s="70" t="str">
        <f t="shared" si="9"/>
        <v># 2512</v>
      </c>
      <c r="G110" s="69" t="str">
        <f>G37</f>
        <v>思家大戰 # 66</v>
      </c>
      <c r="H110" s="197"/>
      <c r="I110" s="44" t="s">
        <v>12</v>
      </c>
    </row>
    <row r="111" spans="1:9" ht="17" customHeight="1">
      <c r="A111" s="107"/>
      <c r="B111" s="195" t="s">
        <v>17</v>
      </c>
      <c r="C111" s="80"/>
      <c r="D111" s="223" t="s">
        <v>249</v>
      </c>
      <c r="E111" s="38"/>
      <c r="F111" s="38"/>
      <c r="G111" s="223"/>
      <c r="H111" s="172"/>
      <c r="I111" s="52"/>
    </row>
    <row r="112" spans="1:9" ht="17" customHeight="1">
      <c r="A112" s="193">
        <v>30</v>
      </c>
      <c r="B112" s="31" t="str">
        <f>B71</f>
        <v># 69</v>
      </c>
      <c r="C112" s="69" t="str">
        <f t="shared" ref="C112:F112" si="10">C71</f>
        <v># 70</v>
      </c>
      <c r="D112" s="69" t="str">
        <f t="shared" si="10"/>
        <v># 71</v>
      </c>
      <c r="E112" s="69" t="str">
        <f t="shared" si="10"/>
        <v># 72</v>
      </c>
      <c r="F112" s="69" t="str">
        <f t="shared" si="10"/>
        <v># 73</v>
      </c>
      <c r="G112" s="69" t="str">
        <f>G71</f>
        <v># 74</v>
      </c>
      <c r="H112" s="198"/>
      <c r="I112" s="58">
        <v>30</v>
      </c>
    </row>
    <row r="113" spans="1:9" ht="17" customHeight="1">
      <c r="A113" s="73"/>
      <c r="B113" s="199" t="s">
        <v>17</v>
      </c>
      <c r="C113" s="80" t="s">
        <v>17</v>
      </c>
      <c r="D113" s="133" t="s">
        <v>17</v>
      </c>
      <c r="E113" s="220" t="s">
        <v>17</v>
      </c>
      <c r="F113" s="220" t="s">
        <v>17</v>
      </c>
      <c r="G113" s="163" t="s">
        <v>22</v>
      </c>
      <c r="H113" s="223" t="s">
        <v>249</v>
      </c>
      <c r="I113" s="75"/>
    </row>
    <row r="114" spans="1:9" s="20" customFormat="1" ht="17" customHeight="1" thickBot="1">
      <c r="A114" s="11" t="s">
        <v>15</v>
      </c>
      <c r="B114" s="83" t="str">
        <f>B68</f>
        <v>美食新聞報道 # 68</v>
      </c>
      <c r="C114" s="223" t="str">
        <f>$C$68</f>
        <v>獨嘉登機指南 #3</v>
      </c>
      <c r="D114" s="149" t="str">
        <f>D68</f>
        <v>美食新聞報道 # 69</v>
      </c>
      <c r="E114" s="32" t="str">
        <f>$E$68</f>
        <v>動物森友島 #9</v>
      </c>
      <c r="F114" s="33" t="str">
        <f>F68</f>
        <v>最強生命線 # 388</v>
      </c>
      <c r="G114" s="156" t="str">
        <f>G81</f>
        <v>意料之踪 # 8</v>
      </c>
      <c r="H114" s="69" t="str">
        <f>H71</f>
        <v># 75</v>
      </c>
      <c r="I114" s="44" t="s">
        <v>15</v>
      </c>
    </row>
    <row r="115" spans="1:9" ht="17" customHeight="1">
      <c r="A115" s="107"/>
      <c r="B115" s="94" t="s">
        <v>17</v>
      </c>
      <c r="C115" s="38"/>
      <c r="D115" s="39"/>
      <c r="E115" s="223"/>
      <c r="F115" s="39"/>
      <c r="G115" s="662" t="s">
        <v>316</v>
      </c>
      <c r="H115" s="130" t="s">
        <v>22</v>
      </c>
      <c r="I115" s="52"/>
    </row>
    <row r="116" spans="1:9" ht="17" customHeight="1">
      <c r="A116" s="193">
        <v>30</v>
      </c>
      <c r="B116" s="200"/>
      <c r="C116" s="223"/>
      <c r="D116" s="146" t="str">
        <f>D61</f>
        <v>玉樓春 Song of Youth (43 EPI)</v>
      </c>
      <c r="E116" s="138"/>
      <c r="F116" s="201"/>
      <c r="G116" s="665" t="str">
        <f>G85</f>
        <v>直播靈接觸 #11 (26 EPI)</v>
      </c>
      <c r="H116" s="203" t="str">
        <f>H85</f>
        <v>鮮美湛江美景遊 #2</v>
      </c>
      <c r="I116" s="58">
        <v>30</v>
      </c>
    </row>
    <row r="117" spans="1:9" ht="17" customHeight="1">
      <c r="A117" s="73"/>
      <c r="B117" s="54" t="str">
        <f>B62</f>
        <v># 26</v>
      </c>
      <c r="C117" s="223" t="str">
        <f>C62</f>
        <v># 27</v>
      </c>
      <c r="D117" s="223" t="str">
        <f>D62</f>
        <v># 28</v>
      </c>
      <c r="E117" s="223" t="str">
        <f>E62</f>
        <v># 29</v>
      </c>
      <c r="F117" s="223" t="str">
        <f>F62</f>
        <v># 30</v>
      </c>
      <c r="G117" s="659"/>
      <c r="H117" s="204" t="s">
        <v>89</v>
      </c>
      <c r="I117" s="60"/>
    </row>
    <row r="118" spans="1:9" s="20" customFormat="1" ht="17" customHeight="1" thickBot="1">
      <c r="A118" s="11" t="s">
        <v>13</v>
      </c>
      <c r="B118" s="61"/>
      <c r="C118" s="69"/>
      <c r="D118" s="69"/>
      <c r="E118" s="69"/>
      <c r="F118" s="69"/>
      <c r="G118" s="661"/>
      <c r="H118" s="225" t="str">
        <f>G91</f>
        <v>勁歌金榜 # 11</v>
      </c>
      <c r="I118" s="44" t="s">
        <v>13</v>
      </c>
    </row>
    <row r="119" spans="1:9" ht="17" customHeight="1">
      <c r="A119" s="45"/>
      <c r="B119" s="195" t="s">
        <v>17</v>
      </c>
      <c r="C119" s="80"/>
      <c r="D119" s="39" t="str">
        <f>D$40</f>
        <v>*流行都市  Big City Shop 2025</v>
      </c>
      <c r="E119" s="38"/>
      <c r="F119" s="64"/>
      <c r="G119" s="163" t="s">
        <v>22</v>
      </c>
      <c r="H119" s="205" t="s">
        <v>20</v>
      </c>
      <c r="I119" s="41"/>
    </row>
    <row r="120" spans="1:9" ht="17" customHeight="1">
      <c r="A120" s="193" t="s">
        <v>2</v>
      </c>
      <c r="B120" s="31" t="str">
        <f>B$41</f>
        <v># 1671</v>
      </c>
      <c r="C120" s="69" t="str">
        <f>C$41</f>
        <v># 1672</v>
      </c>
      <c r="D120" s="69" t="str">
        <f>D$41</f>
        <v># 1673</v>
      </c>
      <c r="E120" s="69" t="str">
        <f>E$41</f>
        <v># 1674</v>
      </c>
      <c r="F120" s="206" t="s">
        <v>250</v>
      </c>
      <c r="G120" s="149" t="str">
        <f>G68</f>
        <v>新聞透視 # 11</v>
      </c>
      <c r="H120" s="117" t="str">
        <f>H38</f>
        <v>最佳拍檔 # 1</v>
      </c>
      <c r="I120" s="58" t="s">
        <v>2</v>
      </c>
    </row>
    <row r="121" spans="1:9" ht="17" customHeight="1">
      <c r="A121" s="73"/>
      <c r="B121" s="175" t="s">
        <v>67</v>
      </c>
      <c r="C121" s="223"/>
      <c r="D121" s="223" t="s">
        <v>66</v>
      </c>
      <c r="E121" s="223"/>
      <c r="F121" s="223"/>
      <c r="G121" s="163" t="s">
        <v>22</v>
      </c>
      <c r="H121" s="76"/>
      <c r="I121" s="75"/>
    </row>
    <row r="122" spans="1:9" ht="17" customHeight="1" thickBot="1">
      <c r="A122" s="207" t="s">
        <v>14</v>
      </c>
      <c r="B122" s="208" t="s">
        <v>213</v>
      </c>
      <c r="C122" s="209" t="s">
        <v>251</v>
      </c>
      <c r="D122" s="209" t="s">
        <v>252</v>
      </c>
      <c r="E122" s="209" t="s">
        <v>253</v>
      </c>
      <c r="F122" s="209" t="s">
        <v>254</v>
      </c>
      <c r="G122" s="210" t="str">
        <f>G40</f>
        <v>周六聊Teen谷 # 10</v>
      </c>
      <c r="H122" s="211"/>
      <c r="I122" s="212" t="s">
        <v>14</v>
      </c>
    </row>
    <row r="123" spans="1:9" ht="17" customHeight="1" thickTop="1">
      <c r="A123" s="213"/>
      <c r="B123" s="214" t="s">
        <v>255</v>
      </c>
      <c r="C123" s="6"/>
      <c r="D123" s="6"/>
      <c r="E123" s="6"/>
      <c r="F123" s="6"/>
      <c r="G123" s="6"/>
      <c r="H123" s="731">
        <f ca="1">TODAY()</f>
        <v>45737</v>
      </c>
      <c r="I123" s="732"/>
    </row>
    <row r="124" spans="1:9" ht="17" customHeight="1"/>
    <row r="125" spans="1:9" ht="17" customHeight="1"/>
    <row r="126" spans="1:9" ht="17" customHeight="1"/>
  </sheetData>
  <mergeCells count="14">
    <mergeCell ref="G93:H93"/>
    <mergeCell ref="H123:I123"/>
    <mergeCell ref="G42:H42"/>
    <mergeCell ref="E54:F54"/>
    <mergeCell ref="E55:F55"/>
    <mergeCell ref="G63:H63"/>
    <mergeCell ref="B65:F65"/>
    <mergeCell ref="G65:H65"/>
    <mergeCell ref="G25:H25"/>
    <mergeCell ref="C1:G1"/>
    <mergeCell ref="H2:I2"/>
    <mergeCell ref="G11:H11"/>
    <mergeCell ref="B12:F12"/>
    <mergeCell ref="G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54E06-454E-433B-849B-CC8ADECE4A88}">
  <dimension ref="A1:L127"/>
  <sheetViews>
    <sheetView zoomScale="70" zoomScaleNormal="70" workbookViewId="0">
      <pane ySplit="4" topLeftCell="A71" activePane="bottomLeft" state="frozen"/>
      <selection pane="bottomLeft" activeCell="E78" sqref="E78"/>
    </sheetView>
  </sheetViews>
  <sheetFormatPr defaultColWidth="9.453125" defaultRowHeight="15.5"/>
  <cols>
    <col min="1" max="1" width="7.6328125" style="657" customWidth="1"/>
    <col min="2" max="8" width="32.6328125" style="461" customWidth="1"/>
    <col min="9" max="9" width="7.6328125" style="658" customWidth="1"/>
    <col min="10" max="16384" width="9.453125" style="461"/>
  </cols>
  <sheetData>
    <row r="1" spans="1:9" ht="36" customHeight="1">
      <c r="A1" s="459"/>
      <c r="B1" s="460"/>
      <c r="C1" s="740" t="s">
        <v>317</v>
      </c>
      <c r="D1" s="740"/>
      <c r="E1" s="740"/>
      <c r="F1" s="740"/>
      <c r="G1" s="740"/>
      <c r="H1" s="460"/>
      <c r="I1" s="460"/>
    </row>
    <row r="2" spans="1:9" ht="17" customHeight="1" thickBot="1">
      <c r="A2" s="462" t="s">
        <v>318</v>
      </c>
      <c r="B2" s="463"/>
      <c r="C2" s="463"/>
      <c r="D2" s="663" t="s">
        <v>18</v>
      </c>
      <c r="E2" s="663"/>
      <c r="F2" s="464"/>
      <c r="G2" s="464"/>
      <c r="H2" s="741" t="s">
        <v>319</v>
      </c>
      <c r="I2" s="741"/>
    </row>
    <row r="3" spans="1:9" ht="17" customHeight="1" thickTop="1">
      <c r="A3" s="465" t="s">
        <v>19</v>
      </c>
      <c r="B3" s="466" t="s">
        <v>27</v>
      </c>
      <c r="C3" s="466" t="s">
        <v>28</v>
      </c>
      <c r="D3" s="466" t="s">
        <v>29</v>
      </c>
      <c r="E3" s="466" t="s">
        <v>178</v>
      </c>
      <c r="F3" s="466" t="s">
        <v>31</v>
      </c>
      <c r="G3" s="466" t="s">
        <v>32</v>
      </c>
      <c r="H3" s="466" t="s">
        <v>33</v>
      </c>
      <c r="I3" s="467" t="s">
        <v>19</v>
      </c>
    </row>
    <row r="4" spans="1:9" ht="17" customHeight="1" thickBot="1">
      <c r="A4" s="468"/>
      <c r="B4" s="469">
        <v>45733</v>
      </c>
      <c r="C4" s="469">
        <f t="shared" ref="C4:H4" si="0">SUM(B4+1)</f>
        <v>45734</v>
      </c>
      <c r="D4" s="470">
        <f t="shared" si="0"/>
        <v>45735</v>
      </c>
      <c r="E4" s="470">
        <f t="shared" si="0"/>
        <v>45736</v>
      </c>
      <c r="F4" s="470">
        <f t="shared" si="0"/>
        <v>45737</v>
      </c>
      <c r="G4" s="470">
        <f t="shared" si="0"/>
        <v>45738</v>
      </c>
      <c r="H4" s="470">
        <f t="shared" si="0"/>
        <v>45739</v>
      </c>
      <c r="I4" s="471"/>
    </row>
    <row r="5" spans="1:9" s="477" customFormat="1" ht="17" customHeight="1" thickBot="1">
      <c r="A5" s="472" t="s">
        <v>14</v>
      </c>
      <c r="B5" s="473"/>
      <c r="C5" s="474"/>
      <c r="D5" s="474"/>
      <c r="E5" s="474"/>
      <c r="F5" s="474"/>
      <c r="G5" s="474"/>
      <c r="H5" s="475"/>
      <c r="I5" s="476" t="s">
        <v>14</v>
      </c>
    </row>
    <row r="6" spans="1:9" ht="17" customHeight="1">
      <c r="A6" s="478"/>
      <c r="B6" s="479" t="s">
        <v>17</v>
      </c>
      <c r="C6" s="480" t="s">
        <v>17</v>
      </c>
      <c r="D6" s="481" t="str">
        <f t="shared" ref="D6:G7" si="1">C52</f>
        <v>好睡好起 Sleep Right, Sleep Tight (10 EPI)</v>
      </c>
      <c r="E6" s="482" t="str">
        <f t="shared" si="1"/>
        <v>湊仔攻略 Daddy, Where's Mom (10 EPI)</v>
      </c>
      <c r="F6" s="483" t="str">
        <f t="shared" si="1"/>
        <v>出走地圖 Off the Grid (Sr.2) (20 EPI)</v>
      </c>
      <c r="G6" s="484" t="str">
        <f t="shared" si="1"/>
        <v>台灣學呢啲 All-You-Can-Learn in Taiwan (10 EPI)</v>
      </c>
      <c r="H6" s="485" t="s">
        <v>17</v>
      </c>
      <c r="I6" s="486"/>
    </row>
    <row r="7" spans="1:9" ht="17" customHeight="1">
      <c r="A7" s="487">
        <v>30</v>
      </c>
      <c r="B7" s="488" t="str">
        <f>LEFT($H$61,5) &amp; " # " &amp; VALUE(RIGHT($H$61,2)-1)</f>
        <v>財經透視  # 11</v>
      </c>
      <c r="C7" s="489" t="str">
        <f>B25</f>
        <v>新聞掏寶  # 241</v>
      </c>
      <c r="D7" s="490" t="str">
        <f t="shared" si="1"/>
        <v># 7</v>
      </c>
      <c r="E7" s="489" t="str">
        <f t="shared" si="1"/>
        <v># 7</v>
      </c>
      <c r="F7" s="490" t="str">
        <f t="shared" si="1"/>
        <v># 7</v>
      </c>
      <c r="G7" s="489" t="str">
        <f t="shared" si="1"/>
        <v># 1</v>
      </c>
      <c r="H7" s="491" t="str">
        <f>D68</f>
        <v>美食新聞報道 # 71</v>
      </c>
      <c r="I7" s="492">
        <v>30</v>
      </c>
    </row>
    <row r="8" spans="1:9" ht="17" customHeight="1">
      <c r="A8" s="493"/>
      <c r="B8" s="494" t="s">
        <v>17</v>
      </c>
      <c r="C8" s="495"/>
      <c r="D8" s="495"/>
      <c r="E8" s="496" t="str">
        <f>$E$70</f>
        <v>東張西望  Scoop 2025</v>
      </c>
      <c r="F8" s="495"/>
      <c r="G8" s="495" t="s">
        <v>41</v>
      </c>
      <c r="H8" s="497"/>
      <c r="I8" s="498"/>
    </row>
    <row r="9" spans="1:9" s="477" customFormat="1" ht="17" customHeight="1" thickBot="1">
      <c r="A9" s="468" t="s">
        <v>0</v>
      </c>
      <c r="B9" s="499" t="s">
        <v>209</v>
      </c>
      <c r="C9" s="500" t="str">
        <f t="shared" ref="C9:H9" si="2">"# " &amp; VALUE(RIGHT(B9,2)+1)</f>
        <v># 76</v>
      </c>
      <c r="D9" s="500" t="str">
        <f t="shared" si="2"/>
        <v># 77</v>
      </c>
      <c r="E9" s="500" t="str">
        <f t="shared" si="2"/>
        <v># 78</v>
      </c>
      <c r="F9" s="500" t="str">
        <f t="shared" si="2"/>
        <v># 79</v>
      </c>
      <c r="G9" s="500" t="str">
        <f t="shared" si="2"/>
        <v># 80</v>
      </c>
      <c r="H9" s="500" t="str">
        <f t="shared" si="2"/>
        <v># 81</v>
      </c>
      <c r="I9" s="501" t="s">
        <v>0</v>
      </c>
    </row>
    <row r="10" spans="1:9" ht="17" customHeight="1">
      <c r="A10" s="502"/>
      <c r="B10" s="228"/>
      <c r="C10" s="229"/>
      <c r="D10" s="229"/>
      <c r="E10" s="229"/>
      <c r="F10" s="230"/>
      <c r="G10" s="228"/>
      <c r="H10" s="231"/>
      <c r="I10" s="486"/>
    </row>
    <row r="11" spans="1:9" ht="17" customHeight="1">
      <c r="A11" s="487">
        <v>30</v>
      </c>
      <c r="B11" s="232"/>
      <c r="C11" s="232"/>
      <c r="D11" s="232"/>
      <c r="E11" s="232"/>
      <c r="F11" s="232"/>
      <c r="G11" s="742" t="s">
        <v>35</v>
      </c>
      <c r="H11" s="743"/>
      <c r="I11" s="492">
        <v>30</v>
      </c>
    </row>
    <row r="12" spans="1:9" ht="17" customHeight="1">
      <c r="A12" s="503"/>
      <c r="B12" s="742" t="s">
        <v>180</v>
      </c>
      <c r="C12" s="734"/>
      <c r="D12" s="734"/>
      <c r="E12" s="734"/>
      <c r="F12" s="735"/>
      <c r="G12" s="233"/>
      <c r="H12" s="234"/>
      <c r="I12" s="498"/>
    </row>
    <row r="13" spans="1:9" s="477" customFormat="1" ht="17" customHeight="1" thickBot="1">
      <c r="A13" s="504" t="s">
        <v>1</v>
      </c>
      <c r="B13" s="235"/>
      <c r="C13" s="236"/>
      <c r="D13" s="236"/>
      <c r="E13" s="236"/>
      <c r="F13" s="237"/>
      <c r="G13" s="238"/>
      <c r="H13" s="239"/>
      <c r="I13" s="501" t="s">
        <v>1</v>
      </c>
    </row>
    <row r="14" spans="1:9" ht="17" customHeight="1">
      <c r="A14" s="505"/>
      <c r="B14" s="506">
        <v>800565353</v>
      </c>
      <c r="C14" s="507"/>
      <c r="D14" s="507"/>
      <c r="E14" s="507"/>
      <c r="F14" s="507"/>
      <c r="G14" s="507"/>
      <c r="H14" s="508"/>
      <c r="I14" s="509"/>
    </row>
    <row r="15" spans="1:9" ht="17" customHeight="1">
      <c r="A15" s="510" t="s">
        <v>2</v>
      </c>
      <c r="B15" s="511"/>
      <c r="C15" s="512"/>
      <c r="D15" s="512"/>
      <c r="E15" s="458" t="s">
        <v>116</v>
      </c>
      <c r="F15" s="512"/>
      <c r="G15" s="458"/>
      <c r="H15" s="513"/>
      <c r="I15" s="514" t="s">
        <v>2</v>
      </c>
    </row>
    <row r="16" spans="1:9" ht="17" customHeight="1">
      <c r="A16" s="515"/>
      <c r="B16" s="511" t="s">
        <v>320</v>
      </c>
      <c r="C16" s="458" t="str">
        <f t="shared" ref="C16:H16" si="3">"# " &amp; VALUE(RIGHT(B16,2)+1)</f>
        <v># 13</v>
      </c>
      <c r="D16" s="458" t="str">
        <f t="shared" si="3"/>
        <v># 14</v>
      </c>
      <c r="E16" s="458" t="str">
        <f t="shared" si="3"/>
        <v># 15</v>
      </c>
      <c r="F16" s="458" t="str">
        <f t="shared" si="3"/>
        <v># 16</v>
      </c>
      <c r="G16" s="458" t="str">
        <f t="shared" si="3"/>
        <v># 17</v>
      </c>
      <c r="H16" s="513" t="str">
        <f t="shared" si="3"/>
        <v># 18</v>
      </c>
      <c r="I16" s="516"/>
    </row>
    <row r="17" spans="1:9" s="477" customFormat="1" ht="17" customHeight="1" thickBot="1">
      <c r="A17" s="504" t="s">
        <v>3</v>
      </c>
      <c r="B17" s="517" t="s">
        <v>23</v>
      </c>
      <c r="C17" s="518"/>
      <c r="D17" s="518"/>
      <c r="E17" s="518"/>
      <c r="F17" s="518"/>
      <c r="G17" s="518"/>
      <c r="H17" s="519"/>
      <c r="I17" s="501" t="s">
        <v>16</v>
      </c>
    </row>
    <row r="18" spans="1:9" s="477" customFormat="1" ht="17" customHeight="1">
      <c r="A18" s="504"/>
      <c r="B18" s="494" t="s">
        <v>17</v>
      </c>
      <c r="C18" s="495"/>
      <c r="D18" s="495"/>
      <c r="E18" s="495" t="s">
        <v>36</v>
      </c>
      <c r="F18" s="521"/>
      <c r="G18" s="522" t="s">
        <v>147</v>
      </c>
      <c r="H18" s="66" t="s">
        <v>321</v>
      </c>
      <c r="I18" s="524"/>
    </row>
    <row r="19" spans="1:9" ht="17" customHeight="1">
      <c r="A19" s="525" t="s">
        <v>2</v>
      </c>
      <c r="B19" s="488" t="s">
        <v>322</v>
      </c>
      <c r="C19" s="526" t="str">
        <f t="shared" ref="C19:F19" si="4">B73</f>
        <v># 2513</v>
      </c>
      <c r="D19" s="526" t="str">
        <f t="shared" si="4"/>
        <v># 2514</v>
      </c>
      <c r="E19" s="526" t="str">
        <f t="shared" si="4"/>
        <v># 2515</v>
      </c>
      <c r="F19" s="527" t="str">
        <f t="shared" si="4"/>
        <v># 2516</v>
      </c>
      <c r="G19" s="526" t="s">
        <v>323</v>
      </c>
      <c r="H19" s="490" t="s">
        <v>115</v>
      </c>
      <c r="I19" s="514" t="s">
        <v>2</v>
      </c>
    </row>
    <row r="20" spans="1:9" ht="17" customHeight="1">
      <c r="A20" s="529"/>
      <c r="B20" s="240" t="s">
        <v>65</v>
      </c>
      <c r="C20" s="330"/>
      <c r="D20" s="330"/>
      <c r="E20" s="330" t="s">
        <v>53</v>
      </c>
      <c r="F20" s="330"/>
      <c r="G20" s="242"/>
      <c r="H20" s="243"/>
      <c r="I20" s="531"/>
    </row>
    <row r="21" spans="1:9" s="477" customFormat="1" ht="17" customHeight="1" thickBot="1">
      <c r="A21" s="472" t="s">
        <v>4</v>
      </c>
      <c r="B21" s="244" t="s">
        <v>324</v>
      </c>
      <c r="C21" s="330" t="str">
        <f t="shared" ref="C21:H21" si="5">"# " &amp; VALUE(RIGHT(B21,4)+1)</f>
        <v># 1278</v>
      </c>
      <c r="D21" s="227" t="str">
        <f t="shared" si="5"/>
        <v># 1279</v>
      </c>
      <c r="E21" s="227" t="str">
        <f t="shared" si="5"/>
        <v># 1280</v>
      </c>
      <c r="F21" s="330" t="str">
        <f t="shared" si="5"/>
        <v># 1281</v>
      </c>
      <c r="G21" s="330" t="str">
        <f t="shared" si="5"/>
        <v># 1282</v>
      </c>
      <c r="H21" s="245" t="str">
        <f t="shared" si="5"/>
        <v># 1283</v>
      </c>
      <c r="I21" s="501" t="s">
        <v>4</v>
      </c>
    </row>
    <row r="22" spans="1:9" ht="17" customHeight="1">
      <c r="A22" s="533"/>
      <c r="B22" s="559" t="s">
        <v>17</v>
      </c>
      <c r="C22" s="495"/>
      <c r="D22" s="535" t="s">
        <v>183</v>
      </c>
      <c r="E22" s="495"/>
      <c r="F22" s="495"/>
      <c r="G22" s="494">
        <v>800551570</v>
      </c>
      <c r="H22" s="536"/>
      <c r="I22" s="537"/>
    </row>
    <row r="23" spans="1:9" ht="17" customHeight="1">
      <c r="A23" s="538" t="s">
        <v>2</v>
      </c>
      <c r="B23" s="488" t="s">
        <v>205</v>
      </c>
      <c r="C23" s="526" t="str">
        <f>B88</f>
        <v># 11</v>
      </c>
      <c r="D23" s="526" t="str">
        <f>"# " &amp; VALUE(RIGHT(C23,2)+1)</f>
        <v># 12</v>
      </c>
      <c r="E23" s="526" t="str">
        <f>"# " &amp; VALUE(RIGHT(D23,2)+1)</f>
        <v># 13</v>
      </c>
      <c r="F23" s="526" t="str">
        <f>"# " &amp; VALUE(RIGHT(E23,2)+1)</f>
        <v># 14</v>
      </c>
      <c r="G23" s="540"/>
      <c r="H23" s="541"/>
      <c r="I23" s="542" t="s">
        <v>2</v>
      </c>
    </row>
    <row r="24" spans="1:9" ht="17" customHeight="1">
      <c r="A24" s="543"/>
      <c r="B24" s="544" t="s">
        <v>17</v>
      </c>
      <c r="C24" s="545" t="s">
        <v>17</v>
      </c>
      <c r="D24" s="546" t="s">
        <v>17</v>
      </c>
      <c r="E24" s="546" t="s">
        <v>17</v>
      </c>
      <c r="F24" s="546" t="s">
        <v>17</v>
      </c>
      <c r="G24" s="748" t="s">
        <v>103</v>
      </c>
      <c r="H24" s="749"/>
      <c r="I24" s="547"/>
    </row>
    <row r="25" spans="1:9" ht="17" customHeight="1">
      <c r="A25" s="543"/>
      <c r="B25" s="513" t="str">
        <f>LEFT($H$34,5) &amp; " # " &amp; VALUE(RIGHT($H$34,3)-1)</f>
        <v>新聞掏寶  # 241</v>
      </c>
      <c r="C25" s="513" t="str">
        <f>B68</f>
        <v>美食新聞報道 # 70</v>
      </c>
      <c r="D25" s="540" t="str">
        <f>C68</f>
        <v>獨嘉登機指南 #4</v>
      </c>
      <c r="E25" s="540" t="str">
        <f>D68</f>
        <v>美食新聞報道 # 71</v>
      </c>
      <c r="F25" s="540" t="str">
        <f>E68</f>
        <v>動物森友島 #10</v>
      </c>
      <c r="G25" s="750" t="s">
        <v>104</v>
      </c>
      <c r="H25" s="751"/>
      <c r="I25" s="547"/>
    </row>
    <row r="26" spans="1:9" s="477" customFormat="1" ht="17" customHeight="1" thickBot="1">
      <c r="A26" s="548" t="s">
        <v>5</v>
      </c>
      <c r="B26" s="527"/>
      <c r="C26" s="513"/>
      <c r="D26" s="490"/>
      <c r="E26" s="490"/>
      <c r="F26" s="490"/>
      <c r="G26" s="540" t="s">
        <v>325</v>
      </c>
      <c r="H26" s="458" t="s">
        <v>326</v>
      </c>
      <c r="I26" s="549" t="s">
        <v>5</v>
      </c>
    </row>
    <row r="27" spans="1:9" ht="17" customHeight="1">
      <c r="A27" s="543"/>
      <c r="B27" s="534" t="s">
        <v>17</v>
      </c>
      <c r="C27" s="496"/>
      <c r="D27" s="496"/>
      <c r="E27" s="496"/>
      <c r="F27" s="636"/>
      <c r="G27" s="550"/>
      <c r="H27" s="545"/>
      <c r="I27" s="551"/>
    </row>
    <row r="28" spans="1:9" ht="17" customHeight="1">
      <c r="A28" s="552" t="s">
        <v>2</v>
      </c>
      <c r="B28" s="553"/>
      <c r="C28" s="458"/>
      <c r="D28" s="458" t="str">
        <f>D76</f>
        <v>奪命提示 Anonymous Signal (30 EPI)</v>
      </c>
      <c r="E28" s="458"/>
      <c r="F28" s="513"/>
      <c r="G28" s="554"/>
      <c r="H28" s="458"/>
      <c r="I28" s="542" t="s">
        <v>2</v>
      </c>
    </row>
    <row r="29" spans="1:9" ht="17" customHeight="1">
      <c r="A29" s="543"/>
      <c r="B29" s="443"/>
      <c r="C29" s="458" t="str">
        <f>B77</f>
        <v># 1</v>
      </c>
      <c r="D29" s="458" t="str">
        <f>"# " &amp; VALUE(RIGHT(D77,2)-1)</f>
        <v># 2</v>
      </c>
      <c r="E29" s="458" t="str">
        <f>"# " &amp; VALUE(RIGHT(E77,2)-1)</f>
        <v># 3</v>
      </c>
      <c r="F29" s="513" t="str">
        <f>E77</f>
        <v># 4</v>
      </c>
      <c r="G29" s="540"/>
      <c r="H29" s="458"/>
      <c r="I29" s="547"/>
    </row>
    <row r="30" spans="1:9" s="477" customFormat="1" ht="17" customHeight="1" thickBot="1">
      <c r="A30" s="548" t="s">
        <v>6</v>
      </c>
      <c r="B30" s="442" t="s">
        <v>327</v>
      </c>
      <c r="C30" s="526"/>
      <c r="D30" s="526"/>
      <c r="E30" s="526"/>
      <c r="F30" s="527"/>
      <c r="G30" s="556" t="s">
        <v>23</v>
      </c>
      <c r="H30" s="518"/>
      <c r="I30" s="557" t="s">
        <v>6</v>
      </c>
    </row>
    <row r="31" spans="1:9" ht="17" customHeight="1">
      <c r="A31" s="558"/>
      <c r="B31" s="553" t="s">
        <v>328</v>
      </c>
      <c r="C31" s="495"/>
      <c r="D31" s="495"/>
      <c r="E31" s="496" t="str">
        <f>$E$70</f>
        <v>東張西望  Scoop 2025</v>
      </c>
      <c r="F31" s="495"/>
      <c r="G31" s="463"/>
      <c r="H31" s="530"/>
      <c r="I31" s="531"/>
    </row>
    <row r="32" spans="1:9" ht="17" customHeight="1">
      <c r="A32" s="552" t="s">
        <v>2</v>
      </c>
      <c r="B32" s="553"/>
      <c r="C32" s="526" t="str">
        <f>B71</f>
        <v># 76</v>
      </c>
      <c r="D32" s="526" t="str">
        <f t="shared" ref="D32" si="6">"# " &amp; VALUE(RIGHT(C32,2)+1)</f>
        <v># 77</v>
      </c>
      <c r="E32" s="526" t="str">
        <f t="shared" ref="E32:H32" si="7">E9</f>
        <v># 78</v>
      </c>
      <c r="F32" s="526" t="str">
        <f t="shared" si="7"/>
        <v># 79</v>
      </c>
      <c r="G32" s="526" t="str">
        <f t="shared" si="7"/>
        <v># 80</v>
      </c>
      <c r="H32" s="560" t="str">
        <f t="shared" si="7"/>
        <v># 81</v>
      </c>
      <c r="I32" s="514" t="s">
        <v>2</v>
      </c>
    </row>
    <row r="33" spans="1:9" ht="17" customHeight="1">
      <c r="A33" s="543"/>
      <c r="B33" s="553"/>
      <c r="C33" s="496"/>
      <c r="D33" s="458" t="s">
        <v>94</v>
      </c>
      <c r="E33" s="458"/>
      <c r="F33" s="458"/>
      <c r="G33" s="561" t="s">
        <v>20</v>
      </c>
      <c r="H33" s="562" t="s">
        <v>24</v>
      </c>
      <c r="I33" s="563"/>
    </row>
    <row r="34" spans="1:9" ht="17" customHeight="1">
      <c r="A34" s="543"/>
      <c r="B34" s="553"/>
      <c r="C34" s="458" t="str">
        <f>B59</f>
        <v># 1831</v>
      </c>
      <c r="D34" s="458" t="str">
        <f>C59</f>
        <v># 1832</v>
      </c>
      <c r="E34" s="458" t="str">
        <f>D59</f>
        <v># 1833</v>
      </c>
      <c r="F34" s="458" t="str">
        <f>E59</f>
        <v># 1834</v>
      </c>
      <c r="G34" s="564" t="s">
        <v>244</v>
      </c>
      <c r="H34" s="565" t="s">
        <v>329</v>
      </c>
      <c r="I34" s="563"/>
    </row>
    <row r="35" spans="1:9" s="477" customFormat="1" ht="17" customHeight="1" thickBot="1">
      <c r="A35" s="548" t="s">
        <v>7</v>
      </c>
      <c r="B35" s="539"/>
      <c r="C35" s="458"/>
      <c r="D35" s="526"/>
      <c r="E35" s="526"/>
      <c r="F35" s="566">
        <v>1255</v>
      </c>
      <c r="G35" s="489"/>
      <c r="H35" s="560" t="s">
        <v>25</v>
      </c>
      <c r="I35" s="471" t="s">
        <v>7</v>
      </c>
    </row>
    <row r="36" spans="1:9" ht="17" customHeight="1">
      <c r="A36" s="567"/>
      <c r="B36" s="536" t="s">
        <v>17</v>
      </c>
      <c r="C36" s="496"/>
      <c r="D36" s="496"/>
      <c r="E36" s="496" t="s">
        <v>53</v>
      </c>
      <c r="F36" s="496"/>
      <c r="G36" s="568" t="s">
        <v>95</v>
      </c>
      <c r="H36" s="569" t="s">
        <v>189</v>
      </c>
      <c r="I36" s="570"/>
    </row>
    <row r="37" spans="1:9" ht="17" customHeight="1">
      <c r="A37" s="529"/>
      <c r="B37" s="458" t="str">
        <f>B21</f>
        <v># 1277</v>
      </c>
      <c r="C37" s="458" t="str">
        <f t="shared" ref="C37:F37" si="8">"# " &amp; VALUE(RIGHT(B37,4)+1)</f>
        <v># 1278</v>
      </c>
      <c r="D37" s="458" t="str">
        <f t="shared" si="8"/>
        <v># 1279</v>
      </c>
      <c r="E37" s="458" t="str">
        <f t="shared" si="8"/>
        <v># 1280</v>
      </c>
      <c r="F37" s="458" t="str">
        <f t="shared" si="8"/>
        <v># 1281</v>
      </c>
      <c r="G37" s="564" t="s">
        <v>330</v>
      </c>
      <c r="I37" s="563"/>
    </row>
    <row r="38" spans="1:9" ht="17" customHeight="1">
      <c r="A38" s="510" t="s">
        <v>2</v>
      </c>
      <c r="B38" s="526"/>
      <c r="C38" s="526"/>
      <c r="D38" s="526"/>
      <c r="E38" s="526"/>
      <c r="F38" s="571">
        <v>1320</v>
      </c>
      <c r="G38" s="489" t="s">
        <v>26</v>
      </c>
      <c r="H38" s="572" t="s">
        <v>331</v>
      </c>
      <c r="I38" s="573" t="s">
        <v>2</v>
      </c>
    </row>
    <row r="39" spans="1:9" ht="17" customHeight="1">
      <c r="A39" s="574"/>
      <c r="B39" s="240" t="s">
        <v>64</v>
      </c>
      <c r="C39" s="246"/>
      <c r="D39" s="232"/>
      <c r="E39" s="242"/>
      <c r="F39" s="242"/>
      <c r="G39" s="250" t="s">
        <v>62</v>
      </c>
      <c r="H39" s="575" t="s">
        <v>192</v>
      </c>
      <c r="I39" s="563"/>
    </row>
    <row r="40" spans="1:9" ht="17" customHeight="1" thickBot="1">
      <c r="A40" s="529"/>
      <c r="B40" s="247"/>
      <c r="C40" s="330"/>
      <c r="D40" s="248" t="s">
        <v>193</v>
      </c>
      <c r="E40" s="330"/>
      <c r="F40" s="330"/>
      <c r="G40" s="251" t="s">
        <v>332</v>
      </c>
      <c r="H40" s="575"/>
      <c r="I40" s="563"/>
    </row>
    <row r="41" spans="1:9" s="477" customFormat="1" ht="17" customHeight="1" thickBot="1">
      <c r="A41" s="576" t="s">
        <v>8</v>
      </c>
      <c r="B41" s="247" t="s">
        <v>333</v>
      </c>
      <c r="C41" s="330" t="str">
        <f>"# " &amp; VALUE(RIGHT(B41,4)+1)</f>
        <v># 1677</v>
      </c>
      <c r="D41" s="330" t="str">
        <f>"# " &amp; VALUE(RIGHT(C41,4)+1)</f>
        <v># 1678</v>
      </c>
      <c r="E41" s="330" t="str">
        <f>"# " &amp; VALUE(RIGHT(D41,4)+1)</f>
        <v># 1679</v>
      </c>
      <c r="F41" s="330" t="str">
        <f>"# " &amp; VALUE(RIGHT(E41,4)+1)</f>
        <v># 1680</v>
      </c>
      <c r="G41" s="252" t="s">
        <v>21</v>
      </c>
      <c r="H41" s="577"/>
      <c r="I41" s="471" t="s">
        <v>8</v>
      </c>
    </row>
    <row r="42" spans="1:9" ht="17" customHeight="1">
      <c r="A42" s="558"/>
      <c r="B42" s="247"/>
      <c r="C42" s="330"/>
      <c r="D42" s="330"/>
      <c r="E42" s="330"/>
      <c r="F42" s="249">
        <v>1405</v>
      </c>
      <c r="G42" s="746" t="s">
        <v>100</v>
      </c>
      <c r="H42" s="747"/>
      <c r="I42" s="551"/>
    </row>
    <row r="43" spans="1:9" ht="17" customHeight="1">
      <c r="A43" s="543"/>
      <c r="B43" s="494" t="s">
        <v>17</v>
      </c>
      <c r="C43" s="495"/>
      <c r="D43" s="495"/>
      <c r="E43" s="495" t="s">
        <v>36</v>
      </c>
      <c r="F43" s="495"/>
      <c r="G43" s="540" t="str">
        <f>B68</f>
        <v>美食新聞報道 # 70</v>
      </c>
      <c r="H43" s="458" t="str">
        <f>D68</f>
        <v>美食新聞報道 # 71</v>
      </c>
      <c r="I43" s="547"/>
    </row>
    <row r="44" spans="1:9" ht="17" customHeight="1">
      <c r="A44" s="578" t="s">
        <v>2</v>
      </c>
      <c r="B44" s="490" t="str">
        <f>B19</f>
        <v># 2512</v>
      </c>
      <c r="C44" s="458" t="str">
        <f>C19</f>
        <v># 2513</v>
      </c>
      <c r="D44" s="458" t="str">
        <f>C73</f>
        <v># 2514</v>
      </c>
      <c r="E44" s="458" t="str">
        <f>D73</f>
        <v># 2515</v>
      </c>
      <c r="F44" s="458" t="str">
        <f>E73</f>
        <v># 2516</v>
      </c>
      <c r="G44" s="490"/>
      <c r="H44" s="526"/>
      <c r="I44" s="542" t="s">
        <v>2</v>
      </c>
    </row>
    <row r="45" spans="1:9" ht="17" customHeight="1">
      <c r="A45" s="579"/>
      <c r="B45" s="534" t="s">
        <v>17</v>
      </c>
      <c r="C45" s="496"/>
      <c r="D45" s="496"/>
      <c r="E45" s="496"/>
      <c r="F45" s="496"/>
      <c r="G45" s="561" t="s">
        <v>20</v>
      </c>
      <c r="H45" s="441" t="s">
        <v>22</v>
      </c>
      <c r="I45" s="580"/>
    </row>
    <row r="46" spans="1:9" s="477" customFormat="1" ht="17" customHeight="1" thickBot="1">
      <c r="A46" s="581">
        <v>1500</v>
      </c>
      <c r="B46" s="555" t="s">
        <v>238</v>
      </c>
      <c r="C46" s="458"/>
      <c r="D46" s="458" t="str">
        <f>D82</f>
        <v>生活在別處的我 What If (20 EPI)</v>
      </c>
      <c r="E46" s="458"/>
      <c r="F46" s="458"/>
      <c r="G46" s="601"/>
      <c r="H46" s="440" t="s">
        <v>334</v>
      </c>
      <c r="I46" s="583">
        <v>1500</v>
      </c>
    </row>
    <row r="47" spans="1:9" ht="17" customHeight="1">
      <c r="A47" s="584"/>
      <c r="B47" s="439">
        <v>1515</v>
      </c>
      <c r="C47" s="458" t="str">
        <f>B83</f>
        <v># 1</v>
      </c>
      <c r="D47" s="458" t="str">
        <f>C83</f>
        <v># 2</v>
      </c>
      <c r="E47" s="458" t="str">
        <f>D83</f>
        <v># 3</v>
      </c>
      <c r="F47" s="458" t="str">
        <f>E83</f>
        <v># 4</v>
      </c>
      <c r="G47" s="587"/>
      <c r="H47" s="331" t="s">
        <v>44</v>
      </c>
      <c r="I47" s="585"/>
    </row>
    <row r="48" spans="1:9" ht="17" customHeight="1">
      <c r="A48" s="586">
        <v>30</v>
      </c>
      <c r="B48" s="438" t="s">
        <v>241</v>
      </c>
      <c r="C48" s="526"/>
      <c r="D48" s="526"/>
      <c r="E48" s="526"/>
      <c r="F48" s="526"/>
      <c r="G48" s="321" t="s">
        <v>232</v>
      </c>
      <c r="H48" s="332" t="s">
        <v>335</v>
      </c>
      <c r="I48" s="542" t="s">
        <v>2</v>
      </c>
    </row>
    <row r="49" spans="1:9" ht="17" customHeight="1">
      <c r="A49" s="579"/>
      <c r="B49" s="559" t="s">
        <v>17</v>
      </c>
      <c r="C49" s="495"/>
      <c r="D49" s="535" t="str">
        <f>D22</f>
        <v>江湖見 Journey to Jianghu (15 EPI)</v>
      </c>
      <c r="E49" s="463"/>
      <c r="F49" s="463"/>
      <c r="G49" s="587"/>
      <c r="H49" s="297" t="s">
        <v>45</v>
      </c>
      <c r="I49" s="547"/>
    </row>
    <row r="50" spans="1:9" s="477" customFormat="1" ht="17" customHeight="1" thickBot="1">
      <c r="A50" s="581">
        <v>1600</v>
      </c>
      <c r="B50" s="488" t="str">
        <f>B23</f>
        <v># 10</v>
      </c>
      <c r="C50" s="526" t="str">
        <f>B88</f>
        <v># 11</v>
      </c>
      <c r="D50" s="526" t="str">
        <f>"# " &amp; VALUE(RIGHT(C50,2)+1)</f>
        <v># 12</v>
      </c>
      <c r="E50" s="526" t="str">
        <f>"# " &amp; VALUE(RIGHT(D50,2)+1)</f>
        <v># 13</v>
      </c>
      <c r="F50" s="526" t="str">
        <f>"# " &amp; VALUE(RIGHT(E50,2)+1)</f>
        <v># 14</v>
      </c>
      <c r="G50" s="587"/>
      <c r="H50" s="333"/>
      <c r="I50" s="583">
        <v>1600</v>
      </c>
    </row>
    <row r="51" spans="1:9" ht="17" customHeight="1">
      <c r="A51" s="478"/>
      <c r="B51" s="589" t="s">
        <v>200</v>
      </c>
      <c r="C51" s="546" t="s">
        <v>71</v>
      </c>
      <c r="D51" s="520" t="s">
        <v>73</v>
      </c>
      <c r="E51" s="536" t="s">
        <v>75</v>
      </c>
      <c r="F51" s="494" t="s">
        <v>336</v>
      </c>
      <c r="G51" s="587"/>
      <c r="H51" s="441" t="s">
        <v>22</v>
      </c>
      <c r="I51" s="537"/>
    </row>
    <row r="52" spans="1:9" ht="17" customHeight="1">
      <c r="A52" s="502"/>
      <c r="B52" s="590" t="s">
        <v>314</v>
      </c>
      <c r="C52" s="591" t="s">
        <v>201</v>
      </c>
      <c r="D52" s="592" t="s">
        <v>202</v>
      </c>
      <c r="E52" s="593" t="s">
        <v>203</v>
      </c>
      <c r="F52" s="322" t="s">
        <v>337</v>
      </c>
      <c r="G52" s="323"/>
      <c r="H52" s="600" t="s">
        <v>338</v>
      </c>
      <c r="I52" s="594"/>
    </row>
    <row r="53" spans="1:9" ht="16.75" customHeight="1">
      <c r="A53" s="487">
        <v>30</v>
      </c>
      <c r="B53" s="488" t="s">
        <v>123</v>
      </c>
      <c r="C53" s="490" t="s">
        <v>339</v>
      </c>
      <c r="D53" s="490" t="s">
        <v>339</v>
      </c>
      <c r="E53" s="490" t="s">
        <v>339</v>
      </c>
      <c r="F53" s="490" t="s">
        <v>115</v>
      </c>
      <c r="G53" s="595"/>
      <c r="H53" s="599"/>
      <c r="I53" s="596">
        <v>30</v>
      </c>
    </row>
    <row r="54" spans="1:9" ht="17" customHeight="1">
      <c r="A54" s="502"/>
      <c r="B54" s="597" t="s">
        <v>20</v>
      </c>
      <c r="C54" s="325" t="s">
        <v>206</v>
      </c>
      <c r="D54" s="657" t="s">
        <v>340</v>
      </c>
      <c r="E54" s="744" t="s">
        <v>78</v>
      </c>
      <c r="F54" s="752"/>
      <c r="G54" s="561" t="s">
        <v>20</v>
      </c>
      <c r="H54" s="441" t="s">
        <v>22</v>
      </c>
      <c r="I54" s="580"/>
    </row>
    <row r="55" spans="1:9" ht="17" customHeight="1">
      <c r="A55" s="502"/>
      <c r="B55" s="564" t="s">
        <v>244</v>
      </c>
      <c r="C55" s="513" t="s">
        <v>122</v>
      </c>
      <c r="D55" s="458" t="s">
        <v>341</v>
      </c>
      <c r="E55" s="727" t="s">
        <v>208</v>
      </c>
      <c r="F55" s="753"/>
      <c r="G55" s="528" t="s">
        <v>342</v>
      </c>
      <c r="H55" s="602" t="str">
        <f>G68</f>
        <v>新聞透視 # 12</v>
      </c>
      <c r="I55" s="580"/>
    </row>
    <row r="56" spans="1:9" s="477" customFormat="1" ht="17" customHeight="1" thickBot="1">
      <c r="A56" s="603">
        <v>1700</v>
      </c>
      <c r="B56" s="437"/>
      <c r="C56" s="526" t="s">
        <v>323</v>
      </c>
      <c r="D56" s="490" t="s">
        <v>115</v>
      </c>
      <c r="E56" s="540" t="s">
        <v>343</v>
      </c>
      <c r="F56" s="526" t="str">
        <f>"# " &amp; VALUE(RIGHT(E56,2)+1)</f>
        <v># 78</v>
      </c>
      <c r="G56" s="561" t="s">
        <v>20</v>
      </c>
      <c r="H56" s="602"/>
      <c r="I56" s="583">
        <v>1700</v>
      </c>
    </row>
    <row r="57" spans="1:9" ht="17" customHeight="1">
      <c r="A57" s="533"/>
      <c r="B57" s="495" t="s">
        <v>81</v>
      </c>
      <c r="C57" s="604"/>
      <c r="D57" s="536"/>
      <c r="E57" s="536"/>
      <c r="F57" s="536"/>
      <c r="G57" s="436"/>
      <c r="H57" s="441" t="s">
        <v>22</v>
      </c>
      <c r="I57" s="537"/>
    </row>
    <row r="58" spans="1:9" ht="17" customHeight="1">
      <c r="A58" s="579"/>
      <c r="B58" s="545"/>
      <c r="C58" s="458"/>
      <c r="D58" s="605" t="s">
        <v>80</v>
      </c>
      <c r="E58" s="463"/>
      <c r="F58" s="463"/>
      <c r="G58" s="606" t="s">
        <v>238</v>
      </c>
      <c r="H58" s="602" t="str">
        <f>H34</f>
        <v>新聞掏寶 # 242</v>
      </c>
      <c r="I58" s="580"/>
    </row>
    <row r="59" spans="1:9" ht="17" customHeight="1">
      <c r="A59" s="586">
        <v>30</v>
      </c>
      <c r="B59" s="526" t="s">
        <v>344</v>
      </c>
      <c r="C59" s="526" t="str">
        <f>"# " &amp; VALUE(RIGHT(B59,4)+1)</f>
        <v># 1832</v>
      </c>
      <c r="D59" s="526" t="str">
        <f>"# " &amp; VALUE(RIGHT(C59,4)+1)</f>
        <v># 1833</v>
      </c>
      <c r="E59" s="526" t="str">
        <f>"# " &amp; VALUE(RIGHT(D59,4)+1)</f>
        <v># 1834</v>
      </c>
      <c r="F59" s="526" t="str">
        <f>"# " &amp; VALUE(RIGHT(E59,4)+1)</f>
        <v># 1835</v>
      </c>
      <c r="G59" s="435"/>
      <c r="H59" s="420"/>
      <c r="I59" s="596">
        <v>30</v>
      </c>
    </row>
    <row r="60" spans="1:9" ht="17" customHeight="1">
      <c r="A60" s="607"/>
      <c r="B60" s="545" t="s">
        <v>82</v>
      </c>
      <c r="C60" s="545"/>
      <c r="D60" s="545"/>
      <c r="E60" s="545"/>
      <c r="F60" s="545"/>
      <c r="G60" s="561" t="s">
        <v>20</v>
      </c>
      <c r="H60" s="273" t="s">
        <v>61</v>
      </c>
      <c r="I60" s="580"/>
    </row>
    <row r="61" spans="1:9" ht="17" customHeight="1">
      <c r="A61" s="579"/>
      <c r="B61" s="545"/>
      <c r="C61" s="545"/>
      <c r="D61" s="598" t="s">
        <v>211</v>
      </c>
      <c r="E61" s="598"/>
      <c r="F61" s="598"/>
      <c r="G61" s="564" t="str">
        <f>G37</f>
        <v>思家大戰 # 67</v>
      </c>
      <c r="H61" s="248" t="s">
        <v>345</v>
      </c>
      <c r="I61" s="580"/>
    </row>
    <row r="62" spans="1:9" s="477" customFormat="1" ht="17" customHeight="1" thickBot="1">
      <c r="A62" s="581">
        <v>1800</v>
      </c>
      <c r="B62" s="458" t="s">
        <v>346</v>
      </c>
      <c r="C62" s="458" t="str">
        <f>"# " &amp; VALUE(RIGHT(B62,2)+1)</f>
        <v># 32</v>
      </c>
      <c r="D62" s="458" t="str">
        <f>"# " &amp; VALUE(RIGHT(C62,2)+1)</f>
        <v># 33</v>
      </c>
      <c r="E62" s="458" t="str">
        <f>"# " &amp; VALUE(RIGHT(D62,2)+1)</f>
        <v># 34</v>
      </c>
      <c r="F62" s="458" t="str">
        <f>"# " &amp; VALUE(RIGHT(E62,2)+1)</f>
        <v># 35</v>
      </c>
      <c r="G62" s="489"/>
      <c r="H62" s="319" t="s">
        <v>49</v>
      </c>
      <c r="I62" s="583">
        <v>1800</v>
      </c>
    </row>
    <row r="63" spans="1:9" ht="17" customHeight="1">
      <c r="A63" s="579"/>
      <c r="B63" s="458"/>
      <c r="C63" s="458"/>
      <c r="D63" s="458"/>
      <c r="E63" s="458"/>
      <c r="F63" s="513"/>
      <c r="G63" s="729" t="s">
        <v>214</v>
      </c>
      <c r="H63" s="730"/>
      <c r="I63" s="498"/>
    </row>
    <row r="64" spans="1:9" ht="17" customHeight="1" thickBot="1">
      <c r="A64" s="586">
        <v>30</v>
      </c>
      <c r="B64" s="608"/>
      <c r="C64" s="500"/>
      <c r="D64" s="500"/>
      <c r="E64" s="500"/>
      <c r="F64" s="609"/>
      <c r="G64" s="499" t="str">
        <f>E56</f>
        <v># 77</v>
      </c>
      <c r="H64" s="610" t="str">
        <f>F56</f>
        <v># 78</v>
      </c>
      <c r="I64" s="492">
        <v>30</v>
      </c>
    </row>
    <row r="65" spans="1:9" ht="17" customHeight="1">
      <c r="A65" s="579"/>
      <c r="B65" s="733" t="s">
        <v>215</v>
      </c>
      <c r="C65" s="734"/>
      <c r="D65" s="734"/>
      <c r="E65" s="734"/>
      <c r="F65" s="735"/>
      <c r="G65" s="736" t="s">
        <v>216</v>
      </c>
      <c r="H65" s="737"/>
      <c r="I65" s="498"/>
    </row>
    <row r="66" spans="1:9" s="477" customFormat="1" ht="12.65" customHeight="1" thickBot="1">
      <c r="A66" s="581">
        <v>1900</v>
      </c>
      <c r="B66" s="257"/>
      <c r="C66" s="257"/>
      <c r="D66" s="257"/>
      <c r="E66" s="257"/>
      <c r="F66" s="237">
        <v>1905</v>
      </c>
      <c r="G66" s="258"/>
      <c r="H66" s="259"/>
      <c r="I66" s="611">
        <v>1900</v>
      </c>
    </row>
    <row r="67" spans="1:9" s="477" customFormat="1" ht="17" customHeight="1">
      <c r="A67" s="603"/>
      <c r="B67" s="250" t="s">
        <v>84</v>
      </c>
      <c r="C67" s="260" t="s">
        <v>347</v>
      </c>
      <c r="D67" s="250" t="s">
        <v>84</v>
      </c>
      <c r="E67" s="260" t="s">
        <v>102</v>
      </c>
      <c r="F67" s="261" t="s">
        <v>85</v>
      </c>
      <c r="G67" s="262" t="s">
        <v>59</v>
      </c>
      <c r="H67" s="263" t="s">
        <v>60</v>
      </c>
      <c r="I67" s="613"/>
    </row>
    <row r="68" spans="1:9" s="477" customFormat="1" ht="17" customHeight="1">
      <c r="A68" s="603"/>
      <c r="B68" s="264" t="s">
        <v>348</v>
      </c>
      <c r="C68" s="265" t="s">
        <v>349</v>
      </c>
      <c r="D68" s="264" t="s">
        <v>350</v>
      </c>
      <c r="E68" s="265" t="s">
        <v>351</v>
      </c>
      <c r="F68" s="256" t="s">
        <v>352</v>
      </c>
      <c r="G68" s="251" t="s">
        <v>353</v>
      </c>
      <c r="H68" s="266" t="s">
        <v>354</v>
      </c>
      <c r="I68" s="614"/>
    </row>
    <row r="69" spans="1:9" s="477" customFormat="1" ht="17" customHeight="1">
      <c r="A69" s="502">
        <v>30</v>
      </c>
      <c r="B69" s="267" t="s">
        <v>87</v>
      </c>
      <c r="C69" s="268" t="s">
        <v>355</v>
      </c>
      <c r="D69" s="267" t="s">
        <v>87</v>
      </c>
      <c r="E69" s="268" t="s">
        <v>101</v>
      </c>
      <c r="F69" s="269" t="s">
        <v>223</v>
      </c>
      <c r="G69" s="270" t="s">
        <v>50</v>
      </c>
      <c r="H69" s="271" t="s">
        <v>224</v>
      </c>
      <c r="I69" s="498">
        <v>30</v>
      </c>
    </row>
    <row r="70" spans="1:9" ht="17" customHeight="1">
      <c r="A70" s="615"/>
      <c r="B70" s="272" t="s">
        <v>63</v>
      </c>
      <c r="C70" s="242"/>
      <c r="D70" s="242"/>
      <c r="E70" s="248" t="s">
        <v>225</v>
      </c>
      <c r="F70" s="242"/>
      <c r="G70" s="242"/>
      <c r="H70" s="242"/>
      <c r="I70" s="616"/>
    </row>
    <row r="71" spans="1:9" s="477" customFormat="1" ht="17" customHeight="1" thickBot="1">
      <c r="A71" s="603">
        <v>2000</v>
      </c>
      <c r="B71" s="247" t="s">
        <v>356</v>
      </c>
      <c r="C71" s="227" t="str">
        <f t="shared" ref="C71:H71" si="9">"# " &amp; VALUE(RIGHT(B71,2)+1)</f>
        <v># 77</v>
      </c>
      <c r="D71" s="227" t="str">
        <f t="shared" si="9"/>
        <v># 78</v>
      </c>
      <c r="E71" s="227" t="str">
        <f t="shared" si="9"/>
        <v># 79</v>
      </c>
      <c r="F71" s="227" t="str">
        <f t="shared" si="9"/>
        <v># 80</v>
      </c>
      <c r="G71" s="227" t="str">
        <f t="shared" si="9"/>
        <v># 81</v>
      </c>
      <c r="H71" s="227" t="str">
        <f t="shared" si="9"/>
        <v># 82</v>
      </c>
      <c r="I71" s="611">
        <v>2000</v>
      </c>
    </row>
    <row r="72" spans="1:9" s="477" customFormat="1" ht="17" customHeight="1">
      <c r="A72" s="617"/>
      <c r="B72" s="272" t="s">
        <v>357</v>
      </c>
      <c r="C72" s="431" t="s">
        <v>358</v>
      </c>
      <c r="D72" s="273"/>
      <c r="E72" s="273" t="s">
        <v>227</v>
      </c>
      <c r="F72" s="430"/>
      <c r="G72" s="678" t="s">
        <v>514</v>
      </c>
      <c r="H72" s="275" t="s">
        <v>56</v>
      </c>
      <c r="I72" s="613"/>
    </row>
    <row r="73" spans="1:9" ht="17" customHeight="1">
      <c r="A73" s="502">
        <v>30</v>
      </c>
      <c r="B73" s="247" t="s">
        <v>359</v>
      </c>
      <c r="C73" s="330" t="str">
        <f>"# " &amp; VALUE(RIGHT(B73,4)+1)</f>
        <v># 2514</v>
      </c>
      <c r="D73" s="330" t="str">
        <f>"# " &amp; VALUE(RIGHT(C73,4)+1)</f>
        <v># 2515</v>
      </c>
      <c r="E73" s="330" t="str">
        <f>"# " &amp; VALUE(RIGHT(D73,4)+1)</f>
        <v># 2516</v>
      </c>
      <c r="F73" s="330" t="str">
        <f>"# " &amp; VALUE(RIGHT(E73,4)+1)</f>
        <v># 2517</v>
      </c>
      <c r="G73" s="725"/>
      <c r="H73" s="277"/>
      <c r="I73" s="492">
        <v>30</v>
      </c>
    </row>
    <row r="74" spans="1:9" ht="17" customHeight="1">
      <c r="A74" s="493"/>
      <c r="B74" s="272" t="s">
        <v>360</v>
      </c>
      <c r="C74" s="273"/>
      <c r="D74" s="430" t="s">
        <v>358</v>
      </c>
      <c r="E74" s="226"/>
      <c r="F74" s="429"/>
      <c r="G74" s="724"/>
      <c r="H74" s="279"/>
      <c r="I74" s="618"/>
    </row>
    <row r="75" spans="1:9" ht="17" customHeight="1" thickBot="1">
      <c r="A75" s="502"/>
      <c r="B75" s="240"/>
      <c r="C75" s="246"/>
      <c r="D75" s="330"/>
      <c r="E75" s="330"/>
      <c r="F75" s="428"/>
      <c r="G75" s="726"/>
      <c r="H75" s="281"/>
      <c r="I75" s="498"/>
    </row>
    <row r="76" spans="1:9" s="477" customFormat="1" ht="17" customHeight="1" thickBot="1">
      <c r="A76" s="620">
        <v>2100</v>
      </c>
      <c r="B76" s="247"/>
      <c r="C76" s="409"/>
      <c r="D76" s="248" t="s">
        <v>361</v>
      </c>
      <c r="E76" s="330"/>
      <c r="F76" s="428"/>
      <c r="G76" s="724" t="s">
        <v>521</v>
      </c>
      <c r="H76" s="284"/>
      <c r="I76" s="611">
        <v>2100</v>
      </c>
    </row>
    <row r="77" spans="1:9" s="477" customFormat="1" ht="17" customHeight="1">
      <c r="A77" s="584"/>
      <c r="B77" s="330" t="s">
        <v>115</v>
      </c>
      <c r="C77" s="330" t="str">
        <f>"# " &amp; VALUE(RIGHT(B77,2)+1)</f>
        <v># 2</v>
      </c>
      <c r="D77" s="330" t="str">
        <f>"# " &amp; VALUE(RIGHT(C77,2)+1)</f>
        <v># 3</v>
      </c>
      <c r="E77" s="330" t="str">
        <f>"# " &amp; VALUE(RIGHT(D77,2)+1)</f>
        <v># 4</v>
      </c>
      <c r="F77" s="428" t="str">
        <f>"# " &amp; VALUE(RIGHT(E77,2)+1)</f>
        <v># 5</v>
      </c>
      <c r="G77" s="683" t="s">
        <v>515</v>
      </c>
      <c r="H77" s="281" t="s">
        <v>362</v>
      </c>
      <c r="I77" s="613"/>
    </row>
    <row r="78" spans="1:9" s="477" customFormat="1" ht="17" customHeight="1">
      <c r="A78" s="434"/>
      <c r="B78" s="330"/>
      <c r="C78" s="330"/>
      <c r="D78" s="330"/>
      <c r="E78" s="330"/>
      <c r="F78" s="428"/>
      <c r="G78" s="723"/>
      <c r="H78" s="284" t="s">
        <v>512</v>
      </c>
      <c r="I78" s="614"/>
    </row>
    <row r="79" spans="1:9" ht="17" customHeight="1">
      <c r="A79" s="586">
        <v>30</v>
      </c>
      <c r="B79" s="330"/>
      <c r="C79" s="330"/>
      <c r="D79" s="330"/>
      <c r="E79" s="330"/>
      <c r="F79" s="428"/>
      <c r="G79" s="683"/>
      <c r="H79" s="286"/>
      <c r="I79" s="492">
        <v>30</v>
      </c>
    </row>
    <row r="80" spans="1:9" ht="17" customHeight="1">
      <c r="A80" s="579"/>
      <c r="B80" s="272" t="s">
        <v>363</v>
      </c>
      <c r="C80" s="273"/>
      <c r="D80" s="226"/>
      <c r="E80" s="226"/>
      <c r="F80" s="429"/>
      <c r="G80" s="722">
        <v>2150</v>
      </c>
      <c r="H80" s="286"/>
      <c r="I80" s="498"/>
    </row>
    <row r="81" spans="1:12" ht="17" customHeight="1">
      <c r="A81" s="579"/>
      <c r="B81" s="240"/>
      <c r="C81" s="330"/>
      <c r="D81" s="330"/>
      <c r="E81" s="330"/>
      <c r="F81" s="428"/>
      <c r="G81" s="721" t="s">
        <v>516</v>
      </c>
      <c r="H81" s="255"/>
      <c r="I81" s="498"/>
    </row>
    <row r="82" spans="1:12" s="477" customFormat="1" ht="17" customHeight="1" thickBot="1">
      <c r="A82" s="581">
        <v>2200</v>
      </c>
      <c r="B82" s="426"/>
      <c r="C82" s="330"/>
      <c r="D82" s="425" t="s">
        <v>364</v>
      </c>
      <c r="E82" s="330"/>
      <c r="F82" s="428"/>
      <c r="G82" s="683" t="s">
        <v>517</v>
      </c>
      <c r="H82" s="290"/>
      <c r="I82" s="611">
        <v>2200</v>
      </c>
    </row>
    <row r="83" spans="1:12" s="477" customFormat="1" ht="17" customHeight="1">
      <c r="A83" s="434"/>
      <c r="B83" s="247" t="s">
        <v>115</v>
      </c>
      <c r="C83" s="330" t="str">
        <f>"# " &amp; VALUE(RIGHT(B83,2)+1)</f>
        <v># 2</v>
      </c>
      <c r="D83" s="330" t="str">
        <f>"# " &amp; VALUE(RIGHT(C83,2)+1)</f>
        <v># 3</v>
      </c>
      <c r="E83" s="330" t="str">
        <f>"# " &amp; VALUE(RIGHT(D83,2)+1)</f>
        <v># 4</v>
      </c>
      <c r="F83" s="428" t="str">
        <f>"# " &amp; VALUE(RIGHT(E83,2)+1)</f>
        <v># 5</v>
      </c>
      <c r="G83" s="720" t="s">
        <v>507</v>
      </c>
      <c r="H83" s="291" t="s">
        <v>365</v>
      </c>
      <c r="I83" s="613"/>
    </row>
    <row r="84" spans="1:12" s="477" customFormat="1" ht="17" customHeight="1">
      <c r="A84" s="434"/>
      <c r="B84" s="247"/>
      <c r="C84" s="330"/>
      <c r="D84" s="330"/>
      <c r="E84" s="330"/>
      <c r="F84" s="428"/>
      <c r="G84" s="719">
        <v>2215</v>
      </c>
      <c r="H84" s="292"/>
      <c r="I84" s="614"/>
      <c r="L84" s="544">
        <v>800641584</v>
      </c>
    </row>
    <row r="85" spans="1:12" ht="17" customHeight="1">
      <c r="A85" s="586">
        <v>30</v>
      </c>
      <c r="B85" s="244"/>
      <c r="C85" s="227"/>
      <c r="D85" s="227"/>
      <c r="E85" s="424"/>
      <c r="F85" s="423">
        <v>2230</v>
      </c>
      <c r="G85" s="678" t="s">
        <v>518</v>
      </c>
      <c r="H85" s="294" t="s">
        <v>366</v>
      </c>
      <c r="I85" s="492">
        <v>30</v>
      </c>
      <c r="L85" s="582"/>
    </row>
    <row r="86" spans="1:12" ht="17" customHeight="1">
      <c r="A86" s="607"/>
      <c r="B86" s="246">
        <v>800653585</v>
      </c>
      <c r="C86" s="232"/>
      <c r="D86" s="295"/>
      <c r="E86" s="295"/>
      <c r="F86" s="295"/>
      <c r="G86" s="677" t="s">
        <v>509</v>
      </c>
      <c r="H86" s="297" t="s">
        <v>513</v>
      </c>
      <c r="I86" s="498"/>
      <c r="L86" s="433" t="s">
        <v>237</v>
      </c>
    </row>
    <row r="87" spans="1:12" ht="17" customHeight="1">
      <c r="A87" s="579"/>
      <c r="B87" s="422"/>
      <c r="C87" s="232"/>
      <c r="D87" s="248" t="s">
        <v>183</v>
      </c>
      <c r="E87" s="248"/>
      <c r="F87" s="248"/>
      <c r="G87" s="683" t="s">
        <v>510</v>
      </c>
      <c r="H87" s="300">
        <v>2245</v>
      </c>
      <c r="I87" s="498"/>
      <c r="L87" s="624" t="s">
        <v>159</v>
      </c>
    </row>
    <row r="88" spans="1:12" ht="17" customHeight="1">
      <c r="A88" s="579"/>
      <c r="B88" s="330" t="s">
        <v>368</v>
      </c>
      <c r="C88" s="330" t="str">
        <f>"# " &amp; VALUE(RIGHT(B88,2)+1)</f>
        <v># 12</v>
      </c>
      <c r="D88" s="330" t="str">
        <f>"# " &amp; VALUE(RIGHT(C88,2)+1)</f>
        <v># 13</v>
      </c>
      <c r="E88" s="330" t="str">
        <f>"# " &amp; VALUE(RIGHT(D88,2)+1)</f>
        <v># 14</v>
      </c>
      <c r="F88" s="330" t="str">
        <f>"# " &amp; VALUE(RIGHT(E88,2)+1)</f>
        <v># 15</v>
      </c>
      <c r="G88" s="682">
        <v>2245</v>
      </c>
      <c r="H88" s="302" t="s">
        <v>162</v>
      </c>
      <c r="I88" s="498"/>
      <c r="L88" s="600"/>
    </row>
    <row r="89" spans="1:12" ht="17" customHeight="1" thickBot="1">
      <c r="A89" s="581">
        <v>2300</v>
      </c>
      <c r="B89" s="227"/>
      <c r="C89" s="227"/>
      <c r="D89" s="303"/>
      <c r="E89" s="303"/>
      <c r="F89" s="303">
        <v>2305</v>
      </c>
      <c r="G89" s="718" t="s">
        <v>519</v>
      </c>
      <c r="H89" s="245"/>
      <c r="I89" s="611">
        <v>2300</v>
      </c>
      <c r="L89" s="626"/>
    </row>
    <row r="90" spans="1:12" s="477" customFormat="1" ht="17" customHeight="1">
      <c r="A90" s="628"/>
      <c r="B90" s="240" t="s">
        <v>96</v>
      </c>
      <c r="C90" s="409"/>
      <c r="D90" s="330"/>
      <c r="E90" s="305"/>
      <c r="F90" s="273">
        <v>800651265</v>
      </c>
      <c r="G90" s="754" t="s">
        <v>520</v>
      </c>
      <c r="H90" s="245" t="s">
        <v>369</v>
      </c>
      <c r="I90" s="613"/>
      <c r="L90" s="627"/>
    </row>
    <row r="91" spans="1:12" s="477" customFormat="1" ht="17" customHeight="1">
      <c r="A91" s="628"/>
      <c r="B91" s="247"/>
      <c r="C91" s="307" t="s">
        <v>240</v>
      </c>
      <c r="D91" s="288"/>
      <c r="E91" s="308" t="s">
        <v>172</v>
      </c>
      <c r="F91" s="307" t="s">
        <v>240</v>
      </c>
      <c r="G91" s="754"/>
      <c r="H91" s="245" t="s">
        <v>163</v>
      </c>
      <c r="I91" s="614"/>
    </row>
    <row r="92" spans="1:12" s="477" customFormat="1" ht="17" customHeight="1" thickBot="1">
      <c r="A92" s="629">
        <v>2315</v>
      </c>
      <c r="B92" s="247" t="s">
        <v>371</v>
      </c>
      <c r="C92" s="330" t="str">
        <f>"# " &amp; VALUE(RIGHT(B92,4)+1)</f>
        <v># 3735</v>
      </c>
      <c r="D92" s="330" t="str">
        <f>"# " &amp; VALUE(RIGHT(C92,4)+1)</f>
        <v># 3736</v>
      </c>
      <c r="E92" s="309"/>
      <c r="F92" s="310" t="s">
        <v>372</v>
      </c>
      <c r="G92" s="755"/>
      <c r="H92" s="245"/>
      <c r="I92" s="630">
        <v>2315</v>
      </c>
    </row>
    <row r="93" spans="1:12" ht="17" customHeight="1" thickBot="1">
      <c r="A93" s="487">
        <v>30</v>
      </c>
      <c r="B93" s="311"/>
      <c r="C93" s="312"/>
      <c r="D93" s="312"/>
      <c r="E93" s="316" t="s">
        <v>173</v>
      </c>
      <c r="F93" s="312"/>
      <c r="G93" s="738" t="s">
        <v>172</v>
      </c>
      <c r="H93" s="739"/>
      <c r="I93" s="632">
        <v>30</v>
      </c>
    </row>
    <row r="94" spans="1:12" ht="17" customHeight="1">
      <c r="A94" s="493"/>
      <c r="B94" s="247"/>
      <c r="C94" s="313"/>
      <c r="D94" s="313" t="s">
        <v>54</v>
      </c>
      <c r="E94" s="520" t="s">
        <v>17</v>
      </c>
      <c r="F94" s="313"/>
      <c r="G94" s="633" t="s">
        <v>22</v>
      </c>
      <c r="H94" s="274" t="s">
        <v>92</v>
      </c>
      <c r="I94" s="498"/>
    </row>
    <row r="95" spans="1:12" ht="17" customHeight="1">
      <c r="A95" s="502"/>
      <c r="B95" s="247"/>
      <c r="C95" s="242"/>
      <c r="D95" s="242"/>
      <c r="E95" s="600" t="str">
        <f>E68</f>
        <v>動物森友島 #10</v>
      </c>
      <c r="F95" s="242"/>
      <c r="G95" s="587" t="s">
        <v>352</v>
      </c>
      <c r="H95" s="251" t="s">
        <v>373</v>
      </c>
      <c r="I95" s="498"/>
    </row>
    <row r="96" spans="1:12" ht="17" customHeight="1" thickBot="1">
      <c r="A96" s="502"/>
      <c r="B96" s="247"/>
      <c r="C96" s="242"/>
      <c r="D96" s="242"/>
      <c r="E96" s="601"/>
      <c r="F96" s="409">
        <v>2350</v>
      </c>
      <c r="G96" s="601"/>
      <c r="H96" s="318" t="s">
        <v>93</v>
      </c>
      <c r="I96" s="498"/>
    </row>
    <row r="97" spans="1:9" s="477" customFormat="1" ht="17" customHeight="1" thickBot="1">
      <c r="A97" s="468" t="s">
        <v>9</v>
      </c>
      <c r="B97" s="410"/>
      <c r="C97" s="315"/>
      <c r="D97" s="315" t="s">
        <v>43</v>
      </c>
      <c r="E97" s="489"/>
      <c r="F97" s="315"/>
      <c r="G97" s="489"/>
      <c r="H97" s="252"/>
      <c r="I97" s="501" t="s">
        <v>9</v>
      </c>
    </row>
    <row r="98" spans="1:9" ht="17" customHeight="1">
      <c r="A98" s="478"/>
      <c r="B98" s="506" t="s">
        <v>17</v>
      </c>
      <c r="C98" s="631"/>
      <c r="D98" s="631"/>
      <c r="E98" s="631"/>
      <c r="F98" s="631"/>
      <c r="G98" s="633" t="s">
        <v>22</v>
      </c>
      <c r="H98" s="569" t="s">
        <v>20</v>
      </c>
      <c r="I98" s="486"/>
    </row>
    <row r="99" spans="1:9" ht="17" customHeight="1">
      <c r="A99" s="502"/>
      <c r="B99" s="545"/>
      <c r="C99" s="463"/>
      <c r="D99" s="463" t="str">
        <f>D58</f>
        <v>兄弟幫 Big Boys Club (2505 EPI)</v>
      </c>
      <c r="E99" s="463"/>
      <c r="F99" s="625"/>
      <c r="G99" s="634" t="str">
        <f>G68</f>
        <v>新聞透視 # 12</v>
      </c>
      <c r="H99" s="565" t="str">
        <f>H34</f>
        <v>新聞掏寶 # 242</v>
      </c>
      <c r="I99" s="498"/>
    </row>
    <row r="100" spans="1:9" ht="17" customHeight="1">
      <c r="A100" s="487">
        <v>30</v>
      </c>
      <c r="B100" s="526" t="str">
        <f>B59</f>
        <v># 1831</v>
      </c>
      <c r="C100" s="526" t="str">
        <f>C59</f>
        <v># 1832</v>
      </c>
      <c r="D100" s="526" t="str">
        <f>D59</f>
        <v># 1833</v>
      </c>
      <c r="E100" s="526" t="str">
        <f>E59</f>
        <v># 1834</v>
      </c>
      <c r="F100" s="526" t="str">
        <f>F59</f>
        <v># 1835</v>
      </c>
      <c r="G100" s="627"/>
      <c r="H100" s="635"/>
      <c r="I100" s="492">
        <v>30</v>
      </c>
    </row>
    <row r="101" spans="1:9" ht="17" customHeight="1">
      <c r="A101" s="502"/>
      <c r="B101" s="559" t="s">
        <v>17</v>
      </c>
      <c r="C101" s="495"/>
      <c r="D101" s="496"/>
      <c r="E101" s="496"/>
      <c r="F101" s="636"/>
      <c r="G101" s="612" t="s">
        <v>22</v>
      </c>
      <c r="H101" s="569" t="s">
        <v>20</v>
      </c>
      <c r="I101" s="637"/>
    </row>
    <row r="102" spans="1:9" s="477" customFormat="1" ht="17" customHeight="1" thickBot="1">
      <c r="A102" s="468" t="s">
        <v>10</v>
      </c>
      <c r="B102" s="622"/>
      <c r="C102" s="463"/>
      <c r="D102" s="605" t="s">
        <v>364</v>
      </c>
      <c r="F102" s="458"/>
      <c r="G102" s="638" t="s">
        <v>374</v>
      </c>
      <c r="H102" s="535" t="str">
        <f>H61</f>
        <v>財經透視 # 12</v>
      </c>
      <c r="I102" s="471" t="s">
        <v>10</v>
      </c>
    </row>
    <row r="103" spans="1:9" ht="17" customHeight="1">
      <c r="A103" s="567"/>
      <c r="B103" s="511" t="str">
        <f>B83</f>
        <v># 1</v>
      </c>
      <c r="C103" s="458" t="str">
        <f>"# " &amp; VALUE(RIGHT(B103,2)+1)</f>
        <v># 2</v>
      </c>
      <c r="D103" s="458" t="str">
        <f>"# " &amp; VALUE(RIGHT(C103,2)+1)</f>
        <v># 3</v>
      </c>
      <c r="E103" s="458" t="str">
        <f>"# " &amp; VALUE(RIGHT(D103,2)+1)</f>
        <v># 4</v>
      </c>
      <c r="F103" s="458" t="str">
        <f>"# " &amp; VALUE(RIGHT(E103,2)+1)</f>
        <v># 5</v>
      </c>
      <c r="G103" s="612" t="s">
        <v>22</v>
      </c>
      <c r="H103" s="569" t="s">
        <v>20</v>
      </c>
      <c r="I103" s="570"/>
    </row>
    <row r="104" spans="1:9" ht="17" customHeight="1">
      <c r="A104" s="639">
        <v>30</v>
      </c>
      <c r="B104" s="488"/>
      <c r="C104" s="526"/>
      <c r="D104" s="526"/>
      <c r="E104" s="526"/>
      <c r="F104" s="527"/>
      <c r="G104" s="638" t="s">
        <v>375</v>
      </c>
      <c r="H104" s="565" t="str">
        <f>H68</f>
        <v>星期日檔案 # 12</v>
      </c>
      <c r="I104" s="573">
        <v>30</v>
      </c>
    </row>
    <row r="105" spans="1:9" ht="17" customHeight="1">
      <c r="A105" s="574"/>
      <c r="B105" s="559" t="s">
        <v>17</v>
      </c>
      <c r="C105" s="495"/>
      <c r="D105" s="496"/>
      <c r="E105" s="496"/>
      <c r="F105" s="636"/>
      <c r="G105" s="612" t="s">
        <v>22</v>
      </c>
      <c r="H105" s="588" t="s">
        <v>22</v>
      </c>
      <c r="I105" s="516"/>
    </row>
    <row r="106" spans="1:9" s="477" customFormat="1" ht="17" customHeight="1" thickBot="1">
      <c r="A106" s="468" t="s">
        <v>11</v>
      </c>
      <c r="B106" s="511"/>
      <c r="C106" s="462"/>
      <c r="D106" s="458" t="str">
        <f>$D$76</f>
        <v>奪命提示 Anonymous Signal (30 EPI)</v>
      </c>
      <c r="E106" s="458"/>
      <c r="F106" s="513"/>
      <c r="G106" s="623" t="s">
        <v>199</v>
      </c>
      <c r="H106" s="575"/>
      <c r="I106" s="501" t="s">
        <v>11</v>
      </c>
    </row>
    <row r="107" spans="1:9" ht="17" customHeight="1">
      <c r="A107" s="567"/>
      <c r="B107" s="511" t="str">
        <f>B77</f>
        <v># 1</v>
      </c>
      <c r="C107" s="458" t="str">
        <f>"# " &amp; VALUE(RIGHT(B107,2)+1)</f>
        <v># 2</v>
      </c>
      <c r="D107" s="458" t="str">
        <f>"# " &amp; VALUE(RIGHT(C107,2)+1)</f>
        <v># 3</v>
      </c>
      <c r="E107" s="458" t="str">
        <f>"# " &amp; VALUE(RIGHT(D107,2)+1)</f>
        <v># 4</v>
      </c>
      <c r="F107" s="458" t="str">
        <f>"# " &amp; VALUE(RIGHT(E107,2)+1)</f>
        <v># 5</v>
      </c>
      <c r="G107" s="624"/>
      <c r="H107" s="575"/>
      <c r="I107" s="509"/>
    </row>
    <row r="108" spans="1:9" ht="17" customHeight="1">
      <c r="A108" s="529">
        <v>30</v>
      </c>
      <c r="B108" s="517"/>
      <c r="C108" s="526"/>
      <c r="D108" s="526"/>
      <c r="E108" s="526"/>
      <c r="F108" s="513"/>
      <c r="G108" s="640"/>
      <c r="H108" s="619" t="str">
        <f>H77</f>
        <v>中年好聲音3 #20</v>
      </c>
      <c r="I108" s="514">
        <v>30</v>
      </c>
    </row>
    <row r="109" spans="1:9" ht="17" customHeight="1">
      <c r="A109" s="574"/>
      <c r="B109" s="641" t="s">
        <v>17</v>
      </c>
      <c r="C109" s="495"/>
      <c r="D109" s="495" t="str">
        <f>$E$72</f>
        <v xml:space="preserve">愛．回家之開心速遞  Lo And Behold </v>
      </c>
      <c r="E109" s="495"/>
      <c r="F109" s="521"/>
      <c r="G109" s="642" t="s">
        <v>22</v>
      </c>
      <c r="H109" s="575"/>
      <c r="I109" s="516"/>
    </row>
    <row r="110" spans="1:9" s="477" customFormat="1" ht="17" customHeight="1" thickBot="1">
      <c r="A110" s="468" t="s">
        <v>12</v>
      </c>
      <c r="B110" s="488" t="str">
        <f>B73</f>
        <v># 2513</v>
      </c>
      <c r="C110" s="526" t="str">
        <f t="shared" ref="C110:F110" si="10">C73</f>
        <v># 2514</v>
      </c>
      <c r="D110" s="526" t="str">
        <f t="shared" si="10"/>
        <v># 2515</v>
      </c>
      <c r="E110" s="526" t="str">
        <f t="shared" si="10"/>
        <v># 2516</v>
      </c>
      <c r="F110" s="527" t="str">
        <f t="shared" si="10"/>
        <v># 2517</v>
      </c>
      <c r="G110" s="526" t="str">
        <f>G37</f>
        <v>思家大戰 # 67</v>
      </c>
      <c r="H110" s="643"/>
      <c r="I110" s="501" t="s">
        <v>12</v>
      </c>
    </row>
    <row r="111" spans="1:9" ht="17" customHeight="1">
      <c r="A111" s="567"/>
      <c r="B111" s="641" t="s">
        <v>17</v>
      </c>
      <c r="C111" s="536"/>
      <c r="D111" s="458" t="s">
        <v>249</v>
      </c>
      <c r="E111" s="495"/>
      <c r="F111" s="495"/>
      <c r="G111" s="521"/>
      <c r="H111" s="621"/>
      <c r="I111" s="509"/>
    </row>
    <row r="112" spans="1:9" ht="17" customHeight="1">
      <c r="A112" s="639">
        <v>30</v>
      </c>
      <c r="B112" s="488" t="str">
        <f>B71</f>
        <v># 76</v>
      </c>
      <c r="C112" s="526" t="str">
        <f t="shared" ref="C112:G112" si="11">C71</f>
        <v># 77</v>
      </c>
      <c r="D112" s="526" t="str">
        <f t="shared" si="11"/>
        <v># 78</v>
      </c>
      <c r="E112" s="526" t="str">
        <f t="shared" si="11"/>
        <v># 79</v>
      </c>
      <c r="F112" s="526" t="str">
        <f t="shared" si="11"/>
        <v># 80</v>
      </c>
      <c r="G112" s="527" t="str">
        <f t="shared" si="11"/>
        <v># 81</v>
      </c>
      <c r="H112" s="523"/>
      <c r="I112" s="514">
        <v>30</v>
      </c>
    </row>
    <row r="113" spans="1:9" ht="17" customHeight="1">
      <c r="A113" s="529"/>
      <c r="B113" s="644" t="s">
        <v>17</v>
      </c>
      <c r="C113" s="536" t="s">
        <v>17</v>
      </c>
      <c r="D113" s="520" t="s">
        <v>17</v>
      </c>
      <c r="E113" s="494" t="s">
        <v>17</v>
      </c>
      <c r="F113" s="494" t="s">
        <v>17</v>
      </c>
      <c r="G113" s="612" t="s">
        <v>22</v>
      </c>
      <c r="H113" s="458" t="s">
        <v>249</v>
      </c>
      <c r="I113" s="531"/>
    </row>
    <row r="114" spans="1:9" s="477" customFormat="1" ht="17" customHeight="1" thickBot="1">
      <c r="A114" s="468" t="s">
        <v>15</v>
      </c>
      <c r="B114" s="539" t="str">
        <f>B68</f>
        <v>美食新聞報道 # 70</v>
      </c>
      <c r="C114" s="458" t="str">
        <f>$C$68</f>
        <v>獨嘉登機指南 #4</v>
      </c>
      <c r="D114" s="601" t="str">
        <f>D68</f>
        <v>美食新聞報道 # 71</v>
      </c>
      <c r="E114" s="489" t="str">
        <f>$E$68</f>
        <v>動物森友島 #10</v>
      </c>
      <c r="F114" s="490" t="str">
        <f>F68</f>
        <v>最強生命線 # 389</v>
      </c>
      <c r="G114" s="600" t="s">
        <v>338</v>
      </c>
      <c r="H114" s="526" t="str">
        <f>H71</f>
        <v># 82</v>
      </c>
      <c r="I114" s="501" t="s">
        <v>15</v>
      </c>
    </row>
    <row r="115" spans="1:9" ht="17" customHeight="1">
      <c r="A115" s="567"/>
      <c r="B115" s="559" t="s">
        <v>17</v>
      </c>
      <c r="C115" s="495"/>
      <c r="D115" s="496"/>
      <c r="E115" s="458"/>
      <c r="F115" s="496"/>
      <c r="G115" s="612" t="s">
        <v>22</v>
      </c>
      <c r="H115" s="588" t="s">
        <v>22</v>
      </c>
      <c r="I115" s="509"/>
    </row>
    <row r="116" spans="1:9" ht="17" customHeight="1">
      <c r="A116" s="639">
        <v>30</v>
      </c>
      <c r="B116" s="645"/>
      <c r="C116" s="458"/>
      <c r="D116" s="598" t="str">
        <f>D61</f>
        <v>玉樓春 Song of Youth (43 EPI)</v>
      </c>
      <c r="E116" s="593"/>
      <c r="F116" s="593"/>
      <c r="G116" s="606" t="s">
        <v>349</v>
      </c>
      <c r="H116" s="646" t="str">
        <f>H85</f>
        <v>友乜唔講得 #7</v>
      </c>
      <c r="I116" s="514">
        <v>30</v>
      </c>
    </row>
    <row r="117" spans="1:9" ht="17" customHeight="1">
      <c r="A117" s="529"/>
      <c r="B117" s="511" t="str">
        <f>B62</f>
        <v># 31</v>
      </c>
      <c r="C117" s="458" t="str">
        <f>C62</f>
        <v># 32</v>
      </c>
      <c r="D117" s="458" t="str">
        <f>D62</f>
        <v># 33</v>
      </c>
      <c r="E117" s="458" t="str">
        <f>E62</f>
        <v># 34</v>
      </c>
      <c r="F117" s="458" t="str">
        <f>F62</f>
        <v># 35</v>
      </c>
      <c r="G117" s="612" t="s">
        <v>22</v>
      </c>
      <c r="H117" s="647" t="s">
        <v>89</v>
      </c>
      <c r="I117" s="516"/>
    </row>
    <row r="118" spans="1:9" s="477" customFormat="1" ht="17" customHeight="1" thickBot="1">
      <c r="A118" s="468" t="s">
        <v>13</v>
      </c>
      <c r="B118" s="517"/>
      <c r="C118" s="526"/>
      <c r="D118" s="526"/>
      <c r="E118" s="526"/>
      <c r="F118" s="526"/>
      <c r="G118" s="435" t="s">
        <v>351</v>
      </c>
      <c r="H118" s="602">
        <f>G91</f>
        <v>0</v>
      </c>
      <c r="I118" s="501" t="s">
        <v>13</v>
      </c>
    </row>
    <row r="119" spans="1:9" ht="17" customHeight="1">
      <c r="A119" s="502"/>
      <c r="B119" s="641" t="s">
        <v>17</v>
      </c>
      <c r="C119" s="536"/>
      <c r="D119" s="496" t="str">
        <f>D$40</f>
        <v>*流行都市  Big City Shop 2025</v>
      </c>
      <c r="E119" s="495"/>
      <c r="F119" s="521"/>
      <c r="G119" s="612" t="s">
        <v>22</v>
      </c>
      <c r="H119" s="648" t="s">
        <v>20</v>
      </c>
      <c r="I119" s="498"/>
    </row>
    <row r="120" spans="1:9" ht="17" customHeight="1">
      <c r="A120" s="502"/>
      <c r="B120" s="458" t="str">
        <f>B$41</f>
        <v># 1676</v>
      </c>
      <c r="C120" s="458" t="str">
        <f>C$41</f>
        <v># 1677</v>
      </c>
      <c r="D120" s="458" t="str">
        <f>D$41</f>
        <v># 1678</v>
      </c>
      <c r="E120" s="458" t="str">
        <f>E$41</f>
        <v># 1679</v>
      </c>
      <c r="F120" s="458" t="str">
        <f>F41</f>
        <v># 1680</v>
      </c>
      <c r="G120" s="601" t="str">
        <f>G68</f>
        <v>新聞透視 # 12</v>
      </c>
      <c r="H120" s="445"/>
      <c r="I120" s="498"/>
    </row>
    <row r="121" spans="1:9" ht="17" customHeight="1">
      <c r="A121" s="639" t="s">
        <v>2</v>
      </c>
      <c r="B121" s="488"/>
      <c r="C121" s="526"/>
      <c r="D121" s="526"/>
      <c r="E121" s="526"/>
      <c r="F121" s="432" t="s">
        <v>376</v>
      </c>
      <c r="H121" s="577" t="str">
        <f>H38</f>
        <v>最佳拍檔 # 2</v>
      </c>
      <c r="I121" s="514" t="s">
        <v>2</v>
      </c>
    </row>
    <row r="122" spans="1:9" ht="17" customHeight="1">
      <c r="A122" s="529"/>
      <c r="B122" s="622" t="s">
        <v>67</v>
      </c>
      <c r="C122" s="458"/>
      <c r="D122" s="458" t="s">
        <v>66</v>
      </c>
      <c r="E122" s="458"/>
      <c r="F122" s="458"/>
      <c r="G122" s="612" t="s">
        <v>22</v>
      </c>
      <c r="H122" s="532"/>
      <c r="I122" s="531"/>
    </row>
    <row r="123" spans="1:9" ht="17" customHeight="1" thickBot="1">
      <c r="A123" s="649" t="s">
        <v>14</v>
      </c>
      <c r="B123" s="650" t="s">
        <v>346</v>
      </c>
      <c r="C123" s="651" t="s">
        <v>377</v>
      </c>
      <c r="D123" s="651" t="s">
        <v>378</v>
      </c>
      <c r="E123" s="651" t="s">
        <v>379</v>
      </c>
      <c r="F123" s="651" t="s">
        <v>380</v>
      </c>
      <c r="G123" s="652" t="str">
        <f>G40</f>
        <v>周六聊Teen谷 # 11</v>
      </c>
      <c r="H123" s="653"/>
      <c r="I123" s="654" t="s">
        <v>14</v>
      </c>
    </row>
    <row r="124" spans="1:9" ht="17" customHeight="1" thickTop="1">
      <c r="A124" s="655"/>
      <c r="B124" s="656" t="s">
        <v>381</v>
      </c>
      <c r="C124" s="463"/>
      <c r="D124" s="463"/>
      <c r="E124" s="463"/>
      <c r="F124" s="463"/>
      <c r="G124" s="463"/>
      <c r="H124" s="731">
        <f ca="1">TODAY()</f>
        <v>45737</v>
      </c>
      <c r="I124" s="732"/>
    </row>
    <row r="125" spans="1:9" ht="17" customHeight="1"/>
    <row r="126" spans="1:9" ht="17" customHeight="1"/>
    <row r="127" spans="1:9" ht="17" customHeight="1"/>
  </sheetData>
  <mergeCells count="15">
    <mergeCell ref="G25:H25"/>
    <mergeCell ref="C1:G1"/>
    <mergeCell ref="H2:I2"/>
    <mergeCell ref="G11:H11"/>
    <mergeCell ref="B12:F12"/>
    <mergeCell ref="G24:H24"/>
    <mergeCell ref="G93:H93"/>
    <mergeCell ref="H124:I124"/>
    <mergeCell ref="G42:H42"/>
    <mergeCell ref="E54:F54"/>
    <mergeCell ref="E55:F55"/>
    <mergeCell ref="G63:H63"/>
    <mergeCell ref="B65:F65"/>
    <mergeCell ref="G65:H65"/>
    <mergeCell ref="G90:G9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13CE6-8550-436B-815A-36CF3ADBFBFC}">
  <dimension ref="A1:I127"/>
  <sheetViews>
    <sheetView zoomScale="70" zoomScaleNormal="70" workbookViewId="0">
      <pane ySplit="4" topLeftCell="A76" activePane="bottomLeft" state="frozen"/>
      <selection pane="bottomLeft" activeCell="E86" sqref="E86"/>
    </sheetView>
  </sheetViews>
  <sheetFormatPr defaultColWidth="9.453125" defaultRowHeight="15.5"/>
  <cols>
    <col min="1" max="1" width="7.6328125" style="657" customWidth="1"/>
    <col min="2" max="8" width="32.6328125" style="461" customWidth="1"/>
    <col min="9" max="9" width="7.6328125" style="658" customWidth="1"/>
    <col min="10" max="16384" width="9.453125" style="461"/>
  </cols>
  <sheetData>
    <row r="1" spans="1:9" ht="36" customHeight="1">
      <c r="A1" s="459"/>
      <c r="B1" s="460"/>
      <c r="C1" s="740" t="s">
        <v>382</v>
      </c>
      <c r="D1" s="740"/>
      <c r="E1" s="740"/>
      <c r="F1" s="740"/>
      <c r="G1" s="740"/>
      <c r="H1" s="460"/>
      <c r="I1" s="460"/>
    </row>
    <row r="2" spans="1:9" ht="17" customHeight="1" thickBot="1">
      <c r="A2" s="462" t="s">
        <v>383</v>
      </c>
      <c r="B2" s="463"/>
      <c r="C2" s="463"/>
      <c r="D2" s="663" t="s">
        <v>18</v>
      </c>
      <c r="E2" s="663"/>
      <c r="F2" s="464"/>
      <c r="G2" s="464"/>
      <c r="H2" s="741" t="s">
        <v>384</v>
      </c>
      <c r="I2" s="741"/>
    </row>
    <row r="3" spans="1:9" ht="17" customHeight="1" thickTop="1">
      <c r="A3" s="465" t="s">
        <v>19</v>
      </c>
      <c r="B3" s="466" t="s">
        <v>27</v>
      </c>
      <c r="C3" s="466" t="s">
        <v>28</v>
      </c>
      <c r="D3" s="466" t="s">
        <v>29</v>
      </c>
      <c r="E3" s="466" t="s">
        <v>178</v>
      </c>
      <c r="F3" s="466" t="s">
        <v>31</v>
      </c>
      <c r="G3" s="466" t="s">
        <v>32</v>
      </c>
      <c r="H3" s="466" t="s">
        <v>33</v>
      </c>
      <c r="I3" s="467" t="s">
        <v>19</v>
      </c>
    </row>
    <row r="4" spans="1:9" ht="17" customHeight="1" thickBot="1">
      <c r="A4" s="468"/>
      <c r="B4" s="469">
        <v>45740</v>
      </c>
      <c r="C4" s="469">
        <f t="shared" ref="C4:H4" si="0">SUM(B4+1)</f>
        <v>45741</v>
      </c>
      <c r="D4" s="470">
        <f t="shared" si="0"/>
        <v>45742</v>
      </c>
      <c r="E4" s="470">
        <f t="shared" si="0"/>
        <v>45743</v>
      </c>
      <c r="F4" s="470">
        <f t="shared" si="0"/>
        <v>45744</v>
      </c>
      <c r="G4" s="470">
        <f t="shared" si="0"/>
        <v>45745</v>
      </c>
      <c r="H4" s="470">
        <f t="shared" si="0"/>
        <v>45746</v>
      </c>
      <c r="I4" s="471"/>
    </row>
    <row r="5" spans="1:9" s="477" customFormat="1" ht="17" customHeight="1" thickBot="1">
      <c r="A5" s="472" t="s">
        <v>14</v>
      </c>
      <c r="B5" s="473"/>
      <c r="C5" s="474"/>
      <c r="D5" s="474"/>
      <c r="E5" s="474"/>
      <c r="F5" s="474"/>
      <c r="G5" s="474"/>
      <c r="H5" s="475"/>
      <c r="I5" s="476" t="s">
        <v>14</v>
      </c>
    </row>
    <row r="6" spans="1:9" ht="17" customHeight="1">
      <c r="A6" s="478"/>
      <c r="B6" s="479" t="s">
        <v>17</v>
      </c>
      <c r="C6" s="480" t="s">
        <v>17</v>
      </c>
      <c r="D6" s="481" t="str">
        <f t="shared" ref="D6:G7" si="1">C52</f>
        <v>好睡好起 Sleep Right, Sleep Tight (10 EPI)</v>
      </c>
      <c r="E6" s="482" t="str">
        <f t="shared" si="1"/>
        <v>湊仔攻略 Daddy, Where's Mom (10 EPI)</v>
      </c>
      <c r="F6" s="483" t="str">
        <f t="shared" si="1"/>
        <v>出走地圖 Off the Grid (Sr.2) (20 EPI)</v>
      </c>
      <c r="G6" s="484" t="str">
        <f t="shared" si="1"/>
        <v>台灣學呢啲 All-You-Can-Learn in Taiwan (10 EPI)</v>
      </c>
      <c r="H6" s="485" t="s">
        <v>17</v>
      </c>
      <c r="I6" s="486"/>
    </row>
    <row r="7" spans="1:9" ht="17" customHeight="1">
      <c r="A7" s="487">
        <v>30</v>
      </c>
      <c r="B7" s="488" t="str">
        <f>LEFT($H$61,5) &amp; " # " &amp; VALUE(RIGHT($H$61,2)-1)</f>
        <v>財經透視  # 12</v>
      </c>
      <c r="C7" s="489" t="str">
        <f>B25</f>
        <v>新聞掏寶  # 242</v>
      </c>
      <c r="D7" s="490" t="str">
        <f t="shared" si="1"/>
        <v># 8</v>
      </c>
      <c r="E7" s="489" t="str">
        <f t="shared" si="1"/>
        <v># 8</v>
      </c>
      <c r="F7" s="490" t="str">
        <f t="shared" si="1"/>
        <v># 8</v>
      </c>
      <c r="G7" s="489" t="str">
        <f t="shared" si="1"/>
        <v># 2</v>
      </c>
      <c r="H7" s="491" t="str">
        <f>D68</f>
        <v>美食新聞報道 # 73</v>
      </c>
      <c r="I7" s="492">
        <v>30</v>
      </c>
    </row>
    <row r="8" spans="1:9" ht="17" customHeight="1">
      <c r="A8" s="493"/>
      <c r="B8" s="494" t="s">
        <v>17</v>
      </c>
      <c r="C8" s="495"/>
      <c r="D8" s="495"/>
      <c r="E8" s="496" t="str">
        <f>$E$70</f>
        <v>東張西望  Scoop 2025</v>
      </c>
      <c r="F8" s="495"/>
      <c r="G8" s="495" t="s">
        <v>41</v>
      </c>
      <c r="H8" s="497"/>
      <c r="I8" s="498"/>
    </row>
    <row r="9" spans="1:9" s="477" customFormat="1" ht="17" customHeight="1" thickBot="1">
      <c r="A9" s="468" t="s">
        <v>0</v>
      </c>
      <c r="B9" s="499" t="s">
        <v>385</v>
      </c>
      <c r="C9" s="500" t="str">
        <f t="shared" ref="C9:H9" si="2">"# " &amp; VALUE(RIGHT(B9,2)+1)</f>
        <v># 83</v>
      </c>
      <c r="D9" s="500" t="str">
        <f t="shared" si="2"/>
        <v># 84</v>
      </c>
      <c r="E9" s="500" t="str">
        <f t="shared" si="2"/>
        <v># 85</v>
      </c>
      <c r="F9" s="500" t="str">
        <f t="shared" si="2"/>
        <v># 86</v>
      </c>
      <c r="G9" s="500" t="str">
        <f t="shared" si="2"/>
        <v># 87</v>
      </c>
      <c r="H9" s="500" t="str">
        <f t="shared" si="2"/>
        <v># 88</v>
      </c>
      <c r="I9" s="501" t="s">
        <v>0</v>
      </c>
    </row>
    <row r="10" spans="1:9" ht="17" customHeight="1">
      <c r="A10" s="502"/>
      <c r="B10" s="228"/>
      <c r="C10" s="229"/>
      <c r="D10" s="229"/>
      <c r="E10" s="229"/>
      <c r="F10" s="230"/>
      <c r="G10" s="228"/>
      <c r="H10" s="231"/>
      <c r="I10" s="486"/>
    </row>
    <row r="11" spans="1:9" ht="17" customHeight="1">
      <c r="A11" s="487">
        <v>30</v>
      </c>
      <c r="B11" s="232"/>
      <c r="C11" s="232"/>
      <c r="D11" s="232"/>
      <c r="E11" s="232"/>
      <c r="F11" s="232"/>
      <c r="G11" s="742" t="s">
        <v>35</v>
      </c>
      <c r="H11" s="743"/>
      <c r="I11" s="492">
        <v>30</v>
      </c>
    </row>
    <row r="12" spans="1:9" ht="17" customHeight="1">
      <c r="A12" s="503"/>
      <c r="B12" s="742" t="s">
        <v>180</v>
      </c>
      <c r="C12" s="734"/>
      <c r="D12" s="734"/>
      <c r="E12" s="734"/>
      <c r="F12" s="735"/>
      <c r="G12" s="233"/>
      <c r="H12" s="234"/>
      <c r="I12" s="498"/>
    </row>
    <row r="13" spans="1:9" s="477" customFormat="1" ht="17" customHeight="1" thickBot="1">
      <c r="A13" s="504" t="s">
        <v>1</v>
      </c>
      <c r="B13" s="235"/>
      <c r="C13" s="236"/>
      <c r="D13" s="236"/>
      <c r="E13" s="236"/>
      <c r="F13" s="237"/>
      <c r="G13" s="238"/>
      <c r="H13" s="239"/>
      <c r="I13" s="501" t="s">
        <v>1</v>
      </c>
    </row>
    <row r="14" spans="1:9" ht="17" customHeight="1">
      <c r="A14" s="505"/>
      <c r="B14" s="506">
        <v>800565353</v>
      </c>
      <c r="C14" s="507"/>
      <c r="D14" s="507"/>
      <c r="E14" s="507"/>
      <c r="F14" s="507"/>
      <c r="G14" s="507"/>
      <c r="H14" s="508"/>
      <c r="I14" s="509"/>
    </row>
    <row r="15" spans="1:9" ht="17" customHeight="1">
      <c r="A15" s="510" t="s">
        <v>2</v>
      </c>
      <c r="B15" s="511"/>
      <c r="C15" s="512"/>
      <c r="D15" s="512"/>
      <c r="E15" s="458" t="s">
        <v>116</v>
      </c>
      <c r="F15" s="512"/>
      <c r="G15" s="458"/>
      <c r="H15" s="513"/>
      <c r="I15" s="514" t="s">
        <v>2</v>
      </c>
    </row>
    <row r="16" spans="1:9" ht="17" customHeight="1">
      <c r="A16" s="515"/>
      <c r="B16" s="511" t="s">
        <v>386</v>
      </c>
      <c r="C16" s="458" t="str">
        <f t="shared" ref="C16:H16" si="3">"# " &amp; VALUE(RIGHT(B16,2)+1)</f>
        <v># 20</v>
      </c>
      <c r="D16" s="458" t="str">
        <f t="shared" si="3"/>
        <v># 21</v>
      </c>
      <c r="E16" s="458" t="str">
        <f t="shared" si="3"/>
        <v># 22</v>
      </c>
      <c r="F16" s="458" t="str">
        <f t="shared" si="3"/>
        <v># 23</v>
      </c>
      <c r="G16" s="458" t="str">
        <f t="shared" si="3"/>
        <v># 24</v>
      </c>
      <c r="H16" s="513" t="str">
        <f t="shared" si="3"/>
        <v># 25</v>
      </c>
      <c r="I16" s="516"/>
    </row>
    <row r="17" spans="1:9" s="477" customFormat="1" ht="17" customHeight="1" thickBot="1">
      <c r="A17" s="504" t="s">
        <v>3</v>
      </c>
      <c r="B17" s="517" t="s">
        <v>23</v>
      </c>
      <c r="C17" s="518"/>
      <c r="D17" s="518"/>
      <c r="E17" s="518"/>
      <c r="F17" s="518"/>
      <c r="G17" s="518"/>
      <c r="H17" s="519"/>
      <c r="I17" s="501" t="s">
        <v>16</v>
      </c>
    </row>
    <row r="18" spans="1:9" s="477" customFormat="1" ht="17" customHeight="1">
      <c r="A18" s="504"/>
      <c r="B18" s="494" t="s">
        <v>17</v>
      </c>
      <c r="C18" s="495"/>
      <c r="D18" s="495"/>
      <c r="E18" s="495" t="s">
        <v>36</v>
      </c>
      <c r="F18" s="521"/>
      <c r="G18" s="522" t="s">
        <v>147</v>
      </c>
      <c r="H18" s="66" t="s">
        <v>387</v>
      </c>
      <c r="I18" s="524"/>
    </row>
    <row r="19" spans="1:9" ht="17" customHeight="1">
      <c r="A19" s="525" t="s">
        <v>2</v>
      </c>
      <c r="B19" s="488" t="s">
        <v>388</v>
      </c>
      <c r="C19" s="526" t="str">
        <f t="shared" ref="C19:F19" si="4">B73</f>
        <v># 2518</v>
      </c>
      <c r="D19" s="526" t="str">
        <f t="shared" si="4"/>
        <v># 2519</v>
      </c>
      <c r="E19" s="526" t="str">
        <f t="shared" si="4"/>
        <v># 2520</v>
      </c>
      <c r="F19" s="527" t="str">
        <f t="shared" si="4"/>
        <v># 2521</v>
      </c>
      <c r="G19" s="526" t="s">
        <v>98</v>
      </c>
      <c r="H19" s="490" t="s">
        <v>123</v>
      </c>
      <c r="I19" s="514" t="s">
        <v>2</v>
      </c>
    </row>
    <row r="20" spans="1:9" ht="17" customHeight="1">
      <c r="A20" s="529"/>
      <c r="B20" s="240" t="s">
        <v>65</v>
      </c>
      <c r="C20" s="330"/>
      <c r="D20" s="330"/>
      <c r="E20" s="330" t="s">
        <v>53</v>
      </c>
      <c r="F20" s="330"/>
      <c r="G20" s="242"/>
      <c r="H20" s="705" t="s">
        <v>316</v>
      </c>
      <c r="I20" s="531"/>
    </row>
    <row r="21" spans="1:9" s="477" customFormat="1" ht="17" customHeight="1" thickBot="1">
      <c r="A21" s="472" t="s">
        <v>4</v>
      </c>
      <c r="B21" s="244" t="s">
        <v>389</v>
      </c>
      <c r="C21" s="330" t="str">
        <f t="shared" ref="C21:G21" si="5">"# " &amp; VALUE(RIGHT(B21,4)+1)</f>
        <v># 1285</v>
      </c>
      <c r="D21" s="227" t="str">
        <f t="shared" si="5"/>
        <v># 1286</v>
      </c>
      <c r="E21" s="227" t="str">
        <f t="shared" si="5"/>
        <v># 1287</v>
      </c>
      <c r="F21" s="330" t="str">
        <f t="shared" si="5"/>
        <v># 1288</v>
      </c>
      <c r="G21" s="330" t="str">
        <f t="shared" si="5"/>
        <v># 1289</v>
      </c>
      <c r="H21" s="708" t="s">
        <v>484</v>
      </c>
      <c r="I21" s="501" t="s">
        <v>4</v>
      </c>
    </row>
    <row r="22" spans="1:9" ht="17" customHeight="1">
      <c r="A22" s="533"/>
      <c r="B22" s="534" t="s">
        <v>390</v>
      </c>
      <c r="C22" s="495"/>
      <c r="D22" s="535" t="str">
        <f>D87</f>
        <v>飲茶 Yum Cha (10 EPI)</v>
      </c>
      <c r="E22" s="495"/>
      <c r="F22" s="495"/>
      <c r="G22" s="494">
        <v>800551570</v>
      </c>
      <c r="H22" s="536"/>
      <c r="I22" s="537"/>
    </row>
    <row r="23" spans="1:9" ht="17" customHeight="1">
      <c r="A23" s="538" t="s">
        <v>2</v>
      </c>
      <c r="B23" s="539" t="s">
        <v>205</v>
      </c>
      <c r="C23" s="526" t="str">
        <f>B88</f>
        <v># 1</v>
      </c>
      <c r="D23" s="526" t="str">
        <f>"# " &amp; VALUE(RIGHT(C23,2)+1)</f>
        <v># 2</v>
      </c>
      <c r="E23" s="526" t="str">
        <f>"# " &amp; VALUE(RIGHT(D23,2)+1)</f>
        <v># 3</v>
      </c>
      <c r="F23" s="526" t="str">
        <f>"# " &amp; VALUE(RIGHT(E23,2)+1)</f>
        <v># 4</v>
      </c>
      <c r="G23" s="540"/>
      <c r="H23" s="541"/>
      <c r="I23" s="542" t="s">
        <v>2</v>
      </c>
    </row>
    <row r="24" spans="1:9" ht="17" customHeight="1">
      <c r="A24" s="543"/>
      <c r="B24" s="544" t="s">
        <v>17</v>
      </c>
      <c r="C24" s="545" t="s">
        <v>17</v>
      </c>
      <c r="D24" s="546" t="s">
        <v>17</v>
      </c>
      <c r="E24" s="546" t="s">
        <v>17</v>
      </c>
      <c r="F24" s="546" t="s">
        <v>17</v>
      </c>
      <c r="G24" s="748" t="s">
        <v>103</v>
      </c>
      <c r="H24" s="749"/>
      <c r="I24" s="547"/>
    </row>
    <row r="25" spans="1:9" ht="17" customHeight="1">
      <c r="A25" s="543"/>
      <c r="B25" s="513" t="str">
        <f>LEFT($H$34,5) &amp; " # " &amp; VALUE(RIGHT($H$34,3)-1)</f>
        <v>新聞掏寶  # 242</v>
      </c>
      <c r="C25" s="513" t="str">
        <f>B68</f>
        <v>美食新聞報道 # 72</v>
      </c>
      <c r="D25" s="540" t="str">
        <f>C68</f>
        <v>獨嘉登機指南 #5</v>
      </c>
      <c r="E25" s="540" t="str">
        <f>D68</f>
        <v>美食新聞報道 # 73</v>
      </c>
      <c r="F25" s="540" t="str">
        <f>E68</f>
        <v>動物森友島 #11</v>
      </c>
      <c r="G25" s="750" t="s">
        <v>104</v>
      </c>
      <c r="H25" s="751"/>
      <c r="I25" s="547"/>
    </row>
    <row r="26" spans="1:9" s="477" customFormat="1" ht="17" customHeight="1" thickBot="1">
      <c r="A26" s="548" t="s">
        <v>5</v>
      </c>
      <c r="B26" s="527"/>
      <c r="C26" s="513"/>
      <c r="D26" s="490"/>
      <c r="E26" s="490"/>
      <c r="F26" s="490"/>
      <c r="G26" s="540" t="s">
        <v>391</v>
      </c>
      <c r="H26" s="458" t="s">
        <v>392</v>
      </c>
      <c r="I26" s="549" t="s">
        <v>5</v>
      </c>
    </row>
    <row r="27" spans="1:9" ht="17" customHeight="1">
      <c r="A27" s="543"/>
      <c r="B27" s="559" t="s">
        <v>17</v>
      </c>
      <c r="C27" s="495"/>
      <c r="D27" s="496"/>
      <c r="E27" s="496"/>
      <c r="F27" s="636"/>
      <c r="G27" s="550"/>
      <c r="H27" s="545"/>
      <c r="I27" s="551"/>
    </row>
    <row r="28" spans="1:9" ht="17" customHeight="1">
      <c r="A28" s="552" t="s">
        <v>2</v>
      </c>
      <c r="B28" s="458"/>
      <c r="C28" s="458"/>
      <c r="D28" s="458" t="str">
        <f>D76</f>
        <v>奪命提示 Anonymous Signal (30 EPI)</v>
      </c>
      <c r="E28" s="458"/>
      <c r="F28" s="513"/>
      <c r="G28" s="554"/>
      <c r="H28" s="458"/>
      <c r="I28" s="542" t="s">
        <v>2</v>
      </c>
    </row>
    <row r="29" spans="1:9" ht="17" customHeight="1">
      <c r="A29" s="543"/>
      <c r="B29" s="458" t="s">
        <v>98</v>
      </c>
      <c r="C29" s="458" t="str">
        <f>"# " &amp; VALUE(RIGHT(C77,2)-1)</f>
        <v># 6</v>
      </c>
      <c r="D29" s="458" t="str">
        <f>"# " &amp; VALUE(RIGHT(D77,2)-1)</f>
        <v># 7</v>
      </c>
      <c r="E29" s="458" t="str">
        <f>"# " &amp; VALUE(RIGHT(E77,2)-1)</f>
        <v># 8</v>
      </c>
      <c r="F29" s="513" t="str">
        <f>E77</f>
        <v># 9</v>
      </c>
      <c r="G29" s="540"/>
      <c r="H29" s="458"/>
      <c r="I29" s="547"/>
    </row>
    <row r="30" spans="1:9" s="477" customFormat="1" ht="17" customHeight="1" thickBot="1">
      <c r="A30" s="548" t="s">
        <v>6</v>
      </c>
      <c r="B30" s="526"/>
      <c r="C30" s="526"/>
      <c r="D30" s="526"/>
      <c r="E30" s="526"/>
      <c r="F30" s="527"/>
      <c r="G30" s="556" t="s">
        <v>23</v>
      </c>
      <c r="H30" s="518"/>
      <c r="I30" s="557" t="s">
        <v>6</v>
      </c>
    </row>
    <row r="31" spans="1:9" ht="17" customHeight="1">
      <c r="A31" s="558"/>
      <c r="B31" s="559" t="s">
        <v>17</v>
      </c>
      <c r="C31" s="495"/>
      <c r="D31" s="495"/>
      <c r="E31" s="496" t="str">
        <f>$E$70</f>
        <v>東張西望  Scoop 2025</v>
      </c>
      <c r="F31" s="495"/>
      <c r="G31" s="463"/>
      <c r="H31" s="530"/>
      <c r="I31" s="531"/>
    </row>
    <row r="32" spans="1:9" ht="17" customHeight="1">
      <c r="A32" s="552" t="s">
        <v>2</v>
      </c>
      <c r="B32" s="526" t="str">
        <f>B9</f>
        <v># 82</v>
      </c>
      <c r="C32" s="526" t="str">
        <f>B71</f>
        <v># 83</v>
      </c>
      <c r="D32" s="526" t="str">
        <f t="shared" ref="D32:H32" si="6">"# " &amp; VALUE(RIGHT(C32,2)+1)</f>
        <v># 84</v>
      </c>
      <c r="E32" s="526" t="str">
        <f t="shared" si="6"/>
        <v># 85</v>
      </c>
      <c r="F32" s="526" t="str">
        <f t="shared" si="6"/>
        <v># 86</v>
      </c>
      <c r="G32" s="526" t="str">
        <f t="shared" si="6"/>
        <v># 87</v>
      </c>
      <c r="H32" s="526" t="str">
        <f t="shared" si="6"/>
        <v># 88</v>
      </c>
      <c r="I32" s="514" t="s">
        <v>2</v>
      </c>
    </row>
    <row r="33" spans="1:9" ht="17" customHeight="1">
      <c r="A33" s="543"/>
      <c r="B33" s="559" t="s">
        <v>17</v>
      </c>
      <c r="C33" s="495"/>
      <c r="D33" s="458" t="s">
        <v>94</v>
      </c>
      <c r="E33" s="458"/>
      <c r="F33" s="458"/>
      <c r="G33" s="561" t="s">
        <v>20</v>
      </c>
      <c r="H33" s="320" t="s">
        <v>24</v>
      </c>
      <c r="I33" s="563"/>
    </row>
    <row r="34" spans="1:9" ht="17" customHeight="1">
      <c r="A34" s="543"/>
      <c r="B34" s="458" t="s">
        <v>393</v>
      </c>
      <c r="C34" s="458" t="str">
        <f>B59</f>
        <v># 1836</v>
      </c>
      <c r="D34" s="458" t="str">
        <f>C59</f>
        <v># 1837</v>
      </c>
      <c r="E34" s="458" t="str">
        <f>D59</f>
        <v># 1838</v>
      </c>
      <c r="F34" s="458" t="str">
        <f>E59</f>
        <v># 1839</v>
      </c>
      <c r="G34" s="564" t="s">
        <v>373</v>
      </c>
      <c r="H34" s="266" t="s">
        <v>394</v>
      </c>
      <c r="I34" s="563"/>
    </row>
    <row r="35" spans="1:9" s="477" customFormat="1" ht="17" customHeight="1" thickBot="1">
      <c r="A35" s="548" t="s">
        <v>7</v>
      </c>
      <c r="B35" s="458"/>
      <c r="C35" s="526"/>
      <c r="D35" s="526"/>
      <c r="E35" s="526"/>
      <c r="F35" s="566">
        <v>1255</v>
      </c>
      <c r="G35" s="489"/>
      <c r="H35" s="319" t="s">
        <v>25</v>
      </c>
      <c r="I35" s="471" t="s">
        <v>7</v>
      </c>
    </row>
    <row r="36" spans="1:9" ht="17" customHeight="1">
      <c r="A36" s="567"/>
      <c r="B36" s="273" t="s">
        <v>17</v>
      </c>
      <c r="C36" s="226"/>
      <c r="D36" s="226"/>
      <c r="E36" s="226" t="s">
        <v>53</v>
      </c>
      <c r="F36" s="226"/>
      <c r="G36" s="568" t="s">
        <v>95</v>
      </c>
      <c r="H36" s="569" t="s">
        <v>189</v>
      </c>
      <c r="I36" s="570"/>
    </row>
    <row r="37" spans="1:9" ht="17" customHeight="1">
      <c r="A37" s="529"/>
      <c r="B37" s="330" t="str">
        <f>B21</f>
        <v># 1284</v>
      </c>
      <c r="C37" s="330" t="str">
        <f t="shared" ref="C37:F37" si="7">"# " &amp; VALUE(RIGHT(B37,4)+1)</f>
        <v># 1285</v>
      </c>
      <c r="D37" s="330" t="str">
        <f t="shared" si="7"/>
        <v># 1286</v>
      </c>
      <c r="E37" s="330" t="str">
        <f t="shared" si="7"/>
        <v># 1287</v>
      </c>
      <c r="F37" s="330" t="str">
        <f t="shared" si="7"/>
        <v># 1288</v>
      </c>
      <c r="G37" s="564" t="s">
        <v>395</v>
      </c>
      <c r="I37" s="563"/>
    </row>
    <row r="38" spans="1:9" ht="17" customHeight="1">
      <c r="A38" s="510" t="s">
        <v>2</v>
      </c>
      <c r="B38" s="227"/>
      <c r="C38" s="227"/>
      <c r="D38" s="227"/>
      <c r="E38" s="227"/>
      <c r="F38" s="303">
        <v>1320</v>
      </c>
      <c r="G38" s="489" t="s">
        <v>26</v>
      </c>
      <c r="H38" s="572" t="s">
        <v>396</v>
      </c>
      <c r="I38" s="573" t="s">
        <v>2</v>
      </c>
    </row>
    <row r="39" spans="1:9" ht="17" customHeight="1">
      <c r="A39" s="574"/>
      <c r="B39" s="240" t="s">
        <v>64</v>
      </c>
      <c r="C39" s="246"/>
      <c r="D39" s="232"/>
      <c r="E39" s="242"/>
      <c r="F39" s="242"/>
      <c r="G39" s="250" t="s">
        <v>62</v>
      </c>
      <c r="H39" s="575" t="s">
        <v>192</v>
      </c>
      <c r="I39" s="563"/>
    </row>
    <row r="40" spans="1:9" ht="17" customHeight="1" thickBot="1">
      <c r="A40" s="529"/>
      <c r="B40" s="247"/>
      <c r="C40" s="330"/>
      <c r="D40" s="248" t="s">
        <v>193</v>
      </c>
      <c r="E40" s="330"/>
      <c r="F40" s="330"/>
      <c r="G40" s="251" t="s">
        <v>397</v>
      </c>
      <c r="H40" s="575"/>
      <c r="I40" s="563"/>
    </row>
    <row r="41" spans="1:9" s="477" customFormat="1" ht="17" customHeight="1" thickBot="1">
      <c r="A41" s="576" t="s">
        <v>8</v>
      </c>
      <c r="B41" s="247" t="s">
        <v>398</v>
      </c>
      <c r="C41" s="330" t="str">
        <f>"# " &amp; VALUE(RIGHT(B41,4)+1)</f>
        <v># 1682</v>
      </c>
      <c r="D41" s="330" t="str">
        <f>"# " &amp; VALUE(RIGHT(C41,4)+1)</f>
        <v># 1683</v>
      </c>
      <c r="E41" s="330" t="str">
        <f>"# " &amp; VALUE(RIGHT(D41,4)+1)</f>
        <v># 1684</v>
      </c>
      <c r="F41" s="330" t="str">
        <f>"# " &amp; VALUE(RIGHT(E41,4)+1)</f>
        <v># 1685</v>
      </c>
      <c r="G41" s="252" t="s">
        <v>21</v>
      </c>
      <c r="H41" s="577"/>
      <c r="I41" s="471" t="s">
        <v>8</v>
      </c>
    </row>
    <row r="42" spans="1:9" ht="17" customHeight="1">
      <c r="A42" s="558"/>
      <c r="B42" s="247"/>
      <c r="C42" s="330"/>
      <c r="D42" s="330"/>
      <c r="E42" s="330"/>
      <c r="F42" s="249">
        <v>1405</v>
      </c>
      <c r="G42" s="746" t="s">
        <v>100</v>
      </c>
      <c r="H42" s="747"/>
      <c r="I42" s="551"/>
    </row>
    <row r="43" spans="1:9" ht="17" customHeight="1">
      <c r="A43" s="543"/>
      <c r="B43" s="494" t="s">
        <v>17</v>
      </c>
      <c r="C43" s="495"/>
      <c r="D43" s="495"/>
      <c r="E43" s="495" t="s">
        <v>36</v>
      </c>
      <c r="F43" s="495"/>
      <c r="G43" s="540" t="str">
        <f>B68</f>
        <v>美食新聞報道 # 72</v>
      </c>
      <c r="H43" s="458" t="str">
        <f>D68</f>
        <v>美食新聞報道 # 73</v>
      </c>
      <c r="I43" s="547"/>
    </row>
    <row r="44" spans="1:9" ht="17" customHeight="1">
      <c r="A44" s="578" t="s">
        <v>2</v>
      </c>
      <c r="B44" s="490" t="str">
        <f>B19</f>
        <v># 2517</v>
      </c>
      <c r="C44" s="458" t="str">
        <f>C19</f>
        <v># 2518</v>
      </c>
      <c r="D44" s="458" t="str">
        <f>C73</f>
        <v># 2519</v>
      </c>
      <c r="E44" s="458" t="str">
        <f>D73</f>
        <v># 2520</v>
      </c>
      <c r="F44" s="458" t="str">
        <f>E73</f>
        <v># 2521</v>
      </c>
      <c r="G44" s="490"/>
      <c r="H44" s="526"/>
      <c r="I44" s="542" t="s">
        <v>2</v>
      </c>
    </row>
    <row r="45" spans="1:9" ht="17" customHeight="1">
      <c r="A45" s="579"/>
      <c r="B45" s="496"/>
      <c r="C45" s="496"/>
      <c r="D45" s="496"/>
      <c r="E45" s="496"/>
      <c r="F45" s="496"/>
      <c r="G45" s="561" t="s">
        <v>20</v>
      </c>
      <c r="H45" s="441" t="s">
        <v>22</v>
      </c>
      <c r="I45" s="580"/>
    </row>
    <row r="46" spans="1:9" s="477" customFormat="1" ht="17" customHeight="1" thickBot="1">
      <c r="A46" s="581">
        <v>1500</v>
      </c>
      <c r="B46" s="458"/>
      <c r="C46" s="458"/>
      <c r="D46" s="458" t="str">
        <f>D82</f>
        <v>生活在別處的我 What If (20 EPI)</v>
      </c>
      <c r="E46" s="458"/>
      <c r="F46" s="458"/>
      <c r="G46" s="601"/>
      <c r="H46" s="440" t="s">
        <v>399</v>
      </c>
      <c r="I46" s="583">
        <v>1500</v>
      </c>
    </row>
    <row r="47" spans="1:9" ht="17" customHeight="1">
      <c r="A47" s="584"/>
      <c r="B47" s="458" t="s">
        <v>98</v>
      </c>
      <c r="C47" s="458" t="str">
        <f>B83</f>
        <v># 6</v>
      </c>
      <c r="D47" s="458" t="str">
        <f>C83</f>
        <v># 7</v>
      </c>
      <c r="E47" s="458" t="str">
        <f>D83</f>
        <v># 8</v>
      </c>
      <c r="F47" s="458" t="str">
        <f>E83</f>
        <v># 9</v>
      </c>
      <c r="G47" s="587"/>
      <c r="H47" s="331" t="s">
        <v>44</v>
      </c>
      <c r="I47" s="585"/>
    </row>
    <row r="48" spans="1:9" ht="17" customHeight="1">
      <c r="A48" s="586">
        <v>30</v>
      </c>
      <c r="B48" s="526"/>
      <c r="C48" s="526"/>
      <c r="D48" s="526"/>
      <c r="E48" s="526"/>
      <c r="F48" s="526"/>
      <c r="G48" s="321" t="s">
        <v>362</v>
      </c>
      <c r="H48" s="332" t="s">
        <v>400</v>
      </c>
      <c r="I48" s="542" t="s">
        <v>2</v>
      </c>
    </row>
    <row r="49" spans="1:9" ht="17" customHeight="1">
      <c r="A49" s="579"/>
      <c r="B49" s="534" t="s">
        <v>390</v>
      </c>
      <c r="C49" s="495"/>
      <c r="D49" s="535" t="str">
        <f>D22</f>
        <v>飲茶 Yum Cha (10 EPI)</v>
      </c>
      <c r="E49" s="463"/>
      <c r="F49" s="463"/>
      <c r="G49" s="587"/>
      <c r="H49" s="297" t="s">
        <v>45</v>
      </c>
      <c r="I49" s="547"/>
    </row>
    <row r="50" spans="1:9" s="477" customFormat="1" ht="17" customHeight="1" thickBot="1">
      <c r="A50" s="581">
        <v>1600</v>
      </c>
      <c r="B50" s="539" t="s">
        <v>134</v>
      </c>
      <c r="C50" s="526" t="str">
        <f>B88</f>
        <v># 1</v>
      </c>
      <c r="D50" s="526" t="str">
        <f>"# " &amp; VALUE(RIGHT(C50,2)+1)</f>
        <v># 2</v>
      </c>
      <c r="E50" s="526" t="str">
        <f>"# " &amp; VALUE(RIGHT(D50,2)+1)</f>
        <v># 3</v>
      </c>
      <c r="F50" s="526" t="str">
        <f>"# " &amp; VALUE(RIGHT(E50,2)+1)</f>
        <v># 4</v>
      </c>
      <c r="G50" s="587"/>
      <c r="H50" s="333"/>
      <c r="I50" s="583">
        <v>1600</v>
      </c>
    </row>
    <row r="51" spans="1:9" ht="17" customHeight="1">
      <c r="A51" s="478"/>
      <c r="B51" s="589" t="s">
        <v>200</v>
      </c>
      <c r="C51" s="546" t="s">
        <v>71</v>
      </c>
      <c r="D51" s="520" t="s">
        <v>73</v>
      </c>
      <c r="E51" s="536" t="s">
        <v>75</v>
      </c>
      <c r="F51" s="494" t="s">
        <v>336</v>
      </c>
      <c r="G51" s="587"/>
      <c r="H51" s="693" t="s">
        <v>316</v>
      </c>
      <c r="I51" s="537"/>
    </row>
    <row r="52" spans="1:9" ht="17" customHeight="1">
      <c r="A52" s="502"/>
      <c r="B52" s="590" t="s">
        <v>314</v>
      </c>
      <c r="C52" s="591" t="s">
        <v>201</v>
      </c>
      <c r="D52" s="592" t="s">
        <v>202</v>
      </c>
      <c r="E52" s="593" t="s">
        <v>203</v>
      </c>
      <c r="F52" s="322" t="s">
        <v>337</v>
      </c>
      <c r="G52" s="323"/>
      <c r="H52" s="707" t="s">
        <v>483</v>
      </c>
      <c r="I52" s="594"/>
    </row>
    <row r="53" spans="1:9" ht="16.75" customHeight="1">
      <c r="A53" s="487">
        <v>30</v>
      </c>
      <c r="B53" s="488" t="s">
        <v>181</v>
      </c>
      <c r="C53" s="490" t="s">
        <v>401</v>
      </c>
      <c r="D53" s="490" t="s">
        <v>401</v>
      </c>
      <c r="E53" s="490" t="s">
        <v>401</v>
      </c>
      <c r="F53" s="490" t="s">
        <v>123</v>
      </c>
      <c r="G53" s="595"/>
      <c r="H53" s="694"/>
      <c r="I53" s="596">
        <v>30</v>
      </c>
    </row>
    <row r="54" spans="1:9" ht="17" customHeight="1">
      <c r="A54" s="502"/>
      <c r="B54" s="597" t="s">
        <v>20</v>
      </c>
      <c r="C54" s="325" t="s">
        <v>206</v>
      </c>
      <c r="D54" s="657" t="s">
        <v>340</v>
      </c>
      <c r="E54" s="744" t="s">
        <v>78</v>
      </c>
      <c r="F54" s="752"/>
      <c r="G54" s="561" t="s">
        <v>20</v>
      </c>
      <c r="H54" s="441" t="s">
        <v>22</v>
      </c>
      <c r="I54" s="580"/>
    </row>
    <row r="55" spans="1:9" ht="17" customHeight="1">
      <c r="A55" s="502"/>
      <c r="B55" s="564" t="s">
        <v>373</v>
      </c>
      <c r="C55" s="513" t="s">
        <v>122</v>
      </c>
      <c r="D55" s="458" t="s">
        <v>341</v>
      </c>
      <c r="E55" s="727" t="s">
        <v>208</v>
      </c>
      <c r="F55" s="753"/>
      <c r="G55" s="564" t="s">
        <v>370</v>
      </c>
      <c r="H55" s="602" t="str">
        <f>G68</f>
        <v>新聞透視 # 13</v>
      </c>
      <c r="I55" s="580"/>
    </row>
    <row r="56" spans="1:9" s="477" customFormat="1" ht="17" customHeight="1" thickBot="1">
      <c r="A56" s="603">
        <v>1700</v>
      </c>
      <c r="B56" s="437"/>
      <c r="C56" s="526" t="s">
        <v>98</v>
      </c>
      <c r="D56" s="490" t="s">
        <v>123</v>
      </c>
      <c r="E56" s="540" t="s">
        <v>402</v>
      </c>
      <c r="F56" s="526" t="str">
        <f>"# " &amp; VALUE(RIGHT(E56,2)+1)</f>
        <v># 80</v>
      </c>
      <c r="G56" s="561" t="s">
        <v>20</v>
      </c>
      <c r="H56" s="602"/>
      <c r="I56" s="583">
        <v>1700</v>
      </c>
    </row>
    <row r="57" spans="1:9" ht="17" customHeight="1">
      <c r="A57" s="533"/>
      <c r="B57" s="495" t="s">
        <v>81</v>
      </c>
      <c r="C57" s="604"/>
      <c r="D57" s="536"/>
      <c r="E57" s="536"/>
      <c r="F57" s="544"/>
      <c r="G57" s="666"/>
      <c r="H57" s="441" t="s">
        <v>22</v>
      </c>
      <c r="I57" s="537"/>
    </row>
    <row r="58" spans="1:9" ht="17" customHeight="1">
      <c r="A58" s="579"/>
      <c r="B58" s="545"/>
      <c r="C58" s="458"/>
      <c r="D58" s="605" t="s">
        <v>80</v>
      </c>
      <c r="E58" s="463"/>
      <c r="F58" s="625"/>
      <c r="G58" s="667" t="s">
        <v>366</v>
      </c>
      <c r="H58" s="602" t="str">
        <f>H34</f>
        <v>新聞掏寶 # 243</v>
      </c>
      <c r="I58" s="580"/>
    </row>
    <row r="59" spans="1:9" ht="17" customHeight="1">
      <c r="A59" s="586">
        <v>30</v>
      </c>
      <c r="B59" s="526" t="s">
        <v>403</v>
      </c>
      <c r="C59" s="526" t="str">
        <f>"# " &amp; VALUE(RIGHT(B59,4)+1)</f>
        <v># 1837</v>
      </c>
      <c r="D59" s="526" t="str">
        <f>"# " &amp; VALUE(RIGHT(C59,4)+1)</f>
        <v># 1838</v>
      </c>
      <c r="E59" s="526" t="str">
        <f>"# " &amp; VALUE(RIGHT(D59,4)+1)</f>
        <v># 1839</v>
      </c>
      <c r="F59" s="526" t="str">
        <f>"# " &amp; VALUE(RIGHT(E59,4)+1)</f>
        <v># 1840</v>
      </c>
      <c r="G59" s="435"/>
      <c r="H59" s="157"/>
      <c r="I59" s="596">
        <v>30</v>
      </c>
    </row>
    <row r="60" spans="1:9" ht="17" customHeight="1">
      <c r="A60" s="607"/>
      <c r="B60" s="545" t="s">
        <v>82</v>
      </c>
      <c r="C60" s="545"/>
      <c r="D60" s="545"/>
      <c r="E60" s="545"/>
      <c r="F60" s="545"/>
      <c r="G60" s="561" t="s">
        <v>20</v>
      </c>
      <c r="H60" s="273" t="s">
        <v>61</v>
      </c>
      <c r="I60" s="580"/>
    </row>
    <row r="61" spans="1:9" ht="17" customHeight="1">
      <c r="A61" s="579"/>
      <c r="B61" s="545"/>
      <c r="C61" s="545"/>
      <c r="D61" s="598" t="s">
        <v>211</v>
      </c>
      <c r="E61" s="598"/>
      <c r="F61" s="598"/>
      <c r="G61" s="564" t="str">
        <f>G37</f>
        <v>思家大戰 # 68</v>
      </c>
      <c r="H61" s="248" t="s">
        <v>404</v>
      </c>
      <c r="I61" s="580"/>
    </row>
    <row r="62" spans="1:9" s="477" customFormat="1" ht="17" customHeight="1" thickBot="1">
      <c r="A62" s="581">
        <v>1800</v>
      </c>
      <c r="B62" s="458" t="s">
        <v>405</v>
      </c>
      <c r="C62" s="458" t="str">
        <f>"# " &amp; VALUE(RIGHT(B62,2)+1)</f>
        <v># 37</v>
      </c>
      <c r="D62" s="458" t="str">
        <f>"# " &amp; VALUE(RIGHT(C62,2)+1)</f>
        <v># 38</v>
      </c>
      <c r="E62" s="458" t="str">
        <f>"# " &amp; VALUE(RIGHT(D62,2)+1)</f>
        <v># 39</v>
      </c>
      <c r="F62" s="458" t="str">
        <f>"# " &amp; VALUE(RIGHT(E62,2)+1)</f>
        <v># 40</v>
      </c>
      <c r="G62" s="489"/>
      <c r="H62" s="319" t="s">
        <v>49</v>
      </c>
      <c r="I62" s="583">
        <v>1800</v>
      </c>
    </row>
    <row r="63" spans="1:9" ht="17" customHeight="1">
      <c r="A63" s="579"/>
      <c r="B63" s="458"/>
      <c r="C63" s="458"/>
      <c r="D63" s="458"/>
      <c r="E63" s="458"/>
      <c r="F63" s="513"/>
      <c r="G63" s="729" t="s">
        <v>214</v>
      </c>
      <c r="H63" s="730"/>
      <c r="I63" s="498"/>
    </row>
    <row r="64" spans="1:9" ht="17" customHeight="1" thickBot="1">
      <c r="A64" s="586">
        <v>30</v>
      </c>
      <c r="B64" s="608"/>
      <c r="C64" s="500"/>
      <c r="D64" s="500"/>
      <c r="E64" s="500"/>
      <c r="F64" s="609"/>
      <c r="G64" s="499" t="str">
        <f>E56</f>
        <v># 79</v>
      </c>
      <c r="H64" s="610" t="str">
        <f>F56</f>
        <v># 80</v>
      </c>
      <c r="I64" s="492">
        <v>30</v>
      </c>
    </row>
    <row r="65" spans="1:9" ht="17" customHeight="1">
      <c r="A65" s="579"/>
      <c r="B65" s="733" t="s">
        <v>215</v>
      </c>
      <c r="C65" s="734"/>
      <c r="D65" s="734"/>
      <c r="E65" s="734"/>
      <c r="F65" s="735"/>
      <c r="G65" s="736" t="s">
        <v>216</v>
      </c>
      <c r="H65" s="737"/>
      <c r="I65" s="498"/>
    </row>
    <row r="66" spans="1:9" s="477" customFormat="1" ht="12.65" customHeight="1" thickBot="1">
      <c r="A66" s="581">
        <v>1900</v>
      </c>
      <c r="B66" s="257"/>
      <c r="C66" s="257"/>
      <c r="D66" s="257"/>
      <c r="E66" s="257"/>
      <c r="F66" s="237">
        <v>1905</v>
      </c>
      <c r="G66" s="258"/>
      <c r="H66" s="259"/>
      <c r="I66" s="611">
        <v>1900</v>
      </c>
    </row>
    <row r="67" spans="1:9" s="477" customFormat="1" ht="17" customHeight="1">
      <c r="A67" s="603"/>
      <c r="B67" s="250" t="s">
        <v>84</v>
      </c>
      <c r="C67" s="260" t="s">
        <v>347</v>
      </c>
      <c r="D67" s="250" t="s">
        <v>84</v>
      </c>
      <c r="E67" s="260" t="s">
        <v>102</v>
      </c>
      <c r="F67" s="261" t="s">
        <v>85</v>
      </c>
      <c r="G67" s="262" t="s">
        <v>59</v>
      </c>
      <c r="H67" s="263" t="s">
        <v>60</v>
      </c>
      <c r="I67" s="613"/>
    </row>
    <row r="68" spans="1:9" s="477" customFormat="1" ht="17" customHeight="1">
      <c r="A68" s="603"/>
      <c r="B68" s="264" t="s">
        <v>406</v>
      </c>
      <c r="C68" s="265" t="s">
        <v>407</v>
      </c>
      <c r="D68" s="264" t="s">
        <v>408</v>
      </c>
      <c r="E68" s="265" t="s">
        <v>409</v>
      </c>
      <c r="F68" s="256" t="s">
        <v>410</v>
      </c>
      <c r="G68" s="251" t="s">
        <v>411</v>
      </c>
      <c r="H68" s="266" t="s">
        <v>412</v>
      </c>
      <c r="I68" s="614"/>
    </row>
    <row r="69" spans="1:9" s="477" customFormat="1" ht="17" customHeight="1">
      <c r="A69" s="502">
        <v>30</v>
      </c>
      <c r="B69" s="267" t="s">
        <v>87</v>
      </c>
      <c r="C69" s="268" t="s">
        <v>355</v>
      </c>
      <c r="D69" s="267" t="s">
        <v>87</v>
      </c>
      <c r="E69" s="268" t="s">
        <v>101</v>
      </c>
      <c r="F69" s="269" t="s">
        <v>223</v>
      </c>
      <c r="G69" s="270" t="s">
        <v>50</v>
      </c>
      <c r="H69" s="271" t="s">
        <v>224</v>
      </c>
      <c r="I69" s="498">
        <v>30</v>
      </c>
    </row>
    <row r="70" spans="1:9" ht="17" customHeight="1">
      <c r="A70" s="615"/>
      <c r="B70" s="272" t="s">
        <v>63</v>
      </c>
      <c r="C70" s="242"/>
      <c r="D70" s="242"/>
      <c r="E70" s="248" t="s">
        <v>225</v>
      </c>
      <c r="F70" s="242"/>
      <c r="G70" s="242"/>
      <c r="H70" s="242"/>
      <c r="I70" s="616"/>
    </row>
    <row r="71" spans="1:9" s="477" customFormat="1" ht="17" customHeight="1" thickBot="1">
      <c r="A71" s="603">
        <v>2000</v>
      </c>
      <c r="B71" s="247" t="s">
        <v>413</v>
      </c>
      <c r="C71" s="227" t="str">
        <f t="shared" ref="C71:H71" si="8">"# " &amp; VALUE(RIGHT(B71,2)+1)</f>
        <v># 84</v>
      </c>
      <c r="D71" s="227" t="str">
        <f t="shared" si="8"/>
        <v># 85</v>
      </c>
      <c r="E71" s="227" t="str">
        <f t="shared" si="8"/>
        <v># 86</v>
      </c>
      <c r="F71" s="227" t="str">
        <f t="shared" si="8"/>
        <v># 87</v>
      </c>
      <c r="G71" s="227" t="str">
        <f t="shared" si="8"/>
        <v># 88</v>
      </c>
      <c r="H71" s="227" t="str">
        <f t="shared" si="8"/>
        <v># 89</v>
      </c>
      <c r="I71" s="611">
        <v>2000</v>
      </c>
    </row>
    <row r="72" spans="1:9" s="477" customFormat="1" ht="17" customHeight="1">
      <c r="A72" s="617"/>
      <c r="B72" s="272" t="s">
        <v>357</v>
      </c>
      <c r="C72" s="431" t="s">
        <v>358</v>
      </c>
      <c r="D72" s="273"/>
      <c r="E72" s="273" t="s">
        <v>227</v>
      </c>
      <c r="F72" s="430"/>
      <c r="G72" s="457">
        <v>800653980</v>
      </c>
      <c r="H72" s="275" t="s">
        <v>56</v>
      </c>
      <c r="I72" s="613"/>
    </row>
    <row r="73" spans="1:9" ht="17" customHeight="1">
      <c r="A73" s="502">
        <v>30</v>
      </c>
      <c r="B73" s="247" t="s">
        <v>414</v>
      </c>
      <c r="C73" s="330" t="str">
        <f>"# " &amp; VALUE(RIGHT(B73,4)+1)</f>
        <v># 2519</v>
      </c>
      <c r="D73" s="330" t="str">
        <f>"# " &amp; VALUE(RIGHT(C73,4)+1)</f>
        <v># 2520</v>
      </c>
      <c r="E73" s="330" t="str">
        <f>"# " &amp; VALUE(RIGHT(D73,4)+1)</f>
        <v># 2521</v>
      </c>
      <c r="F73" s="330" t="str">
        <f>"# " &amp; VALUE(RIGHT(E73,4)+1)</f>
        <v># 2522</v>
      </c>
      <c r="G73" s="689"/>
      <c r="H73" s="277"/>
      <c r="I73" s="492">
        <v>30</v>
      </c>
    </row>
    <row r="74" spans="1:9" ht="17" customHeight="1">
      <c r="A74" s="493"/>
      <c r="B74" s="272" t="s">
        <v>360</v>
      </c>
      <c r="C74" s="273"/>
      <c r="D74" s="430" t="s">
        <v>358</v>
      </c>
      <c r="E74" s="226"/>
      <c r="F74" s="429"/>
      <c r="G74" s="704"/>
      <c r="H74" s="279"/>
      <c r="I74" s="618"/>
    </row>
    <row r="75" spans="1:9" ht="17" customHeight="1" thickBot="1">
      <c r="A75" s="502"/>
      <c r="B75" s="240"/>
      <c r="C75" s="246"/>
      <c r="D75" s="330"/>
      <c r="E75" s="330"/>
      <c r="F75" s="428"/>
      <c r="G75" s="690"/>
      <c r="H75" s="281"/>
      <c r="I75" s="498"/>
    </row>
    <row r="76" spans="1:9" s="477" customFormat="1" ht="17" customHeight="1" thickBot="1">
      <c r="A76" s="620">
        <v>2100</v>
      </c>
      <c r="B76" s="247"/>
      <c r="C76" s="411"/>
      <c r="D76" s="248" t="s">
        <v>361</v>
      </c>
      <c r="E76" s="330"/>
      <c r="F76" s="428"/>
      <c r="G76" s="690" t="s">
        <v>481</v>
      </c>
      <c r="H76" s="284"/>
      <c r="I76" s="611">
        <v>2100</v>
      </c>
    </row>
    <row r="77" spans="1:9" s="477" customFormat="1" ht="17" customHeight="1">
      <c r="A77" s="584"/>
      <c r="B77" s="330" t="s">
        <v>119</v>
      </c>
      <c r="C77" s="330" t="str">
        <f>"# " &amp; VALUE(RIGHT(B77,2)+1)</f>
        <v># 7</v>
      </c>
      <c r="D77" s="330" t="str">
        <f>"# " &amp; VALUE(RIGHT(C77,2)+1)</f>
        <v># 8</v>
      </c>
      <c r="E77" s="330" t="str">
        <f>"# " &amp; VALUE(RIGHT(D77,2)+1)</f>
        <v># 9</v>
      </c>
      <c r="F77" s="428" t="str">
        <f>"# " &amp; VALUE(RIGHT(E77,2)+1)</f>
        <v># 10</v>
      </c>
      <c r="G77" s="691" t="s">
        <v>482</v>
      </c>
      <c r="H77" s="281" t="s">
        <v>415</v>
      </c>
      <c r="I77" s="613"/>
    </row>
    <row r="78" spans="1:9" s="477" customFormat="1" ht="17" customHeight="1">
      <c r="A78" s="434"/>
      <c r="B78" s="330"/>
      <c r="C78" s="330"/>
      <c r="D78" s="330"/>
      <c r="E78" s="330"/>
      <c r="F78" s="428"/>
      <c r="G78" s="688"/>
      <c r="H78" s="284" t="s">
        <v>57</v>
      </c>
      <c r="I78" s="614"/>
    </row>
    <row r="79" spans="1:9" ht="17" customHeight="1">
      <c r="A79" s="586">
        <v>30</v>
      </c>
      <c r="B79" s="330"/>
      <c r="C79" s="330"/>
      <c r="D79" s="330"/>
      <c r="E79" s="330"/>
      <c r="F79" s="428"/>
      <c r="G79" s="691"/>
      <c r="H79" s="286"/>
      <c r="I79" s="492">
        <v>30</v>
      </c>
    </row>
    <row r="80" spans="1:9" ht="17" customHeight="1">
      <c r="A80" s="579"/>
      <c r="B80" s="272" t="s">
        <v>363</v>
      </c>
      <c r="C80" s="273"/>
      <c r="D80" s="226"/>
      <c r="E80" s="226"/>
      <c r="F80" s="429"/>
      <c r="G80" s="706"/>
      <c r="H80" s="286"/>
      <c r="I80" s="498"/>
    </row>
    <row r="81" spans="1:9" ht="17" customHeight="1">
      <c r="A81" s="579"/>
      <c r="B81" s="240"/>
      <c r="C81" s="330"/>
      <c r="D81" s="330"/>
      <c r="E81" s="330"/>
      <c r="F81" s="428"/>
      <c r="G81" s="688"/>
      <c r="H81" s="255"/>
      <c r="I81" s="498"/>
    </row>
    <row r="82" spans="1:9" s="477" customFormat="1" ht="17" customHeight="1" thickBot="1">
      <c r="A82" s="581">
        <v>2200</v>
      </c>
      <c r="B82" s="426"/>
      <c r="C82" s="330"/>
      <c r="D82" s="425" t="s">
        <v>364</v>
      </c>
      <c r="E82" s="330"/>
      <c r="F82" s="428"/>
      <c r="G82" s="691"/>
      <c r="H82" s="290"/>
      <c r="I82" s="611">
        <v>2200</v>
      </c>
    </row>
    <row r="83" spans="1:9" s="477" customFormat="1" ht="17" customHeight="1">
      <c r="A83" s="434"/>
      <c r="B83" s="247" t="s">
        <v>119</v>
      </c>
      <c r="C83" s="330" t="str">
        <f>"# " &amp; VALUE(RIGHT(B83,2)+1)</f>
        <v># 7</v>
      </c>
      <c r="D83" s="330" t="str">
        <f>"# " &amp; VALUE(RIGHT(C83,2)+1)</f>
        <v># 8</v>
      </c>
      <c r="E83" s="330" t="str">
        <f>"# " &amp; VALUE(RIGHT(D83,2)+1)</f>
        <v># 9</v>
      </c>
      <c r="F83" s="428" t="str">
        <f>"# " &amp; VALUE(RIGHT(E83,2)+1)</f>
        <v># 10</v>
      </c>
      <c r="G83" s="668">
        <v>800641584</v>
      </c>
      <c r="H83" s="291" t="s">
        <v>365</v>
      </c>
      <c r="I83" s="613"/>
    </row>
    <row r="84" spans="1:9" s="477" customFormat="1" ht="17" customHeight="1">
      <c r="A84" s="434"/>
      <c r="B84" s="247"/>
      <c r="C84" s="330"/>
      <c r="D84" s="330"/>
      <c r="E84" s="330"/>
      <c r="F84" s="428"/>
      <c r="G84" s="427"/>
      <c r="H84" s="292"/>
      <c r="I84" s="614"/>
    </row>
    <row r="85" spans="1:9" ht="17" customHeight="1">
      <c r="A85" s="586">
        <v>30</v>
      </c>
      <c r="B85" s="244"/>
      <c r="C85" s="227"/>
      <c r="D85" s="227"/>
      <c r="E85" s="424"/>
      <c r="F85" s="423">
        <v>2230</v>
      </c>
      <c r="G85" s="669" t="s">
        <v>416</v>
      </c>
      <c r="H85" s="294" t="s">
        <v>417</v>
      </c>
      <c r="I85" s="492">
        <v>30</v>
      </c>
    </row>
    <row r="86" spans="1:9" ht="17" customHeight="1">
      <c r="A86" s="607"/>
      <c r="B86" s="246" t="s">
        <v>106</v>
      </c>
      <c r="C86" s="232"/>
      <c r="D86" s="295"/>
      <c r="E86" s="295"/>
      <c r="F86" s="295"/>
      <c r="G86" s="296" t="s">
        <v>159</v>
      </c>
      <c r="H86" s="297" t="s">
        <v>367</v>
      </c>
      <c r="I86" s="498"/>
    </row>
    <row r="87" spans="1:9" ht="17" customHeight="1">
      <c r="A87" s="579"/>
      <c r="B87" s="422"/>
      <c r="C87" s="232"/>
      <c r="D87" s="248" t="s">
        <v>418</v>
      </c>
      <c r="E87" s="248"/>
      <c r="F87" s="248"/>
      <c r="G87" s="264"/>
      <c r="H87" s="300">
        <v>2245</v>
      </c>
      <c r="I87" s="498"/>
    </row>
    <row r="88" spans="1:9" ht="17" customHeight="1">
      <c r="A88" s="579"/>
      <c r="B88" s="330" t="s">
        <v>115</v>
      </c>
      <c r="C88" s="330" t="str">
        <f>"# " &amp; VALUE(RIGHT(B88,2)+1)</f>
        <v># 2</v>
      </c>
      <c r="D88" s="330" t="str">
        <f>"# " &amp; VALUE(RIGHT(C88,2)+1)</f>
        <v># 3</v>
      </c>
      <c r="E88" s="330" t="str">
        <f>"# " &amp; VALUE(RIGHT(D88,2)+1)</f>
        <v># 4</v>
      </c>
      <c r="F88" s="330" t="str">
        <f>"# " &amp; VALUE(RIGHT(E88,2)+1)</f>
        <v># 5</v>
      </c>
      <c r="G88" s="301"/>
      <c r="H88" s="302" t="s">
        <v>162</v>
      </c>
      <c r="I88" s="498"/>
    </row>
    <row r="89" spans="1:9" ht="17" customHeight="1" thickBot="1">
      <c r="A89" s="581">
        <v>2300</v>
      </c>
      <c r="B89" s="227"/>
      <c r="C89" s="227"/>
      <c r="D89" s="303"/>
      <c r="E89" s="303"/>
      <c r="F89" s="703">
        <v>2300</v>
      </c>
      <c r="G89" s="304"/>
      <c r="H89" s="245"/>
      <c r="I89" s="611">
        <v>2300</v>
      </c>
    </row>
    <row r="90" spans="1:9" s="477" customFormat="1" ht="17" customHeight="1">
      <c r="A90" s="628"/>
      <c r="B90" s="240" t="s">
        <v>96</v>
      </c>
      <c r="C90" s="411"/>
      <c r="D90" s="330"/>
      <c r="E90" s="305"/>
      <c r="F90" s="273">
        <v>800651265</v>
      </c>
      <c r="G90" s="421" t="s">
        <v>58</v>
      </c>
      <c r="H90" s="245" t="s">
        <v>419</v>
      </c>
      <c r="I90" s="613"/>
    </row>
    <row r="91" spans="1:9" s="477" customFormat="1" ht="17" customHeight="1">
      <c r="A91" s="628"/>
      <c r="B91" s="247"/>
      <c r="C91" s="307" t="s">
        <v>240</v>
      </c>
      <c r="D91" s="288"/>
      <c r="E91" s="308" t="s">
        <v>172</v>
      </c>
      <c r="F91" s="307" t="s">
        <v>240</v>
      </c>
      <c r="G91" s="251" t="s">
        <v>420</v>
      </c>
      <c r="H91" s="245" t="s">
        <v>163</v>
      </c>
      <c r="I91" s="614"/>
    </row>
    <row r="92" spans="1:9" s="477" customFormat="1" ht="17" customHeight="1" thickBot="1">
      <c r="A92" s="629">
        <v>2315</v>
      </c>
      <c r="B92" s="247" t="s">
        <v>421</v>
      </c>
      <c r="C92" s="330" t="str">
        <f>"# " &amp; VALUE(RIGHT(B92,4)+1)</f>
        <v># 3739</v>
      </c>
      <c r="D92" s="330" t="str">
        <f>"# " &amp; VALUE(RIGHT(C92,4)+1)</f>
        <v># 3740</v>
      </c>
      <c r="E92" s="309"/>
      <c r="F92" s="310" t="s">
        <v>422</v>
      </c>
      <c r="G92" s="252" t="s">
        <v>51</v>
      </c>
      <c r="H92" s="245"/>
      <c r="I92" s="630">
        <v>2315</v>
      </c>
    </row>
    <row r="93" spans="1:9" ht="17" customHeight="1" thickBot="1">
      <c r="A93" s="487">
        <v>30</v>
      </c>
      <c r="B93" s="311"/>
      <c r="C93" s="312"/>
      <c r="D93" s="312"/>
      <c r="E93" s="316" t="s">
        <v>173</v>
      </c>
      <c r="F93" s="312"/>
      <c r="G93" s="738" t="s">
        <v>172</v>
      </c>
      <c r="H93" s="739"/>
      <c r="I93" s="632">
        <v>30</v>
      </c>
    </row>
    <row r="94" spans="1:9" ht="17" customHeight="1">
      <c r="A94" s="493"/>
      <c r="B94" s="247"/>
      <c r="C94" s="313"/>
      <c r="D94" s="313" t="s">
        <v>54</v>
      </c>
      <c r="E94" s="520" t="s">
        <v>17</v>
      </c>
      <c r="F94" s="313"/>
      <c r="G94" s="633" t="s">
        <v>22</v>
      </c>
      <c r="H94" s="274" t="s">
        <v>92</v>
      </c>
      <c r="I94" s="498"/>
    </row>
    <row r="95" spans="1:9" ht="17" customHeight="1">
      <c r="A95" s="502"/>
      <c r="B95" s="247"/>
      <c r="C95" s="242"/>
      <c r="D95" s="242"/>
      <c r="E95" s="600" t="str">
        <f>E68</f>
        <v>動物森友島 #11</v>
      </c>
      <c r="F95" s="242"/>
      <c r="G95" s="587" t="str">
        <f>F68</f>
        <v>最強生命線 # 390</v>
      </c>
      <c r="H95" s="251" t="s">
        <v>423</v>
      </c>
      <c r="I95" s="498"/>
    </row>
    <row r="96" spans="1:9" ht="17" customHeight="1" thickBot="1">
      <c r="A96" s="502"/>
      <c r="B96" s="247"/>
      <c r="C96" s="242"/>
      <c r="D96" s="242"/>
      <c r="E96" s="601"/>
      <c r="F96" s="411">
        <v>2350</v>
      </c>
      <c r="G96" s="601"/>
      <c r="H96" s="318" t="s">
        <v>93</v>
      </c>
      <c r="I96" s="498"/>
    </row>
    <row r="97" spans="1:9" s="477" customFormat="1" ht="17" customHeight="1" thickBot="1">
      <c r="A97" s="468" t="s">
        <v>9</v>
      </c>
      <c r="B97" s="412"/>
      <c r="C97" s="315"/>
      <c r="D97" s="315" t="s">
        <v>43</v>
      </c>
      <c r="E97" s="489"/>
      <c r="F97" s="315"/>
      <c r="G97" s="489"/>
      <c r="H97" s="252"/>
      <c r="I97" s="501" t="s">
        <v>9</v>
      </c>
    </row>
    <row r="98" spans="1:9" ht="17" customHeight="1">
      <c r="A98" s="478"/>
      <c r="B98" s="506" t="s">
        <v>17</v>
      </c>
      <c r="C98" s="631"/>
      <c r="D98" s="631"/>
      <c r="E98" s="631"/>
      <c r="F98" s="631"/>
      <c r="G98" s="633" t="s">
        <v>22</v>
      </c>
      <c r="H98" s="569" t="s">
        <v>20</v>
      </c>
      <c r="I98" s="486"/>
    </row>
    <row r="99" spans="1:9" ht="17" customHeight="1">
      <c r="A99" s="502"/>
      <c r="B99" s="545"/>
      <c r="C99" s="463"/>
      <c r="D99" s="463" t="str">
        <f>D58</f>
        <v>兄弟幫 Big Boys Club (2505 EPI)</v>
      </c>
      <c r="E99" s="463"/>
      <c r="F99" s="625"/>
      <c r="G99" s="634" t="str">
        <f>G68</f>
        <v>新聞透視 # 13</v>
      </c>
      <c r="H99" s="565" t="str">
        <f>H34</f>
        <v>新聞掏寶 # 243</v>
      </c>
      <c r="I99" s="498"/>
    </row>
    <row r="100" spans="1:9" ht="17" customHeight="1">
      <c r="A100" s="487">
        <v>30</v>
      </c>
      <c r="B100" s="526" t="str">
        <f>B59</f>
        <v># 1836</v>
      </c>
      <c r="C100" s="526" t="str">
        <f>C59</f>
        <v># 1837</v>
      </c>
      <c r="D100" s="526" t="str">
        <f>D59</f>
        <v># 1838</v>
      </c>
      <c r="E100" s="526" t="str">
        <f>E59</f>
        <v># 1839</v>
      </c>
      <c r="F100" s="526" t="str">
        <f>F59</f>
        <v># 1840</v>
      </c>
      <c r="G100" s="627"/>
      <c r="H100" s="635"/>
      <c r="I100" s="492">
        <v>30</v>
      </c>
    </row>
    <row r="101" spans="1:9" ht="17" customHeight="1">
      <c r="A101" s="502"/>
      <c r="B101" s="559" t="s">
        <v>17</v>
      </c>
      <c r="C101" s="495"/>
      <c r="D101" s="496"/>
      <c r="E101" s="496"/>
      <c r="F101" s="636"/>
      <c r="G101" s="612" t="s">
        <v>22</v>
      </c>
      <c r="H101" s="569" t="s">
        <v>20</v>
      </c>
      <c r="I101" s="637"/>
    </row>
    <row r="102" spans="1:9" s="477" customFormat="1" ht="17" customHeight="1" thickBot="1">
      <c r="A102" s="468" t="s">
        <v>10</v>
      </c>
      <c r="B102" s="622"/>
      <c r="C102" s="463"/>
      <c r="D102" s="605" t="s">
        <v>364</v>
      </c>
      <c r="F102" s="458"/>
      <c r="G102" s="638" t="s">
        <v>424</v>
      </c>
      <c r="H102" s="535" t="str">
        <f>H61</f>
        <v>財經透視 # 13</v>
      </c>
      <c r="I102" s="471" t="s">
        <v>10</v>
      </c>
    </row>
    <row r="103" spans="1:9" ht="17" customHeight="1">
      <c r="A103" s="567"/>
      <c r="B103" s="511" t="str">
        <f>B83</f>
        <v># 6</v>
      </c>
      <c r="C103" s="458" t="str">
        <f>"# " &amp; VALUE(RIGHT(B103,2)+1)</f>
        <v># 7</v>
      </c>
      <c r="D103" s="458" t="str">
        <f>"# " &amp; VALUE(RIGHT(C103,2)+1)</f>
        <v># 8</v>
      </c>
      <c r="E103" s="458" t="str">
        <f>"# " &amp; VALUE(RIGHT(D103,2)+1)</f>
        <v># 9</v>
      </c>
      <c r="F103" s="458" t="str">
        <f>"# " &amp; VALUE(RIGHT(E103,2)+1)</f>
        <v># 10</v>
      </c>
      <c r="G103" s="612" t="s">
        <v>22</v>
      </c>
      <c r="H103" s="569" t="s">
        <v>20</v>
      </c>
      <c r="I103" s="570"/>
    </row>
    <row r="104" spans="1:9" ht="17" customHeight="1">
      <c r="A104" s="639">
        <v>30</v>
      </c>
      <c r="B104" s="488"/>
      <c r="C104" s="526"/>
      <c r="D104" s="526"/>
      <c r="E104" s="526"/>
      <c r="F104" s="527"/>
      <c r="G104" s="638" t="s">
        <v>425</v>
      </c>
      <c r="H104" s="565" t="str">
        <f>H68</f>
        <v>星期日檔案 # 13</v>
      </c>
      <c r="I104" s="573">
        <v>30</v>
      </c>
    </row>
    <row r="105" spans="1:9" ht="17" customHeight="1">
      <c r="A105" s="574"/>
      <c r="B105" s="559" t="s">
        <v>17</v>
      </c>
      <c r="C105" s="495"/>
      <c r="D105" s="496"/>
      <c r="E105" s="496"/>
      <c r="F105" s="636"/>
      <c r="G105" s="612" t="s">
        <v>22</v>
      </c>
      <c r="H105" s="588" t="s">
        <v>22</v>
      </c>
      <c r="I105" s="516"/>
    </row>
    <row r="106" spans="1:9" s="477" customFormat="1" ht="17" customHeight="1" thickBot="1">
      <c r="A106" s="468" t="s">
        <v>11</v>
      </c>
      <c r="B106" s="511"/>
      <c r="C106" s="462"/>
      <c r="D106" s="458" t="str">
        <f>$D$76</f>
        <v>奪命提示 Anonymous Signal (30 EPI)</v>
      </c>
      <c r="E106" s="458"/>
      <c r="F106" s="513"/>
      <c r="G106" s="623" t="s">
        <v>335</v>
      </c>
      <c r="H106" s="575"/>
      <c r="I106" s="501" t="s">
        <v>11</v>
      </c>
    </row>
    <row r="107" spans="1:9" ht="17" customHeight="1">
      <c r="A107" s="567"/>
      <c r="B107" s="511" t="str">
        <f>B77</f>
        <v># 6</v>
      </c>
      <c r="C107" s="458" t="str">
        <f>"# " &amp; VALUE(RIGHT(B107,2)+1)</f>
        <v># 7</v>
      </c>
      <c r="D107" s="458" t="str">
        <f>"# " &amp; VALUE(RIGHT(C107,2)+1)</f>
        <v># 8</v>
      </c>
      <c r="E107" s="458" t="str">
        <f>"# " &amp; VALUE(RIGHT(D107,2)+1)</f>
        <v># 9</v>
      </c>
      <c r="F107" s="458" t="str">
        <f>"# " &amp; VALUE(RIGHT(E107,2)+1)</f>
        <v># 10</v>
      </c>
      <c r="G107" s="624"/>
      <c r="H107" s="575"/>
      <c r="I107" s="509"/>
    </row>
    <row r="108" spans="1:9" ht="17" customHeight="1">
      <c r="A108" s="529">
        <v>30</v>
      </c>
      <c r="B108" s="517"/>
      <c r="C108" s="526"/>
      <c r="D108" s="526"/>
      <c r="E108" s="526"/>
      <c r="F108" s="513"/>
      <c r="G108" s="640"/>
      <c r="H108" s="619" t="str">
        <f>H77</f>
        <v>中年好聲音3 #21</v>
      </c>
      <c r="I108" s="514">
        <v>30</v>
      </c>
    </row>
    <row r="109" spans="1:9" ht="17" customHeight="1">
      <c r="A109" s="574"/>
      <c r="B109" s="641" t="s">
        <v>17</v>
      </c>
      <c r="C109" s="495"/>
      <c r="D109" s="495" t="str">
        <f>$E$72</f>
        <v xml:space="preserve">愛．回家之開心速遞  Lo And Behold </v>
      </c>
      <c r="E109" s="495"/>
      <c r="F109" s="521"/>
      <c r="G109" s="642" t="s">
        <v>22</v>
      </c>
      <c r="H109" s="575"/>
      <c r="I109" s="516"/>
    </row>
    <row r="110" spans="1:9" s="477" customFormat="1" ht="17" customHeight="1" thickBot="1">
      <c r="A110" s="468" t="s">
        <v>12</v>
      </c>
      <c r="B110" s="488" t="str">
        <f>B73</f>
        <v># 2518</v>
      </c>
      <c r="C110" s="526" t="str">
        <f t="shared" ref="C110:F110" si="9">C73</f>
        <v># 2519</v>
      </c>
      <c r="D110" s="526" t="str">
        <f t="shared" si="9"/>
        <v># 2520</v>
      </c>
      <c r="E110" s="526" t="str">
        <f t="shared" si="9"/>
        <v># 2521</v>
      </c>
      <c r="F110" s="527" t="str">
        <f t="shared" si="9"/>
        <v># 2522</v>
      </c>
      <c r="G110" s="526" t="str">
        <f>G37</f>
        <v>思家大戰 # 68</v>
      </c>
      <c r="H110" s="643"/>
      <c r="I110" s="501" t="s">
        <v>12</v>
      </c>
    </row>
    <row r="111" spans="1:9" ht="17" customHeight="1">
      <c r="A111" s="567"/>
      <c r="B111" s="641" t="s">
        <v>17</v>
      </c>
      <c r="C111" s="536"/>
      <c r="D111" s="458" t="s">
        <v>249</v>
      </c>
      <c r="E111" s="495"/>
      <c r="F111" s="495"/>
      <c r="G111" s="521"/>
      <c r="H111" s="621"/>
      <c r="I111" s="509"/>
    </row>
    <row r="112" spans="1:9" ht="17" customHeight="1">
      <c r="A112" s="639">
        <v>30</v>
      </c>
      <c r="B112" s="488" t="str">
        <f>B71</f>
        <v># 83</v>
      </c>
      <c r="C112" s="526" t="str">
        <f t="shared" ref="C112:G112" si="10">C71</f>
        <v># 84</v>
      </c>
      <c r="D112" s="526" t="str">
        <f t="shared" si="10"/>
        <v># 85</v>
      </c>
      <c r="E112" s="526" t="str">
        <f t="shared" si="10"/>
        <v># 86</v>
      </c>
      <c r="F112" s="526" t="str">
        <f t="shared" si="10"/>
        <v># 87</v>
      </c>
      <c r="G112" s="527" t="str">
        <f t="shared" si="10"/>
        <v># 88</v>
      </c>
      <c r="H112" s="523"/>
      <c r="I112" s="514">
        <v>30</v>
      </c>
    </row>
    <row r="113" spans="1:9" ht="17" customHeight="1">
      <c r="A113" s="529"/>
      <c r="B113" s="644" t="s">
        <v>17</v>
      </c>
      <c r="C113" s="536" t="s">
        <v>17</v>
      </c>
      <c r="D113" s="520" t="s">
        <v>17</v>
      </c>
      <c r="E113" s="494" t="s">
        <v>17</v>
      </c>
      <c r="F113" s="494" t="s">
        <v>17</v>
      </c>
      <c r="G113" s="662" t="s">
        <v>316</v>
      </c>
      <c r="H113" s="458" t="s">
        <v>249</v>
      </c>
      <c r="I113" s="531"/>
    </row>
    <row r="114" spans="1:9" s="477" customFormat="1" ht="17" customHeight="1" thickBot="1">
      <c r="A114" s="468" t="s">
        <v>15</v>
      </c>
      <c r="B114" s="539" t="str">
        <f>B68</f>
        <v>美食新聞報道 # 72</v>
      </c>
      <c r="C114" s="458" t="str">
        <f>$C$68</f>
        <v>獨嘉登機指南 #5</v>
      </c>
      <c r="D114" s="601" t="str">
        <f>D68</f>
        <v>美食新聞報道 # 73</v>
      </c>
      <c r="E114" s="489" t="str">
        <f>$E$68</f>
        <v>動物森友島 #11</v>
      </c>
      <c r="F114" s="490" t="str">
        <f>F68</f>
        <v>最強生命線 # 390</v>
      </c>
      <c r="G114" s="689"/>
      <c r="H114" s="526" t="str">
        <f>H71</f>
        <v># 89</v>
      </c>
      <c r="I114" s="501" t="s">
        <v>15</v>
      </c>
    </row>
    <row r="115" spans="1:9" ht="17" customHeight="1">
      <c r="A115" s="567"/>
      <c r="B115" s="559" t="s">
        <v>17</v>
      </c>
      <c r="C115" s="495"/>
      <c r="D115" s="496"/>
      <c r="E115" s="458"/>
      <c r="F115" s="496"/>
      <c r="G115" s="704"/>
      <c r="H115" s="588" t="s">
        <v>22</v>
      </c>
      <c r="I115" s="509"/>
    </row>
    <row r="116" spans="1:9" ht="17" customHeight="1">
      <c r="A116" s="639">
        <v>30</v>
      </c>
      <c r="B116" s="645"/>
      <c r="C116" s="458"/>
      <c r="D116" s="598" t="str">
        <f>D61</f>
        <v>玉樓春 Song of Youth (43 EPI)</v>
      </c>
      <c r="E116" s="593"/>
      <c r="F116" s="593"/>
      <c r="G116" s="690"/>
      <c r="H116" s="646" t="str">
        <f>H85</f>
        <v>友乜唔講得 #8</v>
      </c>
      <c r="I116" s="514">
        <v>30</v>
      </c>
    </row>
    <row r="117" spans="1:9" ht="17" customHeight="1">
      <c r="A117" s="529"/>
      <c r="B117" s="511" t="str">
        <f>B62</f>
        <v># 36</v>
      </c>
      <c r="C117" s="458" t="str">
        <f>C62</f>
        <v># 37</v>
      </c>
      <c r="D117" s="458" t="str">
        <f>D62</f>
        <v># 38</v>
      </c>
      <c r="E117" s="458" t="str">
        <f>E62</f>
        <v># 39</v>
      </c>
      <c r="F117" s="458" t="str">
        <f>F62</f>
        <v># 40</v>
      </c>
      <c r="G117" s="690" t="s">
        <v>481</v>
      </c>
      <c r="H117" s="647" t="s">
        <v>89</v>
      </c>
      <c r="I117" s="516"/>
    </row>
    <row r="118" spans="1:9" s="477" customFormat="1" ht="17" customHeight="1" thickBot="1">
      <c r="A118" s="468" t="s">
        <v>13</v>
      </c>
      <c r="B118" s="517"/>
      <c r="C118" s="526"/>
      <c r="D118" s="526"/>
      <c r="E118" s="526"/>
      <c r="F118" s="526"/>
      <c r="G118" s="691"/>
      <c r="H118" s="602" t="str">
        <f>G91</f>
        <v>勁歌金榜 # 13</v>
      </c>
      <c r="I118" s="501" t="s">
        <v>13</v>
      </c>
    </row>
    <row r="119" spans="1:9" ht="17" customHeight="1">
      <c r="A119" s="502"/>
      <c r="B119" s="641" t="s">
        <v>17</v>
      </c>
      <c r="C119" s="536"/>
      <c r="D119" s="496" t="str">
        <f>D$40</f>
        <v>*流行都市  Big City Shop 2025</v>
      </c>
      <c r="E119" s="495"/>
      <c r="F119" s="521"/>
      <c r="G119" s="688"/>
      <c r="H119" s="648" t="s">
        <v>20</v>
      </c>
      <c r="I119" s="498"/>
    </row>
    <row r="120" spans="1:9" ht="17" customHeight="1">
      <c r="A120" s="502"/>
      <c r="B120" s="458" t="str">
        <f>B$41</f>
        <v># 1681</v>
      </c>
      <c r="C120" s="458" t="str">
        <f>C$41</f>
        <v># 1682</v>
      </c>
      <c r="D120" s="458" t="str">
        <f>D$41</f>
        <v># 1683</v>
      </c>
      <c r="E120" s="458" t="str">
        <f>E$41</f>
        <v># 1684</v>
      </c>
      <c r="F120" s="458" t="str">
        <f>F41</f>
        <v># 1685</v>
      </c>
      <c r="G120" s="691"/>
      <c r="H120" s="445"/>
      <c r="I120" s="498"/>
    </row>
    <row r="121" spans="1:9" ht="17" customHeight="1">
      <c r="A121" s="639" t="s">
        <v>2</v>
      </c>
      <c r="B121" s="488"/>
      <c r="C121" s="526"/>
      <c r="D121" s="526"/>
      <c r="E121" s="526"/>
      <c r="F121" s="432" t="s">
        <v>376</v>
      </c>
      <c r="G121" s="692"/>
      <c r="H121" s="577" t="str">
        <f>H38</f>
        <v>最佳拍檔 # 3</v>
      </c>
      <c r="I121" s="514" t="s">
        <v>2</v>
      </c>
    </row>
    <row r="122" spans="1:9" ht="17" customHeight="1">
      <c r="A122" s="529"/>
      <c r="B122" s="622" t="s">
        <v>67</v>
      </c>
      <c r="C122" s="458"/>
      <c r="D122" s="458" t="s">
        <v>66</v>
      </c>
      <c r="E122" s="458"/>
      <c r="F122" s="458"/>
      <c r="G122" s="612" t="s">
        <v>22</v>
      </c>
      <c r="H122" s="532"/>
      <c r="I122" s="531"/>
    </row>
    <row r="123" spans="1:9" ht="17" customHeight="1" thickBot="1">
      <c r="A123" s="649" t="s">
        <v>14</v>
      </c>
      <c r="B123" s="650" t="s">
        <v>405</v>
      </c>
      <c r="C123" s="651" t="s">
        <v>426</v>
      </c>
      <c r="D123" s="651" t="s">
        <v>427</v>
      </c>
      <c r="E123" s="651" t="s">
        <v>428</v>
      </c>
      <c r="F123" s="651" t="s">
        <v>429</v>
      </c>
      <c r="G123" s="652" t="str">
        <f>G40</f>
        <v>周六聊Teen谷 # 12</v>
      </c>
      <c r="H123" s="653"/>
      <c r="I123" s="654" t="s">
        <v>14</v>
      </c>
    </row>
    <row r="124" spans="1:9" ht="17" customHeight="1" thickTop="1">
      <c r="A124" s="655"/>
      <c r="B124" s="656" t="s">
        <v>430</v>
      </c>
      <c r="C124" s="463"/>
      <c r="D124" s="463"/>
      <c r="E124" s="463"/>
      <c r="F124" s="463"/>
      <c r="G124" s="463"/>
      <c r="H124" s="731">
        <f ca="1">TODAY()</f>
        <v>45737</v>
      </c>
      <c r="I124" s="732"/>
    </row>
    <row r="125" spans="1:9" ht="17" customHeight="1"/>
    <row r="126" spans="1:9" ht="17" customHeight="1"/>
    <row r="127" spans="1:9" ht="17" customHeight="1"/>
  </sheetData>
  <mergeCells count="14">
    <mergeCell ref="G93:H93"/>
    <mergeCell ref="H124:I124"/>
    <mergeCell ref="G42:H42"/>
    <mergeCell ref="E54:F54"/>
    <mergeCell ref="E55:F55"/>
    <mergeCell ref="G63:H63"/>
    <mergeCell ref="B65:F65"/>
    <mergeCell ref="G65:H65"/>
    <mergeCell ref="G25:H25"/>
    <mergeCell ref="C1:G1"/>
    <mergeCell ref="H2:I2"/>
    <mergeCell ref="G11:H11"/>
    <mergeCell ref="B12:F12"/>
    <mergeCell ref="G24:H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4AC4-F3DD-4DF3-BA4E-6ADBFE36B3E0}">
  <dimension ref="A1:I127"/>
  <sheetViews>
    <sheetView tabSelected="1" zoomScale="70" zoomScaleNormal="70" workbookViewId="0">
      <pane ySplit="4" topLeftCell="A59" activePane="bottomLeft" state="frozen"/>
      <selection pane="bottomLeft" activeCell="G75" sqref="G75"/>
    </sheetView>
  </sheetViews>
  <sheetFormatPr defaultColWidth="9.453125" defaultRowHeight="15.5"/>
  <cols>
    <col min="1" max="1" width="7.6328125" style="657" customWidth="1"/>
    <col min="2" max="8" width="32.6328125" style="461" customWidth="1"/>
    <col min="9" max="9" width="7.6328125" style="658" customWidth="1"/>
    <col min="10" max="16384" width="9.453125" style="461"/>
  </cols>
  <sheetData>
    <row r="1" spans="1:9" ht="36" customHeight="1">
      <c r="A1" s="459"/>
      <c r="B1" s="460"/>
      <c r="C1" s="740" t="s">
        <v>431</v>
      </c>
      <c r="D1" s="740"/>
      <c r="E1" s="740"/>
      <c r="F1" s="740"/>
      <c r="G1" s="740"/>
      <c r="H1" s="460"/>
      <c r="I1" s="460"/>
    </row>
    <row r="2" spans="1:9" ht="17" customHeight="1" thickBot="1">
      <c r="A2" s="462" t="s">
        <v>432</v>
      </c>
      <c r="B2" s="463"/>
      <c r="C2" s="463"/>
      <c r="D2" s="663" t="s">
        <v>18</v>
      </c>
      <c r="E2" s="663"/>
      <c r="F2" s="464"/>
      <c r="G2" s="464"/>
      <c r="H2" s="741" t="s">
        <v>433</v>
      </c>
      <c r="I2" s="741"/>
    </row>
    <row r="3" spans="1:9" ht="17" customHeight="1" thickTop="1">
      <c r="A3" s="465" t="s">
        <v>19</v>
      </c>
      <c r="B3" s="466" t="s">
        <v>27</v>
      </c>
      <c r="C3" s="466" t="s">
        <v>28</v>
      </c>
      <c r="D3" s="466" t="s">
        <v>29</v>
      </c>
      <c r="E3" s="466" t="s">
        <v>178</v>
      </c>
      <c r="F3" s="466" t="s">
        <v>31</v>
      </c>
      <c r="G3" s="466" t="s">
        <v>32</v>
      </c>
      <c r="H3" s="466" t="s">
        <v>33</v>
      </c>
      <c r="I3" s="467" t="s">
        <v>19</v>
      </c>
    </row>
    <row r="4" spans="1:9" ht="17" customHeight="1" thickBot="1">
      <c r="A4" s="468"/>
      <c r="B4" s="469">
        <v>45747</v>
      </c>
      <c r="C4" s="469">
        <f t="shared" ref="C4:H4" si="0">SUM(B4+1)</f>
        <v>45748</v>
      </c>
      <c r="D4" s="470">
        <f t="shared" si="0"/>
        <v>45749</v>
      </c>
      <c r="E4" s="470">
        <f t="shared" si="0"/>
        <v>45750</v>
      </c>
      <c r="F4" s="470">
        <f t="shared" si="0"/>
        <v>45751</v>
      </c>
      <c r="G4" s="470">
        <f t="shared" si="0"/>
        <v>45752</v>
      </c>
      <c r="H4" s="470">
        <f t="shared" si="0"/>
        <v>45753</v>
      </c>
      <c r="I4" s="471"/>
    </row>
    <row r="5" spans="1:9" s="477" customFormat="1" ht="17" customHeight="1" thickBot="1">
      <c r="A5" s="472" t="s">
        <v>14</v>
      </c>
      <c r="B5" s="473"/>
      <c r="C5" s="474"/>
      <c r="D5" s="474"/>
      <c r="E5" s="474"/>
      <c r="F5" s="474"/>
      <c r="G5" s="474"/>
      <c r="H5" s="475"/>
      <c r="I5" s="476" t="s">
        <v>14</v>
      </c>
    </row>
    <row r="6" spans="1:9" ht="17" customHeight="1">
      <c r="A6" s="478"/>
      <c r="B6" s="479" t="s">
        <v>17</v>
      </c>
      <c r="C6" s="480" t="s">
        <v>17</v>
      </c>
      <c r="D6" s="481" t="str">
        <f t="shared" ref="D6:G7" si="1">C52</f>
        <v>好睡好起 Sleep Right, Sleep Tight (10 EPI)</v>
      </c>
      <c r="E6" s="482" t="str">
        <f t="shared" si="1"/>
        <v>湊仔攻略 Daddy, Where's Mom (10 EPI)</v>
      </c>
      <c r="F6" s="483" t="str">
        <f t="shared" si="1"/>
        <v>出走地圖 Off the Grid (Sr.2) (20 EPI)</v>
      </c>
      <c r="G6" s="484" t="str">
        <f t="shared" si="1"/>
        <v>台灣學呢啲 All-You-Can-Learn in Taiwan (10 EPI)</v>
      </c>
      <c r="H6" s="485" t="s">
        <v>17</v>
      </c>
      <c r="I6" s="486"/>
    </row>
    <row r="7" spans="1:9" ht="17" customHeight="1">
      <c r="A7" s="487">
        <v>30</v>
      </c>
      <c r="B7" s="488" t="str">
        <f>LEFT($H$61,5) &amp; " # " &amp; VALUE(RIGHT($H$61,2)-1)</f>
        <v>財經透視  # 13</v>
      </c>
      <c r="C7" s="489" t="str">
        <f>B25</f>
        <v>新聞掏寶  # 243</v>
      </c>
      <c r="D7" s="490" t="str">
        <f t="shared" si="1"/>
        <v># 9</v>
      </c>
      <c r="E7" s="489" t="str">
        <f t="shared" si="1"/>
        <v># 9</v>
      </c>
      <c r="F7" s="490" t="str">
        <f t="shared" si="1"/>
        <v># 9</v>
      </c>
      <c r="G7" s="489" t="str">
        <f t="shared" si="1"/>
        <v># 3</v>
      </c>
      <c r="H7" s="491" t="str">
        <f>D68</f>
        <v>美食新聞報道 # 75</v>
      </c>
      <c r="I7" s="492">
        <v>30</v>
      </c>
    </row>
    <row r="8" spans="1:9" ht="17" customHeight="1">
      <c r="A8" s="493"/>
      <c r="B8" s="494" t="s">
        <v>17</v>
      </c>
      <c r="C8" s="495"/>
      <c r="D8" s="495"/>
      <c r="E8" s="496" t="str">
        <f>$E$70</f>
        <v>東張西望  Scoop 2025</v>
      </c>
      <c r="F8" s="495"/>
      <c r="G8" s="495" t="s">
        <v>41</v>
      </c>
      <c r="H8" s="497"/>
      <c r="I8" s="498"/>
    </row>
    <row r="9" spans="1:9" s="477" customFormat="1" ht="17" customHeight="1" thickBot="1">
      <c r="A9" s="468" t="s">
        <v>0</v>
      </c>
      <c r="B9" s="500" t="s">
        <v>434</v>
      </c>
      <c r="C9" s="500" t="str">
        <f t="shared" ref="C9:H9" si="2">"# " &amp; VALUE(RIGHT(B9,2)+1)</f>
        <v># 90</v>
      </c>
      <c r="D9" s="500" t="str">
        <f t="shared" si="2"/>
        <v># 91</v>
      </c>
      <c r="E9" s="500" t="str">
        <f t="shared" si="2"/>
        <v># 92</v>
      </c>
      <c r="F9" s="500" t="str">
        <f t="shared" si="2"/>
        <v># 93</v>
      </c>
      <c r="G9" s="500" t="str">
        <f t="shared" si="2"/>
        <v># 94</v>
      </c>
      <c r="H9" s="500" t="str">
        <f t="shared" si="2"/>
        <v># 95</v>
      </c>
      <c r="I9" s="501" t="s">
        <v>0</v>
      </c>
    </row>
    <row r="10" spans="1:9" ht="17" customHeight="1">
      <c r="A10" s="502"/>
      <c r="B10" s="228"/>
      <c r="C10" s="229"/>
      <c r="D10" s="229"/>
      <c r="E10" s="229"/>
      <c r="F10" s="230"/>
      <c r="G10" s="228"/>
      <c r="H10" s="231"/>
      <c r="I10" s="486"/>
    </row>
    <row r="11" spans="1:9" ht="17" customHeight="1">
      <c r="A11" s="487">
        <v>30</v>
      </c>
      <c r="B11" s="232"/>
      <c r="C11" s="232"/>
      <c r="D11" s="232"/>
      <c r="E11" s="232"/>
      <c r="F11" s="232"/>
      <c r="G11" s="742" t="s">
        <v>35</v>
      </c>
      <c r="H11" s="743"/>
      <c r="I11" s="492">
        <v>30</v>
      </c>
    </row>
    <row r="12" spans="1:9" ht="17" customHeight="1">
      <c r="A12" s="503"/>
      <c r="B12" s="742" t="s">
        <v>180</v>
      </c>
      <c r="C12" s="734"/>
      <c r="D12" s="734"/>
      <c r="E12" s="734"/>
      <c r="F12" s="735"/>
      <c r="G12" s="233"/>
      <c r="H12" s="234"/>
      <c r="I12" s="498"/>
    </row>
    <row r="13" spans="1:9" s="477" customFormat="1" ht="17" customHeight="1" thickBot="1">
      <c r="A13" s="504" t="s">
        <v>1</v>
      </c>
      <c r="B13" s="235"/>
      <c r="C13" s="236"/>
      <c r="D13" s="236"/>
      <c r="E13" s="236"/>
      <c r="F13" s="237"/>
      <c r="G13" s="238"/>
      <c r="H13" s="239"/>
      <c r="I13" s="501" t="s">
        <v>1</v>
      </c>
    </row>
    <row r="14" spans="1:9" ht="17" customHeight="1">
      <c r="A14" s="505"/>
      <c r="B14" s="506">
        <v>800565353</v>
      </c>
      <c r="C14" s="507"/>
      <c r="D14" s="507"/>
      <c r="E14" s="507"/>
      <c r="F14" s="508"/>
      <c r="G14" s="695">
        <v>800553940</v>
      </c>
      <c r="H14" s="696"/>
      <c r="I14" s="509"/>
    </row>
    <row r="15" spans="1:9" ht="17" customHeight="1">
      <c r="A15" s="510" t="s">
        <v>2</v>
      </c>
      <c r="B15" s="511"/>
      <c r="C15" s="512"/>
      <c r="D15" s="512"/>
      <c r="E15" s="458" t="s">
        <v>116</v>
      </c>
      <c r="F15" s="582"/>
      <c r="G15" s="758" t="s">
        <v>494</v>
      </c>
      <c r="H15" s="759"/>
      <c r="I15" s="514" t="s">
        <v>2</v>
      </c>
    </row>
    <row r="16" spans="1:9" ht="17" customHeight="1">
      <c r="A16" s="515"/>
      <c r="B16" s="511" t="s">
        <v>213</v>
      </c>
      <c r="C16" s="458" t="str">
        <f t="shared" ref="C16:F16" si="3">"# " &amp; VALUE(RIGHT(B16,2)+1)</f>
        <v># 27</v>
      </c>
      <c r="D16" s="458" t="str">
        <f t="shared" si="3"/>
        <v># 28</v>
      </c>
      <c r="E16" s="458" t="str">
        <f t="shared" si="3"/>
        <v># 29</v>
      </c>
      <c r="F16" s="513" t="str">
        <f t="shared" si="3"/>
        <v># 30</v>
      </c>
      <c r="G16" s="450" t="s">
        <v>274</v>
      </c>
      <c r="H16" s="697" t="s">
        <v>263</v>
      </c>
      <c r="I16" s="516"/>
    </row>
    <row r="17" spans="1:9" s="477" customFormat="1" ht="17" customHeight="1" thickBot="1">
      <c r="A17" s="504" t="s">
        <v>3</v>
      </c>
      <c r="B17" s="517" t="s">
        <v>23</v>
      </c>
      <c r="C17" s="518"/>
      <c r="D17" s="518"/>
      <c r="E17" s="518"/>
      <c r="F17" s="519"/>
      <c r="G17" s="698"/>
      <c r="H17" s="699"/>
      <c r="I17" s="501" t="s">
        <v>16</v>
      </c>
    </row>
    <row r="18" spans="1:9" s="477" customFormat="1" ht="17" customHeight="1">
      <c r="A18" s="504"/>
      <c r="B18" s="494" t="s">
        <v>17</v>
      </c>
      <c r="C18" s="495"/>
      <c r="D18" s="495"/>
      <c r="E18" s="495" t="s">
        <v>36</v>
      </c>
      <c r="F18" s="521"/>
      <c r="G18" s="522" t="s">
        <v>147</v>
      </c>
      <c r="H18" s="66" t="s">
        <v>387</v>
      </c>
      <c r="I18" s="524"/>
    </row>
    <row r="19" spans="1:9" ht="17" customHeight="1">
      <c r="A19" s="525" t="s">
        <v>2</v>
      </c>
      <c r="B19" s="488" t="s">
        <v>435</v>
      </c>
      <c r="C19" s="526" t="str">
        <f t="shared" ref="C19:F19" si="4">B73</f>
        <v># 2523</v>
      </c>
      <c r="D19" s="526" t="str">
        <f t="shared" si="4"/>
        <v># 2524</v>
      </c>
      <c r="E19" s="526" t="str">
        <f t="shared" si="4"/>
        <v># 2525</v>
      </c>
      <c r="F19" s="527" t="str">
        <f t="shared" si="4"/>
        <v># 2526</v>
      </c>
      <c r="G19" s="526" t="s">
        <v>119</v>
      </c>
      <c r="H19" s="490" t="s">
        <v>181</v>
      </c>
      <c r="I19" s="514" t="s">
        <v>2</v>
      </c>
    </row>
    <row r="20" spans="1:9" ht="17" customHeight="1">
      <c r="A20" s="529"/>
      <c r="B20" s="756" t="s">
        <v>485</v>
      </c>
      <c r="C20" s="418" t="s">
        <v>486</v>
      </c>
      <c r="D20" s="450"/>
      <c r="E20" s="450" t="s">
        <v>487</v>
      </c>
      <c r="F20" s="450"/>
      <c r="G20" s="413"/>
      <c r="H20" s="709"/>
      <c r="I20" s="531"/>
    </row>
    <row r="21" spans="1:9" s="477" customFormat="1" ht="17" customHeight="1" thickBot="1">
      <c r="A21" s="472" t="s">
        <v>4</v>
      </c>
      <c r="B21" s="757"/>
      <c r="C21" s="450" t="s">
        <v>488</v>
      </c>
      <c r="D21" s="452" t="s">
        <v>489</v>
      </c>
      <c r="E21" s="452" t="s">
        <v>490</v>
      </c>
      <c r="F21" s="450" t="s">
        <v>491</v>
      </c>
      <c r="G21" s="450" t="s">
        <v>492</v>
      </c>
      <c r="H21" s="711" t="s">
        <v>493</v>
      </c>
      <c r="I21" s="501" t="s">
        <v>4</v>
      </c>
    </row>
    <row r="22" spans="1:9" ht="17" customHeight="1">
      <c r="A22" s="533"/>
      <c r="B22" s="494" t="s">
        <v>17</v>
      </c>
      <c r="C22" s="495"/>
      <c r="D22" s="535" t="str">
        <f>D87</f>
        <v>飲茶 Yum Cha (10 EPI)</v>
      </c>
      <c r="E22" s="495"/>
      <c r="F22" s="495"/>
      <c r="G22" s="520">
        <v>800551570</v>
      </c>
      <c r="H22" s="536">
        <v>800556780</v>
      </c>
      <c r="I22" s="537"/>
    </row>
    <row r="23" spans="1:9" ht="17" customHeight="1">
      <c r="A23" s="538" t="s">
        <v>2</v>
      </c>
      <c r="B23" s="488" t="s">
        <v>98</v>
      </c>
      <c r="C23" s="526" t="str">
        <f>B88</f>
        <v># 6</v>
      </c>
      <c r="D23" s="526" t="str">
        <f>"# " &amp; VALUE(RIGHT(C23,2)+1)</f>
        <v># 7</v>
      </c>
      <c r="E23" s="526" t="str">
        <f>"# " &amp; VALUE(RIGHT(D23,2)+1)</f>
        <v># 8</v>
      </c>
      <c r="F23" s="526" t="str">
        <f>"# " &amp; VALUE(RIGHT(E23,2)+1)</f>
        <v># 9</v>
      </c>
      <c r="G23" s="601"/>
      <c r="H23" s="541"/>
      <c r="I23" s="542" t="s">
        <v>2</v>
      </c>
    </row>
    <row r="24" spans="1:9" ht="17" customHeight="1">
      <c r="A24" s="543"/>
      <c r="B24" s="544" t="s">
        <v>17</v>
      </c>
      <c r="C24" s="545" t="s">
        <v>17</v>
      </c>
      <c r="D24" s="546" t="s">
        <v>17</v>
      </c>
      <c r="E24" s="546" t="s">
        <v>17</v>
      </c>
      <c r="F24" s="546" t="s">
        <v>17</v>
      </c>
      <c r="G24" s="600" t="s">
        <v>103</v>
      </c>
      <c r="H24" s="512" t="s">
        <v>436</v>
      </c>
      <c r="I24" s="547"/>
    </row>
    <row r="25" spans="1:9" ht="17" customHeight="1">
      <c r="A25" s="543"/>
      <c r="B25" s="513" t="str">
        <f>LEFT($H$34,5) &amp; " # " &amp; VALUE(RIGHT($H$34,3)-1)</f>
        <v>新聞掏寶  # 243</v>
      </c>
      <c r="C25" s="513" t="str">
        <f>B68</f>
        <v>美食新聞報道 # 74</v>
      </c>
      <c r="D25" s="540" t="str">
        <f>C68</f>
        <v>獨嘉登機指南 #6</v>
      </c>
      <c r="E25" s="540" t="str">
        <f>D68</f>
        <v>美食新聞報道 # 75</v>
      </c>
      <c r="F25" s="540" t="str">
        <f>E68</f>
        <v>動物森友島 #12</v>
      </c>
      <c r="G25" s="601" t="s">
        <v>104</v>
      </c>
      <c r="H25" s="458" t="s">
        <v>437</v>
      </c>
      <c r="I25" s="547"/>
    </row>
    <row r="26" spans="1:9" s="477" customFormat="1" ht="17" customHeight="1" thickBot="1">
      <c r="A26" s="548" t="s">
        <v>5</v>
      </c>
      <c r="B26" s="527"/>
      <c r="C26" s="513"/>
      <c r="D26" s="490"/>
      <c r="E26" s="490"/>
      <c r="F26" s="490"/>
      <c r="G26" s="601" t="s">
        <v>438</v>
      </c>
      <c r="H26" s="458" t="s">
        <v>439</v>
      </c>
      <c r="I26" s="549" t="s">
        <v>5</v>
      </c>
    </row>
    <row r="27" spans="1:9" ht="17" customHeight="1">
      <c r="A27" s="543"/>
      <c r="B27" s="559" t="s">
        <v>17</v>
      </c>
      <c r="C27" s="495"/>
      <c r="D27" s="496"/>
      <c r="E27" s="496"/>
      <c r="F27" s="636"/>
      <c r="G27" s="670"/>
      <c r="H27" s="545"/>
      <c r="I27" s="551"/>
    </row>
    <row r="28" spans="1:9" ht="17" customHeight="1">
      <c r="A28" s="552" t="s">
        <v>2</v>
      </c>
      <c r="B28" s="458"/>
      <c r="C28" s="458"/>
      <c r="D28" s="458" t="str">
        <f>D76</f>
        <v>奪命提示 Anonymous Signal (30 EPI)</v>
      </c>
      <c r="E28" s="458"/>
      <c r="F28" s="513"/>
      <c r="G28" s="564"/>
      <c r="H28" s="458"/>
      <c r="I28" s="542" t="s">
        <v>2</v>
      </c>
    </row>
    <row r="29" spans="1:9" ht="17" customHeight="1">
      <c r="A29" s="543"/>
      <c r="B29" s="458" t="s">
        <v>205</v>
      </c>
      <c r="C29" s="458" t="str">
        <f>"# " &amp; VALUE(RIGHT(C77,2)-1)</f>
        <v># 11</v>
      </c>
      <c r="D29" s="458" t="str">
        <f>"# " &amp; VALUE(RIGHT(D77,2)-1)</f>
        <v># 12</v>
      </c>
      <c r="E29" s="458" t="str">
        <f>"# " &amp; VALUE(RIGHT(E77,2)-1)</f>
        <v># 13</v>
      </c>
      <c r="F29" s="513" t="str">
        <f>E77</f>
        <v># 14</v>
      </c>
      <c r="G29" s="601"/>
      <c r="H29" s="458"/>
      <c r="I29" s="547"/>
    </row>
    <row r="30" spans="1:9" s="477" customFormat="1" ht="17" customHeight="1" thickBot="1">
      <c r="A30" s="548" t="s">
        <v>6</v>
      </c>
      <c r="B30" s="526"/>
      <c r="C30" s="526"/>
      <c r="D30" s="526"/>
      <c r="E30" s="526"/>
      <c r="F30" s="527"/>
      <c r="G30" s="671" t="s">
        <v>23</v>
      </c>
      <c r="H30" s="518"/>
      <c r="I30" s="557" t="s">
        <v>6</v>
      </c>
    </row>
    <row r="31" spans="1:9" ht="17" customHeight="1">
      <c r="A31" s="558"/>
      <c r="B31" s="559" t="s">
        <v>17</v>
      </c>
      <c r="C31" s="495"/>
      <c r="D31" s="495"/>
      <c r="E31" s="496" t="str">
        <f>$E$70</f>
        <v>東張西望  Scoop 2025</v>
      </c>
      <c r="F31" s="495"/>
      <c r="G31" s="463"/>
      <c r="H31" s="530"/>
      <c r="I31" s="531"/>
    </row>
    <row r="32" spans="1:9" ht="17" customHeight="1">
      <c r="A32" s="552" t="s">
        <v>2</v>
      </c>
      <c r="B32" s="526" t="str">
        <f>B9</f>
        <v># 89</v>
      </c>
      <c r="C32" s="526" t="str">
        <f>B71</f>
        <v># 90</v>
      </c>
      <c r="D32" s="526" t="str">
        <f t="shared" ref="D32:H32" si="5">"# " &amp; VALUE(RIGHT(C32,2)+1)</f>
        <v># 91</v>
      </c>
      <c r="E32" s="526" t="str">
        <f t="shared" si="5"/>
        <v># 92</v>
      </c>
      <c r="F32" s="526" t="str">
        <f t="shared" si="5"/>
        <v># 93</v>
      </c>
      <c r="G32" s="526" t="str">
        <f t="shared" si="5"/>
        <v># 94</v>
      </c>
      <c r="H32" s="526" t="str">
        <f t="shared" si="5"/>
        <v># 95</v>
      </c>
      <c r="I32" s="514" t="s">
        <v>2</v>
      </c>
    </row>
    <row r="33" spans="1:9" ht="17" customHeight="1">
      <c r="A33" s="543"/>
      <c r="B33" s="559" t="s">
        <v>17</v>
      </c>
      <c r="C33" s="495"/>
      <c r="D33" s="458" t="s">
        <v>94</v>
      </c>
      <c r="E33" s="458"/>
      <c r="F33" s="458"/>
      <c r="G33" s="561" t="s">
        <v>20</v>
      </c>
      <c r="H33" s="320" t="s">
        <v>24</v>
      </c>
      <c r="I33" s="563"/>
    </row>
    <row r="34" spans="1:9" ht="17" customHeight="1">
      <c r="A34" s="543"/>
      <c r="B34" s="458" t="s">
        <v>440</v>
      </c>
      <c r="C34" s="458" t="str">
        <f>B59</f>
        <v># 1841</v>
      </c>
      <c r="D34" s="458" t="str">
        <f>C59</f>
        <v># 1842</v>
      </c>
      <c r="E34" s="458" t="str">
        <f>D59</f>
        <v># 1843</v>
      </c>
      <c r="F34" s="458" t="str">
        <f>E59</f>
        <v># 1844</v>
      </c>
      <c r="G34" s="564" t="s">
        <v>423</v>
      </c>
      <c r="H34" s="266" t="s">
        <v>441</v>
      </c>
      <c r="I34" s="563"/>
    </row>
    <row r="35" spans="1:9" s="477" customFormat="1" ht="17" customHeight="1" thickBot="1">
      <c r="A35" s="548" t="s">
        <v>7</v>
      </c>
      <c r="B35" s="458"/>
      <c r="C35" s="526"/>
      <c r="D35" s="526"/>
      <c r="E35" s="526"/>
      <c r="F35" s="566">
        <v>1255</v>
      </c>
      <c r="G35" s="489"/>
      <c r="H35" s="319" t="s">
        <v>25</v>
      </c>
      <c r="I35" s="471" t="s">
        <v>7</v>
      </c>
    </row>
    <row r="36" spans="1:9" ht="17" customHeight="1">
      <c r="A36" s="567"/>
      <c r="B36" s="713" t="s">
        <v>17</v>
      </c>
      <c r="C36" s="419"/>
      <c r="D36" s="419"/>
      <c r="E36" s="419" t="s">
        <v>487</v>
      </c>
      <c r="F36" s="419"/>
      <c r="G36" s="568" t="s">
        <v>95</v>
      </c>
      <c r="H36" s="569" t="s">
        <v>189</v>
      </c>
      <c r="I36" s="570"/>
    </row>
    <row r="37" spans="1:9" ht="17" customHeight="1">
      <c r="A37" s="529"/>
      <c r="B37" s="760" t="s">
        <v>495</v>
      </c>
      <c r="C37" s="450" t="s">
        <v>488</v>
      </c>
      <c r="D37" s="450" t="s">
        <v>489</v>
      </c>
      <c r="E37" s="450" t="s">
        <v>490</v>
      </c>
      <c r="F37" s="450" t="s">
        <v>491</v>
      </c>
      <c r="G37" s="564" t="s">
        <v>442</v>
      </c>
      <c r="I37" s="563"/>
    </row>
    <row r="38" spans="1:9" ht="17" customHeight="1">
      <c r="A38" s="510" t="s">
        <v>2</v>
      </c>
      <c r="B38" s="761"/>
      <c r="C38" s="452"/>
      <c r="D38" s="452"/>
      <c r="E38" s="452"/>
      <c r="F38" s="703">
        <v>1320</v>
      </c>
      <c r="G38" s="489" t="s">
        <v>26</v>
      </c>
      <c r="H38" s="572" t="s">
        <v>443</v>
      </c>
      <c r="I38" s="573" t="s">
        <v>2</v>
      </c>
    </row>
    <row r="39" spans="1:9" ht="17" customHeight="1">
      <c r="A39" s="574"/>
      <c r="B39" s="240" t="s">
        <v>64</v>
      </c>
      <c r="C39" s="246"/>
      <c r="D39" s="232"/>
      <c r="E39" s="242"/>
      <c r="F39" s="242"/>
      <c r="G39" s="250" t="s">
        <v>62</v>
      </c>
      <c r="H39" s="575" t="s">
        <v>192</v>
      </c>
      <c r="I39" s="563"/>
    </row>
    <row r="40" spans="1:9" ht="17" customHeight="1" thickBot="1">
      <c r="A40" s="529"/>
      <c r="B40" s="247"/>
      <c r="C40" s="330"/>
      <c r="D40" s="248" t="s">
        <v>193</v>
      </c>
      <c r="E40" s="330"/>
      <c r="F40" s="330"/>
      <c r="G40" s="251" t="s">
        <v>444</v>
      </c>
      <c r="H40" s="575"/>
      <c r="I40" s="563"/>
    </row>
    <row r="41" spans="1:9" s="477" customFormat="1" ht="17" customHeight="1" thickBot="1">
      <c r="A41" s="576" t="s">
        <v>8</v>
      </c>
      <c r="B41" s="247" t="s">
        <v>445</v>
      </c>
      <c r="C41" s="330" t="str">
        <f>"# " &amp; VALUE(RIGHT(B41,4)+1)</f>
        <v># 1687</v>
      </c>
      <c r="D41" s="330" t="str">
        <f>"# " &amp; VALUE(RIGHT(C41,4)+1)</f>
        <v># 1688</v>
      </c>
      <c r="E41" s="330" t="str">
        <f>"# " &amp; VALUE(RIGHT(D41,4)+1)</f>
        <v># 1689</v>
      </c>
      <c r="F41" s="330" t="str">
        <f>"# " &amp; VALUE(RIGHT(E41,4)+1)</f>
        <v># 1690</v>
      </c>
      <c r="G41" s="252" t="s">
        <v>21</v>
      </c>
      <c r="H41" s="577"/>
      <c r="I41" s="471" t="s">
        <v>8</v>
      </c>
    </row>
    <row r="42" spans="1:9" ht="17" customHeight="1">
      <c r="A42" s="558"/>
      <c r="B42" s="247"/>
      <c r="C42" s="330"/>
      <c r="D42" s="330"/>
      <c r="E42" s="330"/>
      <c r="F42" s="249">
        <v>1405</v>
      </c>
      <c r="G42" s="746" t="s">
        <v>100</v>
      </c>
      <c r="H42" s="747"/>
      <c r="I42" s="551"/>
    </row>
    <row r="43" spans="1:9" ht="17" customHeight="1">
      <c r="A43" s="543"/>
      <c r="B43" s="494" t="s">
        <v>17</v>
      </c>
      <c r="C43" s="495"/>
      <c r="D43" s="495"/>
      <c r="E43" s="495" t="s">
        <v>36</v>
      </c>
      <c r="F43" s="495"/>
      <c r="G43" s="540" t="str">
        <f>B68</f>
        <v>美食新聞報道 # 74</v>
      </c>
      <c r="H43" s="458" t="str">
        <f>D68</f>
        <v>美食新聞報道 # 75</v>
      </c>
      <c r="I43" s="547"/>
    </row>
    <row r="44" spans="1:9" ht="17" customHeight="1">
      <c r="A44" s="578" t="s">
        <v>2</v>
      </c>
      <c r="B44" s="490" t="str">
        <f>B19</f>
        <v># 2522</v>
      </c>
      <c r="C44" s="458" t="str">
        <f>C19</f>
        <v># 2523</v>
      </c>
      <c r="D44" s="458" t="str">
        <f>C73</f>
        <v># 2524</v>
      </c>
      <c r="E44" s="458" t="str">
        <f>D73</f>
        <v># 2525</v>
      </c>
      <c r="F44" s="458" t="str">
        <f>E73</f>
        <v># 2526</v>
      </c>
      <c r="G44" s="490"/>
      <c r="H44" s="526"/>
      <c r="I44" s="542" t="s">
        <v>2</v>
      </c>
    </row>
    <row r="45" spans="1:9" ht="17" customHeight="1">
      <c r="A45" s="579"/>
      <c r="B45" s="494" t="s">
        <v>17</v>
      </c>
      <c r="C45" s="496"/>
      <c r="D45" s="496"/>
      <c r="E45" s="496"/>
      <c r="F45" s="496"/>
      <c r="G45" s="561" t="s">
        <v>20</v>
      </c>
      <c r="H45" s="441" t="s">
        <v>22</v>
      </c>
      <c r="I45" s="580"/>
    </row>
    <row r="46" spans="1:9" s="477" customFormat="1" ht="17" customHeight="1" thickBot="1">
      <c r="A46" s="581">
        <v>1500</v>
      </c>
      <c r="B46" s="458"/>
      <c r="C46" s="458"/>
      <c r="D46" s="458" t="str">
        <f>D82</f>
        <v>生活在別處的我 What If (20 EPI)</v>
      </c>
      <c r="E46" s="458"/>
      <c r="F46" s="458"/>
      <c r="G46" s="601"/>
      <c r="H46" s="440" t="s">
        <v>446</v>
      </c>
      <c r="I46" s="583">
        <v>1500</v>
      </c>
    </row>
    <row r="47" spans="1:9" ht="17" customHeight="1">
      <c r="A47" s="584"/>
      <c r="B47" s="458" t="s">
        <v>205</v>
      </c>
      <c r="C47" s="458" t="str">
        <f>B83</f>
        <v># 11</v>
      </c>
      <c r="D47" s="458" t="str">
        <f>C83</f>
        <v># 12</v>
      </c>
      <c r="E47" s="458" t="str">
        <f>D83</f>
        <v># 13</v>
      </c>
      <c r="F47" s="458" t="str">
        <f>E83</f>
        <v># 14</v>
      </c>
      <c r="G47" s="587"/>
      <c r="H47" s="331" t="s">
        <v>44</v>
      </c>
      <c r="I47" s="585"/>
    </row>
    <row r="48" spans="1:9" ht="17" customHeight="1">
      <c r="A48" s="586">
        <v>30</v>
      </c>
      <c r="B48" s="526"/>
      <c r="C48" s="526"/>
      <c r="D48" s="526"/>
      <c r="E48" s="526"/>
      <c r="F48" s="526"/>
      <c r="G48" s="321" t="s">
        <v>415</v>
      </c>
      <c r="H48" s="332" t="s">
        <v>447</v>
      </c>
      <c r="I48" s="542" t="s">
        <v>2</v>
      </c>
    </row>
    <row r="49" spans="1:9" ht="17" customHeight="1">
      <c r="A49" s="579"/>
      <c r="B49" s="559" t="s">
        <v>17</v>
      </c>
      <c r="C49" s="495"/>
      <c r="D49" s="535" t="str">
        <f>D22</f>
        <v>飲茶 Yum Cha (10 EPI)</v>
      </c>
      <c r="E49" s="463"/>
      <c r="F49" s="463"/>
      <c r="G49" s="587"/>
      <c r="H49" s="297" t="s">
        <v>45</v>
      </c>
      <c r="I49" s="547"/>
    </row>
    <row r="50" spans="1:9" s="477" customFormat="1" ht="17" customHeight="1" thickBot="1">
      <c r="A50" s="581">
        <v>1600</v>
      </c>
      <c r="B50" s="526" t="str">
        <f>B23</f>
        <v># 5</v>
      </c>
      <c r="C50" s="526" t="str">
        <f>B88</f>
        <v># 6</v>
      </c>
      <c r="D50" s="526" t="str">
        <f>"# " &amp; VALUE(RIGHT(C50,2)+1)</f>
        <v># 7</v>
      </c>
      <c r="E50" s="526" t="str">
        <f>"# " &amp; VALUE(RIGHT(D50,2)+1)</f>
        <v># 8</v>
      </c>
      <c r="F50" s="526" t="str">
        <f>"# " &amp; VALUE(RIGHT(E50,2)+1)</f>
        <v># 9</v>
      </c>
      <c r="G50" s="587"/>
      <c r="H50" s="333"/>
      <c r="I50" s="583">
        <v>1600</v>
      </c>
    </row>
    <row r="51" spans="1:9" ht="17" customHeight="1">
      <c r="A51" s="478"/>
      <c r="B51" s="589" t="s">
        <v>448</v>
      </c>
      <c r="C51" s="546" t="s">
        <v>71</v>
      </c>
      <c r="D51" s="520" t="s">
        <v>73</v>
      </c>
      <c r="E51" s="536" t="s">
        <v>75</v>
      </c>
      <c r="F51" s="494" t="s">
        <v>336</v>
      </c>
      <c r="G51" s="587"/>
      <c r="H51" s="441" t="s">
        <v>22</v>
      </c>
      <c r="I51" s="537"/>
    </row>
    <row r="52" spans="1:9" ht="17" customHeight="1">
      <c r="A52" s="502"/>
      <c r="B52" s="590" t="s">
        <v>449</v>
      </c>
      <c r="C52" s="591" t="s">
        <v>201</v>
      </c>
      <c r="D52" s="592" t="s">
        <v>202</v>
      </c>
      <c r="E52" s="593" t="s">
        <v>203</v>
      </c>
      <c r="F52" s="322" t="s">
        <v>337</v>
      </c>
      <c r="G52" s="323"/>
      <c r="H52" s="582" t="str">
        <f>G81</f>
        <v>意料之踪 # 10</v>
      </c>
      <c r="I52" s="594"/>
    </row>
    <row r="53" spans="1:9" ht="16.75" customHeight="1">
      <c r="A53" s="487">
        <v>30</v>
      </c>
      <c r="B53" s="488" t="s">
        <v>115</v>
      </c>
      <c r="C53" s="490" t="s">
        <v>97</v>
      </c>
      <c r="D53" s="490" t="s">
        <v>97</v>
      </c>
      <c r="E53" s="490" t="s">
        <v>97</v>
      </c>
      <c r="F53" s="490" t="s">
        <v>181</v>
      </c>
      <c r="G53" s="595"/>
      <c r="H53" s="599"/>
      <c r="I53" s="596">
        <v>30</v>
      </c>
    </row>
    <row r="54" spans="1:9" ht="17" customHeight="1">
      <c r="A54" s="502"/>
      <c r="B54" s="597" t="s">
        <v>20</v>
      </c>
      <c r="C54" s="325" t="s">
        <v>206</v>
      </c>
      <c r="D54" s="657" t="s">
        <v>340</v>
      </c>
      <c r="E54" s="744" t="s">
        <v>78</v>
      </c>
      <c r="F54" s="752"/>
      <c r="G54" s="561" t="s">
        <v>20</v>
      </c>
      <c r="H54" s="441" t="s">
        <v>22</v>
      </c>
      <c r="I54" s="580"/>
    </row>
    <row r="55" spans="1:9" ht="17" customHeight="1">
      <c r="A55" s="502"/>
      <c r="B55" s="564" t="s">
        <v>423</v>
      </c>
      <c r="C55" s="513" t="s">
        <v>122</v>
      </c>
      <c r="D55" s="458" t="s">
        <v>341</v>
      </c>
      <c r="E55" s="727" t="s">
        <v>208</v>
      </c>
      <c r="F55" s="753"/>
      <c r="G55" s="564" t="s">
        <v>420</v>
      </c>
      <c r="H55" s="602" t="str">
        <f>G68</f>
        <v>尋源之路 # 1</v>
      </c>
      <c r="I55" s="580"/>
    </row>
    <row r="56" spans="1:9" s="477" customFormat="1" ht="17" customHeight="1" thickBot="1">
      <c r="A56" s="603">
        <v>1700</v>
      </c>
      <c r="B56" s="437"/>
      <c r="C56" s="526" t="s">
        <v>119</v>
      </c>
      <c r="D56" s="490" t="s">
        <v>181</v>
      </c>
      <c r="E56" s="540" t="s">
        <v>450</v>
      </c>
      <c r="F56" s="526" t="str">
        <f>"# " &amp; VALUE(RIGHT(E56,2)+1)</f>
        <v># 82</v>
      </c>
      <c r="G56" s="561" t="s">
        <v>20</v>
      </c>
      <c r="H56" s="602"/>
      <c r="I56" s="583">
        <v>1700</v>
      </c>
    </row>
    <row r="57" spans="1:9" ht="17" customHeight="1">
      <c r="A57" s="533"/>
      <c r="B57" s="495" t="s">
        <v>81</v>
      </c>
      <c r="C57" s="604"/>
      <c r="D57" s="536"/>
      <c r="E57" s="536"/>
      <c r="F57" s="544"/>
      <c r="G57" s="436"/>
      <c r="H57" s="441" t="s">
        <v>22</v>
      </c>
      <c r="I57" s="537"/>
    </row>
    <row r="58" spans="1:9" ht="17" customHeight="1">
      <c r="A58" s="579"/>
      <c r="B58" s="545"/>
      <c r="C58" s="458"/>
      <c r="D58" s="605" t="s">
        <v>80</v>
      </c>
      <c r="E58" s="463"/>
      <c r="F58" s="625"/>
      <c r="G58" s="606" t="s">
        <v>417</v>
      </c>
      <c r="H58" s="602" t="str">
        <f>H34</f>
        <v>新聞掏寶 # 244</v>
      </c>
      <c r="I58" s="580"/>
    </row>
    <row r="59" spans="1:9" ht="17" customHeight="1">
      <c r="A59" s="586">
        <v>30</v>
      </c>
      <c r="B59" s="526" t="s">
        <v>451</v>
      </c>
      <c r="C59" s="526" t="str">
        <f>"# " &amp; VALUE(RIGHT(B59,4)+1)</f>
        <v># 1842</v>
      </c>
      <c r="D59" s="526" t="str">
        <f>"# " &amp; VALUE(RIGHT(C59,4)+1)</f>
        <v># 1843</v>
      </c>
      <c r="E59" s="526" t="str">
        <f>"# " &amp; VALUE(RIGHT(D59,4)+1)</f>
        <v># 1844</v>
      </c>
      <c r="F59" s="526" t="str">
        <f>"# " &amp; VALUE(RIGHT(E59,4)+1)</f>
        <v># 1845</v>
      </c>
      <c r="G59" s="435"/>
      <c r="H59" s="157"/>
      <c r="I59" s="596">
        <v>30</v>
      </c>
    </row>
    <row r="60" spans="1:9" ht="17" customHeight="1">
      <c r="A60" s="607"/>
      <c r="B60" s="545" t="s">
        <v>82</v>
      </c>
      <c r="C60" s="545"/>
      <c r="D60" s="545"/>
      <c r="E60" s="494">
        <v>800629022</v>
      </c>
      <c r="F60" s="544"/>
      <c r="G60" s="561" t="s">
        <v>20</v>
      </c>
      <c r="H60" s="273" t="s">
        <v>61</v>
      </c>
      <c r="I60" s="580"/>
    </row>
    <row r="61" spans="1:9" ht="17" customHeight="1">
      <c r="A61" s="579"/>
      <c r="B61" s="545"/>
      <c r="C61" s="545"/>
      <c r="D61" s="598" t="s">
        <v>211</v>
      </c>
      <c r="E61" s="748" t="s">
        <v>452</v>
      </c>
      <c r="F61" s="762"/>
      <c r="G61" s="564" t="str">
        <f>G37</f>
        <v>思家大戰 # 69</v>
      </c>
      <c r="H61" s="248" t="s">
        <v>453</v>
      </c>
      <c r="I61" s="580"/>
    </row>
    <row r="62" spans="1:9" s="477" customFormat="1" ht="17" customHeight="1" thickBot="1">
      <c r="A62" s="581">
        <v>1800</v>
      </c>
      <c r="B62" s="458" t="s">
        <v>454</v>
      </c>
      <c r="C62" s="458" t="str">
        <f>"# " &amp; VALUE(RIGHT(B62,2)+1)</f>
        <v># 42</v>
      </c>
      <c r="D62" s="458" t="str">
        <f>"# " &amp; VALUE(RIGHT(C62,2)+1)</f>
        <v># 43</v>
      </c>
      <c r="E62" s="540" t="s">
        <v>115</v>
      </c>
      <c r="F62" s="513" t="str">
        <f>"# " &amp; VALUE(RIGHT(E62,2)+1)</f>
        <v># 2</v>
      </c>
      <c r="G62" s="489"/>
      <c r="H62" s="319" t="s">
        <v>49</v>
      </c>
      <c r="I62" s="583">
        <v>1800</v>
      </c>
    </row>
    <row r="63" spans="1:9" ht="17" customHeight="1">
      <c r="A63" s="579"/>
      <c r="B63" s="458"/>
      <c r="C63" s="458"/>
      <c r="D63" s="458"/>
      <c r="E63" s="540"/>
      <c r="F63" s="513"/>
      <c r="G63" s="729" t="s">
        <v>214</v>
      </c>
      <c r="H63" s="730"/>
      <c r="I63" s="498"/>
    </row>
    <row r="64" spans="1:9" ht="17" customHeight="1" thickBot="1">
      <c r="A64" s="586">
        <v>30</v>
      </c>
      <c r="B64" s="608"/>
      <c r="C64" s="500"/>
      <c r="D64" s="500"/>
      <c r="E64" s="499"/>
      <c r="F64" s="609"/>
      <c r="G64" s="499" t="str">
        <f>E56</f>
        <v># 81</v>
      </c>
      <c r="H64" s="610" t="str">
        <f>F56</f>
        <v># 82</v>
      </c>
      <c r="I64" s="492">
        <v>30</v>
      </c>
    </row>
    <row r="65" spans="1:9" ht="17" customHeight="1">
      <c r="A65" s="579"/>
      <c r="B65" s="733" t="s">
        <v>215</v>
      </c>
      <c r="C65" s="734"/>
      <c r="D65" s="734"/>
      <c r="E65" s="734"/>
      <c r="F65" s="735"/>
      <c r="G65" s="736" t="s">
        <v>216</v>
      </c>
      <c r="H65" s="737"/>
      <c r="I65" s="498"/>
    </row>
    <row r="66" spans="1:9" s="477" customFormat="1" ht="12.65" customHeight="1" thickBot="1">
      <c r="A66" s="581">
        <v>1900</v>
      </c>
      <c r="B66" s="257"/>
      <c r="C66" s="257"/>
      <c r="D66" s="257"/>
      <c r="E66" s="257"/>
      <c r="F66" s="237">
        <v>1905</v>
      </c>
      <c r="G66" s="258"/>
      <c r="H66" s="259"/>
      <c r="I66" s="611">
        <v>1900</v>
      </c>
    </row>
    <row r="67" spans="1:9" s="477" customFormat="1" ht="17" customHeight="1">
      <c r="A67" s="603"/>
      <c r="B67" s="250" t="s">
        <v>84</v>
      </c>
      <c r="C67" s="260" t="s">
        <v>347</v>
      </c>
      <c r="D67" s="250" t="s">
        <v>84</v>
      </c>
      <c r="E67" s="260" t="s">
        <v>102</v>
      </c>
      <c r="F67" s="261" t="s">
        <v>85</v>
      </c>
      <c r="G67" s="714" t="s">
        <v>496</v>
      </c>
      <c r="H67" s="263" t="s">
        <v>60</v>
      </c>
      <c r="I67" s="613"/>
    </row>
    <row r="68" spans="1:9" s="477" customFormat="1" ht="17" customHeight="1">
      <c r="A68" s="603"/>
      <c r="B68" s="264" t="s">
        <v>455</v>
      </c>
      <c r="C68" s="265" t="s">
        <v>456</v>
      </c>
      <c r="D68" s="264" t="s">
        <v>457</v>
      </c>
      <c r="E68" s="265" t="s">
        <v>458</v>
      </c>
      <c r="F68" s="256" t="s">
        <v>459</v>
      </c>
      <c r="G68" s="715" t="s">
        <v>497</v>
      </c>
      <c r="H68" s="266" t="s">
        <v>460</v>
      </c>
      <c r="I68" s="614"/>
    </row>
    <row r="69" spans="1:9" s="477" customFormat="1" ht="17" customHeight="1">
      <c r="A69" s="502">
        <v>30</v>
      </c>
      <c r="B69" s="267" t="s">
        <v>87</v>
      </c>
      <c r="C69" s="268" t="s">
        <v>355</v>
      </c>
      <c r="D69" s="267" t="s">
        <v>87</v>
      </c>
      <c r="E69" s="268" t="s">
        <v>101</v>
      </c>
      <c r="F69" s="269" t="s">
        <v>223</v>
      </c>
      <c r="G69" s="700" t="s">
        <v>498</v>
      </c>
      <c r="H69" s="271" t="s">
        <v>224</v>
      </c>
      <c r="I69" s="498">
        <v>30</v>
      </c>
    </row>
    <row r="70" spans="1:9" ht="17" customHeight="1">
      <c r="A70" s="615"/>
      <c r="B70" s="272" t="s">
        <v>63</v>
      </c>
      <c r="C70" s="242"/>
      <c r="D70" s="242"/>
      <c r="E70" s="248" t="s">
        <v>225</v>
      </c>
      <c r="F70" s="242"/>
      <c r="G70" s="242"/>
      <c r="H70" s="242"/>
      <c r="I70" s="616"/>
    </row>
    <row r="71" spans="1:9" s="477" customFormat="1" ht="17" customHeight="1" thickBot="1">
      <c r="A71" s="603">
        <v>2000</v>
      </c>
      <c r="B71" s="247" t="s">
        <v>461</v>
      </c>
      <c r="C71" s="227" t="str">
        <f t="shared" ref="C71:H71" si="6">"# " &amp; VALUE(RIGHT(B71,2)+1)</f>
        <v># 91</v>
      </c>
      <c r="D71" s="227" t="str">
        <f t="shared" si="6"/>
        <v># 92</v>
      </c>
      <c r="E71" s="227" t="str">
        <f t="shared" si="6"/>
        <v># 93</v>
      </c>
      <c r="F71" s="227" t="str">
        <f t="shared" si="6"/>
        <v># 94</v>
      </c>
      <c r="G71" s="227" t="str">
        <f t="shared" si="6"/>
        <v># 95</v>
      </c>
      <c r="H71" s="227" t="str">
        <f t="shared" si="6"/>
        <v># 96</v>
      </c>
      <c r="I71" s="611">
        <v>2000</v>
      </c>
    </row>
    <row r="72" spans="1:9" s="477" customFormat="1" ht="17" customHeight="1">
      <c r="A72" s="617"/>
      <c r="B72" s="272" t="s">
        <v>357</v>
      </c>
      <c r="C72" s="431" t="s">
        <v>358</v>
      </c>
      <c r="D72" s="273"/>
      <c r="E72" s="273" t="s">
        <v>227</v>
      </c>
      <c r="F72" s="430"/>
      <c r="G72" s="457" t="s">
        <v>499</v>
      </c>
      <c r="H72" s="275" t="s">
        <v>167</v>
      </c>
      <c r="I72" s="613"/>
    </row>
    <row r="73" spans="1:9" ht="17" customHeight="1">
      <c r="A73" s="502">
        <v>30</v>
      </c>
      <c r="B73" s="247" t="s">
        <v>462</v>
      </c>
      <c r="C73" s="330" t="str">
        <f>"# " &amp; VALUE(RIGHT(B73,4)+1)</f>
        <v># 2524</v>
      </c>
      <c r="D73" s="330" t="str">
        <f>"# " &amp; VALUE(RIGHT(C73,4)+1)</f>
        <v># 2525</v>
      </c>
      <c r="E73" s="330" t="str">
        <f>"# " &amp; VALUE(RIGHT(D73,4)+1)</f>
        <v># 2526</v>
      </c>
      <c r="F73" s="330" t="str">
        <f>"# " &amp; VALUE(RIGHT(E73,4)+1)</f>
        <v># 2527</v>
      </c>
      <c r="G73" s="689"/>
      <c r="H73" s="277"/>
      <c r="I73" s="492">
        <v>30</v>
      </c>
    </row>
    <row r="74" spans="1:9" ht="17" customHeight="1">
      <c r="A74" s="493"/>
      <c r="B74" s="272" t="s">
        <v>360</v>
      </c>
      <c r="C74" s="273"/>
      <c r="D74" s="430" t="s">
        <v>358</v>
      </c>
      <c r="E74" s="226"/>
      <c r="F74" s="429"/>
      <c r="G74" s="712" t="s">
        <v>500</v>
      </c>
      <c r="H74" s="674" t="s">
        <v>463</v>
      </c>
      <c r="I74" s="618"/>
    </row>
    <row r="75" spans="1:9" ht="17" customHeight="1" thickBot="1">
      <c r="A75" s="502"/>
      <c r="B75" s="240"/>
      <c r="C75" s="246"/>
      <c r="D75" s="330"/>
      <c r="E75" s="330"/>
      <c r="F75" s="428"/>
      <c r="G75" s="688" t="s">
        <v>501</v>
      </c>
      <c r="H75" s="281" t="s">
        <v>464</v>
      </c>
      <c r="I75" s="498"/>
    </row>
    <row r="76" spans="1:9" s="477" customFormat="1" ht="17" customHeight="1" thickBot="1">
      <c r="A76" s="620">
        <v>2100</v>
      </c>
      <c r="B76" s="247"/>
      <c r="C76" s="411"/>
      <c r="D76" s="248" t="s">
        <v>361</v>
      </c>
      <c r="E76" s="330"/>
      <c r="F76" s="428"/>
      <c r="G76" s="414"/>
      <c r="H76" s="284"/>
      <c r="I76" s="611">
        <v>2100</v>
      </c>
    </row>
    <row r="77" spans="1:9" s="477" customFormat="1" ht="17" customHeight="1">
      <c r="A77" s="584"/>
      <c r="B77" s="330" t="s">
        <v>368</v>
      </c>
      <c r="C77" s="330" t="str">
        <f>"# " &amp; VALUE(RIGHT(B77,2)+1)</f>
        <v># 12</v>
      </c>
      <c r="D77" s="330" t="str">
        <f>"# " &amp; VALUE(RIGHT(C77,2)+1)</f>
        <v># 13</v>
      </c>
      <c r="E77" s="330" t="str">
        <f>"# " &amp; VALUE(RIGHT(D77,2)+1)</f>
        <v># 14</v>
      </c>
      <c r="F77" s="428" t="str">
        <f>"# " &amp; VALUE(RIGHT(E77,2)+1)</f>
        <v># 15</v>
      </c>
      <c r="G77" s="717" t="s">
        <v>502</v>
      </c>
      <c r="H77" s="275" t="s">
        <v>56</v>
      </c>
      <c r="I77" s="613"/>
    </row>
    <row r="78" spans="1:9" s="477" customFormat="1" ht="17" customHeight="1">
      <c r="A78" s="434"/>
      <c r="B78" s="330"/>
      <c r="C78" s="330"/>
      <c r="D78" s="330"/>
      <c r="E78" s="330"/>
      <c r="F78" s="428"/>
      <c r="G78" s="690" t="s">
        <v>503</v>
      </c>
      <c r="H78" s="277"/>
      <c r="I78" s="614"/>
    </row>
    <row r="79" spans="1:9" ht="17" customHeight="1">
      <c r="A79" s="586">
        <v>30</v>
      </c>
      <c r="B79" s="330"/>
      <c r="C79" s="330"/>
      <c r="D79" s="330"/>
      <c r="E79" s="330"/>
      <c r="F79" s="428"/>
      <c r="G79" s="691" t="s">
        <v>504</v>
      </c>
      <c r="H79" s="279"/>
      <c r="I79" s="492">
        <v>30</v>
      </c>
    </row>
    <row r="80" spans="1:9" ht="17" customHeight="1">
      <c r="A80" s="579"/>
      <c r="B80" s="272" t="s">
        <v>363</v>
      </c>
      <c r="C80" s="273"/>
      <c r="D80" s="226"/>
      <c r="E80" s="226"/>
      <c r="F80" s="429"/>
      <c r="G80" s="710" t="s">
        <v>505</v>
      </c>
      <c r="H80" s="281"/>
      <c r="I80" s="498"/>
    </row>
    <row r="81" spans="1:9" ht="17" customHeight="1">
      <c r="A81" s="579"/>
      <c r="B81" s="240"/>
      <c r="C81" s="330"/>
      <c r="D81" s="330"/>
      <c r="E81" s="330"/>
      <c r="F81" s="428"/>
      <c r="G81" s="660" t="s">
        <v>506</v>
      </c>
      <c r="H81" s="284"/>
      <c r="I81" s="498"/>
    </row>
    <row r="82" spans="1:9" s="477" customFormat="1" ht="17" customHeight="1" thickBot="1">
      <c r="A82" s="581">
        <v>2200</v>
      </c>
      <c r="B82" s="426"/>
      <c r="C82" s="330"/>
      <c r="D82" s="425" t="s">
        <v>364</v>
      </c>
      <c r="E82" s="330"/>
      <c r="F82" s="428"/>
      <c r="G82" s="659" t="s">
        <v>507</v>
      </c>
      <c r="H82" s="281" t="s">
        <v>465</v>
      </c>
      <c r="I82" s="611">
        <v>2200</v>
      </c>
    </row>
    <row r="83" spans="1:9" s="477" customFormat="1" ht="17" customHeight="1">
      <c r="A83" s="434"/>
      <c r="B83" s="247" t="s">
        <v>368</v>
      </c>
      <c r="C83" s="330" t="str">
        <f>"# " &amp; VALUE(RIGHT(B83,2)+1)</f>
        <v># 12</v>
      </c>
      <c r="D83" s="330" t="str">
        <f>"# " &amp; VALUE(RIGHT(C83,2)+1)</f>
        <v># 13</v>
      </c>
      <c r="E83" s="330" t="str">
        <f>"# " &amp; VALUE(RIGHT(D83,2)+1)</f>
        <v># 14</v>
      </c>
      <c r="F83" s="428" t="str">
        <f>"# " &amp; VALUE(RIGHT(E83,2)+1)</f>
        <v># 15</v>
      </c>
      <c r="G83" s="668">
        <v>800641584</v>
      </c>
      <c r="H83" s="284" t="s">
        <v>57</v>
      </c>
      <c r="I83" s="613"/>
    </row>
    <row r="84" spans="1:9" s="477" customFormat="1" ht="17" customHeight="1">
      <c r="A84" s="434"/>
      <c r="B84" s="247"/>
      <c r="C84" s="330"/>
      <c r="D84" s="330"/>
      <c r="E84" s="330"/>
      <c r="F84" s="428"/>
      <c r="G84" s="427"/>
      <c r="H84" s="286"/>
      <c r="I84" s="614"/>
    </row>
    <row r="85" spans="1:9" ht="17" customHeight="1">
      <c r="A85" s="586">
        <v>30</v>
      </c>
      <c r="B85" s="244"/>
      <c r="C85" s="227"/>
      <c r="D85" s="227"/>
      <c r="E85" s="424"/>
      <c r="F85" s="423">
        <v>2230</v>
      </c>
      <c r="G85" s="669" t="s">
        <v>466</v>
      </c>
      <c r="H85" s="286"/>
      <c r="I85" s="492">
        <v>30</v>
      </c>
    </row>
    <row r="86" spans="1:9" ht="17" customHeight="1">
      <c r="A86" s="607"/>
      <c r="B86" s="246" t="s">
        <v>106</v>
      </c>
      <c r="C86" s="232"/>
      <c r="D86" s="295"/>
      <c r="E86" s="295"/>
      <c r="F86" s="295"/>
      <c r="G86" s="296" t="s">
        <v>159</v>
      </c>
      <c r="H86" s="255"/>
      <c r="I86" s="498"/>
    </row>
    <row r="87" spans="1:9" ht="17" customHeight="1">
      <c r="A87" s="579"/>
      <c r="B87" s="422"/>
      <c r="C87" s="232"/>
      <c r="D87" s="248" t="s">
        <v>418</v>
      </c>
      <c r="E87" s="248"/>
      <c r="F87" s="248"/>
      <c r="G87" s="264"/>
      <c r="H87" s="286"/>
      <c r="I87" s="498"/>
    </row>
    <row r="88" spans="1:9" ht="17" customHeight="1">
      <c r="A88" s="579"/>
      <c r="B88" s="330" t="s">
        <v>119</v>
      </c>
      <c r="C88" s="330" t="str">
        <f>"# " &amp; VALUE(RIGHT(B88,2)+1)</f>
        <v># 7</v>
      </c>
      <c r="D88" s="330" t="str">
        <f>"# " &amp; VALUE(RIGHT(C88,2)+1)</f>
        <v># 8</v>
      </c>
      <c r="E88" s="330" t="str">
        <f>"# " &amp; VALUE(RIGHT(D88,2)+1)</f>
        <v># 9</v>
      </c>
      <c r="F88" s="330" t="str">
        <f>"# " &amp; VALUE(RIGHT(E88,2)+1)</f>
        <v># 10</v>
      </c>
      <c r="G88" s="301"/>
      <c r="H88" s="255"/>
      <c r="I88" s="498"/>
    </row>
    <row r="89" spans="1:9" ht="17" customHeight="1" thickBot="1">
      <c r="A89" s="581">
        <v>2300</v>
      </c>
      <c r="B89" s="227"/>
      <c r="C89" s="227"/>
      <c r="D89" s="303"/>
      <c r="E89" s="303"/>
      <c r="F89" s="703">
        <v>2300</v>
      </c>
      <c r="G89" s="304"/>
      <c r="H89" s="290"/>
      <c r="I89" s="611">
        <v>2300</v>
      </c>
    </row>
    <row r="90" spans="1:9" s="477" customFormat="1" ht="17" customHeight="1">
      <c r="A90" s="628"/>
      <c r="B90" s="240" t="s">
        <v>96</v>
      </c>
      <c r="C90" s="411"/>
      <c r="D90" s="330"/>
      <c r="E90" s="305"/>
      <c r="F90" s="273">
        <v>800651265</v>
      </c>
      <c r="G90" s="421" t="s">
        <v>58</v>
      </c>
      <c r="H90" s="302" t="s">
        <v>162</v>
      </c>
      <c r="I90" s="613"/>
    </row>
    <row r="91" spans="1:9" s="477" customFormat="1" ht="17" customHeight="1">
      <c r="A91" s="628"/>
      <c r="B91" s="247"/>
      <c r="C91" s="307" t="s">
        <v>240</v>
      </c>
      <c r="D91" s="288"/>
      <c r="E91" s="308" t="s">
        <v>172</v>
      </c>
      <c r="F91" s="307" t="s">
        <v>240</v>
      </c>
      <c r="G91" s="251" t="s">
        <v>467</v>
      </c>
      <c r="H91" s="245" t="s">
        <v>468</v>
      </c>
      <c r="I91" s="614"/>
    </row>
    <row r="92" spans="1:9" s="477" customFormat="1" ht="17" customHeight="1" thickBot="1">
      <c r="A92" s="629">
        <v>2315</v>
      </c>
      <c r="B92" s="247" t="s">
        <v>469</v>
      </c>
      <c r="C92" s="330" t="str">
        <f>"# " &amp; VALUE(RIGHT(B92,4)+1)</f>
        <v># 3743</v>
      </c>
      <c r="D92" s="330" t="str">
        <f>"# " &amp; VALUE(RIGHT(C92,4)+1)</f>
        <v># 3744</v>
      </c>
      <c r="E92" s="309"/>
      <c r="F92" s="310" t="s">
        <v>470</v>
      </c>
      <c r="G92" s="252" t="s">
        <v>51</v>
      </c>
      <c r="H92" s="245" t="s">
        <v>163</v>
      </c>
      <c r="I92" s="630">
        <v>2315</v>
      </c>
    </row>
    <row r="93" spans="1:9" ht="17" customHeight="1" thickBot="1">
      <c r="A93" s="487">
        <v>30</v>
      </c>
      <c r="B93" s="311"/>
      <c r="C93" s="312"/>
      <c r="D93" s="312"/>
      <c r="E93" s="316" t="s">
        <v>173</v>
      </c>
      <c r="F93" s="312"/>
      <c r="G93" s="738" t="s">
        <v>172</v>
      </c>
      <c r="H93" s="739"/>
      <c r="I93" s="632">
        <v>30</v>
      </c>
    </row>
    <row r="94" spans="1:9" ht="17" customHeight="1">
      <c r="A94" s="493"/>
      <c r="B94" s="247"/>
      <c r="C94" s="313"/>
      <c r="D94" s="313" t="s">
        <v>54</v>
      </c>
      <c r="E94" s="520" t="s">
        <v>17</v>
      </c>
      <c r="F94" s="313"/>
      <c r="G94" s="457" t="s">
        <v>508</v>
      </c>
      <c r="H94" s="520" t="s">
        <v>92</v>
      </c>
      <c r="I94" s="498"/>
    </row>
    <row r="95" spans="1:9" ht="17" customHeight="1">
      <c r="A95" s="502"/>
      <c r="B95" s="247"/>
      <c r="C95" s="242"/>
      <c r="D95" s="242"/>
      <c r="E95" s="600" t="str">
        <f>E68</f>
        <v>動物森友島 #12</v>
      </c>
      <c r="F95" s="242"/>
      <c r="G95" s="715" t="s">
        <v>509</v>
      </c>
      <c r="H95" s="564" t="s">
        <v>471</v>
      </c>
      <c r="I95" s="498"/>
    </row>
    <row r="96" spans="1:9" ht="17" customHeight="1" thickBot="1">
      <c r="A96" s="502"/>
      <c r="B96" s="247"/>
      <c r="C96" s="242"/>
      <c r="D96" s="242"/>
      <c r="E96" s="601"/>
      <c r="F96" s="411">
        <v>2350</v>
      </c>
      <c r="G96" s="702" t="s">
        <v>510</v>
      </c>
      <c r="H96" s="601" t="s">
        <v>93</v>
      </c>
      <c r="I96" s="498"/>
    </row>
    <row r="97" spans="1:9" s="477" customFormat="1" ht="17" customHeight="1" thickBot="1">
      <c r="A97" s="468" t="s">
        <v>9</v>
      </c>
      <c r="B97" s="412"/>
      <c r="C97" s="315"/>
      <c r="D97" s="315" t="s">
        <v>43</v>
      </c>
      <c r="E97" s="489"/>
      <c r="F97" s="315"/>
      <c r="G97" s="716"/>
      <c r="H97" s="489"/>
      <c r="I97" s="501" t="s">
        <v>9</v>
      </c>
    </row>
    <row r="98" spans="1:9" ht="17" customHeight="1">
      <c r="A98" s="478"/>
      <c r="B98" s="506" t="s">
        <v>17</v>
      </c>
      <c r="C98" s="631"/>
      <c r="D98" s="631"/>
      <c r="E98" s="631"/>
      <c r="F98" s="631"/>
      <c r="G98" s="633" t="s">
        <v>22</v>
      </c>
      <c r="H98" s="569" t="s">
        <v>20</v>
      </c>
      <c r="I98" s="486"/>
    </row>
    <row r="99" spans="1:9" ht="17" customHeight="1">
      <c r="A99" s="502"/>
      <c r="B99" s="545"/>
      <c r="C99" s="463"/>
      <c r="D99" s="463" t="str">
        <f>D58</f>
        <v>兄弟幫 Big Boys Club (2505 EPI)</v>
      </c>
      <c r="E99" s="463"/>
      <c r="F99" s="625"/>
      <c r="G99" s="634" t="str">
        <f>G68</f>
        <v>尋源之路 # 1</v>
      </c>
      <c r="H99" s="565" t="str">
        <f>H34</f>
        <v>新聞掏寶 # 244</v>
      </c>
      <c r="I99" s="498"/>
    </row>
    <row r="100" spans="1:9" ht="17" customHeight="1">
      <c r="A100" s="487">
        <v>30</v>
      </c>
      <c r="B100" s="526" t="str">
        <f>B59</f>
        <v># 1841</v>
      </c>
      <c r="C100" s="526" t="str">
        <f>C59</f>
        <v># 1842</v>
      </c>
      <c r="D100" s="526" t="str">
        <f>D59</f>
        <v># 1843</v>
      </c>
      <c r="E100" s="526" t="str">
        <f>E59</f>
        <v># 1844</v>
      </c>
      <c r="F100" s="526" t="str">
        <f>F59</f>
        <v># 1845</v>
      </c>
      <c r="G100" s="627"/>
      <c r="H100" s="635"/>
      <c r="I100" s="492">
        <v>30</v>
      </c>
    </row>
    <row r="101" spans="1:9" ht="17" customHeight="1">
      <c r="A101" s="502"/>
      <c r="B101" s="559" t="s">
        <v>17</v>
      </c>
      <c r="C101" s="495"/>
      <c r="D101" s="496"/>
      <c r="E101" s="496"/>
      <c r="F101" s="636"/>
      <c r="G101" s="612" t="s">
        <v>22</v>
      </c>
      <c r="H101" s="569" t="s">
        <v>20</v>
      </c>
      <c r="I101" s="637"/>
    </row>
    <row r="102" spans="1:9" s="477" customFormat="1" ht="17" customHeight="1" thickBot="1">
      <c r="A102" s="468" t="s">
        <v>10</v>
      </c>
      <c r="B102" s="622"/>
      <c r="C102" s="463"/>
      <c r="D102" s="605" t="s">
        <v>364</v>
      </c>
      <c r="F102" s="458"/>
      <c r="G102" s="638" t="s">
        <v>472</v>
      </c>
      <c r="H102" s="535" t="str">
        <f>H61</f>
        <v>財經透視 # 14</v>
      </c>
      <c r="I102" s="471" t="s">
        <v>10</v>
      </c>
    </row>
    <row r="103" spans="1:9" ht="17" customHeight="1">
      <c r="A103" s="567"/>
      <c r="B103" s="511" t="str">
        <f>B83</f>
        <v># 11</v>
      </c>
      <c r="C103" s="458" t="str">
        <f>"# " &amp; VALUE(RIGHT(B103,2)+1)</f>
        <v># 12</v>
      </c>
      <c r="D103" s="458" t="str">
        <f>"# " &amp; VALUE(RIGHT(C103,2)+1)</f>
        <v># 13</v>
      </c>
      <c r="E103" s="458" t="str">
        <f>"# " &amp; VALUE(RIGHT(D103,2)+1)</f>
        <v># 14</v>
      </c>
      <c r="F103" s="458" t="str">
        <f>"# " &amp; VALUE(RIGHT(E103,2)+1)</f>
        <v># 15</v>
      </c>
      <c r="G103" s="612" t="s">
        <v>22</v>
      </c>
      <c r="H103" s="569" t="s">
        <v>20</v>
      </c>
      <c r="I103" s="570"/>
    </row>
    <row r="104" spans="1:9" ht="17" customHeight="1">
      <c r="A104" s="639">
        <v>30</v>
      </c>
      <c r="B104" s="488"/>
      <c r="C104" s="526"/>
      <c r="D104" s="526"/>
      <c r="E104" s="526"/>
      <c r="F104" s="527"/>
      <c r="G104" s="638" t="s">
        <v>473</v>
      </c>
      <c r="H104" s="565" t="str">
        <f>H68</f>
        <v>星期日檔案 # 14</v>
      </c>
      <c r="I104" s="573">
        <v>30</v>
      </c>
    </row>
    <row r="105" spans="1:9" ht="17" customHeight="1">
      <c r="A105" s="574"/>
      <c r="B105" s="559" t="s">
        <v>17</v>
      </c>
      <c r="C105" s="495"/>
      <c r="D105" s="496"/>
      <c r="E105" s="496"/>
      <c r="F105" s="636"/>
      <c r="G105" s="612" t="s">
        <v>22</v>
      </c>
      <c r="H105" s="588" t="s">
        <v>22</v>
      </c>
      <c r="I105" s="516"/>
    </row>
    <row r="106" spans="1:9" s="477" customFormat="1" ht="17" customHeight="1" thickBot="1">
      <c r="A106" s="468" t="s">
        <v>11</v>
      </c>
      <c r="B106" s="511"/>
      <c r="C106" s="462"/>
      <c r="D106" s="458" t="str">
        <f>$D$76</f>
        <v>奪命提示 Anonymous Signal (30 EPI)</v>
      </c>
      <c r="E106" s="458"/>
      <c r="F106" s="513"/>
      <c r="G106" s="623" t="s">
        <v>400</v>
      </c>
      <c r="H106" s="672"/>
      <c r="I106" s="501" t="s">
        <v>11</v>
      </c>
    </row>
    <row r="107" spans="1:9" ht="17" customHeight="1">
      <c r="A107" s="567"/>
      <c r="B107" s="511" t="str">
        <f>B77</f>
        <v># 11</v>
      </c>
      <c r="C107" s="458" t="str">
        <f>"# " &amp; VALUE(RIGHT(B107,2)+1)</f>
        <v># 12</v>
      </c>
      <c r="D107" s="458" t="str">
        <f>"# " &amp; VALUE(RIGHT(C107,2)+1)</f>
        <v># 13</v>
      </c>
      <c r="E107" s="458" t="str">
        <f>"# " &amp; VALUE(RIGHT(D107,2)+1)</f>
        <v># 14</v>
      </c>
      <c r="F107" s="458" t="str">
        <f>"# " &amp; VALUE(RIGHT(E107,2)+1)</f>
        <v># 15</v>
      </c>
      <c r="G107" s="624"/>
      <c r="H107" s="575"/>
      <c r="I107" s="509"/>
    </row>
    <row r="108" spans="1:9" ht="17" customHeight="1">
      <c r="A108" s="529">
        <v>30</v>
      </c>
      <c r="B108" s="517"/>
      <c r="C108" s="526"/>
      <c r="D108" s="526"/>
      <c r="E108" s="526"/>
      <c r="F108" s="513"/>
      <c r="G108" s="640"/>
      <c r="H108" s="619" t="s">
        <v>465</v>
      </c>
      <c r="I108" s="514">
        <v>30</v>
      </c>
    </row>
    <row r="109" spans="1:9" ht="17" customHeight="1">
      <c r="A109" s="574"/>
      <c r="B109" s="641" t="s">
        <v>17</v>
      </c>
      <c r="C109" s="495"/>
      <c r="D109" s="495" t="str">
        <f>$E$72</f>
        <v xml:space="preserve">愛．回家之開心速遞  Lo And Behold </v>
      </c>
      <c r="E109" s="495"/>
      <c r="F109" s="521"/>
      <c r="G109" s="642" t="s">
        <v>22</v>
      </c>
      <c r="H109" s="575"/>
      <c r="I109" s="516"/>
    </row>
    <row r="110" spans="1:9" s="477" customFormat="1" ht="17" customHeight="1" thickBot="1">
      <c r="A110" s="468" t="s">
        <v>12</v>
      </c>
      <c r="B110" s="488" t="str">
        <f>B73</f>
        <v># 2523</v>
      </c>
      <c r="C110" s="526" t="str">
        <f t="shared" ref="C110:F110" si="7">C73</f>
        <v># 2524</v>
      </c>
      <c r="D110" s="526" t="str">
        <f t="shared" si="7"/>
        <v># 2525</v>
      </c>
      <c r="E110" s="526" t="str">
        <f t="shared" si="7"/>
        <v># 2526</v>
      </c>
      <c r="F110" s="527" t="str">
        <f t="shared" si="7"/>
        <v># 2527</v>
      </c>
      <c r="G110" s="526" t="str">
        <f>G37</f>
        <v>思家大戰 # 69</v>
      </c>
      <c r="H110" s="643"/>
      <c r="I110" s="501" t="s">
        <v>12</v>
      </c>
    </row>
    <row r="111" spans="1:9" ht="17" customHeight="1">
      <c r="A111" s="567"/>
      <c r="B111" s="641" t="s">
        <v>17</v>
      </c>
      <c r="C111" s="536"/>
      <c r="D111" s="458" t="s">
        <v>249</v>
      </c>
      <c r="E111" s="495"/>
      <c r="F111" s="495"/>
      <c r="G111" s="521"/>
      <c r="H111" s="621"/>
      <c r="I111" s="509"/>
    </row>
    <row r="112" spans="1:9" ht="17" customHeight="1">
      <c r="A112" s="639">
        <v>30</v>
      </c>
      <c r="B112" s="488" t="str">
        <f>B71</f>
        <v># 90</v>
      </c>
      <c r="C112" s="526" t="str">
        <f t="shared" ref="C112:G112" si="8">C71</f>
        <v># 91</v>
      </c>
      <c r="D112" s="526" t="str">
        <f t="shared" si="8"/>
        <v># 92</v>
      </c>
      <c r="E112" s="526" t="str">
        <f t="shared" si="8"/>
        <v># 93</v>
      </c>
      <c r="F112" s="526" t="str">
        <f t="shared" si="8"/>
        <v># 94</v>
      </c>
      <c r="G112" s="527" t="str">
        <f t="shared" si="8"/>
        <v># 95</v>
      </c>
      <c r="H112" s="523"/>
      <c r="I112" s="514">
        <v>30</v>
      </c>
    </row>
    <row r="113" spans="1:9" ht="17" customHeight="1">
      <c r="A113" s="529"/>
      <c r="B113" s="644" t="s">
        <v>17</v>
      </c>
      <c r="C113" s="536" t="s">
        <v>17</v>
      </c>
      <c r="D113" s="520" t="s">
        <v>17</v>
      </c>
      <c r="E113" s="494" t="s">
        <v>17</v>
      </c>
      <c r="F113" s="494" t="s">
        <v>17</v>
      </c>
      <c r="G113" s="612" t="s">
        <v>22</v>
      </c>
      <c r="H113" s="458" t="s">
        <v>249</v>
      </c>
      <c r="I113" s="531"/>
    </row>
    <row r="114" spans="1:9" s="477" customFormat="1" ht="17" customHeight="1" thickBot="1">
      <c r="A114" s="468" t="s">
        <v>15</v>
      </c>
      <c r="B114" s="539" t="str">
        <f>B68</f>
        <v>美食新聞報道 # 74</v>
      </c>
      <c r="C114" s="458" t="str">
        <f>$C$68</f>
        <v>獨嘉登機指南 #6</v>
      </c>
      <c r="D114" s="601" t="str">
        <f>D68</f>
        <v>美食新聞報道 # 75</v>
      </c>
      <c r="E114" s="489" t="str">
        <f>$E$68</f>
        <v>動物森友島 #12</v>
      </c>
      <c r="F114" s="490" t="str">
        <f>F68</f>
        <v>最強生命線 # 391</v>
      </c>
      <c r="G114" s="660" t="s">
        <v>506</v>
      </c>
      <c r="H114" s="526" t="str">
        <f>H71</f>
        <v># 96</v>
      </c>
      <c r="I114" s="501" t="s">
        <v>15</v>
      </c>
    </row>
    <row r="115" spans="1:9" ht="17" customHeight="1">
      <c r="A115" s="567"/>
      <c r="B115" s="559" t="s">
        <v>17</v>
      </c>
      <c r="C115" s="495"/>
      <c r="D115" s="636"/>
      <c r="E115" s="458"/>
      <c r="F115" s="496"/>
      <c r="G115" s="612" t="s">
        <v>22</v>
      </c>
      <c r="H115" s="588" t="s">
        <v>22</v>
      </c>
      <c r="I115" s="509"/>
    </row>
    <row r="116" spans="1:9" ht="17" customHeight="1">
      <c r="A116" s="639">
        <v>30</v>
      </c>
      <c r="B116" s="645"/>
      <c r="C116" s="458"/>
      <c r="D116" s="673" t="str">
        <f>D61</f>
        <v>玉樓春 Song of Youth (43 EPI)</v>
      </c>
      <c r="E116" s="749" t="s">
        <v>452</v>
      </c>
      <c r="F116" s="762"/>
      <c r="G116" s="433" t="s">
        <v>466</v>
      </c>
      <c r="H116" s="672" t="s">
        <v>463</v>
      </c>
      <c r="I116" s="514">
        <v>30</v>
      </c>
    </row>
    <row r="117" spans="1:9" ht="17" customHeight="1">
      <c r="A117" s="529"/>
      <c r="B117" s="511" t="str">
        <f>B62</f>
        <v># 41</v>
      </c>
      <c r="C117" s="458" t="str">
        <f>C62</f>
        <v># 42</v>
      </c>
      <c r="D117" s="513" t="str">
        <f>D62</f>
        <v># 43</v>
      </c>
      <c r="E117" s="458" t="str">
        <f>E62</f>
        <v># 1</v>
      </c>
      <c r="F117" s="458" t="str">
        <f>F62</f>
        <v># 2</v>
      </c>
      <c r="G117" s="624"/>
      <c r="H117" s="621"/>
      <c r="I117" s="516"/>
    </row>
    <row r="118" spans="1:9" s="477" customFormat="1" ht="17" customHeight="1" thickBot="1">
      <c r="A118" s="468" t="s">
        <v>13</v>
      </c>
      <c r="B118" s="517"/>
      <c r="C118" s="526"/>
      <c r="D118" s="527"/>
      <c r="E118" s="526"/>
      <c r="F118" s="526"/>
      <c r="G118" s="435"/>
      <c r="H118" s="523"/>
      <c r="I118" s="501" t="s">
        <v>13</v>
      </c>
    </row>
    <row r="119" spans="1:9" ht="17" customHeight="1">
      <c r="A119" s="502"/>
      <c r="B119" s="641" t="s">
        <v>17</v>
      </c>
      <c r="C119" s="536"/>
      <c r="D119" s="496" t="str">
        <f>D$40</f>
        <v>*流行都市  Big City Shop 2025</v>
      </c>
      <c r="E119" s="495"/>
      <c r="F119" s="521"/>
      <c r="G119" s="612" t="s">
        <v>22</v>
      </c>
      <c r="H119" s="648" t="s">
        <v>20</v>
      </c>
      <c r="I119" s="498"/>
    </row>
    <row r="120" spans="1:9" ht="17" customHeight="1">
      <c r="A120" s="502"/>
      <c r="B120" s="458" t="str">
        <f>B$41</f>
        <v># 1686</v>
      </c>
      <c r="C120" s="458" t="str">
        <f>C$41</f>
        <v># 1687</v>
      </c>
      <c r="D120" s="458" t="str">
        <f>D$41</f>
        <v># 1688</v>
      </c>
      <c r="E120" s="458" t="str">
        <f>E$41</f>
        <v># 1689</v>
      </c>
      <c r="F120" s="458" t="str">
        <f>F41</f>
        <v># 1690</v>
      </c>
      <c r="G120" s="601" t="str">
        <f>G68</f>
        <v>尋源之路 # 1</v>
      </c>
      <c r="H120" s="445"/>
      <c r="I120" s="498"/>
    </row>
    <row r="121" spans="1:9" ht="17" customHeight="1">
      <c r="A121" s="639" t="s">
        <v>2</v>
      </c>
      <c r="B121" s="488"/>
      <c r="C121" s="526"/>
      <c r="D121" s="526"/>
      <c r="E121" s="526"/>
      <c r="F121" s="432" t="s">
        <v>376</v>
      </c>
      <c r="H121" s="577" t="str">
        <f>H38</f>
        <v>最佳拍檔 # 4</v>
      </c>
      <c r="I121" s="514" t="s">
        <v>2</v>
      </c>
    </row>
    <row r="122" spans="1:9" ht="17" customHeight="1">
      <c r="A122" s="529"/>
      <c r="B122" s="622" t="s">
        <v>67</v>
      </c>
      <c r="C122" s="457" t="s">
        <v>100</v>
      </c>
      <c r="D122" s="458" t="s">
        <v>66</v>
      </c>
      <c r="E122" s="458"/>
      <c r="F122" s="458"/>
      <c r="G122" s="612" t="s">
        <v>22</v>
      </c>
      <c r="H122" s="532"/>
      <c r="I122" s="531"/>
    </row>
    <row r="123" spans="1:9" ht="17" customHeight="1" thickBot="1">
      <c r="A123" s="649" t="s">
        <v>14</v>
      </c>
      <c r="B123" s="650" t="s">
        <v>454</v>
      </c>
      <c r="C123" s="701" t="s">
        <v>511</v>
      </c>
      <c r="D123" s="651" t="s">
        <v>474</v>
      </c>
      <c r="E123" s="651" t="s">
        <v>475</v>
      </c>
      <c r="F123" s="651" t="s">
        <v>476</v>
      </c>
      <c r="G123" s="652" t="str">
        <f>G40</f>
        <v>周六聊Teen谷 # 13</v>
      </c>
      <c r="H123" s="653"/>
      <c r="I123" s="654" t="s">
        <v>14</v>
      </c>
    </row>
    <row r="124" spans="1:9" ht="17" customHeight="1" thickTop="1">
      <c r="A124" s="655"/>
      <c r="B124" s="656" t="s">
        <v>477</v>
      </c>
      <c r="C124" s="463"/>
      <c r="D124" s="463"/>
      <c r="E124" s="463"/>
      <c r="F124" s="463"/>
      <c r="G124" s="463"/>
      <c r="H124" s="731">
        <f ca="1">TODAY()</f>
        <v>45737</v>
      </c>
      <c r="I124" s="732"/>
    </row>
    <row r="125" spans="1:9" ht="17" customHeight="1"/>
    <row r="126" spans="1:9" ht="17" customHeight="1"/>
    <row r="127" spans="1:9" ht="17" customHeight="1"/>
  </sheetData>
  <mergeCells count="17">
    <mergeCell ref="E116:F116"/>
    <mergeCell ref="H124:I124"/>
    <mergeCell ref="E55:F55"/>
    <mergeCell ref="E61:F61"/>
    <mergeCell ref="G63:H63"/>
    <mergeCell ref="B65:F65"/>
    <mergeCell ref="G65:H65"/>
    <mergeCell ref="G93:H93"/>
    <mergeCell ref="E54:F54"/>
    <mergeCell ref="C1:G1"/>
    <mergeCell ref="H2:I2"/>
    <mergeCell ref="G11:H11"/>
    <mergeCell ref="B12:F12"/>
    <mergeCell ref="G42:H42"/>
    <mergeCell ref="B20:B21"/>
    <mergeCell ref="G15:H15"/>
    <mergeCell ref="B37:B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wk1</vt:lpstr>
      <vt:lpstr>wk2</vt:lpstr>
      <vt:lpstr>wk3</vt:lpstr>
      <vt:lpstr>wk4</vt:lpstr>
      <vt:lpstr>wk5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LAU, Shi Wei [Racheel]</cp:lastModifiedBy>
  <cp:lastPrinted>2024-12-03T08:43:03Z</cp:lastPrinted>
  <dcterms:created xsi:type="dcterms:W3CDTF">2009-06-03T02:40:18Z</dcterms:created>
  <dcterms:modified xsi:type="dcterms:W3CDTF">2025-03-21T03:56:42Z</dcterms:modified>
</cp:coreProperties>
</file>