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7B015134-5224-4D90-8429-8C0803409027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wk1" sheetId="3" r:id="rId1"/>
    <sheet name="wk2" sheetId="4" r:id="rId2"/>
  </sheets>
  <definedNames>
    <definedName name="_xlnm.Print_Area" localSheetId="0">'wk1'!$A$1:$I$123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4" l="1"/>
  <c r="G122" i="4"/>
  <c r="H120" i="4"/>
  <c r="G120" i="4"/>
  <c r="B120" i="4"/>
  <c r="D119" i="4"/>
  <c r="H118" i="4"/>
  <c r="B117" i="4"/>
  <c r="H116" i="4"/>
  <c r="G116" i="4"/>
  <c r="D116" i="4"/>
  <c r="G114" i="4"/>
  <c r="F114" i="4"/>
  <c r="E114" i="4"/>
  <c r="D114" i="4"/>
  <c r="C114" i="4"/>
  <c r="B114" i="4"/>
  <c r="B112" i="4"/>
  <c r="G110" i="4"/>
  <c r="B110" i="4"/>
  <c r="D109" i="4"/>
  <c r="H108" i="4"/>
  <c r="C107" i="4"/>
  <c r="D107" i="4" s="1"/>
  <c r="E107" i="4" s="1"/>
  <c r="F107" i="4" s="1"/>
  <c r="B107" i="4"/>
  <c r="D106" i="4"/>
  <c r="H104" i="4"/>
  <c r="F103" i="4"/>
  <c r="E103" i="4"/>
  <c r="D103" i="4"/>
  <c r="B103" i="4"/>
  <c r="C103" i="4" s="1"/>
  <c r="H102" i="4"/>
  <c r="B100" i="4"/>
  <c r="H99" i="4"/>
  <c r="G99" i="4"/>
  <c r="D99" i="4"/>
  <c r="E95" i="4"/>
  <c r="C92" i="4"/>
  <c r="D92" i="4" s="1"/>
  <c r="C88" i="4"/>
  <c r="D88" i="4" s="1"/>
  <c r="E88" i="4" s="1"/>
  <c r="F88" i="4" s="1"/>
  <c r="C83" i="4"/>
  <c r="D47" i="4" s="1"/>
  <c r="D77" i="4"/>
  <c r="E77" i="4" s="1"/>
  <c r="C77" i="4"/>
  <c r="D73" i="4"/>
  <c r="E73" i="4" s="1"/>
  <c r="C73" i="4"/>
  <c r="C110" i="4" s="1"/>
  <c r="C71" i="4"/>
  <c r="D71" i="4" s="1"/>
  <c r="G64" i="4"/>
  <c r="C62" i="4"/>
  <c r="C117" i="4" s="1"/>
  <c r="G61" i="4"/>
  <c r="E59" i="4"/>
  <c r="F59" i="4" s="1"/>
  <c r="F100" i="4" s="1"/>
  <c r="D59" i="4"/>
  <c r="E34" i="4" s="1"/>
  <c r="C59" i="4"/>
  <c r="C100" i="4" s="1"/>
  <c r="H58" i="4"/>
  <c r="F56" i="4"/>
  <c r="H64" i="4" s="1"/>
  <c r="H55" i="4"/>
  <c r="H52" i="4"/>
  <c r="D50" i="4"/>
  <c r="E50" i="4" s="1"/>
  <c r="F50" i="4" s="1"/>
  <c r="C50" i="4"/>
  <c r="B50" i="4"/>
  <c r="D49" i="4"/>
  <c r="F47" i="4"/>
  <c r="E47" i="4"/>
  <c r="C47" i="4"/>
  <c r="H46" i="4"/>
  <c r="D44" i="4"/>
  <c r="B44" i="4"/>
  <c r="H43" i="4"/>
  <c r="G43" i="4"/>
  <c r="C41" i="4"/>
  <c r="D41" i="4" s="1"/>
  <c r="B37" i="4"/>
  <c r="C37" i="4" s="1"/>
  <c r="D37" i="4" s="1"/>
  <c r="E37" i="4" s="1"/>
  <c r="F37" i="4" s="1"/>
  <c r="D34" i="4"/>
  <c r="C34" i="4"/>
  <c r="B32" i="4"/>
  <c r="C32" i="4" s="1"/>
  <c r="D32" i="4" s="1"/>
  <c r="E31" i="4"/>
  <c r="D29" i="4"/>
  <c r="C29" i="4"/>
  <c r="D28" i="4"/>
  <c r="F25" i="4"/>
  <c r="E25" i="4"/>
  <c r="D25" i="4"/>
  <c r="C25" i="4"/>
  <c r="B25" i="4"/>
  <c r="E23" i="4"/>
  <c r="F23" i="4" s="1"/>
  <c r="D23" i="4"/>
  <c r="C23" i="4"/>
  <c r="C21" i="4"/>
  <c r="D21" i="4" s="1"/>
  <c r="E21" i="4" s="1"/>
  <c r="F21" i="4" s="1"/>
  <c r="G21" i="4" s="1"/>
  <c r="H21" i="4" s="1"/>
  <c r="D19" i="4"/>
  <c r="C19" i="4"/>
  <c r="C44" i="4" s="1"/>
  <c r="E16" i="4"/>
  <c r="F16" i="4" s="1"/>
  <c r="G16" i="4" s="1"/>
  <c r="H16" i="4" s="1"/>
  <c r="D16" i="4"/>
  <c r="C16" i="4"/>
  <c r="C9" i="4"/>
  <c r="D9" i="4" s="1"/>
  <c r="E9" i="4" s="1"/>
  <c r="E8" i="4"/>
  <c r="H7" i="4"/>
  <c r="G7" i="4"/>
  <c r="F7" i="4"/>
  <c r="E7" i="4"/>
  <c r="D7" i="4"/>
  <c r="C7" i="4"/>
  <c r="B7" i="4"/>
  <c r="G6" i="4"/>
  <c r="F6" i="4"/>
  <c r="E6" i="4"/>
  <c r="D6" i="4"/>
  <c r="C4" i="4"/>
  <c r="D4" i="4" s="1"/>
  <c r="E4" i="4" s="1"/>
  <c r="F4" i="4" s="1"/>
  <c r="G4" i="4" s="1"/>
  <c r="H4" i="4" s="1"/>
  <c r="F29" i="4" l="1"/>
  <c r="E29" i="4"/>
  <c r="F77" i="4"/>
  <c r="D112" i="4"/>
  <c r="E71" i="4"/>
  <c r="E41" i="4"/>
  <c r="D120" i="4"/>
  <c r="F73" i="4"/>
  <c r="F110" i="4" s="1"/>
  <c r="E110" i="4"/>
  <c r="F44" i="4"/>
  <c r="F19" i="4"/>
  <c r="F9" i="4"/>
  <c r="E32" i="4"/>
  <c r="D62" i="4"/>
  <c r="D100" i="4"/>
  <c r="C120" i="4"/>
  <c r="E19" i="4"/>
  <c r="E44" i="4"/>
  <c r="E100" i="4"/>
  <c r="C112" i="4"/>
  <c r="F34" i="4"/>
  <c r="D110" i="4"/>
  <c r="F41" i="4" l="1"/>
  <c r="E120" i="4"/>
  <c r="E112" i="4"/>
  <c r="F71" i="4"/>
  <c r="F32" i="4"/>
  <c r="G9" i="4"/>
  <c r="D117" i="4"/>
  <c r="E62" i="4"/>
  <c r="F112" i="4" l="1"/>
  <c r="G71" i="4"/>
  <c r="G32" i="4"/>
  <c r="H9" i="4"/>
  <c r="H32" i="4" s="1"/>
  <c r="E117" i="4"/>
  <c r="F62" i="4"/>
  <c r="F117" i="4" s="1"/>
  <c r="G112" i="4" l="1"/>
  <c r="H71" i="4"/>
  <c r="H114" i="4" s="1"/>
  <c r="E95" i="3" l="1"/>
  <c r="B103" i="3"/>
  <c r="C103" i="3" s="1"/>
  <c r="D103" i="3" s="1"/>
  <c r="E103" i="3" s="1"/>
  <c r="F103" i="3" s="1"/>
  <c r="H104" i="3"/>
  <c r="H102" i="3"/>
  <c r="G95" i="3" l="1"/>
  <c r="G99" i="3"/>
  <c r="D49" i="3" l="1"/>
  <c r="G64" i="3" l="1"/>
  <c r="B32" i="3"/>
  <c r="H118" i="3" l="1"/>
  <c r="B7" i="3"/>
  <c r="H43" i="3" l="1"/>
  <c r="G43" i="3"/>
  <c r="C34" i="3"/>
  <c r="C32" i="3" l="1"/>
  <c r="D32" i="3" s="1"/>
  <c r="C29" i="3"/>
  <c r="C47" i="3" l="1"/>
  <c r="D46" i="3"/>
  <c r="B50" i="3"/>
  <c r="C50" i="3"/>
  <c r="D50" i="3" s="1"/>
  <c r="E50" i="3" s="1"/>
  <c r="F50" i="3" s="1"/>
  <c r="C23" i="3"/>
  <c r="C92" i="3" l="1"/>
  <c r="D92" i="3" s="1"/>
  <c r="C88" i="3"/>
  <c r="D88" i="3" s="1"/>
  <c r="E88" i="3" s="1"/>
  <c r="F88" i="3" s="1"/>
  <c r="C83" i="3"/>
  <c r="D83" i="3" l="1"/>
  <c r="D47" i="3"/>
  <c r="G110" i="3"/>
  <c r="E83" i="3" l="1"/>
  <c r="E47" i="3"/>
  <c r="H99" i="3"/>
  <c r="H108" i="3"/>
  <c r="F83" i="3" l="1"/>
  <c r="F47" i="3"/>
  <c r="B25" i="3"/>
  <c r="H116" i="3" l="1"/>
  <c r="E6" i="3" l="1"/>
  <c r="D6" i="3"/>
  <c r="B107" i="3"/>
  <c r="D99" i="3"/>
  <c r="C59" i="3" l="1"/>
  <c r="D34" i="3" s="1"/>
  <c r="D59" i="3" l="1"/>
  <c r="E34" i="3" s="1"/>
  <c r="C19" i="3"/>
  <c r="D100" i="3" l="1"/>
  <c r="E59" i="3"/>
  <c r="F34" i="3" s="1"/>
  <c r="F56" i="3"/>
  <c r="H64" i="3" s="1"/>
  <c r="B120" i="3"/>
  <c r="D119" i="3"/>
  <c r="F59" i="3" l="1"/>
  <c r="C44" i="3" l="1"/>
  <c r="B44" i="3"/>
  <c r="B100" i="3" l="1"/>
  <c r="D23" i="3"/>
  <c r="E23" i="3" s="1"/>
  <c r="F23" i="3" s="1"/>
  <c r="C9" i="3"/>
  <c r="D9" i="3" s="1"/>
  <c r="C71" i="3"/>
  <c r="C112" i="3" s="1"/>
  <c r="E7" i="3"/>
  <c r="C41" i="3"/>
  <c r="C120" i="3" s="1"/>
  <c r="B37" i="3"/>
  <c r="C37" i="3" s="1"/>
  <c r="D37" i="3" s="1"/>
  <c r="E37" i="3" s="1"/>
  <c r="F37" i="3" s="1"/>
  <c r="D28" i="3"/>
  <c r="C73" i="3"/>
  <c r="D19" i="3" s="1"/>
  <c r="G7" i="3"/>
  <c r="G6" i="3"/>
  <c r="F7" i="3"/>
  <c r="F6" i="3"/>
  <c r="D7" i="3"/>
  <c r="C16" i="3"/>
  <c r="D16" i="3" s="1"/>
  <c r="F16" i="3" s="1"/>
  <c r="G16" i="3" s="1"/>
  <c r="H16" i="3" s="1"/>
  <c r="C21" i="3"/>
  <c r="D21" i="3" s="1"/>
  <c r="E21" i="3" s="1"/>
  <c r="D109" i="3"/>
  <c r="E25" i="3"/>
  <c r="D114" i="3"/>
  <c r="C77" i="3"/>
  <c r="H7" i="3"/>
  <c r="B110" i="3"/>
  <c r="C62" i="3"/>
  <c r="D62" i="3" s="1"/>
  <c r="B117" i="3"/>
  <c r="D116" i="3"/>
  <c r="G122" i="3"/>
  <c r="H120" i="3"/>
  <c r="F114" i="3"/>
  <c r="E114" i="3"/>
  <c r="C114" i="3"/>
  <c r="B114" i="3"/>
  <c r="B112" i="3"/>
  <c r="C107" i="3"/>
  <c r="D107" i="3" s="1"/>
  <c r="E107" i="3" s="1"/>
  <c r="F107" i="3" s="1"/>
  <c r="D106" i="3"/>
  <c r="E31" i="3"/>
  <c r="F25" i="3"/>
  <c r="D25" i="3"/>
  <c r="C25" i="3"/>
  <c r="C7" i="3"/>
  <c r="E8" i="3"/>
  <c r="H123" i="3"/>
  <c r="C4" i="3"/>
  <c r="D4" i="3" s="1"/>
  <c r="E4" i="3" s="1"/>
  <c r="F4" i="3" s="1"/>
  <c r="G4" i="3" s="1"/>
  <c r="H4" i="3" s="1"/>
  <c r="D77" i="3" l="1"/>
  <c r="E77" i="3" s="1"/>
  <c r="D71" i="3"/>
  <c r="E71" i="3" s="1"/>
  <c r="E112" i="3" s="1"/>
  <c r="C100" i="3"/>
  <c r="E62" i="3"/>
  <c r="D117" i="3"/>
  <c r="F21" i="3"/>
  <c r="G21" i="3" s="1"/>
  <c r="H21" i="3" s="1"/>
  <c r="C117" i="3"/>
  <c r="D41" i="3"/>
  <c r="E9" i="3"/>
  <c r="D73" i="3"/>
  <c r="C110" i="3"/>
  <c r="D44" i="3"/>
  <c r="E29" i="3" l="1"/>
  <c r="F77" i="3"/>
  <c r="D112" i="3"/>
  <c r="D29" i="3"/>
  <c r="F29" i="3"/>
  <c r="F71" i="3"/>
  <c r="E100" i="3"/>
  <c r="F62" i="3"/>
  <c r="F117" i="3" s="1"/>
  <c r="E117" i="3"/>
  <c r="D120" i="3"/>
  <c r="E41" i="3"/>
  <c r="F9" i="3"/>
  <c r="E32" i="3"/>
  <c r="E73" i="3"/>
  <c r="D110" i="3"/>
  <c r="E44" i="3"/>
  <c r="E19" i="3"/>
  <c r="G71" i="3" l="1"/>
  <c r="F112" i="3"/>
  <c r="F100" i="3"/>
  <c r="G112" i="3"/>
  <c r="H71" i="3"/>
  <c r="H114" i="3" s="1"/>
  <c r="E120" i="3"/>
  <c r="F41" i="3"/>
  <c r="G9" i="3"/>
  <c r="F32" i="3"/>
  <c r="F73" i="3"/>
  <c r="F110" i="3" s="1"/>
  <c r="F44" i="3"/>
  <c r="E110" i="3"/>
  <c r="F19" i="3"/>
  <c r="H9" i="3" l="1"/>
  <c r="H32" i="3" s="1"/>
  <c r="G32" i="3"/>
</calcChain>
</file>

<file path=xl/sharedStrings.xml><?xml version="1.0" encoding="utf-8"?>
<sst xmlns="http://schemas.openxmlformats.org/spreadsheetml/2006/main" count="596" uniqueCount="285">
  <si>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</si>
  <si>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</si>
  <si>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</si>
  <si>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</si>
  <si>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</si>
  <si>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</si>
  <si>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</si>
  <si>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</si>
  <si>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</si>
  <si>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</si>
  <si>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</si>
  <si>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</si>
  <si>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</si>
  <si>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</si>
  <si>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</si>
  <si>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</si>
  <si>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</si>
  <si>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</si>
  <si>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</si>
  <si>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</si>
  <si>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</si>
  <si>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</si>
  <si>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</si>
  <si>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</si>
  <si>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</si>
  <si>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</si>
  <si>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</si>
  <si>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t>800643641 (CA/MA) (Sub: Chi)   (CC)</t>
    <phoneticPr fontId="0" type="noConversion"/>
  </si>
  <si>
    <t>Family Feud (28 EPI)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</si>
  <si>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</si>
  <si>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</si>
  <si>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</si>
  <si>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</si>
  <si>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</si>
  <si>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</si>
  <si>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</si>
  <si>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</si>
  <si>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</si>
  <si>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</si>
  <si>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</si>
  <si>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</si>
  <si>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</si>
  <si>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</si>
  <si>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</si>
  <si>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</si>
  <si>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</si>
  <si>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</si>
  <si>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800645976</t>
  </si>
  <si>
    <t>Mr. Wild Live! (22 EPI)</t>
    <phoneticPr fontId="45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</si>
  <si>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</si>
  <si>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800609025 (Sub: Chi) (CC)</t>
    <phoneticPr fontId="0" type="noConversion"/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</si>
  <si>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  <phoneticPr fontId="0" type="noConversion"/>
  </si>
  <si>
    <t>Finance Magazine 2025</t>
    <phoneticPr fontId="0" type="noConversion"/>
  </si>
  <si>
    <t>News Magazine 2025</t>
    <phoneticPr fontId="0" type="noConversion"/>
  </si>
  <si>
    <t>JSG Billboard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</si>
  <si>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</si>
  <si>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</si>
  <si>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</si>
  <si>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World's Great Parties (7 EPI)</t>
    <phoneticPr fontId="0" type="noConversion"/>
  </si>
  <si>
    <t>800648584 (Sub: *Chi) (OP)</t>
    <phoneticPr fontId="0" type="noConversion"/>
  </si>
  <si>
    <t>Midlife, Sing &amp; Shine! 3 (28 EPI)</t>
    <phoneticPr fontId="0" type="noConversion"/>
  </si>
  <si>
    <t>800651242 (Sub: *Chi) (OP)</t>
    <phoneticPr fontId="0" type="noConversion"/>
  </si>
  <si>
    <t>800651315 (Sub: *Chi) (OP) (CA/MA)</t>
    <phoneticPr fontId="0" type="noConversion"/>
  </si>
  <si>
    <t>800651281 (Sub: *Chi) (OP) (CA/MA)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</si>
  <si>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</si>
  <si>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</si>
  <si>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</si>
  <si>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</si>
  <si>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</si>
  <si>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</si>
  <si>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</si>
  <si>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800634190 (Sub: Chi) (CC)</t>
    <phoneticPr fontId="0" type="noConversion"/>
  </si>
  <si>
    <r>
      <rPr>
        <sz val="14"/>
        <rFont val="細明體"/>
        <family val="1"/>
        <charset val="136"/>
      </rPr>
      <t>日本</t>
    </r>
    <r>
      <rPr>
        <sz val="14"/>
        <rFont val="Times New Roman"/>
        <family val="1"/>
      </rPr>
      <t>18</t>
    </r>
    <r>
      <rPr>
        <sz val="14"/>
        <rFont val="細明體"/>
        <family val="1"/>
        <charset val="136"/>
      </rPr>
      <t>種住法</t>
    </r>
    <r>
      <rPr>
        <sz val="14"/>
        <rFont val="Times New Roman"/>
        <family val="1"/>
      </rPr>
      <t xml:space="preserve"> 18 Ways of Living In Japan (6 EPI)</t>
    </r>
    <phoneticPr fontId="0" type="noConversion"/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</si>
  <si>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  <phoneticPr fontId="0" type="noConversion"/>
  </si>
  <si>
    <t>800625376 (Sub: Chi) (CC)</t>
    <phoneticPr fontId="0" type="noConversion"/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</si>
  <si>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  <phoneticPr fontId="0" type="noConversion"/>
  </si>
  <si>
    <t>800405315 (Sub: Chi)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</si>
  <si>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</si>
  <si>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</si>
  <si>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r>
      <t xml:space="preserve">800625361 (Sub: Chi)(CC) </t>
    </r>
    <r>
      <rPr>
        <sz val="14"/>
        <rFont val="微軟正黑體"/>
        <family val="1"/>
        <charset val="136"/>
      </rPr>
      <t xml:space="preserve">澳洲潮什麼 </t>
    </r>
    <phoneticPr fontId="0" type="noConversion"/>
  </si>
  <si>
    <t>Hipster Tour - Australia (6 EPI)</t>
  </si>
  <si>
    <t xml:space="preserve">800605035 (Sub: Chi) (CC) </t>
    <phoneticPr fontId="0" type="noConversion"/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</si>
  <si>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</si>
  <si>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</si>
  <si>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</si>
  <si>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>800621982 (CA/MA) (Sub: Chi) (CC)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</si>
  <si>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</si>
  <si>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</si>
  <si>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</si>
  <si>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1935</t>
    </r>
    <phoneticPr fontId="0" type="noConversion"/>
  </si>
  <si>
    <t>Gourmet Express</t>
  </si>
  <si>
    <t xml:space="preserve">澳洲潮什麼 </t>
  </si>
  <si>
    <t>0445</t>
    <phoneticPr fontId="0" type="noConversion"/>
  </si>
  <si>
    <t>跳躍生命線 Life On The Line (25 EPI)</t>
    <phoneticPr fontId="0" type="noConversion"/>
  </si>
  <si>
    <t>800644482 (CA/MA) (Sub: Chi/Eng) (CC)</t>
    <phoneticPr fontId="0" type="noConversion"/>
  </si>
  <si>
    <r>
      <rPr>
        <sz val="14"/>
        <rFont val="新細明體"/>
        <family val="1"/>
        <charset val="136"/>
      </rPr>
      <t>痞子無間道</t>
    </r>
    <r>
      <rPr>
        <sz val="14"/>
        <rFont val="Times New Roman"/>
        <family val="1"/>
      </rPr>
      <t xml:space="preserve"> YOUR FINESSE (25 EPI)</t>
    </r>
    <phoneticPr fontId="0" type="noConversion"/>
  </si>
  <si>
    <t>800650602 (CA/MA) (Sub: Chi/Eng) (CC)</t>
    <phoneticPr fontId="0" type="noConversion"/>
  </si>
  <si>
    <r>
      <rPr>
        <sz val="14"/>
        <rFont val="細明體"/>
        <family val="3"/>
        <charset val="136"/>
      </rPr>
      <t>他們的奇妙時光</t>
    </r>
    <r>
      <rPr>
        <sz val="14"/>
        <rFont val="Times New Roman"/>
        <family val="1"/>
      </rPr>
      <t xml:space="preserve"> Their Wonderful Time (20 EPI)</t>
    </r>
    <phoneticPr fontId="0" type="noConversion"/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</si>
  <si>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</si>
  <si>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</si>
  <si>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</si>
  <si>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</si>
  <si>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800625434 (Sub: Chi)   (CC)</t>
    <phoneticPr fontId="0" type="noConversion"/>
  </si>
  <si>
    <t>800651265 (OP)</t>
    <phoneticPr fontId="0" type="noConversion"/>
  </si>
  <si>
    <t># 9</t>
    <phoneticPr fontId="0" type="noConversion"/>
  </si>
  <si>
    <t># 5</t>
    <phoneticPr fontId="0" type="noConversion"/>
  </si>
  <si>
    <t>800385990 (Sub: Chi)  (CC)</t>
    <phoneticPr fontId="0" type="noConversion"/>
  </si>
  <si>
    <t xml:space="preserve">(R)          </t>
  </si>
  <si>
    <t># 16</t>
    <phoneticPr fontId="0" type="noConversion"/>
  </si>
  <si>
    <t>Friend Of Forest (14 EPI)</t>
    <phoneticPr fontId="0" type="noConversion"/>
  </si>
  <si>
    <t>800642935 (Sub: Chi) (CC)</t>
    <phoneticPr fontId="0" type="noConversion"/>
  </si>
  <si>
    <t>十八年後的終極告白</t>
  </si>
  <si>
    <t>Brutally Young (20 EPI)</t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</si>
  <si>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#12</t>
    </r>
    <phoneticPr fontId="0" type="noConversion"/>
  </si>
  <si>
    <t>TBC</t>
    <phoneticPr fontId="0" type="noConversion"/>
  </si>
  <si>
    <t>意料之踪 # 7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</si>
  <si>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#17</t>
    </r>
    <phoneticPr fontId="0" type="noConversion"/>
  </si>
  <si>
    <t>友乜唔講得 #6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</si>
  <si>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28</t>
    </r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</si>
  <si>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  <phoneticPr fontId="0" type="noConversion"/>
  </si>
  <si>
    <t>PERIOD: 3 - 9 Mar 2025</t>
    <phoneticPr fontId="0" type="noConversion"/>
  </si>
  <si>
    <t># 23</t>
  </si>
  <si>
    <t># 23</t>
    <phoneticPr fontId="0" type="noConversion"/>
  </si>
  <si>
    <t># 1</t>
    <phoneticPr fontId="0" type="noConversion"/>
  </si>
  <si>
    <t>反黑路人甲 Al Cappuccino (30 EPI)</t>
    <phoneticPr fontId="0" type="noConversion"/>
  </si>
  <si>
    <t># 1263</t>
    <phoneticPr fontId="0" type="noConversion"/>
  </si>
  <si>
    <t># 1666</t>
    <phoneticPr fontId="0" type="noConversion"/>
  </si>
  <si>
    <t># 6</t>
    <phoneticPr fontId="0" type="noConversion"/>
  </si>
  <si>
    <t># 73</t>
    <phoneticPr fontId="0" type="noConversion"/>
  </si>
  <si>
    <r>
      <t xml:space="preserve">800613851 (Sub: Chi)(CC) </t>
    </r>
    <r>
      <rPr>
        <sz val="14"/>
        <rFont val="微軟正黑體"/>
        <family val="1"/>
        <charset val="136"/>
      </rPr>
      <t>遊走世界天與地</t>
    </r>
    <phoneticPr fontId="0" type="noConversion"/>
  </si>
  <si>
    <t>Across Borders (6 EI)</t>
    <phoneticPr fontId="0" type="noConversion"/>
  </si>
  <si>
    <t># 2</t>
    <phoneticPr fontId="0" type="noConversion"/>
  </si>
  <si>
    <t># 1821</t>
    <phoneticPr fontId="0" type="noConversion"/>
  </si>
  <si>
    <t># 21</t>
    <phoneticPr fontId="0" type="noConversion"/>
  </si>
  <si>
    <t># 1820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</si>
  <si>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66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</si>
  <si>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67</t>
    </r>
    <phoneticPr fontId="0" type="noConversion"/>
  </si>
  <si>
    <t>動物森友島 #8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</si>
  <si>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387</t>
    </r>
    <phoneticPr fontId="0" type="noConversion"/>
  </si>
  <si>
    <t># 62</t>
    <phoneticPr fontId="0" type="noConversion"/>
  </si>
  <si>
    <t># 2504</t>
    <phoneticPr fontId="0" type="noConversion"/>
  </si>
  <si>
    <t># 14</t>
    <phoneticPr fontId="0" type="noConversion"/>
  </si>
  <si>
    <t># 61</t>
    <phoneticPr fontId="0" type="noConversion"/>
  </si>
  <si>
    <r>
      <t>(R)</t>
    </r>
    <r>
      <rPr>
        <sz val="14"/>
        <rFont val="微軟正黑體"/>
        <family val="1"/>
        <charset val="136"/>
      </rPr>
      <t>今晚乜都拗</t>
    </r>
    <phoneticPr fontId="0" type="noConversion"/>
  </si>
  <si>
    <t># 15</t>
    <phoneticPr fontId="0" type="noConversion"/>
  </si>
  <si>
    <t># 13</t>
    <phoneticPr fontId="0" type="noConversion"/>
  </si>
  <si>
    <t># 2503</t>
    <phoneticPr fontId="0" type="noConversion"/>
  </si>
  <si>
    <t># 3 - 4</t>
    <phoneticPr fontId="0" type="noConversion"/>
  </si>
  <si>
    <t># 5 - 6</t>
    <phoneticPr fontId="0" type="noConversion"/>
  </si>
  <si>
    <t># 1670          0545</t>
    <phoneticPr fontId="0" type="noConversion"/>
  </si>
  <si>
    <t># 22</t>
    <phoneticPr fontId="0" type="noConversion"/>
  </si>
  <si>
    <t># 24</t>
  </si>
  <si>
    <t># 25</t>
  </si>
  <si>
    <t>WK 9</t>
    <phoneticPr fontId="0" type="noConversion"/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</si>
  <si>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7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</si>
  <si>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240</t>
    </r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</si>
  <si>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65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</si>
  <si>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</si>
  <si>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#13</t>
    </r>
    <phoneticPr fontId="0" type="noConversion"/>
  </si>
  <si>
    <t>遊走世界天與地</t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</si>
  <si>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</si>
  <si>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</si>
  <si>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</si>
  <si>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10</t>
    </r>
    <phoneticPr fontId="0" type="noConversion"/>
  </si>
  <si>
    <t># 3726</t>
    <phoneticPr fontId="0" type="noConversion"/>
  </si>
  <si>
    <t># 3729            2315</t>
    <phoneticPr fontId="0" type="noConversion"/>
  </si>
  <si>
    <r>
      <rPr>
        <sz val="14"/>
        <rFont val="細明體"/>
        <family val="1"/>
        <charset val="136"/>
      </rPr>
      <t xml:space="preserve">江湖見 </t>
    </r>
    <r>
      <rPr>
        <sz val="14"/>
        <rFont val="Times New Roman"/>
        <family val="1"/>
      </rPr>
      <t>Journey to Jianghu (15 EPI)</t>
    </r>
    <phoneticPr fontId="0" type="noConversion"/>
  </si>
  <si>
    <t>意料之踪 # 7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</si>
  <si>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29</t>
    </r>
    <phoneticPr fontId="0" type="noConversion"/>
  </si>
  <si>
    <t>博愛歡樂傳萬家</t>
  </si>
  <si>
    <t>Pok Oi Charity Show 2025 (Live)</t>
    <phoneticPr fontId="0" type="noConversion"/>
  </si>
  <si>
    <t>博愛歡樂傳萬家 (直播)</t>
    <phoneticPr fontId="0" type="noConversion"/>
  </si>
  <si>
    <t>You Are Not Alone</t>
    <phoneticPr fontId="45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</si>
  <si>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#10 (26 EPI)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</si>
  <si>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#18</t>
    </r>
    <phoneticPr fontId="0" type="noConversion"/>
  </si>
  <si>
    <t>800651234 (Sub: *Chi) (OP)</t>
    <phoneticPr fontId="0" type="noConversion"/>
  </si>
  <si>
    <t>J Music 2025</t>
    <phoneticPr fontId="0" type="noConversion"/>
  </si>
  <si>
    <t>J Music #75</t>
    <phoneticPr fontId="0" type="noConversion"/>
  </si>
  <si>
    <t>鮮美湛江美景遊 #1</t>
    <phoneticPr fontId="0" type="noConversion"/>
  </si>
  <si>
    <t>Taste of Zhanjiang (2 EPI)</t>
    <phoneticPr fontId="0" type="noConversion"/>
  </si>
  <si>
    <t>TBC (Sub: *Chi) (OP)</t>
    <phoneticPr fontId="0" type="noConversion"/>
  </si>
  <si>
    <t xml:space="preserve">博愛歡樂傳萬家 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</si>
  <si>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</si>
  <si>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  <phoneticPr fontId="0" type="noConversion"/>
  </si>
  <si>
    <t>澳洲潮什麼 # 5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</si>
  <si>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</si>
  <si>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</si>
  <si>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800649595 (Sub: Chi) (CC)</t>
    <phoneticPr fontId="0" type="noConversion"/>
  </si>
  <si>
    <t>獨嘉登機指南 #1</t>
    <phoneticPr fontId="0" type="noConversion"/>
  </si>
  <si>
    <t>Terminals (12 EPI)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</si>
  <si>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#44-48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</si>
  <si>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</si>
  <si>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10</t>
    <phoneticPr fontId="0" type="noConversion"/>
  </si>
  <si>
    <t>PERIOD: 10 - 16 Mar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</si>
  <si>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</si>
  <si>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68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</si>
  <si>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</si>
  <si>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# 2508</t>
    <phoneticPr fontId="0" type="noConversion"/>
  </si>
  <si>
    <t># 3</t>
    <phoneticPr fontId="0" type="noConversion"/>
  </si>
  <si>
    <t># 1270</t>
    <phoneticPr fontId="0" type="noConversion"/>
  </si>
  <si>
    <r>
      <rPr>
        <sz val="14"/>
        <rFont val="細明體"/>
        <family val="1"/>
        <charset val="136"/>
      </rPr>
      <t xml:space="preserve">江湖見 </t>
    </r>
    <r>
      <rPr>
        <sz val="14"/>
        <rFont val="Times New Roman"/>
        <family val="1"/>
      </rPr>
      <t>Journey to Jianghu (15 EPI)</t>
    </r>
  </si>
  <si>
    <t># 7 - 8</t>
    <phoneticPr fontId="0" type="noConversion"/>
  </si>
  <si>
    <t># 9 - 10</t>
    <phoneticPr fontId="0" type="noConversion"/>
  </si>
  <si>
    <t># 20</t>
    <phoneticPr fontId="0" type="noConversion"/>
  </si>
  <si>
    <t># 1825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</si>
  <si>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29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</si>
  <si>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241</t>
    </r>
  </si>
  <si>
    <t>800514691 (Sub: Chi)  (CC)</t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</si>
  <si>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66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</si>
  <si>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1</t>
    </r>
  </si>
  <si>
    <t>Starry Starry Talk (12 EPI)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</si>
  <si>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</si>
  <si>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10</t>
    </r>
  </si>
  <si>
    <t># 1671</t>
    <phoneticPr fontId="0" type="noConversion"/>
  </si>
  <si>
    <t>他們的奇妙時光</t>
  </si>
  <si>
    <t>奉旨寵君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</si>
  <si>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#18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</si>
  <si>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#14</t>
    </r>
  </si>
  <si>
    <t>800628912(Sub: Chi) (CC)</t>
    <phoneticPr fontId="0" type="noConversion"/>
  </si>
  <si>
    <r>
      <rPr>
        <sz val="14"/>
        <rFont val="細明體"/>
        <family val="1"/>
        <charset val="136"/>
      </rPr>
      <t>台灣學呢啲</t>
    </r>
    <r>
      <rPr>
        <sz val="14"/>
        <rFont val="Times New Roman"/>
        <family val="1"/>
      </rPr>
      <t xml:space="preserve"> All-You-Can-Learn in Taiwan (10 EPI)</t>
    </r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</si>
  <si>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</si>
  <si>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</si>
  <si>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</si>
  <si>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</si>
  <si>
    <t># 10</t>
    <phoneticPr fontId="0" type="noConversion"/>
  </si>
  <si>
    <r>
      <t xml:space="preserve">800613851 (Sub: Chi)(CC) </t>
    </r>
    <r>
      <rPr>
        <sz val="14"/>
        <rFont val="微軟正黑體"/>
        <family val="1"/>
        <charset val="136"/>
      </rPr>
      <t>遊走世界天與地</t>
    </r>
  </si>
  <si>
    <r>
      <t xml:space="preserve">800625361 (Sub: Chi)(CC) </t>
    </r>
    <r>
      <rPr>
        <sz val="14"/>
        <rFont val="微軟正黑體"/>
        <family val="1"/>
        <charset val="136"/>
      </rPr>
      <t xml:space="preserve">澳洲潮什麼 </t>
    </r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</si>
  <si>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</si>
  <si>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75</t>
    <phoneticPr fontId="0" type="noConversion"/>
  </si>
  <si>
    <t># 1826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</si>
  <si>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</si>
  <si>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11</t>
    </r>
  </si>
  <si>
    <t># 26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</si>
  <si>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</si>
  <si>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</si>
  <si>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</si>
  <si>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68</t>
    </r>
  </si>
  <si>
    <t>獨嘉登機指南 #2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</si>
  <si>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69</t>
    </r>
  </si>
  <si>
    <t>動物森友島 #9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</si>
  <si>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388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</si>
  <si>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</si>
  <si>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11</t>
    </r>
  </si>
  <si>
    <r>
      <t xml:space="preserve">Vital Lifeline 2025   </t>
    </r>
    <r>
      <rPr>
        <b/>
        <sz val="14"/>
        <rFont val="Times New Roman"/>
        <family val="1"/>
      </rPr>
      <t>1935</t>
    </r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</si>
  <si>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</si>
  <si>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</si>
  <si>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69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</si>
  <si>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</si>
  <si>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800650873 (Sub: *Chi) (OP)</t>
    <phoneticPr fontId="0" type="noConversion"/>
  </si>
  <si>
    <t># 2509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</si>
  <si>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</si>
  <si>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痞子無間道</t>
    </r>
    <r>
      <rPr>
        <sz val="14"/>
        <rFont val="Times New Roman"/>
        <family val="1"/>
      </rPr>
      <t xml:space="preserve"> YOUR FINESSE (25 EPI)</t>
    </r>
  </si>
  <si>
    <t>Infinity and Beyond 2024 (12 EPI)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</si>
  <si>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#19</t>
    </r>
  </si>
  <si>
    <t>800649170 (Sub: *Chi) (OP)</t>
    <phoneticPr fontId="0" type="noConversion"/>
  </si>
  <si>
    <t>意料之踪 # 8</t>
    <phoneticPr fontId="0" type="noConversion"/>
  </si>
  <si>
    <r>
      <rPr>
        <sz val="14"/>
        <rFont val="細明體"/>
        <family val="3"/>
        <charset val="136"/>
      </rPr>
      <t>他們的奇妙時光</t>
    </r>
    <r>
      <rPr>
        <sz val="14"/>
        <rFont val="Times New Roman"/>
        <family val="1"/>
      </rPr>
      <t xml:space="preserve"> Their Wonderful Time (20 EPI)</t>
    </r>
  </si>
  <si>
    <t>奉旨寵君 Kill You Love You (7 EPI)</t>
    <phoneticPr fontId="0" type="noConversion"/>
  </si>
  <si>
    <t>Fantastic Feasts and Where To Find Them (12 EPI)</t>
    <phoneticPr fontId="0" type="noConversion"/>
  </si>
  <si>
    <t># 19</t>
    <phoneticPr fontId="0" type="noConversion"/>
  </si>
  <si>
    <t># 1000001</t>
    <phoneticPr fontId="0" type="noConversion"/>
  </si>
  <si>
    <t># 1000002</t>
    <phoneticPr fontId="0" type="noConversion"/>
  </si>
  <si>
    <t># 1000003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</si>
  <si>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#11 (26 EPI)</t>
    </r>
  </si>
  <si>
    <t>鮮美湛江美景遊 #2</t>
    <phoneticPr fontId="0" type="noConversion"/>
  </si>
  <si>
    <t>J Music #76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</si>
  <si>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</si>
  <si>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11</t>
    </r>
  </si>
  <si>
    <t># 3730</t>
    <phoneticPr fontId="0" type="noConversion"/>
  </si>
  <si>
    <t># 3733            2315</t>
    <phoneticPr fontId="0" type="noConversion"/>
  </si>
  <si>
    <t>800647325 (Sub: *Chi) (OP)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</si>
  <si>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#16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</si>
  <si>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30</t>
    </r>
  </si>
  <si>
    <t>Med with Doc (26 EPI)</t>
    <phoneticPr fontId="0" type="noConversion"/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</si>
  <si>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3</t>
    </r>
  </si>
  <si>
    <t>澳洲潮什麼 # 6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</si>
  <si>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#13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</si>
  <si>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</si>
  <si>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1675          0545</t>
    <phoneticPr fontId="0" type="noConversion"/>
  </si>
  <si>
    <t># 27</t>
    <phoneticPr fontId="0" type="noConversion"/>
  </si>
  <si>
    <t># 28</t>
  </si>
  <si>
    <t># 29</t>
  </si>
  <si>
    <t># 30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</si>
  <si>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#49-53</t>
    </r>
  </si>
  <si>
    <t>奉旨寵君 Kill You Love You (7 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</si>
</sst>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60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</cellStyleXfs>
  <cellXfs count="382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81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1" xfId="0" applyFont="1" applyBorder="1" applyAlignment="1">
      <alignment horizontal="right" vertical="center"/>
    </xf>
    <xf numFmtId="0" fontId="47" fillId="0" borderId="59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46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36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46" fillId="0" borderId="45" xfId="0" applyFont="1" applyBorder="1" applyAlignment="1">
      <alignment horizontal="right"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0" fontId="47" fillId="0" borderId="54" xfId="0" quotePrefix="1" applyFont="1" applyBorder="1" applyAlignment="1">
      <alignment vertical="center"/>
    </xf>
    <xf numFmtId="0" fontId="54" fillId="0" borderId="40" xfId="388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49" fontId="56" fillId="0" borderId="41" xfId="0" applyNumberFormat="1" applyFont="1" applyBorder="1" applyAlignment="1">
      <alignment horizontal="center" vertical="center" shrinkToFit="1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41" xfId="0" applyFont="1" applyBorder="1" applyAlignment="1">
      <alignment vertical="center"/>
    </xf>
    <xf numFmtId="0" fontId="47" fillId="0" borderId="40" xfId="388" applyFont="1" applyBorder="1" applyAlignment="1">
      <alignment horizontal="center" vertical="center" wrapText="1"/>
    </xf>
    <xf numFmtId="0" fontId="47" fillId="0" borderId="33" xfId="0" applyFont="1" applyBorder="1" applyAlignment="1">
      <alignment horizontal="left" vertical="center"/>
    </xf>
    <xf numFmtId="0" fontId="47" fillId="0" borderId="37" xfId="388" applyFont="1" applyBorder="1" applyAlignment="1">
      <alignment horizontal="right" vertical="center" wrapTex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49" fontId="56" fillId="0" borderId="42" xfId="0" applyNumberFormat="1" applyFont="1" applyBorder="1" applyAlignment="1">
      <alignment horizontal="center" vertical="center" shrinkToFit="1"/>
    </xf>
    <xf numFmtId="0" fontId="54" fillId="0" borderId="41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41" xfId="388" applyFont="1" applyBorder="1" applyAlignment="1">
      <alignment horizontal="center" vertical="center" wrapText="1"/>
    </xf>
    <xf numFmtId="0" fontId="53" fillId="0" borderId="37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59" fillId="0" borderId="42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6" fillId="0" borderId="76" xfId="0" applyFont="1" applyBorder="1" applyAlignment="1">
      <alignment horizontal="right" vertical="center"/>
    </xf>
    <xf numFmtId="0" fontId="47" fillId="0" borderId="55" xfId="0" applyFont="1" applyBorder="1" applyAlignment="1">
      <alignment vertical="center"/>
    </xf>
    <xf numFmtId="49" fontId="59" fillId="0" borderId="41" xfId="0" applyNumberFormat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 wrapText="1" shrinkToFit="1"/>
    </xf>
    <xf numFmtId="0" fontId="47" fillId="0" borderId="37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35" xfId="0" quotePrefix="1" applyFont="1" applyBorder="1" applyAlignment="1">
      <alignment vertical="center"/>
    </xf>
    <xf numFmtId="49" fontId="47" fillId="0" borderId="37" xfId="0" applyNumberFormat="1" applyFont="1" applyBorder="1" applyAlignment="1">
      <alignment horizontal="center" vertical="center"/>
    </xf>
    <xf numFmtId="0" fontId="47" fillId="0" borderId="41" xfId="0" quotePrefix="1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6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52" fillId="0" borderId="42" xfId="0" applyFont="1" applyBorder="1" applyAlignment="1">
      <alignment vertical="center"/>
    </xf>
    <xf numFmtId="49" fontId="54" fillId="0" borderId="41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0" fontId="47" fillId="0" borderId="45" xfId="0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4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2" fillId="0" borderId="43" xfId="0" quotePrefix="1" applyFont="1" applyBorder="1" applyAlignment="1">
      <alignment horizontal="left" vertical="center"/>
    </xf>
    <xf numFmtId="0" fontId="52" fillId="0" borderId="57" xfId="0" quotePrefix="1" applyFont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3" xfId="0" applyFont="1" applyFill="1" applyBorder="1" applyAlignment="1">
      <alignment vertical="center"/>
    </xf>
    <xf numFmtId="0" fontId="47" fillId="27" borderId="52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41" xfId="0" applyFont="1" applyFill="1" applyBorder="1" applyAlignment="1">
      <alignment horizontal="left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49" fontId="46" fillId="27" borderId="54" xfId="0" applyNumberFormat="1" applyFont="1" applyFill="1" applyBorder="1" applyAlignment="1">
      <alignment vertical="center"/>
    </xf>
    <xf numFmtId="49" fontId="52" fillId="27" borderId="55" xfId="0" applyNumberFormat="1" applyFont="1" applyFill="1" applyBorder="1" applyAlignment="1">
      <alignment horizontal="center" vertical="center"/>
    </xf>
    <xf numFmtId="49" fontId="47" fillId="27" borderId="55" xfId="0" applyNumberFormat="1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8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4" fillId="27" borderId="41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52" fillId="27" borderId="33" xfId="0" applyFont="1" applyFill="1" applyBorder="1" applyAlignment="1">
      <alignment horizontal="center" vertical="center"/>
    </xf>
    <xf numFmtId="0" fontId="52" fillId="27" borderId="37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3" xfId="0" applyFont="1" applyFill="1" applyBorder="1" applyAlignment="1">
      <alignment horizontal="right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43" xfId="0" applyFont="1" applyFill="1" applyBorder="1" applyAlignment="1">
      <alignment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left" vertical="center"/>
    </xf>
    <xf numFmtId="49" fontId="47" fillId="27" borderId="54" xfId="0" applyNumberFormat="1" applyFont="1" applyFill="1" applyBorder="1" applyAlignment="1">
      <alignment horizontal="left" vertical="center" wrapText="1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8" fillId="27" borderId="55" xfId="0" applyFont="1" applyFill="1" applyBorder="1" applyAlignment="1">
      <alignment vertical="center"/>
    </xf>
    <xf numFmtId="49" fontId="56" fillId="27" borderId="41" xfId="0" applyNumberFormat="1" applyFont="1" applyFill="1" applyBorder="1" applyAlignment="1">
      <alignment horizontal="center" vertical="center" shrinkToFit="1"/>
    </xf>
    <xf numFmtId="0" fontId="53" fillId="27" borderId="5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59" fillId="27" borderId="41" xfId="388" applyFont="1" applyFill="1" applyBorder="1" applyAlignment="1">
      <alignment horizontal="center" vertical="center"/>
    </xf>
    <xf numFmtId="0" fontId="47" fillId="27" borderId="55" xfId="0" quotePrefix="1" applyFont="1" applyFill="1" applyBorder="1" applyAlignment="1">
      <alignment horizontal="center" vertical="center"/>
    </xf>
    <xf numFmtId="0" fontId="48" fillId="27" borderId="41" xfId="388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vertical="center"/>
    </xf>
    <xf numFmtId="49" fontId="59" fillId="27" borderId="41" xfId="0" applyNumberFormat="1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vertical="center"/>
    </xf>
    <xf numFmtId="0" fontId="43" fillId="27" borderId="0" xfId="0" applyFont="1" applyFill="1" applyAlignment="1">
      <alignment vertical="center"/>
    </xf>
    <xf numFmtId="49" fontId="59" fillId="27" borderId="37" xfId="0" applyNumberFormat="1" applyFont="1" applyFill="1" applyBorder="1" applyAlignment="1">
      <alignment horizontal="center" vertical="center"/>
    </xf>
    <xf numFmtId="0" fontId="47" fillId="27" borderId="53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3" fillId="27" borderId="33" xfId="388" applyFont="1" applyFill="1" applyBorder="1" applyAlignment="1">
      <alignment horizontal="center" vertical="center" wrapText="1"/>
    </xf>
    <xf numFmtId="0" fontId="47" fillId="27" borderId="36" xfId="0" applyFont="1" applyFill="1" applyBorder="1" applyAlignment="1">
      <alignment horizontal="right" vertical="center"/>
    </xf>
    <xf numFmtId="49" fontId="52" fillId="27" borderId="41" xfId="0" applyNumberFormat="1" applyFont="1" applyFill="1" applyBorder="1" applyAlignment="1">
      <alignment horizontal="center" vertical="center"/>
    </xf>
    <xf numFmtId="0" fontId="59" fillId="27" borderId="33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0" fontId="48" fillId="27" borderId="31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vertical="center"/>
    </xf>
    <xf numFmtId="0" fontId="47" fillId="27" borderId="58" xfId="0" applyFont="1" applyFill="1" applyBorder="1" applyAlignment="1">
      <alignment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47" fillId="27" borderId="57" xfId="0" applyFont="1" applyFill="1" applyBorder="1" applyAlignment="1">
      <alignment horizontal="left" vertical="center" wrapText="1"/>
    </xf>
    <xf numFmtId="0" fontId="46" fillId="27" borderId="36" xfId="0" applyFont="1" applyFill="1" applyBorder="1" applyAlignment="1">
      <alignment horizontal="right" vertical="center"/>
    </xf>
    <xf numFmtId="0" fontId="47" fillId="27" borderId="37" xfId="388" applyFont="1" applyFill="1" applyBorder="1" applyAlignment="1">
      <alignment horizontal="center" vertical="center"/>
    </xf>
    <xf numFmtId="0" fontId="47" fillId="27" borderId="61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0" fontId="53" fillId="27" borderId="0" xfId="0" applyFont="1" applyFill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7" xfId="0" applyFont="1" applyFill="1" applyBorder="1" applyAlignment="1">
      <alignment horizontal="center" vertical="center"/>
    </xf>
    <xf numFmtId="0" fontId="46" fillId="27" borderId="61" xfId="0" applyFont="1" applyFill="1" applyBorder="1" applyAlignment="1">
      <alignment horizontal="center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6" fillId="27" borderId="66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vertical="center"/>
    </xf>
    <xf numFmtId="0" fontId="47" fillId="27" borderId="41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3" fillId="0" borderId="41" xfId="0" applyFont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47" fillId="0" borderId="41" xfId="388" applyFont="1" applyBorder="1" applyAlignment="1">
      <alignment horizontal="center" vertical="center" wrapText="1"/>
    </xf>
    <xf numFmtId="0" fontId="54" fillId="0" borderId="0" xfId="388" applyFont="1" applyAlignment="1">
      <alignment horizontal="center" vertical="center" wrapText="1"/>
    </xf>
    <xf numFmtId="0" fontId="47" fillId="0" borderId="39" xfId="0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4" fillId="0" borderId="37" xfId="388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/>
    </xf>
    <xf numFmtId="167" fontId="47" fillId="0" borderId="0" xfId="0" applyNumberFormat="1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52" fillId="27" borderId="41" xfId="0" applyNumberFormat="1" applyFont="1" applyFill="1" applyBorder="1" applyAlignment="1">
      <alignment horizontal="center" vertical="center" shrinkToFit="1"/>
    </xf>
    <xf numFmtId="0" fontId="47" fillId="27" borderId="41" xfId="388" applyFont="1" applyFill="1" applyBorder="1" applyAlignment="1">
      <alignment horizontal="center" vertical="center"/>
    </xf>
    <xf numFmtId="49" fontId="48" fillId="27" borderId="37" xfId="0" applyNumberFormat="1" applyFont="1" applyFill="1" applyBorder="1" applyAlignment="1">
      <alignment vertical="center" shrinkToFit="1"/>
    </xf>
    <xf numFmtId="0" fontId="47" fillId="27" borderId="39" xfId="0" applyFont="1" applyFill="1" applyBorder="1" applyAlignment="1">
      <alignment horizontal="center" vertical="center"/>
    </xf>
    <xf numFmtId="0" fontId="47" fillId="27" borderId="46" xfId="388" applyFont="1" applyFill="1" applyBorder="1" applyAlignment="1">
      <alignment horizontal="left" vertical="center"/>
    </xf>
    <xf numFmtId="0" fontId="47" fillId="27" borderId="40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53" fillId="27" borderId="31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54" fillId="27" borderId="0" xfId="0" applyFont="1" applyFill="1" applyAlignment="1">
      <alignment vertical="center"/>
    </xf>
    <xf numFmtId="167" fontId="47" fillId="27" borderId="40" xfId="0" applyNumberFormat="1" applyFont="1" applyFill="1" applyBorder="1" applyAlignment="1">
      <alignment horizontal="center" vertical="center"/>
    </xf>
    <xf numFmtId="167" fontId="47" fillId="27" borderId="0" xfId="0" applyNumberFormat="1" applyFont="1" applyFill="1" applyAlignment="1">
      <alignment horizontal="center"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right" vertical="center"/>
    </xf>
    <xf numFmtId="49" fontId="46" fillId="27" borderId="57" xfId="0" applyNumberFormat="1" applyFont="1" applyFill="1" applyBorder="1" applyAlignment="1">
      <alignment vertical="center"/>
    </xf>
    <xf numFmtId="49" fontId="52" fillId="27" borderId="33" xfId="0" applyNumberFormat="1" applyFont="1" applyFill="1" applyBorder="1" applyAlignment="1">
      <alignment horizontal="center" vertical="center"/>
    </xf>
    <xf numFmtId="0" fontId="47" fillId="27" borderId="58" xfId="0" quotePrefix="1" applyFont="1" applyFill="1" applyBorder="1" applyAlignment="1">
      <alignment horizontal="center" vertical="center"/>
    </xf>
  </cellXfs>
  <cellStyles count="389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3" xfId="136" xr:uid="{00000000-0005-0000-0000-00008700000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3" xfId="144" xr:uid="{00000000-0005-0000-0000-00008F000000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3" xfId="152" xr:uid="{00000000-0005-0000-0000-00009700000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3" xfId="160" xr:uid="{00000000-0005-0000-0000-00009F00000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3" xfId="168" xr:uid="{00000000-0005-0000-0000-0000A700000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3" xfId="176" xr:uid="{00000000-0005-0000-0000-0000AF00000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3" xfId="184" xr:uid="{00000000-0005-0000-0000-0000B700000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3" xfId="192" xr:uid="{00000000-0005-0000-0000-0000BF00000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3" xfId="200" xr:uid="{00000000-0005-0000-0000-0000C7000000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3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3" xfId="216" xr:uid="{00000000-0005-0000-0000-0000D700000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3" xfId="224" xr:uid="{00000000-0005-0000-0000-0000DF00000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3" xfId="232" xr:uid="{00000000-0005-0000-0000-0000E7000000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3" xfId="240" xr:uid="{00000000-0005-0000-0000-0000EF00000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3" xfId="251" xr:uid="{00000000-0005-0000-0000-0000FA000000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3" xfId="259" xr:uid="{00000000-0005-0000-0000-00000201000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3" xfId="267" xr:uid="{00000000-0005-0000-0000-00000A01000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3" xfId="283" xr:uid="{00000000-0005-0000-0000-00001A01000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3" xfId="291" xr:uid="{00000000-0005-0000-0000-00002201000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3" xfId="300" xr:uid="{00000000-0005-0000-0000-00002B01000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3" xfId="308" xr:uid="{00000000-0005-0000-0000-00003301000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3" xfId="316" xr:uid="{00000000-0005-0000-0000-00003B0100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3" xfId="354" xr:uid="{00000000-0005-0000-0000-00006101000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3" xfId="365" xr:uid="{00000000-0005-0000-0000-00006C010000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3" xfId="373" xr:uid="{00000000-0005-0000-0000-00007401000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3" xfId="381" xr:uid="{00000000-0005-0000-0000-00007C01000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6"/>
  <sheetViews>
    <sheetView tabSelected="1" zoomScale="70" zoomScaleNormal="70" zoomScaleSheetLayoutView="70" workbookViewId="0">
      <pane xSplit="1" ySplit="4" topLeftCell="B60" activePane="bottomRight" state="frozen"/>
      <selection pane="topRight" activeCell="B1" sqref="B1"/>
      <selection pane="bottomLeft" activeCell="A5" sqref="A5"/>
      <selection pane="bottomRight" activeCell="D78" sqref="D78"/>
    </sheetView>
  </sheetViews>
  <sheetFormatPr defaultColWidth="9.453125" defaultRowHeight="15.5"/>
  <cols>
    <col min="1" max="1" width="7.6328125" style="218" customWidth="1"/>
    <col min="2" max="8" width="32.6328125" style="4" customWidth="1"/>
    <col min="9" max="9" width="7.6328125" style="219" customWidth="1"/>
    <col min="10" max="16384" width="9.453125" style="4"/>
  </cols>
  <sheetData>
    <row r="1" spans="1:9" ht="36" customHeight="1">
      <c r="A1" s="2"/>
      <c r="B1" s="3"/>
      <c r="C1" s="235" t="s">
        <v>182</v>
      </c>
      <c r="D1" s="235"/>
      <c r="E1" s="235"/>
      <c r="F1" s="235"/>
      <c r="G1" s="235"/>
      <c r="H1" s="3"/>
      <c r="I1" s="3"/>
    </row>
    <row r="2" spans="1:9" ht="17" customHeight="1" thickBot="1">
      <c r="A2" s="5" t="s">
        <v>153</v>
      </c>
      <c r="B2" s="6"/>
      <c r="C2" s="6"/>
      <c r="D2" s="1" t="s">
        <v>18</v>
      </c>
      <c r="E2" s="1"/>
      <c r="F2" s="7"/>
      <c r="G2" s="7"/>
      <c r="H2" s="236" t="s">
        <v>120</v>
      </c>
      <c r="I2" s="236"/>
    </row>
    <row r="3" spans="1:9" ht="17" customHeight="1" thickTop="1">
      <c r="A3" s="8" t="s">
        <v>19</v>
      </c>
      <c r="B3" s="9" t="s">
        <v>29</v>
      </c>
      <c r="C3" s="9" t="s">
        <v>30</v>
      </c>
      <c r="D3" s="9" t="s">
        <v>31</v>
      </c>
      <c r="E3" s="9" t="s">
        <v>32</v>
      </c>
      <c r="F3" s="9" t="s">
        <v>33</v>
      </c>
      <c r="G3" s="9" t="s">
        <v>34</v>
      </c>
      <c r="H3" s="9" t="s">
        <v>35</v>
      </c>
      <c r="I3" s="10" t="s">
        <v>19</v>
      </c>
    </row>
    <row r="4" spans="1:9" ht="17" customHeight="1" thickBot="1">
      <c r="A4" s="11"/>
      <c r="B4" s="12">
        <v>45719</v>
      </c>
      <c r="C4" s="12">
        <f t="shared" ref="C4:H4" si="0">SUM(B4+1)</f>
        <v>45720</v>
      </c>
      <c r="D4" s="13">
        <f t="shared" si="0"/>
        <v>45721</v>
      </c>
      <c r="E4" s="13">
        <f t="shared" si="0"/>
        <v>45722</v>
      </c>
      <c r="F4" s="13">
        <f t="shared" si="0"/>
        <v>45723</v>
      </c>
      <c r="G4" s="13">
        <f t="shared" si="0"/>
        <v>45724</v>
      </c>
      <c r="H4" s="13">
        <f t="shared" si="0"/>
        <v>45725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C52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日本學呢啲All-You-Can-Learn In Japan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LEFT($H$61,5) &amp; " # " &amp; VALUE(RIGHT($H$61,2)-1)</f>
        <v>財經透視  # 9</v>
      </c>
      <c r="C7" s="32" t="str">
        <f>B25</f>
        <v>新聞掏寶  # 239</v>
      </c>
      <c r="D7" s="33" t="str">
        <f t="shared" si="1"/>
        <v># 5</v>
      </c>
      <c r="E7" s="32" t="str">
        <f t="shared" si="1"/>
        <v># 5</v>
      </c>
      <c r="F7" s="33" t="str">
        <f t="shared" si="1"/>
        <v># 5</v>
      </c>
      <c r="G7" s="32" t="str">
        <f t="shared" si="1"/>
        <v># 9</v>
      </c>
      <c r="H7" s="34" t="str">
        <f>D68</f>
        <v>美食新聞報道 # 67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$E$70</f>
        <v>東張西望  Scoop 2025</v>
      </c>
      <c r="F8" s="38"/>
      <c r="G8" s="38" t="s">
        <v>44</v>
      </c>
      <c r="H8" s="40"/>
      <c r="I8" s="41"/>
    </row>
    <row r="9" spans="1:9" s="20" customFormat="1" ht="17" customHeight="1" thickBot="1">
      <c r="A9" s="11" t="s">
        <v>0</v>
      </c>
      <c r="B9" s="42" t="s">
        <v>142</v>
      </c>
      <c r="C9" s="43" t="str">
        <f t="shared" ref="C9:H9" si="2">"# " &amp; VALUE(RIGHT(B9,2)+1)</f>
        <v># 62</v>
      </c>
      <c r="D9" s="43" t="str">
        <f t="shared" si="2"/>
        <v># 63</v>
      </c>
      <c r="E9" s="43" t="str">
        <f t="shared" si="2"/>
        <v># 64</v>
      </c>
      <c r="F9" s="43" t="str">
        <f t="shared" si="2"/>
        <v># 65</v>
      </c>
      <c r="G9" s="43" t="str">
        <f t="shared" si="2"/>
        <v># 66</v>
      </c>
      <c r="H9" s="43" t="str">
        <f t="shared" si="2"/>
        <v># 67</v>
      </c>
      <c r="I9" s="44" t="s">
        <v>0</v>
      </c>
    </row>
    <row r="10" spans="1:9" ht="17" customHeight="1">
      <c r="A10" s="45"/>
      <c r="B10" s="247"/>
      <c r="C10" s="248"/>
      <c r="D10" s="248"/>
      <c r="E10" s="248"/>
      <c r="F10" s="249"/>
      <c r="G10" s="247"/>
      <c r="H10" s="250"/>
      <c r="I10" s="29"/>
    </row>
    <row r="11" spans="1:9" ht="17" customHeight="1">
      <c r="A11" s="30">
        <v>30</v>
      </c>
      <c r="B11" s="251"/>
      <c r="C11" s="251"/>
      <c r="D11" s="251"/>
      <c r="E11" s="251"/>
      <c r="F11" s="251"/>
      <c r="G11" s="252" t="s">
        <v>37</v>
      </c>
      <c r="H11" s="253"/>
      <c r="I11" s="35">
        <v>30</v>
      </c>
    </row>
    <row r="12" spans="1:9" ht="17" customHeight="1">
      <c r="A12" s="46"/>
      <c r="B12" s="252" t="s">
        <v>36</v>
      </c>
      <c r="C12" s="254"/>
      <c r="D12" s="254"/>
      <c r="E12" s="254"/>
      <c r="F12" s="255"/>
      <c r="G12" s="256"/>
      <c r="H12" s="257"/>
      <c r="I12" s="41"/>
    </row>
    <row r="13" spans="1:9" s="20" customFormat="1" ht="17" customHeight="1" thickBot="1">
      <c r="A13" s="47" t="s">
        <v>1</v>
      </c>
      <c r="B13" s="258"/>
      <c r="C13" s="259"/>
      <c r="D13" s="259"/>
      <c r="E13" s="259"/>
      <c r="F13" s="260"/>
      <c r="G13" s="261"/>
      <c r="H13" s="262"/>
      <c r="I13" s="44" t="s">
        <v>1</v>
      </c>
    </row>
    <row r="14" spans="1:9" ht="17" customHeight="1">
      <c r="A14" s="48"/>
      <c r="B14" s="49">
        <v>800532383</v>
      </c>
      <c r="C14" s="50"/>
      <c r="D14" s="51"/>
      <c r="E14" s="50">
        <v>800565353</v>
      </c>
      <c r="F14" s="50"/>
      <c r="G14" s="50"/>
      <c r="H14" s="51"/>
      <c r="I14" s="52"/>
    </row>
    <row r="15" spans="1:9" ht="17" customHeight="1">
      <c r="A15" s="53" t="s">
        <v>2</v>
      </c>
      <c r="B15" s="54"/>
      <c r="C15" s="55" t="s">
        <v>93</v>
      </c>
      <c r="D15" s="56"/>
      <c r="E15" s="55"/>
      <c r="F15" s="55" t="s">
        <v>124</v>
      </c>
      <c r="G15" s="57"/>
      <c r="H15" s="56"/>
      <c r="I15" s="58" t="s">
        <v>2</v>
      </c>
    </row>
    <row r="16" spans="1:9" ht="17" customHeight="1">
      <c r="A16" s="59"/>
      <c r="B16" s="54" t="s">
        <v>122</v>
      </c>
      <c r="C16" s="57" t="str">
        <f t="shared" ref="C16:D16" si="3">"# " &amp; VALUE(RIGHT(B16,2)+1)</f>
        <v># 24</v>
      </c>
      <c r="D16" s="56" t="str">
        <f t="shared" si="3"/>
        <v># 25</v>
      </c>
      <c r="E16" s="57" t="s">
        <v>123</v>
      </c>
      <c r="F16" s="57" t="str">
        <f t="shared" ref="F16" si="4">"# " &amp; VALUE(RIGHT(E16,2)+1)</f>
        <v># 2</v>
      </c>
      <c r="G16" s="57" t="str">
        <f t="shared" ref="G16" si="5">"# " &amp; VALUE(RIGHT(F16,2)+1)</f>
        <v># 3</v>
      </c>
      <c r="H16" s="56" t="str">
        <f t="shared" ref="H16" si="6">"# " &amp; VALUE(RIGHT(G16,2)+1)</f>
        <v># 4</v>
      </c>
      <c r="I16" s="60"/>
    </row>
    <row r="17" spans="1:9" s="20" customFormat="1" ht="17" customHeight="1" thickBot="1">
      <c r="A17" s="47" t="s">
        <v>3</v>
      </c>
      <c r="B17" s="61" t="s">
        <v>24</v>
      </c>
      <c r="C17" s="62"/>
      <c r="D17" s="63"/>
      <c r="E17" s="62"/>
      <c r="F17" s="62"/>
      <c r="G17" s="62"/>
      <c r="H17" s="63"/>
      <c r="I17" s="44" t="s">
        <v>16</v>
      </c>
    </row>
    <row r="18" spans="1:9" s="20" customFormat="1" ht="17" customHeight="1">
      <c r="A18" s="47"/>
      <c r="B18" s="37" t="s">
        <v>17</v>
      </c>
      <c r="C18" s="38"/>
      <c r="D18" s="38"/>
      <c r="E18" s="38" t="s">
        <v>38</v>
      </c>
      <c r="F18" s="64"/>
      <c r="G18" s="65" t="s">
        <v>159</v>
      </c>
      <c r="H18" s="66" t="s">
        <v>91</v>
      </c>
      <c r="I18" s="67"/>
    </row>
    <row r="19" spans="1:9" ht="17" customHeight="1">
      <c r="A19" s="68" t="s">
        <v>2</v>
      </c>
      <c r="B19" s="31" t="s">
        <v>146</v>
      </c>
      <c r="C19" s="69" t="str">
        <f t="shared" ref="C19:F19" si="7">B73</f>
        <v># 2504</v>
      </c>
      <c r="D19" s="69" t="str">
        <f t="shared" si="7"/>
        <v># 2505</v>
      </c>
      <c r="E19" s="69" t="str">
        <f t="shared" si="7"/>
        <v># 2506</v>
      </c>
      <c r="F19" s="70" t="str">
        <f t="shared" si="7"/>
        <v># 2507</v>
      </c>
      <c r="G19" s="71" t="s">
        <v>131</v>
      </c>
      <c r="H19" s="72" t="s">
        <v>105</v>
      </c>
      <c r="I19" s="58" t="s">
        <v>2</v>
      </c>
    </row>
    <row r="20" spans="1:9" ht="17" customHeight="1">
      <c r="A20" s="73"/>
      <c r="B20" s="263" t="s">
        <v>68</v>
      </c>
      <c r="C20" s="264"/>
      <c r="D20" s="264"/>
      <c r="E20" s="264" t="s">
        <v>56</v>
      </c>
      <c r="F20" s="264"/>
      <c r="G20" s="265"/>
      <c r="H20" s="266"/>
      <c r="I20" s="75"/>
    </row>
    <row r="21" spans="1:9" s="20" customFormat="1" ht="17" customHeight="1" thickBot="1">
      <c r="A21" s="15" t="s">
        <v>4</v>
      </c>
      <c r="B21" s="267" t="s">
        <v>125</v>
      </c>
      <c r="C21" s="264" t="str">
        <f t="shared" ref="C21:H21" si="8">"# " &amp; VALUE(RIGHT(B21,4)+1)</f>
        <v># 1264</v>
      </c>
      <c r="D21" s="246" t="str">
        <f t="shared" si="8"/>
        <v># 1265</v>
      </c>
      <c r="E21" s="246" t="str">
        <f t="shared" si="8"/>
        <v># 1266</v>
      </c>
      <c r="F21" s="264" t="str">
        <f t="shared" si="8"/>
        <v># 1267</v>
      </c>
      <c r="G21" s="264" t="str">
        <f t="shared" si="8"/>
        <v># 1268</v>
      </c>
      <c r="H21" s="268" t="str">
        <f t="shared" si="8"/>
        <v># 1269</v>
      </c>
      <c r="I21" s="44" t="s">
        <v>4</v>
      </c>
    </row>
    <row r="22" spans="1:9" ht="17" customHeight="1">
      <c r="A22" s="77"/>
      <c r="B22" s="78" t="s">
        <v>143</v>
      </c>
      <c r="C22" s="38"/>
      <c r="D22" s="79" t="s">
        <v>166</v>
      </c>
      <c r="E22" s="38"/>
      <c r="F22" s="38"/>
      <c r="G22" s="37">
        <v>800551570</v>
      </c>
      <c r="H22" s="80"/>
      <c r="I22" s="81"/>
    </row>
    <row r="23" spans="1:9" ht="17" customHeight="1">
      <c r="A23" s="82" t="s">
        <v>2</v>
      </c>
      <c r="B23" s="83" t="s">
        <v>144</v>
      </c>
      <c r="C23" s="69" t="str">
        <f>B88</f>
        <v># 1</v>
      </c>
      <c r="D23" s="69" t="str">
        <f>"# " &amp; VALUE(RIGHT(C23,2)+1)</f>
        <v># 2</v>
      </c>
      <c r="E23" s="69" t="str">
        <f>"# " &amp; VALUE(RIGHT(D23,2)+1)</f>
        <v># 3</v>
      </c>
      <c r="F23" s="69" t="str">
        <f>"# " &amp; VALUE(RIGHT(E23,2)+1)</f>
        <v># 4</v>
      </c>
      <c r="G23" s="84"/>
      <c r="H23" s="85"/>
      <c r="I23" s="86" t="s">
        <v>2</v>
      </c>
    </row>
    <row r="24" spans="1:9" ht="17" customHeight="1">
      <c r="A24" s="87"/>
      <c r="B24" s="88" t="s">
        <v>17</v>
      </c>
      <c r="C24" s="89" t="s">
        <v>17</v>
      </c>
      <c r="D24" s="90" t="s">
        <v>17</v>
      </c>
      <c r="E24" s="90" t="s">
        <v>17</v>
      </c>
      <c r="F24" s="90" t="s">
        <v>17</v>
      </c>
      <c r="G24" s="241" t="s">
        <v>111</v>
      </c>
      <c r="H24" s="242"/>
      <c r="I24" s="91"/>
    </row>
    <row r="25" spans="1:9" ht="17" customHeight="1">
      <c r="A25" s="87"/>
      <c r="B25" s="56" t="str">
        <f>LEFT($H$34,5) &amp; " # " &amp; VALUE(RIGHT($H$34,3)-1)</f>
        <v>新聞掏寶  # 239</v>
      </c>
      <c r="C25" s="56" t="str">
        <f>B68</f>
        <v>美食新聞報道 # 66</v>
      </c>
      <c r="D25" s="84" t="str">
        <f>C68</f>
        <v>獨嘉登機指南 #1</v>
      </c>
      <c r="E25" s="84" t="str">
        <f>D68</f>
        <v>美食新聞報道 # 67</v>
      </c>
      <c r="F25" s="84" t="str">
        <f>E68</f>
        <v>動物森友島 #8</v>
      </c>
      <c r="G25" s="243" t="s">
        <v>112</v>
      </c>
      <c r="H25" s="244"/>
      <c r="I25" s="91"/>
    </row>
    <row r="26" spans="1:9" s="20" customFormat="1" ht="17" customHeight="1" thickBot="1">
      <c r="A26" s="92" t="s">
        <v>5</v>
      </c>
      <c r="B26" s="70"/>
      <c r="C26" s="56"/>
      <c r="D26" s="33"/>
      <c r="E26" s="33"/>
      <c r="F26" s="33"/>
      <c r="G26" s="84" t="s">
        <v>147</v>
      </c>
      <c r="H26" s="57" t="s">
        <v>148</v>
      </c>
      <c r="I26" s="93" t="s">
        <v>5</v>
      </c>
    </row>
    <row r="27" spans="1:9" ht="17" customHeight="1">
      <c r="A27" s="87"/>
      <c r="B27" s="94" t="s">
        <v>17</v>
      </c>
      <c r="C27" s="39"/>
      <c r="D27" s="39"/>
      <c r="E27" s="39"/>
      <c r="F27" s="39"/>
      <c r="G27" s="95"/>
      <c r="H27" s="89"/>
      <c r="I27" s="96"/>
    </row>
    <row r="28" spans="1:9" ht="17" customHeight="1">
      <c r="A28" s="97" t="s">
        <v>2</v>
      </c>
      <c r="B28" s="54"/>
      <c r="C28" s="57"/>
      <c r="D28" s="57" t="str">
        <f>D76</f>
        <v>痞子無間道 YOUR FINESSE (25 EPI)</v>
      </c>
      <c r="E28" s="57"/>
      <c r="F28" s="57"/>
      <c r="G28" s="98"/>
      <c r="H28" s="57"/>
      <c r="I28" s="86" t="s">
        <v>2</v>
      </c>
    </row>
    <row r="29" spans="1:9" ht="17" customHeight="1">
      <c r="A29" s="87"/>
      <c r="B29" s="54" t="s">
        <v>144</v>
      </c>
      <c r="C29" s="57" t="str">
        <f>B77</f>
        <v># 16</v>
      </c>
      <c r="D29" s="57" t="str">
        <f>"# " &amp; VALUE(RIGHT(D77,2)-1)</f>
        <v># 17</v>
      </c>
      <c r="E29" s="57" t="str">
        <f>"# " &amp; VALUE(RIGHT(E77,2)-1)</f>
        <v># 18</v>
      </c>
      <c r="F29" s="57" t="str">
        <f>E77</f>
        <v># 19</v>
      </c>
      <c r="G29" s="84"/>
      <c r="H29" s="57"/>
      <c r="I29" s="91"/>
    </row>
    <row r="30" spans="1:9" s="20" customFormat="1" ht="17" customHeight="1" thickBot="1">
      <c r="A30" s="92" t="s">
        <v>6</v>
      </c>
      <c r="B30" s="61"/>
      <c r="C30" s="69"/>
      <c r="D30" s="69"/>
      <c r="E30" s="69"/>
      <c r="F30" s="69"/>
      <c r="G30" s="99" t="s">
        <v>24</v>
      </c>
      <c r="H30" s="62"/>
      <c r="I30" s="100" t="s">
        <v>6</v>
      </c>
    </row>
    <row r="31" spans="1:9" ht="17" customHeight="1">
      <c r="A31" s="101"/>
      <c r="B31" s="94" t="s">
        <v>17</v>
      </c>
      <c r="C31" s="38"/>
      <c r="D31" s="38"/>
      <c r="E31" s="39" t="str">
        <f>$E$70</f>
        <v>東張西望  Scoop 2025</v>
      </c>
      <c r="F31" s="38"/>
      <c r="G31" s="6"/>
      <c r="H31" s="74"/>
      <c r="I31" s="75"/>
    </row>
    <row r="32" spans="1:9" ht="17" customHeight="1">
      <c r="A32" s="97" t="s">
        <v>2</v>
      </c>
      <c r="B32" s="31" t="str">
        <f>B9</f>
        <v># 61</v>
      </c>
      <c r="C32" s="69" t="str">
        <f t="shared" ref="C32" si="9">"# " &amp; VALUE(RIGHT(B32,2)+1)</f>
        <v># 62</v>
      </c>
      <c r="D32" s="69" t="str">
        <f t="shared" ref="D32" si="10">"# " &amp; VALUE(RIGHT(C32,2)+1)</f>
        <v># 63</v>
      </c>
      <c r="E32" s="69" t="str">
        <f t="shared" ref="E32:H32" si="11">E9</f>
        <v># 64</v>
      </c>
      <c r="F32" s="69" t="str">
        <f t="shared" si="11"/>
        <v># 65</v>
      </c>
      <c r="G32" s="69" t="str">
        <f t="shared" si="11"/>
        <v># 66</v>
      </c>
      <c r="H32" s="72" t="str">
        <f t="shared" si="11"/>
        <v># 67</v>
      </c>
      <c r="I32" s="58" t="s">
        <v>2</v>
      </c>
    </row>
    <row r="33" spans="1:9" ht="17" customHeight="1">
      <c r="A33" s="87"/>
      <c r="B33" s="94" t="s">
        <v>17</v>
      </c>
      <c r="C33" s="39"/>
      <c r="D33" s="57" t="s">
        <v>101</v>
      </c>
      <c r="E33" s="57"/>
      <c r="F33" s="57"/>
      <c r="G33" s="102" t="s">
        <v>20</v>
      </c>
      <c r="H33" s="353" t="s">
        <v>25</v>
      </c>
      <c r="I33" s="103"/>
    </row>
    <row r="34" spans="1:9" ht="17" customHeight="1">
      <c r="A34" s="87"/>
      <c r="B34" s="54" t="s">
        <v>134</v>
      </c>
      <c r="C34" s="57" t="str">
        <f>B59</f>
        <v># 1821</v>
      </c>
      <c r="D34" s="57" t="str">
        <f>C59</f>
        <v># 1822</v>
      </c>
      <c r="E34" s="57" t="str">
        <f>D59</f>
        <v># 1823</v>
      </c>
      <c r="F34" s="57" t="str">
        <f>E59</f>
        <v># 1824</v>
      </c>
      <c r="G34" s="104" t="s">
        <v>118</v>
      </c>
      <c r="H34" s="292" t="s">
        <v>155</v>
      </c>
      <c r="I34" s="103"/>
    </row>
    <row r="35" spans="1:9" s="20" customFormat="1" ht="17" customHeight="1" thickBot="1">
      <c r="A35" s="92" t="s">
        <v>7</v>
      </c>
      <c r="B35" s="54"/>
      <c r="C35" s="57"/>
      <c r="D35" s="69"/>
      <c r="E35" s="69"/>
      <c r="F35" s="106">
        <v>1255</v>
      </c>
      <c r="G35" s="32"/>
      <c r="H35" s="352" t="s">
        <v>26</v>
      </c>
      <c r="I35" s="14" t="s">
        <v>7</v>
      </c>
    </row>
    <row r="36" spans="1:9" ht="17" customHeight="1">
      <c r="A36" s="107"/>
      <c r="B36" s="80" t="s">
        <v>17</v>
      </c>
      <c r="C36" s="39"/>
      <c r="D36" s="39"/>
      <c r="E36" s="39" t="s">
        <v>56</v>
      </c>
      <c r="F36" s="39"/>
      <c r="G36" s="108" t="s">
        <v>102</v>
      </c>
      <c r="H36" s="109" t="s">
        <v>106</v>
      </c>
      <c r="I36" s="110"/>
    </row>
    <row r="37" spans="1:9" ht="17" customHeight="1">
      <c r="A37" s="73"/>
      <c r="B37" s="57" t="str">
        <f>B21</f>
        <v># 1263</v>
      </c>
      <c r="C37" s="57" t="str">
        <f t="shared" ref="C37:F37" si="12">"# " &amp; VALUE(RIGHT(B37,4)+1)</f>
        <v># 1264</v>
      </c>
      <c r="D37" s="57" t="str">
        <f t="shared" si="12"/>
        <v># 1265</v>
      </c>
      <c r="E37" s="57" t="str">
        <f t="shared" ref="E37" si="13">"# " &amp; VALUE(RIGHT(D37,4)+1)</f>
        <v># 1266</v>
      </c>
      <c r="F37" s="57" t="str">
        <f t="shared" si="12"/>
        <v># 1267</v>
      </c>
      <c r="G37" s="104" t="s">
        <v>156</v>
      </c>
      <c r="I37" s="103"/>
    </row>
    <row r="38" spans="1:9" ht="17" customHeight="1">
      <c r="A38" s="53" t="s">
        <v>2</v>
      </c>
      <c r="B38" s="69"/>
      <c r="C38" s="69"/>
      <c r="D38" s="69"/>
      <c r="E38" s="69"/>
      <c r="F38" s="111">
        <v>1320</v>
      </c>
      <c r="G38" s="32" t="s">
        <v>28</v>
      </c>
      <c r="H38" s="112" t="s">
        <v>154</v>
      </c>
      <c r="I38" s="113" t="s">
        <v>2</v>
      </c>
    </row>
    <row r="39" spans="1:9" ht="17" customHeight="1">
      <c r="A39" s="114"/>
      <c r="B39" s="263" t="s">
        <v>67</v>
      </c>
      <c r="C39" s="269"/>
      <c r="D39" s="251"/>
      <c r="E39" s="265"/>
      <c r="F39" s="265"/>
      <c r="G39" s="273" t="s">
        <v>65</v>
      </c>
      <c r="H39" s="115" t="s">
        <v>58</v>
      </c>
      <c r="I39" s="103"/>
    </row>
    <row r="40" spans="1:9" ht="17" customHeight="1" thickBot="1">
      <c r="A40" s="73"/>
      <c r="B40" s="270"/>
      <c r="C40" s="264"/>
      <c r="D40" s="271" t="s">
        <v>98</v>
      </c>
      <c r="E40" s="264"/>
      <c r="F40" s="264"/>
      <c r="G40" s="274" t="s">
        <v>157</v>
      </c>
      <c r="H40" s="115"/>
      <c r="I40" s="103"/>
    </row>
    <row r="41" spans="1:9" s="20" customFormat="1" ht="17" customHeight="1" thickBot="1">
      <c r="A41" s="116" t="s">
        <v>8</v>
      </c>
      <c r="B41" s="270" t="s">
        <v>126</v>
      </c>
      <c r="C41" s="264" t="str">
        <f>"# " &amp; VALUE(RIGHT(B41,4)+1)</f>
        <v># 1667</v>
      </c>
      <c r="D41" s="264" t="str">
        <f>"# " &amp; VALUE(RIGHT(C41,4)+1)</f>
        <v># 1668</v>
      </c>
      <c r="E41" s="264" t="str">
        <f>"# " &amp; VALUE(RIGHT(D41,4)+1)</f>
        <v># 1669</v>
      </c>
      <c r="F41" s="264" t="str">
        <f>"# " &amp; VALUE(RIGHT(E41,4)+1)</f>
        <v># 1670</v>
      </c>
      <c r="G41" s="275" t="s">
        <v>21</v>
      </c>
      <c r="H41" s="117"/>
      <c r="I41" s="14" t="s">
        <v>8</v>
      </c>
    </row>
    <row r="42" spans="1:9" ht="17" customHeight="1">
      <c r="A42" s="101"/>
      <c r="B42" s="270"/>
      <c r="C42" s="264"/>
      <c r="D42" s="264"/>
      <c r="E42" s="264"/>
      <c r="F42" s="272">
        <v>1405</v>
      </c>
      <c r="G42" s="239" t="s">
        <v>107</v>
      </c>
      <c r="H42" s="240"/>
      <c r="I42" s="96"/>
    </row>
    <row r="43" spans="1:9" ht="17" customHeight="1">
      <c r="A43" s="87"/>
      <c r="B43" s="37" t="s">
        <v>17</v>
      </c>
      <c r="C43" s="38"/>
      <c r="D43" s="38"/>
      <c r="E43" s="38" t="s">
        <v>38</v>
      </c>
      <c r="F43" s="38"/>
      <c r="G43" s="84" t="str">
        <f>B68</f>
        <v>美食新聞報道 # 66</v>
      </c>
      <c r="H43" s="57" t="str">
        <f>D68</f>
        <v>美食新聞報道 # 67</v>
      </c>
      <c r="I43" s="91"/>
    </row>
    <row r="44" spans="1:9" ht="17" customHeight="1">
      <c r="A44" s="118" t="s">
        <v>2</v>
      </c>
      <c r="B44" s="33" t="str">
        <f>B19</f>
        <v># 2503</v>
      </c>
      <c r="C44" s="57" t="str">
        <f>C19</f>
        <v># 2504</v>
      </c>
      <c r="D44" s="57" t="str">
        <f>C73</f>
        <v># 2505</v>
      </c>
      <c r="E44" s="69" t="str">
        <f>D73</f>
        <v># 2506</v>
      </c>
      <c r="F44" s="69" t="str">
        <f>E73</f>
        <v># 2507</v>
      </c>
      <c r="G44" s="33"/>
      <c r="H44" s="69"/>
      <c r="I44" s="86" t="s">
        <v>2</v>
      </c>
    </row>
    <row r="45" spans="1:9" ht="17" customHeight="1">
      <c r="A45" s="119"/>
      <c r="B45" s="94" t="s">
        <v>17</v>
      </c>
      <c r="C45" s="39"/>
      <c r="D45" s="80"/>
      <c r="E45" s="80"/>
      <c r="F45" s="80"/>
      <c r="G45" s="120" t="s">
        <v>20</v>
      </c>
      <c r="H45" s="276" t="s">
        <v>47</v>
      </c>
      <c r="I45" s="121"/>
    </row>
    <row r="46" spans="1:9" s="20" customFormat="1" ht="17" customHeight="1" thickBot="1">
      <c r="A46" s="122">
        <v>1500</v>
      </c>
      <c r="B46" s="54"/>
      <c r="C46" s="57"/>
      <c r="D46" s="57" t="str">
        <f>D82</f>
        <v>他們的奇妙時光 Their Wonderful Time (20 EPI)</v>
      </c>
      <c r="E46" s="57"/>
      <c r="F46" s="56"/>
      <c r="G46" s="84"/>
      <c r="H46" s="277" t="s">
        <v>158</v>
      </c>
      <c r="I46" s="123">
        <v>1500</v>
      </c>
    </row>
    <row r="47" spans="1:9" ht="17" customHeight="1">
      <c r="A47" s="124"/>
      <c r="B47" s="54" t="s">
        <v>145</v>
      </c>
      <c r="C47" s="57" t="str">
        <f>B83</f>
        <v># 14</v>
      </c>
      <c r="D47" s="57" t="str">
        <f>C83</f>
        <v># 15</v>
      </c>
      <c r="E47" s="57" t="str">
        <f>D83</f>
        <v># 16</v>
      </c>
      <c r="F47" s="57" t="str">
        <f>E83</f>
        <v># 17</v>
      </c>
      <c r="G47" s="125"/>
      <c r="H47" s="278" t="s">
        <v>48</v>
      </c>
      <c r="I47" s="126"/>
    </row>
    <row r="48" spans="1:9" ht="17" customHeight="1">
      <c r="A48" s="127">
        <v>30</v>
      </c>
      <c r="B48" s="61"/>
      <c r="C48" s="69"/>
      <c r="D48" s="106"/>
      <c r="E48" s="69"/>
      <c r="F48" s="128"/>
      <c r="G48" s="129" t="s">
        <v>116</v>
      </c>
      <c r="H48" s="279"/>
      <c r="I48" s="86" t="s">
        <v>2</v>
      </c>
    </row>
    <row r="49" spans="1:9" ht="17" customHeight="1">
      <c r="A49" s="119"/>
      <c r="B49" s="78" t="s">
        <v>143</v>
      </c>
      <c r="C49" s="6"/>
      <c r="D49" s="79" t="str">
        <f>D22</f>
        <v>江湖見 Journey to Jianghu (15 EPI)</v>
      </c>
      <c r="E49" s="38"/>
      <c r="F49" s="64"/>
      <c r="G49" s="125"/>
      <c r="H49" s="131" t="s">
        <v>23</v>
      </c>
      <c r="I49" s="91"/>
    </row>
    <row r="50" spans="1:9" s="20" customFormat="1" ht="17" customHeight="1" thickBot="1">
      <c r="A50" s="122">
        <v>1600</v>
      </c>
      <c r="B50" s="83" t="str">
        <f>B23</f>
        <v># 15</v>
      </c>
      <c r="C50" s="69" t="str">
        <f>B88</f>
        <v># 1</v>
      </c>
      <c r="D50" s="69" t="str">
        <f>"# " &amp; VALUE(RIGHT(C50,2)+1)</f>
        <v># 2</v>
      </c>
      <c r="E50" s="69" t="str">
        <f>"# " &amp; VALUE(RIGHT(D50,2)+1)</f>
        <v># 3</v>
      </c>
      <c r="F50" s="70" t="str">
        <f>"# " &amp; VALUE(RIGHT(E50,2)+1)</f>
        <v># 4</v>
      </c>
      <c r="G50" s="125"/>
      <c r="H50" s="132"/>
      <c r="I50" s="123">
        <v>1600</v>
      </c>
    </row>
    <row r="51" spans="1:9" ht="17" customHeight="1">
      <c r="A51" s="21"/>
      <c r="B51" s="133" t="s">
        <v>71</v>
      </c>
      <c r="C51" s="90" t="s">
        <v>74</v>
      </c>
      <c r="D51" s="134" t="s">
        <v>76</v>
      </c>
      <c r="E51" s="80" t="s">
        <v>78</v>
      </c>
      <c r="F51" s="134" t="s">
        <v>50</v>
      </c>
      <c r="G51" s="125"/>
      <c r="H51" s="135"/>
      <c r="I51" s="81"/>
    </row>
    <row r="52" spans="1:9" ht="17" customHeight="1">
      <c r="A52" s="45"/>
      <c r="B52" s="136" t="s">
        <v>72</v>
      </c>
      <c r="C52" s="137" t="s">
        <v>73</v>
      </c>
      <c r="D52" s="138" t="s">
        <v>75</v>
      </c>
      <c r="E52" s="139" t="s">
        <v>77</v>
      </c>
      <c r="F52" s="140" t="s">
        <v>51</v>
      </c>
      <c r="G52" s="141"/>
      <c r="H52" s="132"/>
      <c r="I52" s="142"/>
    </row>
    <row r="53" spans="1:9" ht="16.75" customHeight="1">
      <c r="A53" s="30">
        <v>30</v>
      </c>
      <c r="B53" s="31" t="s">
        <v>127</v>
      </c>
      <c r="C53" s="33" t="s">
        <v>105</v>
      </c>
      <c r="D53" s="33" t="s">
        <v>105</v>
      </c>
      <c r="E53" s="33" t="s">
        <v>105</v>
      </c>
      <c r="F53" s="32" t="s">
        <v>104</v>
      </c>
      <c r="G53" s="143"/>
      <c r="H53" s="135"/>
      <c r="I53" s="144">
        <v>30</v>
      </c>
    </row>
    <row r="54" spans="1:9" ht="17" customHeight="1">
      <c r="A54" s="45"/>
      <c r="B54" s="145" t="s">
        <v>20</v>
      </c>
      <c r="C54" s="146" t="s">
        <v>129</v>
      </c>
      <c r="D54" s="147" t="s">
        <v>79</v>
      </c>
      <c r="E54" s="237" t="s">
        <v>81</v>
      </c>
      <c r="F54" s="238"/>
      <c r="G54" s="102" t="s">
        <v>20</v>
      </c>
      <c r="H54" s="148" t="s">
        <v>181</v>
      </c>
      <c r="I54" s="121"/>
    </row>
    <row r="55" spans="1:9" ht="17" customHeight="1">
      <c r="A55" s="45"/>
      <c r="B55" s="149" t="s">
        <v>167</v>
      </c>
      <c r="C55" s="150" t="s">
        <v>130</v>
      </c>
      <c r="D55" s="57" t="s">
        <v>80</v>
      </c>
      <c r="E55" s="229" t="s">
        <v>82</v>
      </c>
      <c r="F55" s="230"/>
      <c r="G55" s="150" t="s">
        <v>115</v>
      </c>
      <c r="H55" s="151"/>
      <c r="I55" s="121"/>
    </row>
    <row r="56" spans="1:9" s="20" customFormat="1" ht="17" customHeight="1" thickBot="1">
      <c r="A56" s="152">
        <v>1700</v>
      </c>
      <c r="B56" s="153"/>
      <c r="C56" s="33" t="s">
        <v>131</v>
      </c>
      <c r="D56" s="33" t="s">
        <v>105</v>
      </c>
      <c r="E56" s="84" t="s">
        <v>128</v>
      </c>
      <c r="F56" s="70" t="str">
        <f>"# " &amp; VALUE(RIGHT(E56,2)+1)</f>
        <v># 74</v>
      </c>
      <c r="G56" s="154">
        <v>1650</v>
      </c>
      <c r="H56" s="151"/>
      <c r="I56" s="123">
        <v>1700</v>
      </c>
    </row>
    <row r="57" spans="1:9" ht="17" customHeight="1">
      <c r="A57" s="77"/>
      <c r="B57" s="38" t="s">
        <v>84</v>
      </c>
      <c r="C57" s="155"/>
      <c r="D57" s="80"/>
      <c r="E57" s="80"/>
      <c r="F57" s="80"/>
      <c r="G57" s="102" t="s">
        <v>20</v>
      </c>
      <c r="H57" s="151"/>
      <c r="I57" s="81"/>
    </row>
    <row r="58" spans="1:9" ht="17" customHeight="1">
      <c r="A58" s="119"/>
      <c r="B58" s="89"/>
      <c r="C58" s="57"/>
      <c r="D58" s="156" t="s">
        <v>83</v>
      </c>
      <c r="E58" s="6"/>
      <c r="F58" s="6"/>
      <c r="G58" s="157" t="s">
        <v>117</v>
      </c>
      <c r="H58" s="151"/>
      <c r="I58" s="121"/>
    </row>
    <row r="59" spans="1:9" ht="17" customHeight="1">
      <c r="A59" s="127">
        <v>30</v>
      </c>
      <c r="B59" s="69" t="s">
        <v>132</v>
      </c>
      <c r="C59" s="69" t="str">
        <f>"# " &amp; VALUE(RIGHT(B59,4)+1)</f>
        <v># 1822</v>
      </c>
      <c r="D59" s="69" t="str">
        <f>"# " &amp; VALUE(RIGHT(C59,4)+1)</f>
        <v># 1823</v>
      </c>
      <c r="E59" s="69" t="str">
        <f>"# " &amp; VALUE(RIGHT(D59,4)+1)</f>
        <v># 1824</v>
      </c>
      <c r="F59" s="69" t="str">
        <f>"# " &amp; VALUE(RIGHT(E59,4)+1)</f>
        <v># 1825</v>
      </c>
      <c r="G59" s="157"/>
      <c r="H59" s="158"/>
      <c r="I59" s="144">
        <v>30</v>
      </c>
    </row>
    <row r="60" spans="1:9" ht="17" customHeight="1">
      <c r="A60" s="159"/>
      <c r="B60" s="89" t="s">
        <v>85</v>
      </c>
      <c r="C60" s="89"/>
      <c r="D60" s="89"/>
      <c r="E60" s="89"/>
      <c r="F60" s="89"/>
      <c r="G60" s="102" t="s">
        <v>20</v>
      </c>
      <c r="H60" s="300" t="s">
        <v>64</v>
      </c>
      <c r="I60" s="121"/>
    </row>
    <row r="61" spans="1:9" ht="17" customHeight="1">
      <c r="A61" s="119"/>
      <c r="B61" s="89"/>
      <c r="C61" s="89"/>
      <c r="D61" s="147" t="s">
        <v>86</v>
      </c>
      <c r="E61" s="147"/>
      <c r="F61" s="147"/>
      <c r="G61" s="104" t="s">
        <v>156</v>
      </c>
      <c r="H61" s="271" t="s">
        <v>162</v>
      </c>
      <c r="I61" s="121"/>
    </row>
    <row r="62" spans="1:9" s="20" customFormat="1" ht="17" customHeight="1" thickBot="1">
      <c r="A62" s="122">
        <v>1800</v>
      </c>
      <c r="B62" s="57" t="s">
        <v>133</v>
      </c>
      <c r="C62" s="57" t="str">
        <f>"# " &amp; VALUE(RIGHT(B62,2)+1)</f>
        <v># 22</v>
      </c>
      <c r="D62" s="57" t="str">
        <f>"# " &amp; VALUE(RIGHT(C62,2)+1)</f>
        <v># 23</v>
      </c>
      <c r="E62" s="57" t="str">
        <f>"# " &amp; VALUE(RIGHT(D62,2)+1)</f>
        <v># 24</v>
      </c>
      <c r="F62" s="57" t="str">
        <f>"# " &amp; VALUE(RIGHT(E62,2)+1)</f>
        <v># 25</v>
      </c>
      <c r="G62" s="32"/>
      <c r="H62" s="352" t="s">
        <v>52</v>
      </c>
      <c r="I62" s="123">
        <v>1800</v>
      </c>
    </row>
    <row r="63" spans="1:9" ht="17" customHeight="1">
      <c r="A63" s="119"/>
      <c r="B63" s="57"/>
      <c r="C63" s="57"/>
      <c r="D63" s="57"/>
      <c r="E63" s="57"/>
      <c r="F63" s="56"/>
      <c r="G63" s="231" t="s">
        <v>119</v>
      </c>
      <c r="H63" s="232"/>
      <c r="I63" s="41"/>
    </row>
    <row r="64" spans="1:9" ht="17" customHeight="1" thickBot="1">
      <c r="A64" s="127">
        <v>30</v>
      </c>
      <c r="B64" s="160"/>
      <c r="C64" s="43"/>
      <c r="D64" s="43"/>
      <c r="E64" s="43"/>
      <c r="F64" s="161"/>
      <c r="G64" s="42" t="str">
        <f>E56</f>
        <v># 73</v>
      </c>
      <c r="H64" s="162" t="str">
        <f>F56</f>
        <v># 74</v>
      </c>
      <c r="I64" s="35">
        <v>30</v>
      </c>
    </row>
    <row r="65" spans="1:9" ht="17" customHeight="1">
      <c r="A65" s="119"/>
      <c r="B65" s="280" t="s">
        <v>39</v>
      </c>
      <c r="C65" s="254"/>
      <c r="D65" s="254"/>
      <c r="E65" s="254"/>
      <c r="F65" s="255"/>
      <c r="G65" s="281" t="s">
        <v>40</v>
      </c>
      <c r="H65" s="282"/>
      <c r="I65" s="41"/>
    </row>
    <row r="66" spans="1:9" s="20" customFormat="1" ht="12.65" customHeight="1" thickBot="1">
      <c r="A66" s="122">
        <v>1900</v>
      </c>
      <c r="B66" s="283"/>
      <c r="C66" s="283"/>
      <c r="D66" s="283"/>
      <c r="E66" s="283"/>
      <c r="F66" s="260">
        <v>1905</v>
      </c>
      <c r="G66" s="284"/>
      <c r="H66" s="285"/>
      <c r="I66" s="163">
        <v>1900</v>
      </c>
    </row>
    <row r="67" spans="1:9" s="20" customFormat="1" ht="17" customHeight="1">
      <c r="A67" s="152"/>
      <c r="B67" s="273" t="s">
        <v>87</v>
      </c>
      <c r="C67" s="286" t="s">
        <v>187</v>
      </c>
      <c r="D67" s="273" t="s">
        <v>87</v>
      </c>
      <c r="E67" s="286" t="s">
        <v>110</v>
      </c>
      <c r="F67" s="287" t="s">
        <v>88</v>
      </c>
      <c r="G67" s="288" t="s">
        <v>62</v>
      </c>
      <c r="H67" s="289" t="s">
        <v>63</v>
      </c>
      <c r="I67" s="165"/>
    </row>
    <row r="68" spans="1:9" s="20" customFormat="1" ht="17" customHeight="1">
      <c r="A68" s="152"/>
      <c r="B68" s="290" t="s">
        <v>135</v>
      </c>
      <c r="C68" s="291" t="s">
        <v>188</v>
      </c>
      <c r="D68" s="290" t="s">
        <v>136</v>
      </c>
      <c r="E68" s="291" t="s">
        <v>137</v>
      </c>
      <c r="F68" s="279" t="s">
        <v>138</v>
      </c>
      <c r="G68" s="274" t="s">
        <v>160</v>
      </c>
      <c r="H68" s="292" t="s">
        <v>161</v>
      </c>
      <c r="I68" s="167"/>
    </row>
    <row r="69" spans="1:9" s="20" customFormat="1" ht="17" customHeight="1">
      <c r="A69" s="45">
        <v>30</v>
      </c>
      <c r="B69" s="293" t="s">
        <v>90</v>
      </c>
      <c r="C69" s="294" t="s">
        <v>189</v>
      </c>
      <c r="D69" s="293" t="s">
        <v>90</v>
      </c>
      <c r="E69" s="294" t="s">
        <v>109</v>
      </c>
      <c r="F69" s="295" t="s">
        <v>89</v>
      </c>
      <c r="G69" s="296" t="s">
        <v>53</v>
      </c>
      <c r="H69" s="297" t="s">
        <v>55</v>
      </c>
      <c r="I69" s="41">
        <v>30</v>
      </c>
    </row>
    <row r="70" spans="1:9" ht="17" customHeight="1">
      <c r="A70" s="168"/>
      <c r="B70" s="298" t="s">
        <v>66</v>
      </c>
      <c r="C70" s="265"/>
      <c r="D70" s="265"/>
      <c r="E70" s="271" t="s">
        <v>49</v>
      </c>
      <c r="F70" s="265"/>
      <c r="G70" s="265"/>
      <c r="H70" s="265"/>
      <c r="I70" s="169"/>
    </row>
    <row r="71" spans="1:9" s="20" customFormat="1" ht="17" customHeight="1" thickBot="1">
      <c r="A71" s="152">
        <v>2000</v>
      </c>
      <c r="B71" s="270" t="s">
        <v>139</v>
      </c>
      <c r="C71" s="246" t="str">
        <f t="shared" ref="C71:H71" si="14">"# " &amp; VALUE(RIGHT(B71,2)+1)</f>
        <v># 63</v>
      </c>
      <c r="D71" s="246" t="str">
        <f t="shared" si="14"/>
        <v># 64</v>
      </c>
      <c r="E71" s="246" t="str">
        <f t="shared" si="14"/>
        <v># 65</v>
      </c>
      <c r="F71" s="246" t="str">
        <f t="shared" si="14"/>
        <v># 66</v>
      </c>
      <c r="G71" s="246" t="str">
        <f t="shared" si="14"/>
        <v># 67</v>
      </c>
      <c r="H71" s="246" t="str">
        <f t="shared" si="14"/>
        <v># 68</v>
      </c>
      <c r="I71" s="163">
        <v>2000</v>
      </c>
    </row>
    <row r="72" spans="1:9" s="20" customFormat="1" ht="17" customHeight="1">
      <c r="A72" s="170"/>
      <c r="B72" s="298" t="s">
        <v>27</v>
      </c>
      <c r="C72" s="299" t="s">
        <v>22</v>
      </c>
      <c r="D72" s="300"/>
      <c r="E72" s="300" t="s">
        <v>42</v>
      </c>
      <c r="F72" s="301"/>
      <c r="G72" s="302" t="s">
        <v>114</v>
      </c>
      <c r="H72" s="303" t="s">
        <v>59</v>
      </c>
      <c r="I72" s="165"/>
    </row>
    <row r="73" spans="1:9" ht="17" customHeight="1">
      <c r="A73" s="45">
        <v>30</v>
      </c>
      <c r="B73" s="270" t="s">
        <v>140</v>
      </c>
      <c r="C73" s="264" t="str">
        <f>"# " &amp; VALUE(RIGHT(B73,4)+1)</f>
        <v># 2505</v>
      </c>
      <c r="D73" s="264" t="str">
        <f>"# " &amp; VALUE(RIGHT(C73,4)+1)</f>
        <v># 2506</v>
      </c>
      <c r="E73" s="264" t="str">
        <f>"# " &amp; VALUE(RIGHT(D73,4)+1)</f>
        <v># 2507</v>
      </c>
      <c r="F73" s="264" t="str">
        <f>"# " &amp; VALUE(RIGHT(E73,4)+1)</f>
        <v># 2508</v>
      </c>
      <c r="G73" s="304"/>
      <c r="H73" s="305"/>
      <c r="I73" s="35">
        <v>30</v>
      </c>
    </row>
    <row r="74" spans="1:9" ht="17" customHeight="1">
      <c r="A74" s="36"/>
      <c r="B74" s="298" t="s">
        <v>94</v>
      </c>
      <c r="C74" s="300"/>
      <c r="D74" s="301" t="s">
        <v>22</v>
      </c>
      <c r="E74" s="245"/>
      <c r="F74" s="245"/>
      <c r="G74" s="306"/>
      <c r="H74" s="307"/>
      <c r="I74" s="171"/>
    </row>
    <row r="75" spans="1:9" ht="17" customHeight="1" thickBot="1">
      <c r="A75" s="45"/>
      <c r="B75" s="263"/>
      <c r="C75" s="269"/>
      <c r="D75" s="264"/>
      <c r="E75" s="264"/>
      <c r="F75" s="264"/>
      <c r="G75" s="308"/>
      <c r="H75" s="309"/>
      <c r="I75" s="41"/>
    </row>
    <row r="76" spans="1:9" s="20" customFormat="1" ht="17" customHeight="1" thickBot="1">
      <c r="A76" s="173">
        <v>2100</v>
      </c>
      <c r="B76" s="270"/>
      <c r="C76" s="310"/>
      <c r="D76" s="271" t="s">
        <v>95</v>
      </c>
      <c r="E76" s="264"/>
      <c r="F76" s="264"/>
      <c r="G76" s="311" t="s">
        <v>171</v>
      </c>
      <c r="H76" s="312"/>
      <c r="I76" s="163">
        <v>2100</v>
      </c>
    </row>
    <row r="77" spans="1:9" s="20" customFormat="1" ht="17" customHeight="1">
      <c r="A77" s="170"/>
      <c r="B77" s="270" t="s">
        <v>108</v>
      </c>
      <c r="C77" s="264" t="str">
        <f>"# " &amp; VALUE(RIGHT(B77,2)+1)</f>
        <v># 17</v>
      </c>
      <c r="D77" s="264" t="str">
        <f>"# " &amp; VALUE(RIGHT(C77,2)+1)</f>
        <v># 18</v>
      </c>
      <c r="E77" s="264" t="str">
        <f>"# " &amp; VALUE(RIGHT(D77,2)+1)</f>
        <v># 19</v>
      </c>
      <c r="F77" s="264" t="str">
        <f>"# " &amp; VALUE(RIGHT(E77,2)+1)</f>
        <v># 20</v>
      </c>
      <c r="G77" s="313" t="s">
        <v>170</v>
      </c>
      <c r="H77" s="309" t="s">
        <v>174</v>
      </c>
      <c r="I77" s="165"/>
    </row>
    <row r="78" spans="1:9" s="20" customFormat="1" ht="17" customHeight="1">
      <c r="A78" s="152"/>
      <c r="B78" s="270"/>
      <c r="C78" s="264"/>
      <c r="D78" s="264"/>
      <c r="E78" s="264"/>
      <c r="F78" s="264"/>
      <c r="G78" s="306"/>
      <c r="H78" s="312" t="s">
        <v>60</v>
      </c>
      <c r="I78" s="167"/>
    </row>
    <row r="79" spans="1:9" ht="17" customHeight="1">
      <c r="A79" s="30">
        <v>30</v>
      </c>
      <c r="B79" s="267"/>
      <c r="C79" s="246"/>
      <c r="D79" s="264"/>
      <c r="E79" s="246"/>
      <c r="F79" s="314"/>
      <c r="G79" s="290"/>
      <c r="H79" s="315"/>
      <c r="I79" s="35">
        <v>30</v>
      </c>
    </row>
    <row r="80" spans="1:9" ht="17" customHeight="1">
      <c r="A80" s="45"/>
      <c r="B80" s="300" t="s">
        <v>96</v>
      </c>
      <c r="C80" s="300"/>
      <c r="D80" s="300"/>
      <c r="E80" s="245"/>
      <c r="F80" s="245"/>
      <c r="G80" s="316"/>
      <c r="H80" s="315"/>
      <c r="I80" s="41"/>
    </row>
    <row r="81" spans="1:9" ht="17" customHeight="1">
      <c r="A81" s="45"/>
      <c r="B81" s="263"/>
      <c r="C81" s="269"/>
      <c r="D81" s="264"/>
      <c r="E81" s="264"/>
      <c r="F81" s="264"/>
      <c r="G81" s="290"/>
      <c r="H81" s="278"/>
      <c r="I81" s="41"/>
    </row>
    <row r="82" spans="1:9" s="20" customFormat="1" ht="17" customHeight="1" thickBot="1">
      <c r="A82" s="176">
        <v>2200</v>
      </c>
      <c r="B82" s="317"/>
      <c r="C82" s="265"/>
      <c r="D82" s="264" t="s">
        <v>97</v>
      </c>
      <c r="E82" s="318"/>
      <c r="F82" s="264"/>
      <c r="G82" s="319"/>
      <c r="H82" s="320"/>
      <c r="I82" s="163">
        <v>2200</v>
      </c>
    </row>
    <row r="83" spans="1:9" s="20" customFormat="1" ht="17" customHeight="1">
      <c r="A83" s="152"/>
      <c r="B83" s="270" t="s">
        <v>141</v>
      </c>
      <c r="C83" s="264" t="str">
        <f>"# " &amp; VALUE(RIGHT(B83,2)+1)</f>
        <v># 15</v>
      </c>
      <c r="D83" s="264" t="str">
        <f>"# " &amp; VALUE(RIGHT(C83,2)+1)</f>
        <v># 16</v>
      </c>
      <c r="E83" s="264" t="str">
        <f>"# " &amp; VALUE(RIGHT(D83,2)+1)</f>
        <v># 17</v>
      </c>
      <c r="F83" s="264" t="str">
        <f>"# " &amp; VALUE(RIGHT(E83,2)+1)</f>
        <v># 18</v>
      </c>
      <c r="G83" s="302">
        <v>800641584</v>
      </c>
      <c r="H83" s="321" t="s">
        <v>180</v>
      </c>
      <c r="I83" s="165"/>
    </row>
    <row r="84" spans="1:9" s="20" customFormat="1" ht="17" customHeight="1">
      <c r="A84" s="152"/>
      <c r="B84" s="270"/>
      <c r="C84" s="264"/>
      <c r="D84" s="264"/>
      <c r="E84" s="264"/>
      <c r="F84" s="264"/>
      <c r="G84" s="290"/>
      <c r="H84" s="322"/>
      <c r="I84" s="167"/>
    </row>
    <row r="85" spans="1:9" ht="17" customHeight="1">
      <c r="A85" s="30">
        <v>30</v>
      </c>
      <c r="B85" s="267"/>
      <c r="C85" s="246"/>
      <c r="D85" s="246"/>
      <c r="E85" s="246"/>
      <c r="F85" s="323">
        <v>2230</v>
      </c>
      <c r="G85" s="324" t="s">
        <v>173</v>
      </c>
      <c r="H85" s="325" t="s">
        <v>178</v>
      </c>
      <c r="I85" s="35">
        <v>30</v>
      </c>
    </row>
    <row r="86" spans="1:9" ht="17" customHeight="1">
      <c r="A86" s="36"/>
      <c r="B86" s="263" t="s">
        <v>114</v>
      </c>
      <c r="C86" s="251"/>
      <c r="D86" s="326"/>
      <c r="E86" s="265"/>
      <c r="F86" s="265"/>
      <c r="G86" s="327" t="s">
        <v>172</v>
      </c>
      <c r="H86" s="328" t="s">
        <v>179</v>
      </c>
      <c r="I86" s="41"/>
    </row>
    <row r="87" spans="1:9" ht="17" customHeight="1">
      <c r="A87" s="45"/>
      <c r="B87" s="329"/>
      <c r="C87" s="251"/>
      <c r="D87" s="271" t="s">
        <v>166</v>
      </c>
      <c r="E87" s="265"/>
      <c r="F87" s="330"/>
      <c r="G87" s="290"/>
      <c r="H87" s="331">
        <v>2245</v>
      </c>
      <c r="I87" s="41"/>
    </row>
    <row r="88" spans="1:9" ht="17" customHeight="1">
      <c r="A88" s="45"/>
      <c r="B88" s="270" t="s">
        <v>123</v>
      </c>
      <c r="C88" s="264" t="str">
        <f>"# " &amp; VALUE(RIGHT(B88,2)+1)</f>
        <v># 2</v>
      </c>
      <c r="D88" s="264" t="str">
        <f>"# " &amp; VALUE(RIGHT(C88,2)+1)</f>
        <v># 3</v>
      </c>
      <c r="E88" s="264" t="str">
        <f>"# " &amp; VALUE(RIGHT(D88,2)+1)</f>
        <v># 4</v>
      </c>
      <c r="F88" s="264" t="str">
        <f>"# " &amp; VALUE(RIGHT(E88,2)+1)</f>
        <v># 5</v>
      </c>
      <c r="G88" s="332"/>
      <c r="H88" s="333" t="s">
        <v>175</v>
      </c>
      <c r="I88" s="41"/>
    </row>
    <row r="89" spans="1:9" ht="17" customHeight="1" thickBot="1">
      <c r="A89" s="176">
        <v>2300</v>
      </c>
      <c r="B89" s="267"/>
      <c r="C89" s="246"/>
      <c r="D89" s="334"/>
      <c r="E89" s="334"/>
      <c r="F89" s="334">
        <v>2305</v>
      </c>
      <c r="G89" s="335"/>
      <c r="H89" s="268"/>
      <c r="I89" s="163">
        <v>2300</v>
      </c>
    </row>
    <row r="90" spans="1:9" s="20" customFormat="1" ht="17" customHeight="1">
      <c r="A90" s="183"/>
      <c r="B90" s="263" t="s">
        <v>103</v>
      </c>
      <c r="C90" s="310"/>
      <c r="D90" s="264"/>
      <c r="E90" s="336"/>
      <c r="F90" s="337">
        <v>800651265</v>
      </c>
      <c r="G90" s="348" t="s">
        <v>61</v>
      </c>
      <c r="H90" s="268" t="s">
        <v>177</v>
      </c>
      <c r="I90" s="165"/>
    </row>
    <row r="91" spans="1:9" s="20" customFormat="1" ht="17" customHeight="1">
      <c r="A91" s="183"/>
      <c r="B91" s="270"/>
      <c r="C91" s="338" t="s">
        <v>45</v>
      </c>
      <c r="D91" s="318"/>
      <c r="E91" s="339" t="s">
        <v>185</v>
      </c>
      <c r="F91" s="338" t="s">
        <v>45</v>
      </c>
      <c r="G91" s="274" t="s">
        <v>163</v>
      </c>
      <c r="H91" s="268" t="s">
        <v>176</v>
      </c>
      <c r="I91" s="167"/>
    </row>
    <row r="92" spans="1:9" s="20" customFormat="1" ht="17" customHeight="1" thickBot="1">
      <c r="A92" s="184">
        <v>2315</v>
      </c>
      <c r="B92" s="270" t="s">
        <v>164</v>
      </c>
      <c r="C92" s="264" t="str">
        <f>"# " &amp; VALUE(RIGHT(B92,4)+1)</f>
        <v># 3727</v>
      </c>
      <c r="D92" s="264" t="str">
        <f>"# " &amp; VALUE(RIGHT(C92,4)+1)</f>
        <v># 3728</v>
      </c>
      <c r="E92" s="340"/>
      <c r="F92" s="341" t="s">
        <v>165</v>
      </c>
      <c r="G92" s="275" t="s">
        <v>54</v>
      </c>
      <c r="H92" s="268"/>
      <c r="I92" s="185">
        <v>2315</v>
      </c>
    </row>
    <row r="93" spans="1:9" ht="17" customHeight="1" thickBot="1">
      <c r="A93" s="30">
        <v>30</v>
      </c>
      <c r="B93" s="342"/>
      <c r="C93" s="343"/>
      <c r="D93" s="343"/>
      <c r="E93" s="347" t="s">
        <v>186</v>
      </c>
      <c r="F93" s="343"/>
      <c r="G93" s="349" t="s">
        <v>43</v>
      </c>
      <c r="H93" s="350"/>
      <c r="I93" s="187">
        <v>30</v>
      </c>
    </row>
    <row r="94" spans="1:9" ht="17" customHeight="1">
      <c r="A94" s="36"/>
      <c r="B94" s="270"/>
      <c r="C94" s="344"/>
      <c r="D94" s="344" t="s">
        <v>57</v>
      </c>
      <c r="E94" s="134" t="s">
        <v>17</v>
      </c>
      <c r="F94" s="344"/>
      <c r="G94" s="188" t="s">
        <v>23</v>
      </c>
      <c r="H94" s="302" t="s">
        <v>99</v>
      </c>
      <c r="I94" s="41"/>
    </row>
    <row r="95" spans="1:9" ht="17" customHeight="1">
      <c r="A95" s="45"/>
      <c r="B95" s="270"/>
      <c r="C95" s="265"/>
      <c r="D95" s="265"/>
      <c r="E95" s="149" t="str">
        <f>E68</f>
        <v>動物森友島 #8</v>
      </c>
      <c r="F95" s="265"/>
      <c r="G95" s="149" t="str">
        <f>G40</f>
        <v>周六聊Teen谷 # 9</v>
      </c>
      <c r="H95" s="274" t="s">
        <v>168</v>
      </c>
      <c r="I95" s="41"/>
    </row>
    <row r="96" spans="1:9" ht="17" customHeight="1" thickBot="1">
      <c r="A96" s="45"/>
      <c r="B96" s="270"/>
      <c r="C96" s="265"/>
      <c r="D96" s="265"/>
      <c r="E96" s="150"/>
      <c r="F96" s="310">
        <v>2350</v>
      </c>
      <c r="G96" s="157"/>
      <c r="H96" s="351" t="s">
        <v>100</v>
      </c>
      <c r="I96" s="41"/>
    </row>
    <row r="97" spans="1:9" s="20" customFormat="1" ht="17" customHeight="1" thickBot="1">
      <c r="A97" s="11" t="s">
        <v>9</v>
      </c>
      <c r="B97" s="345"/>
      <c r="C97" s="346"/>
      <c r="D97" s="346" t="s">
        <v>46</v>
      </c>
      <c r="E97" s="32"/>
      <c r="F97" s="346"/>
      <c r="G97" s="189"/>
      <c r="H97" s="275"/>
      <c r="I97" s="44" t="s">
        <v>9</v>
      </c>
    </row>
    <row r="98" spans="1:9" ht="17" customHeight="1">
      <c r="A98" s="21"/>
      <c r="B98" s="49" t="s">
        <v>17</v>
      </c>
      <c r="C98" s="186"/>
      <c r="D98" s="186"/>
      <c r="E98" s="186"/>
      <c r="F98" s="186"/>
      <c r="G98" s="190" t="s">
        <v>23</v>
      </c>
      <c r="H98" s="109" t="s">
        <v>20</v>
      </c>
      <c r="I98" s="29"/>
    </row>
    <row r="99" spans="1:9" ht="17" customHeight="1">
      <c r="A99" s="45"/>
      <c r="B99" s="89"/>
      <c r="C99" s="6"/>
      <c r="D99" s="6" t="str">
        <f>D58</f>
        <v>兄弟幫 Big Boys Club (2505 EPI)</v>
      </c>
      <c r="E99" s="6"/>
      <c r="F99" s="180"/>
      <c r="G99" s="191" t="str">
        <f>G68</f>
        <v>新聞透視 # 10</v>
      </c>
      <c r="H99" s="105" t="str">
        <f>H34</f>
        <v>新聞掏寶 # 240</v>
      </c>
      <c r="I99" s="41"/>
    </row>
    <row r="100" spans="1:9" ht="17" customHeight="1">
      <c r="A100" s="30">
        <v>30</v>
      </c>
      <c r="B100" s="69" t="str">
        <f>B59</f>
        <v># 1821</v>
      </c>
      <c r="C100" s="69" t="str">
        <f>C59</f>
        <v># 1822</v>
      </c>
      <c r="D100" s="69" t="str">
        <f>D59</f>
        <v># 1823</v>
      </c>
      <c r="E100" s="69" t="str">
        <f>E59</f>
        <v># 1824</v>
      </c>
      <c r="F100" s="69" t="str">
        <f>F59</f>
        <v># 1825</v>
      </c>
      <c r="G100" s="182"/>
      <c r="H100" s="192"/>
      <c r="I100" s="35">
        <v>30</v>
      </c>
    </row>
    <row r="101" spans="1:9" ht="17" customHeight="1">
      <c r="A101" s="45"/>
      <c r="B101" s="94" t="s">
        <v>17</v>
      </c>
      <c r="C101" s="38"/>
      <c r="D101" s="39"/>
      <c r="E101" s="39"/>
      <c r="F101" s="193"/>
      <c r="G101" s="164" t="s">
        <v>23</v>
      </c>
      <c r="H101" s="109" t="s">
        <v>20</v>
      </c>
      <c r="I101" s="194"/>
    </row>
    <row r="102" spans="1:9" s="20" customFormat="1" ht="17" customHeight="1" thickBot="1">
      <c r="A102" s="11" t="s">
        <v>10</v>
      </c>
      <c r="B102" s="177"/>
      <c r="C102" s="6"/>
      <c r="D102" s="57" t="s">
        <v>97</v>
      </c>
      <c r="F102" s="57"/>
      <c r="G102" s="195" t="s">
        <v>183</v>
      </c>
      <c r="H102" s="79" t="str">
        <f>H61</f>
        <v>財經透視 # 10</v>
      </c>
      <c r="I102" s="14" t="s">
        <v>10</v>
      </c>
    </row>
    <row r="103" spans="1:9" ht="17" customHeight="1">
      <c r="A103" s="107"/>
      <c r="B103" s="54" t="str">
        <f>B83</f>
        <v># 14</v>
      </c>
      <c r="C103" s="57" t="str">
        <f>"# " &amp; VALUE(RIGHT(B103,2)+1)</f>
        <v># 15</v>
      </c>
      <c r="D103" s="57" t="str">
        <f>"# " &amp; VALUE(RIGHT(C103,2)+1)</f>
        <v># 16</v>
      </c>
      <c r="E103" s="57" t="str">
        <f>"# " &amp; VALUE(RIGHT(D103,2)+1)</f>
        <v># 17</v>
      </c>
      <c r="F103" s="57" t="str">
        <f>"# " &amp; VALUE(RIGHT(E103,2)+1)</f>
        <v># 18</v>
      </c>
      <c r="G103" s="164" t="s">
        <v>23</v>
      </c>
      <c r="H103" s="109" t="s">
        <v>20</v>
      </c>
      <c r="I103" s="110"/>
    </row>
    <row r="104" spans="1:9" ht="17" customHeight="1">
      <c r="A104" s="196">
        <v>30</v>
      </c>
      <c r="B104" s="31"/>
      <c r="C104" s="69"/>
      <c r="D104" s="69"/>
      <c r="E104" s="69"/>
      <c r="F104" s="70"/>
      <c r="G104" s="195" t="s">
        <v>184</v>
      </c>
      <c r="H104" s="105" t="str">
        <f>H68</f>
        <v>星期日檔案 # 10</v>
      </c>
      <c r="I104" s="113">
        <v>30</v>
      </c>
    </row>
    <row r="105" spans="1:9" ht="17" customHeight="1">
      <c r="A105" s="114"/>
      <c r="B105" s="94" t="s">
        <v>17</v>
      </c>
      <c r="C105" s="38"/>
      <c r="D105" s="39"/>
      <c r="E105" s="39"/>
      <c r="F105" s="193"/>
      <c r="G105" s="164" t="s">
        <v>23</v>
      </c>
      <c r="H105" s="131" t="s">
        <v>23</v>
      </c>
      <c r="I105" s="60"/>
    </row>
    <row r="106" spans="1:9" s="20" customFormat="1" ht="17" customHeight="1" thickBot="1">
      <c r="A106" s="11" t="s">
        <v>11</v>
      </c>
      <c r="B106" s="54"/>
      <c r="C106" s="5"/>
      <c r="D106" s="57" t="str">
        <f>$D$76</f>
        <v>痞子無間道 YOUR FINESSE (25 EPI)</v>
      </c>
      <c r="E106" s="57"/>
      <c r="F106" s="56"/>
      <c r="G106" s="178" t="s">
        <v>113</v>
      </c>
      <c r="H106" s="115"/>
      <c r="I106" s="44" t="s">
        <v>11</v>
      </c>
    </row>
    <row r="107" spans="1:9" ht="17" customHeight="1">
      <c r="A107" s="107"/>
      <c r="B107" s="54" t="str">
        <f>B77</f>
        <v># 16</v>
      </c>
      <c r="C107" s="57" t="str">
        <f>"# " &amp; VALUE(RIGHT(B107,2)+1)</f>
        <v># 17</v>
      </c>
      <c r="D107" s="57" t="str">
        <f>"# " &amp; VALUE(RIGHT(C107,2)+1)</f>
        <v># 18</v>
      </c>
      <c r="E107" s="57" t="str">
        <f>"# " &amp; VALUE(RIGHT(D107,2)+1)</f>
        <v># 19</v>
      </c>
      <c r="F107" s="56" t="str">
        <f>"# " &amp; VALUE(RIGHT(E107,2)+1)</f>
        <v># 20</v>
      </c>
      <c r="G107" s="179"/>
      <c r="H107" s="115"/>
      <c r="I107" s="52"/>
    </row>
    <row r="108" spans="1:9" ht="17" customHeight="1">
      <c r="A108" s="73">
        <v>30</v>
      </c>
      <c r="B108" s="61"/>
      <c r="C108" s="69"/>
      <c r="D108" s="69"/>
      <c r="E108" s="69"/>
      <c r="F108" s="70"/>
      <c r="G108" s="197"/>
      <c r="H108" s="172" t="str">
        <f>H77</f>
        <v>中年好聲音3 #18</v>
      </c>
      <c r="I108" s="58">
        <v>30</v>
      </c>
    </row>
    <row r="109" spans="1:9" ht="17" customHeight="1">
      <c r="A109" s="114"/>
      <c r="B109" s="198" t="s">
        <v>17</v>
      </c>
      <c r="C109" s="38"/>
      <c r="D109" s="38" t="str">
        <f>$E$72</f>
        <v xml:space="preserve">愛．回家之開心速遞  Lo And Behold </v>
      </c>
      <c r="E109" s="38"/>
      <c r="F109" s="64"/>
      <c r="G109" s="199" t="s">
        <v>23</v>
      </c>
      <c r="H109" s="115"/>
      <c r="I109" s="60"/>
    </row>
    <row r="110" spans="1:9" s="20" customFormat="1" ht="17" customHeight="1" thickBot="1">
      <c r="A110" s="11" t="s">
        <v>12</v>
      </c>
      <c r="B110" s="31" t="str">
        <f>B73</f>
        <v># 2504</v>
      </c>
      <c r="C110" s="69" t="str">
        <f t="shared" ref="C110:D110" si="15">C73</f>
        <v># 2505</v>
      </c>
      <c r="D110" s="69" t="str">
        <f t="shared" si="15"/>
        <v># 2506</v>
      </c>
      <c r="E110" s="69" t="str">
        <f t="shared" ref="E110:F110" si="16">E73</f>
        <v># 2507</v>
      </c>
      <c r="F110" s="70" t="str">
        <f t="shared" si="16"/>
        <v># 2508</v>
      </c>
      <c r="G110" s="69" t="str">
        <f>G37</f>
        <v>思家大戰 # 65</v>
      </c>
      <c r="H110" s="200"/>
      <c r="I110" s="44" t="s">
        <v>12</v>
      </c>
    </row>
    <row r="111" spans="1:9" ht="17" customHeight="1">
      <c r="A111" s="107"/>
      <c r="B111" s="198" t="s">
        <v>17</v>
      </c>
      <c r="C111" s="80"/>
      <c r="D111" s="57" t="s">
        <v>41</v>
      </c>
      <c r="E111" s="38"/>
      <c r="F111" s="38"/>
      <c r="G111" s="57"/>
      <c r="H111" s="174"/>
      <c r="I111" s="52"/>
    </row>
    <row r="112" spans="1:9" ht="17" customHeight="1">
      <c r="A112" s="196">
        <v>30</v>
      </c>
      <c r="B112" s="31" t="str">
        <f>B71</f>
        <v># 62</v>
      </c>
      <c r="C112" s="69" t="str">
        <f t="shared" ref="C112:E112" si="17">C71</f>
        <v># 63</v>
      </c>
      <c r="D112" s="69" t="str">
        <f t="shared" ref="D112" si="18">D71</f>
        <v># 64</v>
      </c>
      <c r="E112" s="69" t="str">
        <f t="shared" si="17"/>
        <v># 65</v>
      </c>
      <c r="F112" s="69" t="str">
        <f t="shared" ref="F112" si="19">F71</f>
        <v># 66</v>
      </c>
      <c r="G112" s="69" t="str">
        <f>G71</f>
        <v># 67</v>
      </c>
      <c r="H112" s="201"/>
      <c r="I112" s="58">
        <v>30</v>
      </c>
    </row>
    <row r="113" spans="1:9" ht="17" customHeight="1">
      <c r="A113" s="73"/>
      <c r="B113" s="202" t="s">
        <v>17</v>
      </c>
      <c r="C113" s="80" t="s">
        <v>17</v>
      </c>
      <c r="D113" s="134" t="s">
        <v>17</v>
      </c>
      <c r="E113" s="37" t="s">
        <v>17</v>
      </c>
      <c r="F113" s="37" t="s">
        <v>17</v>
      </c>
      <c r="G113" s="164" t="s">
        <v>23</v>
      </c>
      <c r="H113" s="57" t="s">
        <v>41</v>
      </c>
      <c r="I113" s="75"/>
    </row>
    <row r="114" spans="1:9" s="20" customFormat="1" ht="17" customHeight="1" thickBot="1">
      <c r="A114" s="11" t="s">
        <v>15</v>
      </c>
      <c r="B114" s="83" t="str">
        <f>B68</f>
        <v>美食新聞報道 # 66</v>
      </c>
      <c r="C114" s="57" t="str">
        <f>$C$68</f>
        <v>獨嘉登機指南 #1</v>
      </c>
      <c r="D114" s="150" t="str">
        <f>D68</f>
        <v>美食新聞報道 # 67</v>
      </c>
      <c r="E114" s="32" t="str">
        <f>$E$68</f>
        <v>動物森友島 #8</v>
      </c>
      <c r="F114" s="33" t="str">
        <f>F68</f>
        <v>最強生命線 # 387</v>
      </c>
      <c r="G114" s="175"/>
      <c r="H114" s="69" t="str">
        <f>H71</f>
        <v># 68</v>
      </c>
      <c r="I114" s="44" t="s">
        <v>15</v>
      </c>
    </row>
    <row r="115" spans="1:9" ht="17" customHeight="1">
      <c r="A115" s="107"/>
      <c r="B115" s="94" t="s">
        <v>17</v>
      </c>
      <c r="C115" s="38"/>
      <c r="D115" s="39"/>
      <c r="E115" s="57"/>
      <c r="F115" s="39"/>
      <c r="G115" s="135"/>
      <c r="H115" s="131" t="s">
        <v>23</v>
      </c>
      <c r="I115" s="52"/>
    </row>
    <row r="116" spans="1:9" ht="17" customHeight="1">
      <c r="A116" s="196">
        <v>30</v>
      </c>
      <c r="B116" s="203"/>
      <c r="C116" s="57"/>
      <c r="D116" s="147" t="str">
        <f>D61</f>
        <v>玉樓春 Song of Youth (43 EPI)</v>
      </c>
      <c r="E116" s="139"/>
      <c r="F116" s="204"/>
      <c r="G116" s="205" t="s">
        <v>169</v>
      </c>
      <c r="H116" s="206" t="str">
        <f>H85</f>
        <v>鮮美湛江美景遊 #1</v>
      </c>
      <c r="I116" s="58">
        <v>30</v>
      </c>
    </row>
    <row r="117" spans="1:9" ht="17" customHeight="1">
      <c r="A117" s="73"/>
      <c r="B117" s="54" t="str">
        <f>B62</f>
        <v># 21</v>
      </c>
      <c r="C117" s="57" t="str">
        <f>C62</f>
        <v># 22</v>
      </c>
      <c r="D117" s="57" t="str">
        <f>D62</f>
        <v># 23</v>
      </c>
      <c r="E117" s="57" t="str">
        <f>E62</f>
        <v># 24</v>
      </c>
      <c r="F117" s="57" t="str">
        <f>F62</f>
        <v># 25</v>
      </c>
      <c r="G117" s="181"/>
      <c r="H117" s="207" t="s">
        <v>92</v>
      </c>
      <c r="I117" s="60"/>
    </row>
    <row r="118" spans="1:9" s="20" customFormat="1" ht="17" customHeight="1" thickBot="1">
      <c r="A118" s="11" t="s">
        <v>13</v>
      </c>
      <c r="B118" s="61"/>
      <c r="C118" s="69"/>
      <c r="D118" s="69"/>
      <c r="E118" s="69"/>
      <c r="F118" s="69"/>
      <c r="G118" s="179"/>
      <c r="H118" s="151" t="str">
        <f>G91</f>
        <v>勁歌金榜 # 10</v>
      </c>
      <c r="I118" s="44" t="s">
        <v>13</v>
      </c>
    </row>
    <row r="119" spans="1:9" ht="17" customHeight="1">
      <c r="A119" s="45"/>
      <c r="B119" s="198" t="s">
        <v>17</v>
      </c>
      <c r="C119" s="80"/>
      <c r="D119" s="245" t="str">
        <f>D$40</f>
        <v>*流行都市  Big City Shop 2025</v>
      </c>
      <c r="E119" s="38"/>
      <c r="F119" s="64"/>
      <c r="G119" s="181"/>
      <c r="H119" s="208" t="s">
        <v>20</v>
      </c>
      <c r="I119" s="41"/>
    </row>
    <row r="120" spans="1:9" ht="17" customHeight="1">
      <c r="A120" s="196" t="s">
        <v>2</v>
      </c>
      <c r="B120" s="31" t="str">
        <f>B$41</f>
        <v># 1666</v>
      </c>
      <c r="C120" s="69" t="str">
        <f>C$41</f>
        <v># 1667</v>
      </c>
      <c r="D120" s="246" t="str">
        <f>D$41</f>
        <v># 1668</v>
      </c>
      <c r="E120" s="69" t="str">
        <f>E$41</f>
        <v># 1669</v>
      </c>
      <c r="F120" s="209" t="s">
        <v>149</v>
      </c>
      <c r="G120" s="150"/>
      <c r="H120" s="117" t="str">
        <f>H38</f>
        <v>過節 # 7</v>
      </c>
      <c r="I120" s="58" t="s">
        <v>2</v>
      </c>
    </row>
    <row r="121" spans="1:9" ht="17" customHeight="1">
      <c r="A121" s="73"/>
      <c r="B121" s="177" t="s">
        <v>70</v>
      </c>
      <c r="C121" s="57"/>
      <c r="D121" s="57" t="s">
        <v>69</v>
      </c>
      <c r="E121" s="57"/>
      <c r="F121" s="57"/>
      <c r="G121" s="164" t="s">
        <v>23</v>
      </c>
      <c r="H121" s="76"/>
      <c r="I121" s="75"/>
    </row>
    <row r="122" spans="1:9" ht="17" customHeight="1" thickBot="1">
      <c r="A122" s="210" t="s">
        <v>14</v>
      </c>
      <c r="B122" s="211" t="s">
        <v>133</v>
      </c>
      <c r="C122" s="212" t="s">
        <v>150</v>
      </c>
      <c r="D122" s="212" t="s">
        <v>121</v>
      </c>
      <c r="E122" s="212" t="s">
        <v>151</v>
      </c>
      <c r="F122" s="212" t="s">
        <v>152</v>
      </c>
      <c r="G122" s="213" t="str">
        <f>G40</f>
        <v>周六聊Teen谷 # 9</v>
      </c>
      <c r="H122" s="214"/>
      <c r="I122" s="215" t="s">
        <v>14</v>
      </c>
    </row>
    <row r="123" spans="1:9" ht="17" customHeight="1" thickTop="1">
      <c r="A123" s="216"/>
      <c r="B123" s="217" t="s">
        <v>190</v>
      </c>
      <c r="C123" s="6"/>
      <c r="D123" s="6"/>
      <c r="E123" s="6"/>
      <c r="F123" s="6"/>
      <c r="G123" s="6"/>
      <c r="H123" s="233">
        <f ca="1">TODAY()</f>
        <v>45702</v>
      </c>
      <c r="I123" s="234"/>
    </row>
    <row r="124" spans="1:9" ht="17" customHeight="1"/>
    <row r="125" spans="1:9" ht="17" customHeight="1"/>
    <row r="126" spans="1:9" ht="17" customHeight="1"/>
  </sheetData>
  <mergeCells count="14">
    <mergeCell ref="C1:G1"/>
    <mergeCell ref="H2:I2"/>
    <mergeCell ref="B12:F12"/>
    <mergeCell ref="G11:H11"/>
    <mergeCell ref="E54:F54"/>
    <mergeCell ref="G42:H42"/>
    <mergeCell ref="G24:H24"/>
    <mergeCell ref="G25:H25"/>
    <mergeCell ref="E55:F55"/>
    <mergeCell ref="G63:H63"/>
    <mergeCell ref="H123:I123"/>
    <mergeCell ref="B65:F65"/>
    <mergeCell ref="G65:H65"/>
    <mergeCell ref="G93:H93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2DD3-6398-4CCC-AC3D-A5CF728CF3A5}">
  <dimension ref="A1:I126"/>
  <sheetViews>
    <sheetView zoomScale="70" zoomScaleNormal="70" workbookViewId="0">
      <pane ySplit="4" topLeftCell="A68" activePane="bottomLeft" state="frozen"/>
      <selection pane="bottomLeft" activeCell="B81" sqref="B81"/>
    </sheetView>
  </sheetViews>
  <sheetFormatPr defaultColWidth="9.453125" defaultRowHeight="15.5"/>
  <cols>
    <col min="1" max="1" width="7.6328125" style="218" customWidth="1"/>
    <col min="2" max="8" width="32.6328125" style="4" customWidth="1"/>
    <col min="9" max="9" width="7.6328125" style="219" customWidth="1"/>
    <col min="10" max="16384" width="9.453125" style="4"/>
  </cols>
  <sheetData>
    <row r="1" spans="1:9" ht="36" customHeight="1">
      <c r="A1" s="220"/>
      <c r="B1" s="3"/>
      <c r="C1" s="235" t="s">
        <v>191</v>
      </c>
      <c r="D1" s="235"/>
      <c r="E1" s="235"/>
      <c r="F1" s="235"/>
      <c r="G1" s="235"/>
      <c r="H1" s="3"/>
      <c r="I1" s="3"/>
    </row>
    <row r="2" spans="1:9" ht="17" customHeight="1" thickBot="1">
      <c r="A2" s="221" t="s">
        <v>192</v>
      </c>
      <c r="B2" s="6"/>
      <c r="C2" s="6"/>
      <c r="D2" s="1" t="s">
        <v>18</v>
      </c>
      <c r="E2" s="1"/>
      <c r="F2" s="7"/>
      <c r="G2" s="7"/>
      <c r="H2" s="236" t="s">
        <v>193</v>
      </c>
      <c r="I2" s="236"/>
    </row>
    <row r="3" spans="1:9" ht="17" customHeight="1" thickTop="1">
      <c r="A3" s="8" t="s">
        <v>19</v>
      </c>
      <c r="B3" s="9" t="s">
        <v>29</v>
      </c>
      <c r="C3" s="9" t="s">
        <v>30</v>
      </c>
      <c r="D3" s="9" t="s">
        <v>31</v>
      </c>
      <c r="E3" s="9" t="s">
        <v>194</v>
      </c>
      <c r="F3" s="9" t="s">
        <v>33</v>
      </c>
      <c r="G3" s="9" t="s">
        <v>34</v>
      </c>
      <c r="H3" s="9" t="s">
        <v>35</v>
      </c>
      <c r="I3" s="10" t="s">
        <v>19</v>
      </c>
    </row>
    <row r="4" spans="1:9" ht="17" customHeight="1" thickBot="1">
      <c r="A4" s="11"/>
      <c r="B4" s="12">
        <v>45726</v>
      </c>
      <c r="C4" s="12">
        <f t="shared" ref="C4:H4" si="0">SUM(B4+1)</f>
        <v>45727</v>
      </c>
      <c r="D4" s="13">
        <f t="shared" si="0"/>
        <v>45728</v>
      </c>
      <c r="E4" s="13">
        <f t="shared" si="0"/>
        <v>45729</v>
      </c>
      <c r="F4" s="13">
        <f t="shared" si="0"/>
        <v>45730</v>
      </c>
      <c r="G4" s="13">
        <f t="shared" si="0"/>
        <v>45731</v>
      </c>
      <c r="H4" s="13">
        <f t="shared" si="0"/>
        <v>45732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C52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日本學呢啲All-You-Can-Learn In Japan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LEFT($H$61,5) &amp; " # " &amp; VALUE(RIGHT($H$61,2)-1)</f>
        <v>財經透視  # 10</v>
      </c>
      <c r="C7" s="32" t="str">
        <f>B25</f>
        <v>新聞掏寶  # 240</v>
      </c>
      <c r="D7" s="33" t="str">
        <f t="shared" si="1"/>
        <v># 6</v>
      </c>
      <c r="E7" s="32" t="str">
        <f t="shared" si="1"/>
        <v># 6</v>
      </c>
      <c r="F7" s="33" t="str">
        <f t="shared" si="1"/>
        <v># 6</v>
      </c>
      <c r="G7" s="32" t="str">
        <f t="shared" si="1"/>
        <v># 10</v>
      </c>
      <c r="H7" s="34" t="str">
        <f>D68</f>
        <v>美食新聞報道 # 69</v>
      </c>
      <c r="I7" s="35">
        <v>30</v>
      </c>
    </row>
    <row r="8" spans="1:9" ht="17" customHeight="1">
      <c r="A8" s="36"/>
      <c r="B8" s="223" t="s">
        <v>17</v>
      </c>
      <c r="C8" s="38"/>
      <c r="D8" s="38"/>
      <c r="E8" s="39" t="str">
        <f>$E$70</f>
        <v>東張西望  Scoop 2025</v>
      </c>
      <c r="F8" s="38"/>
      <c r="G8" s="38" t="s">
        <v>44</v>
      </c>
      <c r="H8" s="40"/>
      <c r="I8" s="41"/>
    </row>
    <row r="9" spans="1:9" s="20" customFormat="1" ht="17" customHeight="1" thickBot="1">
      <c r="A9" s="11" t="s">
        <v>0</v>
      </c>
      <c r="B9" s="42" t="s">
        <v>195</v>
      </c>
      <c r="C9" s="43" t="str">
        <f t="shared" ref="C9:H9" si="2">"# " &amp; VALUE(RIGHT(B9,2)+1)</f>
        <v># 69</v>
      </c>
      <c r="D9" s="43" t="str">
        <f t="shared" si="2"/>
        <v># 70</v>
      </c>
      <c r="E9" s="43" t="str">
        <f t="shared" si="2"/>
        <v># 71</v>
      </c>
      <c r="F9" s="43" t="str">
        <f t="shared" si="2"/>
        <v># 72</v>
      </c>
      <c r="G9" s="43" t="str">
        <f t="shared" si="2"/>
        <v># 73</v>
      </c>
      <c r="H9" s="43" t="str">
        <f t="shared" si="2"/>
        <v># 74</v>
      </c>
      <c r="I9" s="44" t="s">
        <v>0</v>
      </c>
    </row>
    <row r="10" spans="1:9" ht="17" customHeight="1">
      <c r="A10" s="45"/>
      <c r="B10" s="247"/>
      <c r="C10" s="248"/>
      <c r="D10" s="248"/>
      <c r="E10" s="248"/>
      <c r="F10" s="249"/>
      <c r="G10" s="247"/>
      <c r="H10" s="250"/>
      <c r="I10" s="29"/>
    </row>
    <row r="11" spans="1:9" ht="17" customHeight="1">
      <c r="A11" s="30">
        <v>30</v>
      </c>
      <c r="B11" s="251"/>
      <c r="C11" s="251"/>
      <c r="D11" s="251"/>
      <c r="E11" s="251"/>
      <c r="F11" s="251"/>
      <c r="G11" s="252" t="s">
        <v>37</v>
      </c>
      <c r="H11" s="253"/>
      <c r="I11" s="35">
        <v>30</v>
      </c>
    </row>
    <row r="12" spans="1:9" ht="17" customHeight="1">
      <c r="A12" s="46"/>
      <c r="B12" s="252" t="s">
        <v>196</v>
      </c>
      <c r="C12" s="254"/>
      <c r="D12" s="254"/>
      <c r="E12" s="254"/>
      <c r="F12" s="255"/>
      <c r="G12" s="256"/>
      <c r="H12" s="257"/>
      <c r="I12" s="41"/>
    </row>
    <row r="13" spans="1:9" s="20" customFormat="1" ht="17" customHeight="1" thickBot="1">
      <c r="A13" s="47" t="s">
        <v>1</v>
      </c>
      <c r="B13" s="258"/>
      <c r="C13" s="259"/>
      <c r="D13" s="259"/>
      <c r="E13" s="259"/>
      <c r="F13" s="260"/>
      <c r="G13" s="261"/>
      <c r="H13" s="262"/>
      <c r="I13" s="44" t="s">
        <v>1</v>
      </c>
    </row>
    <row r="14" spans="1:9" ht="17" customHeight="1">
      <c r="A14" s="48"/>
      <c r="B14" s="49">
        <v>800565353</v>
      </c>
      <c r="C14" s="50"/>
      <c r="D14" s="50"/>
      <c r="E14" s="50"/>
      <c r="F14" s="50"/>
      <c r="G14" s="50"/>
      <c r="H14" s="51"/>
      <c r="I14" s="52"/>
    </row>
    <row r="15" spans="1:9" ht="17" customHeight="1">
      <c r="A15" s="53" t="s">
        <v>2</v>
      </c>
      <c r="B15" s="54"/>
      <c r="C15" s="224"/>
      <c r="D15" s="224"/>
      <c r="E15" s="226" t="s">
        <v>124</v>
      </c>
      <c r="F15" s="224"/>
      <c r="G15" s="226"/>
      <c r="H15" s="56"/>
      <c r="I15" s="58" t="s">
        <v>2</v>
      </c>
    </row>
    <row r="16" spans="1:9" ht="17" customHeight="1">
      <c r="A16" s="59"/>
      <c r="B16" s="54" t="s">
        <v>105</v>
      </c>
      <c r="C16" s="226" t="str">
        <f t="shared" ref="C16:H16" si="3">"# " &amp; VALUE(RIGHT(B16,2)+1)</f>
        <v># 6</v>
      </c>
      <c r="D16" s="226" t="str">
        <f t="shared" si="3"/>
        <v># 7</v>
      </c>
      <c r="E16" s="226" t="str">
        <f t="shared" si="3"/>
        <v># 8</v>
      </c>
      <c r="F16" s="226" t="str">
        <f t="shared" si="3"/>
        <v># 9</v>
      </c>
      <c r="G16" s="226" t="str">
        <f t="shared" si="3"/>
        <v># 10</v>
      </c>
      <c r="H16" s="56" t="str">
        <f t="shared" si="3"/>
        <v># 11</v>
      </c>
      <c r="I16" s="60"/>
    </row>
    <row r="17" spans="1:9" s="20" customFormat="1" ht="17" customHeight="1" thickBot="1">
      <c r="A17" s="47" t="s">
        <v>3</v>
      </c>
      <c r="B17" s="61" t="s">
        <v>24</v>
      </c>
      <c r="C17" s="62"/>
      <c r="D17" s="62"/>
      <c r="E17" s="62"/>
      <c r="F17" s="62"/>
      <c r="G17" s="62"/>
      <c r="H17" s="63"/>
      <c r="I17" s="44" t="s">
        <v>16</v>
      </c>
    </row>
    <row r="18" spans="1:9" s="20" customFormat="1" ht="17" customHeight="1">
      <c r="A18" s="47"/>
      <c r="B18" s="223" t="s">
        <v>17</v>
      </c>
      <c r="C18" s="38"/>
      <c r="D18" s="38"/>
      <c r="E18" s="38" t="s">
        <v>38</v>
      </c>
      <c r="F18" s="64"/>
      <c r="G18" s="65" t="s">
        <v>159</v>
      </c>
      <c r="H18" s="66" t="s">
        <v>91</v>
      </c>
      <c r="I18" s="67"/>
    </row>
    <row r="19" spans="1:9" ht="17" customHeight="1">
      <c r="A19" s="68" t="s">
        <v>2</v>
      </c>
      <c r="B19" s="31" t="s">
        <v>197</v>
      </c>
      <c r="C19" s="69" t="str">
        <f t="shared" ref="C19:F19" si="4">B73</f>
        <v># 2509</v>
      </c>
      <c r="D19" s="69" t="str">
        <f t="shared" si="4"/>
        <v># 2510</v>
      </c>
      <c r="E19" s="69" t="str">
        <f t="shared" si="4"/>
        <v># 2511</v>
      </c>
      <c r="F19" s="70" t="str">
        <f t="shared" si="4"/>
        <v># 2512</v>
      </c>
      <c r="G19" s="71" t="s">
        <v>198</v>
      </c>
      <c r="H19" s="72" t="s">
        <v>127</v>
      </c>
      <c r="I19" s="58" t="s">
        <v>2</v>
      </c>
    </row>
    <row r="20" spans="1:9" ht="17" customHeight="1">
      <c r="A20" s="73"/>
      <c r="B20" s="263" t="s">
        <v>68</v>
      </c>
      <c r="C20" s="264"/>
      <c r="D20" s="264"/>
      <c r="E20" s="264" t="s">
        <v>56</v>
      </c>
      <c r="F20" s="264"/>
      <c r="G20" s="265"/>
      <c r="H20" s="266"/>
      <c r="I20" s="75"/>
    </row>
    <row r="21" spans="1:9" s="20" customFormat="1" ht="17" customHeight="1" thickBot="1">
      <c r="A21" s="15" t="s">
        <v>4</v>
      </c>
      <c r="B21" s="267" t="s">
        <v>199</v>
      </c>
      <c r="C21" s="264" t="str">
        <f t="shared" ref="C21:H21" si="5">"# " &amp; VALUE(RIGHT(B21,4)+1)</f>
        <v># 1271</v>
      </c>
      <c r="D21" s="246" t="str">
        <f t="shared" si="5"/>
        <v># 1272</v>
      </c>
      <c r="E21" s="246" t="str">
        <f t="shared" si="5"/>
        <v># 1273</v>
      </c>
      <c r="F21" s="264" t="str">
        <f t="shared" si="5"/>
        <v># 1274</v>
      </c>
      <c r="G21" s="264" t="str">
        <f t="shared" si="5"/>
        <v># 1275</v>
      </c>
      <c r="H21" s="268" t="str">
        <f t="shared" si="5"/>
        <v># 1276</v>
      </c>
      <c r="I21" s="44" t="s">
        <v>4</v>
      </c>
    </row>
    <row r="22" spans="1:9" ht="17" customHeight="1">
      <c r="A22" s="77"/>
      <c r="B22" s="94" t="s">
        <v>17</v>
      </c>
      <c r="C22" s="38"/>
      <c r="D22" s="79" t="s">
        <v>200</v>
      </c>
      <c r="E22" s="38"/>
      <c r="F22" s="38"/>
      <c r="G22" s="223">
        <v>800551570</v>
      </c>
      <c r="H22" s="80"/>
      <c r="I22" s="81"/>
    </row>
    <row r="23" spans="1:9" ht="17" customHeight="1">
      <c r="A23" s="82" t="s">
        <v>2</v>
      </c>
      <c r="B23" s="31" t="s">
        <v>105</v>
      </c>
      <c r="C23" s="69" t="str">
        <f>B88</f>
        <v># 6</v>
      </c>
      <c r="D23" s="69" t="str">
        <f>"# " &amp; VALUE(RIGHT(C23,2)+1)</f>
        <v># 7</v>
      </c>
      <c r="E23" s="69" t="str">
        <f>"# " &amp; VALUE(RIGHT(D23,2)+1)</f>
        <v># 8</v>
      </c>
      <c r="F23" s="69" t="str">
        <f>"# " &amp; VALUE(RIGHT(E23,2)+1)</f>
        <v># 9</v>
      </c>
      <c r="G23" s="225"/>
      <c r="H23" s="85"/>
      <c r="I23" s="86" t="s">
        <v>2</v>
      </c>
    </row>
    <row r="24" spans="1:9" ht="17" customHeight="1">
      <c r="A24" s="87"/>
      <c r="B24" s="88" t="s">
        <v>17</v>
      </c>
      <c r="C24" s="89" t="s">
        <v>17</v>
      </c>
      <c r="D24" s="222" t="s">
        <v>17</v>
      </c>
      <c r="E24" s="222" t="s">
        <v>17</v>
      </c>
      <c r="F24" s="222" t="s">
        <v>17</v>
      </c>
      <c r="G24" s="241" t="s">
        <v>111</v>
      </c>
      <c r="H24" s="242"/>
      <c r="I24" s="91"/>
    </row>
    <row r="25" spans="1:9" ht="17" customHeight="1">
      <c r="A25" s="87"/>
      <c r="B25" s="56" t="str">
        <f>LEFT($H$34,5) &amp; " # " &amp; VALUE(RIGHT($H$34,3)-1)</f>
        <v>新聞掏寶  # 240</v>
      </c>
      <c r="C25" s="56" t="str">
        <f>B68</f>
        <v>美食新聞報道 # 68</v>
      </c>
      <c r="D25" s="225" t="str">
        <f>C68</f>
        <v>獨嘉登機指南 #2</v>
      </c>
      <c r="E25" s="225" t="str">
        <f>D68</f>
        <v>美食新聞報道 # 69</v>
      </c>
      <c r="F25" s="225" t="str">
        <f>E68</f>
        <v>動物森友島 #9</v>
      </c>
      <c r="G25" s="243" t="s">
        <v>112</v>
      </c>
      <c r="H25" s="244"/>
      <c r="I25" s="91"/>
    </row>
    <row r="26" spans="1:9" s="20" customFormat="1" ht="17" customHeight="1" thickBot="1">
      <c r="A26" s="92" t="s">
        <v>5</v>
      </c>
      <c r="B26" s="70"/>
      <c r="C26" s="56"/>
      <c r="D26" s="33"/>
      <c r="E26" s="33"/>
      <c r="F26" s="33"/>
      <c r="G26" s="225" t="s">
        <v>201</v>
      </c>
      <c r="H26" s="226" t="s">
        <v>202</v>
      </c>
      <c r="I26" s="93" t="s">
        <v>5</v>
      </c>
    </row>
    <row r="27" spans="1:9" ht="17" customHeight="1">
      <c r="A27" s="87"/>
      <c r="B27" s="94" t="s">
        <v>17</v>
      </c>
      <c r="C27" s="39"/>
      <c r="D27" s="39"/>
      <c r="E27" s="39"/>
      <c r="F27" s="39"/>
      <c r="G27" s="95"/>
      <c r="H27" s="89"/>
      <c r="I27" s="96"/>
    </row>
    <row r="28" spans="1:9" ht="17" customHeight="1">
      <c r="A28" s="97" t="s">
        <v>2</v>
      </c>
      <c r="B28" s="54"/>
      <c r="C28" s="226"/>
      <c r="D28" s="226" t="str">
        <f>D76</f>
        <v>痞子無間道 YOUR FINESSE (25 EPI)</v>
      </c>
      <c r="E28" s="226"/>
      <c r="F28" s="226"/>
      <c r="G28" s="227"/>
      <c r="H28" s="226"/>
      <c r="I28" s="86" t="s">
        <v>2</v>
      </c>
    </row>
    <row r="29" spans="1:9" ht="17" customHeight="1">
      <c r="A29" s="87"/>
      <c r="B29" s="54" t="s">
        <v>203</v>
      </c>
      <c r="C29" s="226" t="str">
        <f>B77</f>
        <v># 21</v>
      </c>
      <c r="D29" s="226" t="str">
        <f>"# " &amp; VALUE(RIGHT(D77,2)-1)</f>
        <v># 22</v>
      </c>
      <c r="E29" s="226" t="str">
        <f>"# " &amp; VALUE(RIGHT(E77,2)-1)</f>
        <v># 23</v>
      </c>
      <c r="F29" s="226" t="str">
        <f>E77</f>
        <v># 24</v>
      </c>
      <c r="G29" s="225"/>
      <c r="H29" s="226"/>
      <c r="I29" s="91"/>
    </row>
    <row r="30" spans="1:9" s="20" customFormat="1" ht="17" customHeight="1" thickBot="1">
      <c r="A30" s="92" t="s">
        <v>6</v>
      </c>
      <c r="B30" s="61"/>
      <c r="C30" s="69"/>
      <c r="D30" s="69"/>
      <c r="E30" s="69"/>
      <c r="F30" s="69"/>
      <c r="G30" s="99" t="s">
        <v>24</v>
      </c>
      <c r="H30" s="62"/>
      <c r="I30" s="100" t="s">
        <v>6</v>
      </c>
    </row>
    <row r="31" spans="1:9" ht="17" customHeight="1">
      <c r="A31" s="101"/>
      <c r="B31" s="94" t="s">
        <v>17</v>
      </c>
      <c r="C31" s="38"/>
      <c r="D31" s="38"/>
      <c r="E31" s="39" t="str">
        <f>$E$70</f>
        <v>東張西望  Scoop 2025</v>
      </c>
      <c r="F31" s="38"/>
      <c r="G31" s="6"/>
      <c r="H31" s="74"/>
      <c r="I31" s="75"/>
    </row>
    <row r="32" spans="1:9" ht="17" customHeight="1">
      <c r="A32" s="97" t="s">
        <v>2</v>
      </c>
      <c r="B32" s="31" t="str">
        <f>B9</f>
        <v># 68</v>
      </c>
      <c r="C32" s="69" t="str">
        <f t="shared" ref="C32:D32" si="6">"# " &amp; VALUE(RIGHT(B32,2)+1)</f>
        <v># 69</v>
      </c>
      <c r="D32" s="69" t="str">
        <f t="shared" si="6"/>
        <v># 70</v>
      </c>
      <c r="E32" s="69" t="str">
        <f t="shared" ref="E32:H32" si="7">E9</f>
        <v># 71</v>
      </c>
      <c r="F32" s="69" t="str">
        <f t="shared" si="7"/>
        <v># 72</v>
      </c>
      <c r="G32" s="69" t="str">
        <f t="shared" si="7"/>
        <v># 73</v>
      </c>
      <c r="H32" s="72" t="str">
        <f t="shared" si="7"/>
        <v># 74</v>
      </c>
      <c r="I32" s="58" t="s">
        <v>2</v>
      </c>
    </row>
    <row r="33" spans="1:9" ht="17" customHeight="1">
      <c r="A33" s="87"/>
      <c r="B33" s="94" t="s">
        <v>17</v>
      </c>
      <c r="C33" s="39"/>
      <c r="D33" s="226" t="s">
        <v>101</v>
      </c>
      <c r="E33" s="226"/>
      <c r="F33" s="226"/>
      <c r="G33" s="102" t="s">
        <v>20</v>
      </c>
      <c r="H33" s="353" t="s">
        <v>25</v>
      </c>
      <c r="I33" s="103"/>
    </row>
    <row r="34" spans="1:9" ht="17" customHeight="1">
      <c r="A34" s="87"/>
      <c r="B34" s="54" t="s">
        <v>204</v>
      </c>
      <c r="C34" s="226" t="str">
        <f>B59</f>
        <v># 1826</v>
      </c>
      <c r="D34" s="226" t="str">
        <f>C59</f>
        <v># 1827</v>
      </c>
      <c r="E34" s="226" t="str">
        <f>D59</f>
        <v># 1828</v>
      </c>
      <c r="F34" s="226" t="str">
        <f>E59</f>
        <v># 1829</v>
      </c>
      <c r="G34" s="104" t="s">
        <v>205</v>
      </c>
      <c r="H34" s="292" t="s">
        <v>206</v>
      </c>
      <c r="I34" s="103"/>
    </row>
    <row r="35" spans="1:9" s="20" customFormat="1" ht="17" customHeight="1" thickBot="1">
      <c r="A35" s="92" t="s">
        <v>7</v>
      </c>
      <c r="B35" s="54"/>
      <c r="C35" s="226"/>
      <c r="D35" s="69"/>
      <c r="E35" s="69"/>
      <c r="F35" s="106">
        <v>1255</v>
      </c>
      <c r="G35" s="32"/>
      <c r="H35" s="352" t="s">
        <v>26</v>
      </c>
      <c r="I35" s="14" t="s">
        <v>7</v>
      </c>
    </row>
    <row r="36" spans="1:9" ht="17" customHeight="1">
      <c r="A36" s="107"/>
      <c r="B36" s="80" t="s">
        <v>17</v>
      </c>
      <c r="C36" s="39"/>
      <c r="D36" s="39"/>
      <c r="E36" s="39" t="s">
        <v>56</v>
      </c>
      <c r="F36" s="39"/>
      <c r="G36" s="108" t="s">
        <v>102</v>
      </c>
      <c r="H36" s="109" t="s">
        <v>207</v>
      </c>
      <c r="I36" s="110"/>
    </row>
    <row r="37" spans="1:9" ht="17" customHeight="1">
      <c r="A37" s="73"/>
      <c r="B37" s="226" t="str">
        <f>B21</f>
        <v># 1270</v>
      </c>
      <c r="C37" s="226" t="str">
        <f t="shared" ref="C37:F37" si="8">"# " &amp; VALUE(RIGHT(B37,4)+1)</f>
        <v># 1271</v>
      </c>
      <c r="D37" s="226" t="str">
        <f t="shared" si="8"/>
        <v># 1272</v>
      </c>
      <c r="E37" s="226" t="str">
        <f t="shared" si="8"/>
        <v># 1273</v>
      </c>
      <c r="F37" s="226" t="str">
        <f t="shared" si="8"/>
        <v># 1274</v>
      </c>
      <c r="G37" s="104" t="s">
        <v>208</v>
      </c>
      <c r="I37" s="103"/>
    </row>
    <row r="38" spans="1:9" ht="17" customHeight="1">
      <c r="A38" s="53" t="s">
        <v>2</v>
      </c>
      <c r="B38" s="69"/>
      <c r="C38" s="69"/>
      <c r="D38" s="69"/>
      <c r="E38" s="69"/>
      <c r="F38" s="111">
        <v>1320</v>
      </c>
      <c r="G38" s="32" t="s">
        <v>28</v>
      </c>
      <c r="H38" s="112" t="s">
        <v>209</v>
      </c>
      <c r="I38" s="113" t="s">
        <v>2</v>
      </c>
    </row>
    <row r="39" spans="1:9" ht="17" customHeight="1">
      <c r="A39" s="114"/>
      <c r="B39" s="263" t="s">
        <v>67</v>
      </c>
      <c r="C39" s="269"/>
      <c r="D39" s="251"/>
      <c r="E39" s="265"/>
      <c r="F39" s="265"/>
      <c r="G39" s="273" t="s">
        <v>65</v>
      </c>
      <c r="H39" s="115" t="s">
        <v>210</v>
      </c>
      <c r="I39" s="103"/>
    </row>
    <row r="40" spans="1:9" ht="17" customHeight="1" thickBot="1">
      <c r="A40" s="73"/>
      <c r="B40" s="270"/>
      <c r="C40" s="264"/>
      <c r="D40" s="271" t="s">
        <v>211</v>
      </c>
      <c r="E40" s="264"/>
      <c r="F40" s="264"/>
      <c r="G40" s="274" t="s">
        <v>212</v>
      </c>
      <c r="H40" s="115"/>
      <c r="I40" s="103"/>
    </row>
    <row r="41" spans="1:9" s="20" customFormat="1" ht="17" customHeight="1" thickBot="1">
      <c r="A41" s="116" t="s">
        <v>8</v>
      </c>
      <c r="B41" s="270" t="s">
        <v>213</v>
      </c>
      <c r="C41" s="264" t="str">
        <f>"# " &amp; VALUE(RIGHT(B41,4)+1)</f>
        <v># 1672</v>
      </c>
      <c r="D41" s="264" t="str">
        <f>"# " &amp; VALUE(RIGHT(C41,4)+1)</f>
        <v># 1673</v>
      </c>
      <c r="E41" s="264" t="str">
        <f>"# " &amp; VALUE(RIGHT(D41,4)+1)</f>
        <v># 1674</v>
      </c>
      <c r="F41" s="264" t="str">
        <f>"# " &amp; VALUE(RIGHT(E41,4)+1)</f>
        <v># 1675</v>
      </c>
      <c r="G41" s="275" t="s">
        <v>21</v>
      </c>
      <c r="H41" s="117"/>
      <c r="I41" s="14" t="s">
        <v>8</v>
      </c>
    </row>
    <row r="42" spans="1:9" ht="17" customHeight="1">
      <c r="A42" s="101"/>
      <c r="B42" s="270"/>
      <c r="C42" s="264"/>
      <c r="D42" s="264"/>
      <c r="E42" s="264"/>
      <c r="F42" s="272">
        <v>1405</v>
      </c>
      <c r="G42" s="239" t="s">
        <v>107</v>
      </c>
      <c r="H42" s="240"/>
      <c r="I42" s="96"/>
    </row>
    <row r="43" spans="1:9" ht="17" customHeight="1">
      <c r="A43" s="87"/>
      <c r="B43" s="223" t="s">
        <v>17</v>
      </c>
      <c r="C43" s="38"/>
      <c r="D43" s="38"/>
      <c r="E43" s="38" t="s">
        <v>38</v>
      </c>
      <c r="F43" s="38"/>
      <c r="G43" s="225" t="str">
        <f>B68</f>
        <v>美食新聞報道 # 68</v>
      </c>
      <c r="H43" s="226" t="str">
        <f>D68</f>
        <v>美食新聞報道 # 69</v>
      </c>
      <c r="I43" s="91"/>
    </row>
    <row r="44" spans="1:9" ht="17" customHeight="1">
      <c r="A44" s="118" t="s">
        <v>2</v>
      </c>
      <c r="B44" s="33" t="str">
        <f>B19</f>
        <v># 2508</v>
      </c>
      <c r="C44" s="226" t="str">
        <f>C19</f>
        <v># 2509</v>
      </c>
      <c r="D44" s="226" t="str">
        <f>C73</f>
        <v># 2510</v>
      </c>
      <c r="E44" s="69" t="str">
        <f>D73</f>
        <v># 2511</v>
      </c>
      <c r="F44" s="69" t="str">
        <f>E73</f>
        <v># 2512</v>
      </c>
      <c r="G44" s="33"/>
      <c r="H44" s="69"/>
      <c r="I44" s="86" t="s">
        <v>2</v>
      </c>
    </row>
    <row r="45" spans="1:9" ht="17" customHeight="1">
      <c r="A45" s="119"/>
      <c r="B45" s="94" t="s">
        <v>17</v>
      </c>
      <c r="C45" s="39"/>
      <c r="D45" s="88"/>
      <c r="E45" s="80"/>
      <c r="F45" s="80"/>
      <c r="G45" s="102" t="s">
        <v>20</v>
      </c>
      <c r="H45" s="131" t="s">
        <v>23</v>
      </c>
      <c r="I45" s="121"/>
    </row>
    <row r="46" spans="1:9" s="20" customFormat="1" ht="17" customHeight="1" thickBot="1">
      <c r="A46" s="122">
        <v>1500</v>
      </c>
      <c r="B46" s="54"/>
      <c r="C46" s="224" t="s">
        <v>214</v>
      </c>
      <c r="D46" s="56"/>
      <c r="E46" s="224" t="s">
        <v>215</v>
      </c>
      <c r="F46" s="226"/>
      <c r="G46" s="150"/>
      <c r="H46" s="76" t="str">
        <f>G95</f>
        <v>醫度講 #16</v>
      </c>
      <c r="I46" s="123">
        <v>1500</v>
      </c>
    </row>
    <row r="47" spans="1:9" ht="17" customHeight="1">
      <c r="A47" s="124"/>
      <c r="B47" s="54" t="s">
        <v>145</v>
      </c>
      <c r="C47" s="226" t="str">
        <f>B83</f>
        <v># 19</v>
      </c>
      <c r="D47" s="56" t="str">
        <f>C83</f>
        <v># 20</v>
      </c>
      <c r="E47" s="226" t="str">
        <f>D83</f>
        <v># 1000001</v>
      </c>
      <c r="F47" s="226" t="str">
        <f>E83</f>
        <v># 1000002</v>
      </c>
      <c r="G47" s="130"/>
      <c r="H47" s="379" t="s">
        <v>47</v>
      </c>
      <c r="I47" s="126"/>
    </row>
    <row r="48" spans="1:9" ht="17" customHeight="1">
      <c r="A48" s="127">
        <v>30</v>
      </c>
      <c r="B48" s="61"/>
      <c r="C48" s="69"/>
      <c r="D48" s="209"/>
      <c r="E48" s="69"/>
      <c r="F48" s="111"/>
      <c r="G48" s="354" t="s">
        <v>216</v>
      </c>
      <c r="H48" s="380" t="s">
        <v>217</v>
      </c>
      <c r="I48" s="86" t="s">
        <v>2</v>
      </c>
    </row>
    <row r="49" spans="1:9" ht="17" customHeight="1">
      <c r="A49" s="119"/>
      <c r="B49" s="94" t="s">
        <v>17</v>
      </c>
      <c r="C49" s="38"/>
      <c r="D49" s="79" t="str">
        <f>D22</f>
        <v>江湖見 Journey to Jianghu (15 EPI)</v>
      </c>
      <c r="E49" s="38"/>
      <c r="F49" s="38"/>
      <c r="G49" s="130"/>
      <c r="H49" s="328" t="s">
        <v>48</v>
      </c>
      <c r="I49" s="91"/>
    </row>
    <row r="50" spans="1:9" s="20" customFormat="1" ht="17" customHeight="1" thickBot="1">
      <c r="A50" s="122">
        <v>1600</v>
      </c>
      <c r="B50" s="31" t="str">
        <f>B23</f>
        <v># 5</v>
      </c>
      <c r="C50" s="69" t="str">
        <f>B88</f>
        <v># 6</v>
      </c>
      <c r="D50" s="69" t="str">
        <f>"# " &amp; VALUE(RIGHT(C50,2)+1)</f>
        <v># 7</v>
      </c>
      <c r="E50" s="69" t="str">
        <f>"# " &amp; VALUE(RIGHT(D50,2)+1)</f>
        <v># 8</v>
      </c>
      <c r="F50" s="69" t="str">
        <f>"# " &amp; VALUE(RIGHT(E50,2)+1)</f>
        <v># 9</v>
      </c>
      <c r="G50" s="130"/>
      <c r="H50" s="381"/>
      <c r="I50" s="123">
        <v>1600</v>
      </c>
    </row>
    <row r="51" spans="1:9" ht="17" customHeight="1">
      <c r="A51" s="21"/>
      <c r="B51" s="133" t="s">
        <v>218</v>
      </c>
      <c r="C51" s="222" t="s">
        <v>74</v>
      </c>
      <c r="D51" s="134" t="s">
        <v>76</v>
      </c>
      <c r="E51" s="80" t="s">
        <v>78</v>
      </c>
      <c r="F51" s="223" t="s">
        <v>50</v>
      </c>
      <c r="G51" s="130"/>
      <c r="H51" s="131" t="s">
        <v>23</v>
      </c>
      <c r="I51" s="81"/>
    </row>
    <row r="52" spans="1:9" ht="17" customHeight="1">
      <c r="A52" s="45"/>
      <c r="B52" s="136" t="s">
        <v>219</v>
      </c>
      <c r="C52" s="137" t="s">
        <v>220</v>
      </c>
      <c r="D52" s="138" t="s">
        <v>221</v>
      </c>
      <c r="E52" s="139" t="s">
        <v>222</v>
      </c>
      <c r="F52" s="355" t="s">
        <v>223</v>
      </c>
      <c r="G52" s="356"/>
      <c r="H52" s="357" t="str">
        <f>G81</f>
        <v>意料之踪 # 8</v>
      </c>
      <c r="I52" s="142"/>
    </row>
    <row r="53" spans="1:9" ht="16.75" customHeight="1">
      <c r="A53" s="30">
        <v>30</v>
      </c>
      <c r="B53" s="31" t="s">
        <v>123</v>
      </c>
      <c r="C53" s="33" t="s">
        <v>127</v>
      </c>
      <c r="D53" s="33" t="s">
        <v>127</v>
      </c>
      <c r="E53" s="33" t="s">
        <v>127</v>
      </c>
      <c r="F53" s="33" t="s">
        <v>224</v>
      </c>
      <c r="G53" s="143"/>
      <c r="H53" s="148"/>
      <c r="I53" s="144">
        <v>30</v>
      </c>
    </row>
    <row r="54" spans="1:9" ht="17" customHeight="1">
      <c r="A54" s="45"/>
      <c r="B54" s="145" t="s">
        <v>20</v>
      </c>
      <c r="C54" s="358" t="s">
        <v>225</v>
      </c>
      <c r="D54" s="147" t="s">
        <v>226</v>
      </c>
      <c r="E54" s="237" t="s">
        <v>81</v>
      </c>
      <c r="F54" s="359"/>
      <c r="G54" s="102" t="s">
        <v>20</v>
      </c>
      <c r="H54" s="131" t="s">
        <v>23</v>
      </c>
      <c r="I54" s="121"/>
    </row>
    <row r="55" spans="1:9" ht="17" customHeight="1">
      <c r="A55" s="45"/>
      <c r="B55" s="166" t="s">
        <v>178</v>
      </c>
      <c r="C55" s="56" t="s">
        <v>130</v>
      </c>
      <c r="D55" s="226" t="s">
        <v>80</v>
      </c>
      <c r="E55" s="229" t="s">
        <v>227</v>
      </c>
      <c r="F55" s="360"/>
      <c r="G55" s="150" t="s">
        <v>177</v>
      </c>
      <c r="H55" s="228" t="str">
        <f>G68</f>
        <v>新聞透視 # 11</v>
      </c>
      <c r="I55" s="121"/>
    </row>
    <row r="56" spans="1:9" s="20" customFormat="1" ht="17" customHeight="1" thickBot="1">
      <c r="A56" s="152">
        <v>1700</v>
      </c>
      <c r="B56" s="361"/>
      <c r="C56" s="69" t="s">
        <v>198</v>
      </c>
      <c r="D56" s="33" t="s">
        <v>127</v>
      </c>
      <c r="E56" s="225" t="s">
        <v>228</v>
      </c>
      <c r="F56" s="69" t="str">
        <f>"# " &amp; VALUE(RIGHT(E56,2)+1)</f>
        <v># 76</v>
      </c>
      <c r="G56" s="154">
        <v>1650</v>
      </c>
      <c r="H56" s="228"/>
      <c r="I56" s="123">
        <v>1700</v>
      </c>
    </row>
    <row r="57" spans="1:9" ht="17" customHeight="1">
      <c r="A57" s="77"/>
      <c r="B57" s="38" t="s">
        <v>84</v>
      </c>
      <c r="C57" s="155"/>
      <c r="D57" s="80"/>
      <c r="E57" s="80"/>
      <c r="F57" s="80"/>
      <c r="G57" s="102" t="s">
        <v>20</v>
      </c>
      <c r="H57" s="131" t="s">
        <v>23</v>
      </c>
      <c r="I57" s="81"/>
    </row>
    <row r="58" spans="1:9" ht="17" customHeight="1">
      <c r="A58" s="119"/>
      <c r="B58" s="89"/>
      <c r="C58" s="226"/>
      <c r="D58" s="156" t="s">
        <v>83</v>
      </c>
      <c r="E58" s="6"/>
      <c r="F58" s="6"/>
      <c r="G58" s="157" t="s">
        <v>178</v>
      </c>
      <c r="H58" s="228" t="str">
        <f>H34</f>
        <v>新聞掏寶 # 241</v>
      </c>
      <c r="I58" s="121"/>
    </row>
    <row r="59" spans="1:9" ht="17" customHeight="1">
      <c r="A59" s="127">
        <v>30</v>
      </c>
      <c r="B59" s="69" t="s">
        <v>229</v>
      </c>
      <c r="C59" s="69" t="str">
        <f>"# " &amp; VALUE(RIGHT(B59,4)+1)</f>
        <v># 1827</v>
      </c>
      <c r="D59" s="69" t="str">
        <f>"# " &amp; VALUE(RIGHT(C59,4)+1)</f>
        <v># 1828</v>
      </c>
      <c r="E59" s="69" t="str">
        <f>"# " &amp; VALUE(RIGHT(D59,4)+1)</f>
        <v># 1829</v>
      </c>
      <c r="F59" s="69" t="str">
        <f>"# " &amp; VALUE(RIGHT(E59,4)+1)</f>
        <v># 1830</v>
      </c>
      <c r="G59" s="157"/>
      <c r="H59" s="158"/>
      <c r="I59" s="144">
        <v>30</v>
      </c>
    </row>
    <row r="60" spans="1:9" ht="17" customHeight="1">
      <c r="A60" s="159"/>
      <c r="B60" s="89" t="s">
        <v>85</v>
      </c>
      <c r="C60" s="89"/>
      <c r="D60" s="89"/>
      <c r="E60" s="89"/>
      <c r="F60" s="89"/>
      <c r="G60" s="102" t="s">
        <v>20</v>
      </c>
      <c r="H60" s="300" t="s">
        <v>64</v>
      </c>
      <c r="I60" s="121"/>
    </row>
    <row r="61" spans="1:9" ht="17" customHeight="1">
      <c r="A61" s="119"/>
      <c r="B61" s="89"/>
      <c r="C61" s="89"/>
      <c r="D61" s="147" t="s">
        <v>230</v>
      </c>
      <c r="E61" s="147"/>
      <c r="F61" s="147"/>
      <c r="G61" s="104" t="str">
        <f>G37</f>
        <v>思家大戰 # 66</v>
      </c>
      <c r="H61" s="271" t="s">
        <v>231</v>
      </c>
      <c r="I61" s="121"/>
    </row>
    <row r="62" spans="1:9" s="20" customFormat="1" ht="17" customHeight="1" thickBot="1">
      <c r="A62" s="122">
        <v>1800</v>
      </c>
      <c r="B62" s="226" t="s">
        <v>232</v>
      </c>
      <c r="C62" s="226" t="str">
        <f>"# " &amp; VALUE(RIGHT(B62,2)+1)</f>
        <v># 27</v>
      </c>
      <c r="D62" s="226" t="str">
        <f>"# " &amp; VALUE(RIGHT(C62,2)+1)</f>
        <v># 28</v>
      </c>
      <c r="E62" s="226" t="str">
        <f>"# " &amp; VALUE(RIGHT(D62,2)+1)</f>
        <v># 29</v>
      </c>
      <c r="F62" s="226" t="str">
        <f>"# " &amp; VALUE(RIGHT(E62,2)+1)</f>
        <v># 30</v>
      </c>
      <c r="G62" s="32"/>
      <c r="H62" s="352" t="s">
        <v>52</v>
      </c>
      <c r="I62" s="123">
        <v>1800</v>
      </c>
    </row>
    <row r="63" spans="1:9" ht="17" customHeight="1">
      <c r="A63" s="119"/>
      <c r="B63" s="226"/>
      <c r="C63" s="226"/>
      <c r="D63" s="226"/>
      <c r="E63" s="226"/>
      <c r="F63" s="56"/>
      <c r="G63" s="231" t="s">
        <v>233</v>
      </c>
      <c r="H63" s="232"/>
      <c r="I63" s="41"/>
    </row>
    <row r="64" spans="1:9" ht="17" customHeight="1" thickBot="1">
      <c r="A64" s="127">
        <v>30</v>
      </c>
      <c r="B64" s="160"/>
      <c r="C64" s="43"/>
      <c r="D64" s="43"/>
      <c r="E64" s="43"/>
      <c r="F64" s="161"/>
      <c r="G64" s="42" t="str">
        <f>E56</f>
        <v># 75</v>
      </c>
      <c r="H64" s="162" t="str">
        <f>F56</f>
        <v># 76</v>
      </c>
      <c r="I64" s="35">
        <v>30</v>
      </c>
    </row>
    <row r="65" spans="1:9" ht="17" customHeight="1">
      <c r="A65" s="119"/>
      <c r="B65" s="280" t="s">
        <v>234</v>
      </c>
      <c r="C65" s="254"/>
      <c r="D65" s="254"/>
      <c r="E65" s="254"/>
      <c r="F65" s="255"/>
      <c r="G65" s="281" t="s">
        <v>235</v>
      </c>
      <c r="H65" s="282"/>
      <c r="I65" s="41"/>
    </row>
    <row r="66" spans="1:9" s="20" customFormat="1" ht="12.65" customHeight="1" thickBot="1">
      <c r="A66" s="122">
        <v>1900</v>
      </c>
      <c r="B66" s="283"/>
      <c r="C66" s="283"/>
      <c r="D66" s="283"/>
      <c r="E66" s="283"/>
      <c r="F66" s="260">
        <v>1905</v>
      </c>
      <c r="G66" s="284"/>
      <c r="H66" s="285"/>
      <c r="I66" s="163">
        <v>1900</v>
      </c>
    </row>
    <row r="67" spans="1:9" s="20" customFormat="1" ht="17" customHeight="1">
      <c r="A67" s="152"/>
      <c r="B67" s="273" t="s">
        <v>87</v>
      </c>
      <c r="C67" s="286" t="s">
        <v>187</v>
      </c>
      <c r="D67" s="273" t="s">
        <v>87</v>
      </c>
      <c r="E67" s="286" t="s">
        <v>110</v>
      </c>
      <c r="F67" s="287" t="s">
        <v>88</v>
      </c>
      <c r="G67" s="288" t="s">
        <v>62</v>
      </c>
      <c r="H67" s="289" t="s">
        <v>63</v>
      </c>
      <c r="I67" s="165"/>
    </row>
    <row r="68" spans="1:9" s="20" customFormat="1" ht="17" customHeight="1">
      <c r="A68" s="152"/>
      <c r="B68" s="290" t="s">
        <v>236</v>
      </c>
      <c r="C68" s="291" t="s">
        <v>237</v>
      </c>
      <c r="D68" s="290" t="s">
        <v>238</v>
      </c>
      <c r="E68" s="291" t="s">
        <v>239</v>
      </c>
      <c r="F68" s="279" t="s">
        <v>240</v>
      </c>
      <c r="G68" s="274" t="s">
        <v>241</v>
      </c>
      <c r="H68" s="292" t="s">
        <v>242</v>
      </c>
      <c r="I68" s="167"/>
    </row>
    <row r="69" spans="1:9" s="20" customFormat="1" ht="17" customHeight="1">
      <c r="A69" s="45">
        <v>30</v>
      </c>
      <c r="B69" s="293" t="s">
        <v>90</v>
      </c>
      <c r="C69" s="294" t="s">
        <v>189</v>
      </c>
      <c r="D69" s="293" t="s">
        <v>90</v>
      </c>
      <c r="E69" s="294" t="s">
        <v>109</v>
      </c>
      <c r="F69" s="295" t="s">
        <v>243</v>
      </c>
      <c r="G69" s="296" t="s">
        <v>53</v>
      </c>
      <c r="H69" s="297" t="s">
        <v>244</v>
      </c>
      <c r="I69" s="41">
        <v>30</v>
      </c>
    </row>
    <row r="70" spans="1:9" ht="17" customHeight="1">
      <c r="A70" s="168"/>
      <c r="B70" s="298" t="s">
        <v>66</v>
      </c>
      <c r="C70" s="265"/>
      <c r="D70" s="265"/>
      <c r="E70" s="271" t="s">
        <v>245</v>
      </c>
      <c r="F70" s="265"/>
      <c r="G70" s="265"/>
      <c r="H70" s="265"/>
      <c r="I70" s="169"/>
    </row>
    <row r="71" spans="1:9" s="20" customFormat="1" ht="17" customHeight="1" thickBot="1">
      <c r="A71" s="152">
        <v>2000</v>
      </c>
      <c r="B71" s="270" t="s">
        <v>246</v>
      </c>
      <c r="C71" s="246" t="str">
        <f t="shared" ref="C71:H71" si="9">"# " &amp; VALUE(RIGHT(B71,2)+1)</f>
        <v># 70</v>
      </c>
      <c r="D71" s="246" t="str">
        <f t="shared" si="9"/>
        <v># 71</v>
      </c>
      <c r="E71" s="246" t="str">
        <f t="shared" si="9"/>
        <v># 72</v>
      </c>
      <c r="F71" s="246" t="str">
        <f t="shared" si="9"/>
        <v># 73</v>
      </c>
      <c r="G71" s="246" t="str">
        <f t="shared" si="9"/>
        <v># 74</v>
      </c>
      <c r="H71" s="246" t="str">
        <f t="shared" si="9"/>
        <v># 75</v>
      </c>
      <c r="I71" s="163">
        <v>2000</v>
      </c>
    </row>
    <row r="72" spans="1:9" s="20" customFormat="1" ht="17" customHeight="1">
      <c r="A72" s="170"/>
      <c r="B72" s="298" t="s">
        <v>27</v>
      </c>
      <c r="C72" s="299" t="s">
        <v>22</v>
      </c>
      <c r="D72" s="300"/>
      <c r="E72" s="300" t="s">
        <v>247</v>
      </c>
      <c r="F72" s="301"/>
      <c r="G72" s="302" t="s">
        <v>248</v>
      </c>
      <c r="H72" s="303" t="s">
        <v>59</v>
      </c>
      <c r="I72" s="165"/>
    </row>
    <row r="73" spans="1:9" ht="17" customHeight="1">
      <c r="A73" s="45">
        <v>30</v>
      </c>
      <c r="B73" s="270" t="s">
        <v>249</v>
      </c>
      <c r="C73" s="264" t="str">
        <f>"# " &amp; VALUE(RIGHT(B73,4)+1)</f>
        <v># 2510</v>
      </c>
      <c r="D73" s="264" t="str">
        <f>"# " &amp; VALUE(RIGHT(C73,4)+1)</f>
        <v># 2511</v>
      </c>
      <c r="E73" s="264" t="str">
        <f>"# " &amp; VALUE(RIGHT(D73,4)+1)</f>
        <v># 2512</v>
      </c>
      <c r="F73" s="264" t="str">
        <f>"# " &amp; VALUE(RIGHT(E73,4)+1)</f>
        <v># 2513</v>
      </c>
      <c r="G73" s="304"/>
      <c r="H73" s="305"/>
      <c r="I73" s="35">
        <v>30</v>
      </c>
    </row>
    <row r="74" spans="1:9" ht="17" customHeight="1">
      <c r="A74" s="36"/>
      <c r="B74" s="298" t="s">
        <v>94</v>
      </c>
      <c r="C74" s="300"/>
      <c r="D74" s="301" t="s">
        <v>22</v>
      </c>
      <c r="E74" s="245"/>
      <c r="F74" s="245"/>
      <c r="G74" s="306"/>
      <c r="H74" s="307"/>
      <c r="I74" s="171"/>
    </row>
    <row r="75" spans="1:9" ht="17" customHeight="1" thickBot="1">
      <c r="A75" s="45"/>
      <c r="B75" s="263"/>
      <c r="C75" s="269"/>
      <c r="D75" s="264"/>
      <c r="E75" s="264"/>
      <c r="F75" s="264"/>
      <c r="G75" s="365" t="s">
        <v>250</v>
      </c>
      <c r="H75" s="309"/>
      <c r="I75" s="41"/>
    </row>
    <row r="76" spans="1:9" s="20" customFormat="1" ht="17" customHeight="1" thickBot="1">
      <c r="A76" s="173">
        <v>2100</v>
      </c>
      <c r="B76" s="270"/>
      <c r="C76" s="310"/>
      <c r="D76" s="271" t="s">
        <v>251</v>
      </c>
      <c r="E76" s="264"/>
      <c r="F76" s="264"/>
      <c r="G76" s="366" t="s">
        <v>252</v>
      </c>
      <c r="H76" s="312"/>
      <c r="I76" s="163">
        <v>2100</v>
      </c>
    </row>
    <row r="77" spans="1:9" s="20" customFormat="1" ht="17" customHeight="1">
      <c r="A77" s="170"/>
      <c r="B77" s="270" t="s">
        <v>133</v>
      </c>
      <c r="C77" s="264" t="str">
        <f>"# " &amp; VALUE(RIGHT(B77,2)+1)</f>
        <v># 22</v>
      </c>
      <c r="D77" s="264" t="str">
        <f>"# " &amp; VALUE(RIGHT(C77,2)+1)</f>
        <v># 23</v>
      </c>
      <c r="E77" s="264" t="str">
        <f>"# " &amp; VALUE(RIGHT(D77,2)+1)</f>
        <v># 24</v>
      </c>
      <c r="F77" s="264" t="str">
        <f>"# " &amp; VALUE(RIGHT(E77,2)+1)</f>
        <v># 25</v>
      </c>
      <c r="G77" s="313"/>
      <c r="H77" s="309" t="s">
        <v>253</v>
      </c>
      <c r="I77" s="165"/>
    </row>
    <row r="78" spans="1:9" s="20" customFormat="1" ht="17" customHeight="1">
      <c r="A78" s="152"/>
      <c r="B78" s="270"/>
      <c r="C78" s="264"/>
      <c r="D78" s="264"/>
      <c r="E78" s="264"/>
      <c r="F78" s="264"/>
      <c r="G78" s="306"/>
      <c r="H78" s="312" t="s">
        <v>60</v>
      </c>
      <c r="I78" s="167"/>
    </row>
    <row r="79" spans="1:9" ht="17" customHeight="1">
      <c r="A79" s="30">
        <v>30</v>
      </c>
      <c r="B79" s="267"/>
      <c r="C79" s="246"/>
      <c r="D79" s="264"/>
      <c r="E79" s="246"/>
      <c r="F79" s="314"/>
      <c r="G79" s="367"/>
      <c r="H79" s="315"/>
      <c r="I79" s="35">
        <v>30</v>
      </c>
    </row>
    <row r="80" spans="1:9" ht="17" customHeight="1">
      <c r="A80" s="45"/>
      <c r="B80" s="300" t="s">
        <v>96</v>
      </c>
      <c r="C80" s="300"/>
      <c r="D80" s="337">
        <v>800643900</v>
      </c>
      <c r="E80" s="245"/>
      <c r="F80" s="368"/>
      <c r="G80" s="369" t="s">
        <v>254</v>
      </c>
      <c r="H80" s="315"/>
      <c r="I80" s="41"/>
    </row>
    <row r="81" spans="1:9" ht="17" customHeight="1">
      <c r="A81" s="45"/>
      <c r="B81" s="263"/>
      <c r="C81" s="269"/>
      <c r="D81" s="370"/>
      <c r="E81" s="264"/>
      <c r="F81" s="371"/>
      <c r="G81" s="290" t="s">
        <v>255</v>
      </c>
      <c r="H81" s="278"/>
      <c r="I81" s="41"/>
    </row>
    <row r="82" spans="1:9" s="20" customFormat="1" ht="17" customHeight="1" thickBot="1">
      <c r="A82" s="176">
        <v>2200</v>
      </c>
      <c r="B82" s="372" t="s">
        <v>256</v>
      </c>
      <c r="C82" s="373"/>
      <c r="D82" s="370"/>
      <c r="E82" s="374" t="s">
        <v>284</v>
      </c>
      <c r="F82" s="371"/>
      <c r="G82" s="332" t="s">
        <v>258</v>
      </c>
      <c r="H82" s="320"/>
      <c r="I82" s="163">
        <v>2200</v>
      </c>
    </row>
    <row r="83" spans="1:9" s="20" customFormat="1" ht="17" customHeight="1">
      <c r="A83" s="152"/>
      <c r="B83" s="270" t="s">
        <v>259</v>
      </c>
      <c r="C83" s="264" t="str">
        <f>"# " &amp; VALUE(RIGHT(B83,2)+1)</f>
        <v># 20</v>
      </c>
      <c r="D83" s="375" t="s">
        <v>260</v>
      </c>
      <c r="E83" s="376" t="s">
        <v>261</v>
      </c>
      <c r="F83" s="376" t="s">
        <v>262</v>
      </c>
      <c r="G83" s="302">
        <v>800641584</v>
      </c>
      <c r="H83" s="321" t="s">
        <v>180</v>
      </c>
      <c r="I83" s="165"/>
    </row>
    <row r="84" spans="1:9" s="20" customFormat="1" ht="17" customHeight="1">
      <c r="A84" s="152"/>
      <c r="B84" s="270"/>
      <c r="C84" s="264"/>
      <c r="D84" s="370"/>
      <c r="E84" s="264"/>
      <c r="F84" s="371"/>
      <c r="G84" s="290"/>
      <c r="H84" s="322"/>
      <c r="I84" s="167"/>
    </row>
    <row r="85" spans="1:9" ht="17" customHeight="1">
      <c r="A85" s="30">
        <v>30</v>
      </c>
      <c r="B85" s="267"/>
      <c r="C85" s="246"/>
      <c r="D85" s="377"/>
      <c r="E85" s="246"/>
      <c r="F85" s="378">
        <v>2230</v>
      </c>
      <c r="G85" s="324" t="s">
        <v>263</v>
      </c>
      <c r="H85" s="325" t="s">
        <v>264</v>
      </c>
      <c r="I85" s="35">
        <v>30</v>
      </c>
    </row>
    <row r="86" spans="1:9" ht="17" customHeight="1">
      <c r="A86" s="36"/>
      <c r="B86" s="263" t="s">
        <v>114</v>
      </c>
      <c r="C86" s="251"/>
      <c r="D86" s="326"/>
      <c r="E86" s="265"/>
      <c r="F86" s="265"/>
      <c r="G86" s="327" t="s">
        <v>172</v>
      </c>
      <c r="H86" s="328" t="s">
        <v>179</v>
      </c>
      <c r="I86" s="41"/>
    </row>
    <row r="87" spans="1:9" ht="17" customHeight="1">
      <c r="A87" s="45"/>
      <c r="B87" s="329"/>
      <c r="C87" s="251"/>
      <c r="D87" s="271" t="s">
        <v>200</v>
      </c>
      <c r="E87" s="265"/>
      <c r="F87" s="330"/>
      <c r="G87" s="290"/>
      <c r="H87" s="331">
        <v>2245</v>
      </c>
      <c r="I87" s="41"/>
    </row>
    <row r="88" spans="1:9" ht="17" customHeight="1">
      <c r="A88" s="45"/>
      <c r="B88" s="270" t="s">
        <v>127</v>
      </c>
      <c r="C88" s="264" t="str">
        <f>"# " &amp; VALUE(RIGHT(B88,2)+1)</f>
        <v># 7</v>
      </c>
      <c r="D88" s="264" t="str">
        <f>"# " &amp; VALUE(RIGHT(C88,2)+1)</f>
        <v># 8</v>
      </c>
      <c r="E88" s="264" t="str">
        <f>"# " &amp; VALUE(RIGHT(D88,2)+1)</f>
        <v># 9</v>
      </c>
      <c r="F88" s="264" t="str">
        <f>"# " &amp; VALUE(RIGHT(E88,2)+1)</f>
        <v># 10</v>
      </c>
      <c r="G88" s="332"/>
      <c r="H88" s="333" t="s">
        <v>175</v>
      </c>
      <c r="I88" s="41"/>
    </row>
    <row r="89" spans="1:9" ht="17" customHeight="1" thickBot="1">
      <c r="A89" s="176">
        <v>2300</v>
      </c>
      <c r="B89" s="267"/>
      <c r="C89" s="246"/>
      <c r="D89" s="334"/>
      <c r="E89" s="334"/>
      <c r="F89" s="334">
        <v>2305</v>
      </c>
      <c r="G89" s="335"/>
      <c r="H89" s="268"/>
      <c r="I89" s="163">
        <v>2300</v>
      </c>
    </row>
    <row r="90" spans="1:9" s="20" customFormat="1" ht="17" customHeight="1">
      <c r="A90" s="183"/>
      <c r="B90" s="263" t="s">
        <v>103</v>
      </c>
      <c r="C90" s="310"/>
      <c r="D90" s="264"/>
      <c r="E90" s="336"/>
      <c r="F90" s="337">
        <v>800651265</v>
      </c>
      <c r="G90" s="348" t="s">
        <v>61</v>
      </c>
      <c r="H90" s="268" t="s">
        <v>265</v>
      </c>
      <c r="I90" s="165"/>
    </row>
    <row r="91" spans="1:9" s="20" customFormat="1" ht="17" customHeight="1">
      <c r="A91" s="183"/>
      <c r="B91" s="270"/>
      <c r="C91" s="338" t="s">
        <v>266</v>
      </c>
      <c r="D91" s="318"/>
      <c r="E91" s="339" t="s">
        <v>185</v>
      </c>
      <c r="F91" s="338" t="s">
        <v>266</v>
      </c>
      <c r="G91" s="274" t="s">
        <v>267</v>
      </c>
      <c r="H91" s="268" t="s">
        <v>176</v>
      </c>
      <c r="I91" s="167"/>
    </row>
    <row r="92" spans="1:9" s="20" customFormat="1" ht="17" customHeight="1" thickBot="1">
      <c r="A92" s="184">
        <v>2315</v>
      </c>
      <c r="B92" s="270" t="s">
        <v>268</v>
      </c>
      <c r="C92" s="264" t="str">
        <f>"# " &amp; VALUE(RIGHT(B92,4)+1)</f>
        <v># 3731</v>
      </c>
      <c r="D92" s="264" t="str">
        <f>"# " &amp; VALUE(RIGHT(C92,4)+1)</f>
        <v># 3732</v>
      </c>
      <c r="E92" s="340"/>
      <c r="F92" s="341" t="s">
        <v>269</v>
      </c>
      <c r="G92" s="275" t="s">
        <v>54</v>
      </c>
      <c r="H92" s="268"/>
      <c r="I92" s="185">
        <v>2315</v>
      </c>
    </row>
    <row r="93" spans="1:9" ht="17" customHeight="1" thickBot="1">
      <c r="A93" s="30">
        <v>30</v>
      </c>
      <c r="B93" s="342"/>
      <c r="C93" s="343"/>
      <c r="D93" s="343"/>
      <c r="E93" s="347" t="s">
        <v>186</v>
      </c>
      <c r="F93" s="343"/>
      <c r="G93" s="349" t="s">
        <v>185</v>
      </c>
      <c r="H93" s="350"/>
      <c r="I93" s="187">
        <v>30</v>
      </c>
    </row>
    <row r="94" spans="1:9" ht="17" customHeight="1">
      <c r="A94" s="36"/>
      <c r="B94" s="270"/>
      <c r="C94" s="344"/>
      <c r="D94" s="344" t="s">
        <v>57</v>
      </c>
      <c r="E94" s="134" t="s">
        <v>17</v>
      </c>
      <c r="F94" s="344"/>
      <c r="G94" s="302" t="s">
        <v>270</v>
      </c>
      <c r="H94" s="302" t="s">
        <v>99</v>
      </c>
      <c r="I94" s="41"/>
    </row>
    <row r="95" spans="1:9" ht="17" customHeight="1">
      <c r="A95" s="45"/>
      <c r="B95" s="270"/>
      <c r="C95" s="265"/>
      <c r="D95" s="265"/>
      <c r="E95" s="149" t="str">
        <f>E68</f>
        <v>動物森友島 #9</v>
      </c>
      <c r="F95" s="265"/>
      <c r="G95" s="274" t="s">
        <v>271</v>
      </c>
      <c r="H95" s="274" t="s">
        <v>272</v>
      </c>
      <c r="I95" s="41"/>
    </row>
    <row r="96" spans="1:9" ht="17" customHeight="1" thickBot="1">
      <c r="A96" s="45"/>
      <c r="B96" s="270"/>
      <c r="C96" s="265"/>
      <c r="D96" s="265"/>
      <c r="E96" s="150"/>
      <c r="F96" s="310">
        <v>2350</v>
      </c>
      <c r="G96" s="351" t="s">
        <v>273</v>
      </c>
      <c r="H96" s="351" t="s">
        <v>100</v>
      </c>
      <c r="I96" s="41"/>
    </row>
    <row r="97" spans="1:9" s="20" customFormat="1" ht="17" customHeight="1" thickBot="1">
      <c r="A97" s="11" t="s">
        <v>9</v>
      </c>
      <c r="B97" s="345"/>
      <c r="C97" s="346"/>
      <c r="D97" s="346" t="s">
        <v>46</v>
      </c>
      <c r="E97" s="32"/>
      <c r="F97" s="346"/>
      <c r="G97" s="275"/>
      <c r="H97" s="275"/>
      <c r="I97" s="44" t="s">
        <v>9</v>
      </c>
    </row>
    <row r="98" spans="1:9" ht="17" customHeight="1">
      <c r="A98" s="21"/>
      <c r="B98" s="49" t="s">
        <v>17</v>
      </c>
      <c r="C98" s="186"/>
      <c r="D98" s="186"/>
      <c r="E98" s="186"/>
      <c r="F98" s="186"/>
      <c r="G98" s="190" t="s">
        <v>23</v>
      </c>
      <c r="H98" s="109" t="s">
        <v>20</v>
      </c>
      <c r="I98" s="29"/>
    </row>
    <row r="99" spans="1:9" ht="17" customHeight="1">
      <c r="A99" s="45"/>
      <c r="B99" s="89"/>
      <c r="C99" s="6"/>
      <c r="D99" s="6" t="str">
        <f>D58</f>
        <v>兄弟幫 Big Boys Club (2505 EPI)</v>
      </c>
      <c r="E99" s="6"/>
      <c r="F99" s="180"/>
      <c r="G99" s="191" t="str">
        <f>G68</f>
        <v>新聞透視 # 11</v>
      </c>
      <c r="H99" s="105" t="str">
        <f>H34</f>
        <v>新聞掏寶 # 241</v>
      </c>
      <c r="I99" s="41"/>
    </row>
    <row r="100" spans="1:9" ht="17" customHeight="1">
      <c r="A100" s="30">
        <v>30</v>
      </c>
      <c r="B100" s="69" t="str">
        <f>B59</f>
        <v># 1826</v>
      </c>
      <c r="C100" s="69" t="str">
        <f>C59</f>
        <v># 1827</v>
      </c>
      <c r="D100" s="69" t="str">
        <f>D59</f>
        <v># 1828</v>
      </c>
      <c r="E100" s="69" t="str">
        <f>E59</f>
        <v># 1829</v>
      </c>
      <c r="F100" s="69" t="str">
        <f>F59</f>
        <v># 1830</v>
      </c>
      <c r="G100" s="182"/>
      <c r="H100" s="192"/>
      <c r="I100" s="35">
        <v>30</v>
      </c>
    </row>
    <row r="101" spans="1:9" ht="17" customHeight="1">
      <c r="A101" s="45"/>
      <c r="B101" s="94" t="s">
        <v>17</v>
      </c>
      <c r="C101" s="64"/>
      <c r="D101" s="39"/>
      <c r="E101" s="39"/>
      <c r="F101" s="193"/>
      <c r="G101" s="164" t="s">
        <v>23</v>
      </c>
      <c r="H101" s="109" t="s">
        <v>20</v>
      </c>
      <c r="I101" s="194"/>
    </row>
    <row r="102" spans="1:9" s="20" customFormat="1" ht="17" customHeight="1" thickBot="1">
      <c r="A102" s="11" t="s">
        <v>10</v>
      </c>
      <c r="B102" s="362" t="s">
        <v>256</v>
      </c>
      <c r="C102" s="364"/>
      <c r="D102" s="226"/>
      <c r="E102" s="156" t="s">
        <v>257</v>
      </c>
      <c r="F102" s="226"/>
      <c r="G102" s="195" t="s">
        <v>274</v>
      </c>
      <c r="H102" s="79" t="str">
        <f>H61</f>
        <v>財經透視 # 11</v>
      </c>
      <c r="I102" s="14" t="s">
        <v>10</v>
      </c>
    </row>
    <row r="103" spans="1:9" ht="17" customHeight="1">
      <c r="A103" s="107"/>
      <c r="B103" s="54" t="str">
        <f>B83</f>
        <v># 19</v>
      </c>
      <c r="C103" s="56" t="str">
        <f>"# " &amp; VALUE(RIGHT(B103,2)+1)</f>
        <v># 20</v>
      </c>
      <c r="D103" s="363" t="str">
        <f>D83</f>
        <v># 1000001</v>
      </c>
      <c r="E103" s="363" t="str">
        <f>E83</f>
        <v># 1000002</v>
      </c>
      <c r="F103" s="363" t="str">
        <f>F83</f>
        <v># 1000003</v>
      </c>
      <c r="G103" s="164" t="s">
        <v>23</v>
      </c>
      <c r="H103" s="109" t="s">
        <v>20</v>
      </c>
      <c r="I103" s="110"/>
    </row>
    <row r="104" spans="1:9" ht="17" customHeight="1">
      <c r="A104" s="196">
        <v>30</v>
      </c>
      <c r="B104" s="31"/>
      <c r="C104" s="70"/>
      <c r="D104" s="69"/>
      <c r="E104" s="69"/>
      <c r="F104" s="70"/>
      <c r="G104" s="195" t="s">
        <v>275</v>
      </c>
      <c r="H104" s="105" t="str">
        <f>H68</f>
        <v>星期日檔案 # 11</v>
      </c>
      <c r="I104" s="113">
        <v>30</v>
      </c>
    </row>
    <row r="105" spans="1:9" ht="17" customHeight="1">
      <c r="A105" s="114"/>
      <c r="B105" s="94" t="s">
        <v>17</v>
      </c>
      <c r="C105" s="38"/>
      <c r="D105" s="39"/>
      <c r="E105" s="39"/>
      <c r="F105" s="193"/>
      <c r="G105" s="164" t="s">
        <v>23</v>
      </c>
      <c r="H105" s="131" t="s">
        <v>23</v>
      </c>
      <c r="I105" s="60"/>
    </row>
    <row r="106" spans="1:9" s="20" customFormat="1" ht="17" customHeight="1" thickBot="1">
      <c r="A106" s="11" t="s">
        <v>11</v>
      </c>
      <c r="B106" s="54"/>
      <c r="C106" s="221"/>
      <c r="D106" s="226" t="str">
        <f>$D$76</f>
        <v>痞子無間道 YOUR FINESSE (25 EPI)</v>
      </c>
      <c r="E106" s="226"/>
      <c r="F106" s="56"/>
      <c r="G106" s="178" t="s">
        <v>276</v>
      </c>
      <c r="H106" s="115"/>
      <c r="I106" s="44" t="s">
        <v>11</v>
      </c>
    </row>
    <row r="107" spans="1:9" ht="17" customHeight="1">
      <c r="A107" s="107"/>
      <c r="B107" s="54" t="str">
        <f>B77</f>
        <v># 21</v>
      </c>
      <c r="C107" s="226" t="str">
        <f>"# " &amp; VALUE(RIGHT(B107,2)+1)</f>
        <v># 22</v>
      </c>
      <c r="D107" s="226" t="str">
        <f>"# " &amp; VALUE(RIGHT(C107,2)+1)</f>
        <v># 23</v>
      </c>
      <c r="E107" s="226" t="str">
        <f>"# " &amp; VALUE(RIGHT(D107,2)+1)</f>
        <v># 24</v>
      </c>
      <c r="F107" s="56" t="str">
        <f>"# " &amp; VALUE(RIGHT(E107,2)+1)</f>
        <v># 25</v>
      </c>
      <c r="G107" s="179"/>
      <c r="H107" s="115"/>
      <c r="I107" s="52"/>
    </row>
    <row r="108" spans="1:9" ht="17" customHeight="1">
      <c r="A108" s="73">
        <v>30</v>
      </c>
      <c r="B108" s="61"/>
      <c r="C108" s="69"/>
      <c r="D108" s="69"/>
      <c r="E108" s="69"/>
      <c r="F108" s="70"/>
      <c r="G108" s="197"/>
      <c r="H108" s="172" t="str">
        <f>H77</f>
        <v>中年好聲音3 #19</v>
      </c>
      <c r="I108" s="58">
        <v>30</v>
      </c>
    </row>
    <row r="109" spans="1:9" ht="17" customHeight="1">
      <c r="A109" s="114"/>
      <c r="B109" s="198" t="s">
        <v>17</v>
      </c>
      <c r="C109" s="38"/>
      <c r="D109" s="38" t="str">
        <f>$E$72</f>
        <v xml:space="preserve">愛．回家之開心速遞  Lo And Behold </v>
      </c>
      <c r="E109" s="38"/>
      <c r="F109" s="64"/>
      <c r="G109" s="199" t="s">
        <v>23</v>
      </c>
      <c r="H109" s="115"/>
      <c r="I109" s="60"/>
    </row>
    <row r="110" spans="1:9" s="20" customFormat="1" ht="17" customHeight="1" thickBot="1">
      <c r="A110" s="11" t="s">
        <v>12</v>
      </c>
      <c r="B110" s="31" t="str">
        <f>B73</f>
        <v># 2509</v>
      </c>
      <c r="C110" s="69" t="str">
        <f t="shared" ref="C110:F110" si="10">C73</f>
        <v># 2510</v>
      </c>
      <c r="D110" s="69" t="str">
        <f t="shared" si="10"/>
        <v># 2511</v>
      </c>
      <c r="E110" s="69" t="str">
        <f t="shared" si="10"/>
        <v># 2512</v>
      </c>
      <c r="F110" s="70" t="str">
        <f t="shared" si="10"/>
        <v># 2513</v>
      </c>
      <c r="G110" s="69" t="str">
        <f>G37</f>
        <v>思家大戰 # 66</v>
      </c>
      <c r="H110" s="200"/>
      <c r="I110" s="44" t="s">
        <v>12</v>
      </c>
    </row>
    <row r="111" spans="1:9" ht="17" customHeight="1">
      <c r="A111" s="107"/>
      <c r="B111" s="198" t="s">
        <v>17</v>
      </c>
      <c r="C111" s="80"/>
      <c r="D111" s="226" t="s">
        <v>277</v>
      </c>
      <c r="E111" s="38"/>
      <c r="F111" s="38"/>
      <c r="G111" s="226"/>
      <c r="H111" s="174"/>
      <c r="I111" s="52"/>
    </row>
    <row r="112" spans="1:9" ht="17" customHeight="1">
      <c r="A112" s="196">
        <v>30</v>
      </c>
      <c r="B112" s="31" t="str">
        <f>B71</f>
        <v># 69</v>
      </c>
      <c r="C112" s="69" t="str">
        <f t="shared" ref="C112:F112" si="11">C71</f>
        <v># 70</v>
      </c>
      <c r="D112" s="69" t="str">
        <f t="shared" si="11"/>
        <v># 71</v>
      </c>
      <c r="E112" s="69" t="str">
        <f t="shared" si="11"/>
        <v># 72</v>
      </c>
      <c r="F112" s="69" t="str">
        <f t="shared" si="11"/>
        <v># 73</v>
      </c>
      <c r="G112" s="69" t="str">
        <f>G71</f>
        <v># 74</v>
      </c>
      <c r="H112" s="201"/>
      <c r="I112" s="58">
        <v>30</v>
      </c>
    </row>
    <row r="113" spans="1:9" ht="17" customHeight="1">
      <c r="A113" s="73"/>
      <c r="B113" s="202" t="s">
        <v>17</v>
      </c>
      <c r="C113" s="80" t="s">
        <v>17</v>
      </c>
      <c r="D113" s="134" t="s">
        <v>17</v>
      </c>
      <c r="E113" s="223" t="s">
        <v>17</v>
      </c>
      <c r="F113" s="223" t="s">
        <v>17</v>
      </c>
      <c r="G113" s="164" t="s">
        <v>23</v>
      </c>
      <c r="H113" s="226" t="s">
        <v>277</v>
      </c>
      <c r="I113" s="75"/>
    </row>
    <row r="114" spans="1:9" s="20" customFormat="1" ht="17" customHeight="1" thickBot="1">
      <c r="A114" s="11" t="s">
        <v>15</v>
      </c>
      <c r="B114" s="83" t="str">
        <f>B68</f>
        <v>美食新聞報道 # 68</v>
      </c>
      <c r="C114" s="226" t="str">
        <f>$C$68</f>
        <v>獨嘉登機指南 #2</v>
      </c>
      <c r="D114" s="150" t="str">
        <f>D68</f>
        <v>美食新聞報道 # 69</v>
      </c>
      <c r="E114" s="32" t="str">
        <f>$E$68</f>
        <v>動物森友島 #9</v>
      </c>
      <c r="F114" s="33" t="str">
        <f>F68</f>
        <v>最強生命線 # 388</v>
      </c>
      <c r="G114" s="157" t="str">
        <f>G81</f>
        <v>意料之踪 # 8</v>
      </c>
      <c r="H114" s="69" t="str">
        <f>H71</f>
        <v># 75</v>
      </c>
      <c r="I114" s="44" t="s">
        <v>15</v>
      </c>
    </row>
    <row r="115" spans="1:9" ht="17" customHeight="1">
      <c r="A115" s="107"/>
      <c r="B115" s="94" t="s">
        <v>17</v>
      </c>
      <c r="C115" s="38"/>
      <c r="D115" s="39"/>
      <c r="E115" s="226"/>
      <c r="F115" s="39"/>
      <c r="G115" s="164" t="s">
        <v>23</v>
      </c>
      <c r="H115" s="131" t="s">
        <v>23</v>
      </c>
      <c r="I115" s="52"/>
    </row>
    <row r="116" spans="1:9" ht="17" customHeight="1">
      <c r="A116" s="196">
        <v>30</v>
      </c>
      <c r="B116" s="203"/>
      <c r="C116" s="226"/>
      <c r="D116" s="147" t="str">
        <f>D61</f>
        <v>玉樓春 Song of Youth (43 EPI)</v>
      </c>
      <c r="E116" s="139"/>
      <c r="F116" s="204"/>
      <c r="G116" s="205" t="str">
        <f>G85</f>
        <v>直播靈接觸 #11 (26 EPI)</v>
      </c>
      <c r="H116" s="206" t="str">
        <f>H85</f>
        <v>鮮美湛江美景遊 #2</v>
      </c>
      <c r="I116" s="58">
        <v>30</v>
      </c>
    </row>
    <row r="117" spans="1:9" ht="17" customHeight="1">
      <c r="A117" s="73"/>
      <c r="B117" s="54" t="str">
        <f>B62</f>
        <v># 26</v>
      </c>
      <c r="C117" s="226" t="str">
        <f>C62</f>
        <v># 27</v>
      </c>
      <c r="D117" s="226" t="str">
        <f>D62</f>
        <v># 28</v>
      </c>
      <c r="E117" s="226" t="str">
        <f>E62</f>
        <v># 29</v>
      </c>
      <c r="F117" s="226" t="str">
        <f>F62</f>
        <v># 30</v>
      </c>
      <c r="G117" s="181"/>
      <c r="H117" s="207" t="s">
        <v>92</v>
      </c>
      <c r="I117" s="60"/>
    </row>
    <row r="118" spans="1:9" s="20" customFormat="1" ht="17" customHeight="1" thickBot="1">
      <c r="A118" s="11" t="s">
        <v>13</v>
      </c>
      <c r="B118" s="61"/>
      <c r="C118" s="69"/>
      <c r="D118" s="69"/>
      <c r="E118" s="69"/>
      <c r="F118" s="69"/>
      <c r="G118" s="189"/>
      <c r="H118" s="228" t="str">
        <f>G91</f>
        <v>勁歌金榜 # 11</v>
      </c>
      <c r="I118" s="44" t="s">
        <v>13</v>
      </c>
    </row>
    <row r="119" spans="1:9" ht="17" customHeight="1">
      <c r="A119" s="45"/>
      <c r="B119" s="198" t="s">
        <v>17</v>
      </c>
      <c r="C119" s="80"/>
      <c r="D119" s="39" t="str">
        <f>D$40</f>
        <v>*流行都市  Big City Shop 2025</v>
      </c>
      <c r="E119" s="38"/>
      <c r="F119" s="64"/>
      <c r="G119" s="164" t="s">
        <v>23</v>
      </c>
      <c r="H119" s="208" t="s">
        <v>20</v>
      </c>
      <c r="I119" s="41"/>
    </row>
    <row r="120" spans="1:9" ht="17" customHeight="1">
      <c r="A120" s="196" t="s">
        <v>2</v>
      </c>
      <c r="B120" s="31" t="str">
        <f>B$41</f>
        <v># 1671</v>
      </c>
      <c r="C120" s="69" t="str">
        <f>C$41</f>
        <v># 1672</v>
      </c>
      <c r="D120" s="69" t="str">
        <f>D$41</f>
        <v># 1673</v>
      </c>
      <c r="E120" s="69" t="str">
        <f>E$41</f>
        <v># 1674</v>
      </c>
      <c r="F120" s="209" t="s">
        <v>278</v>
      </c>
      <c r="G120" s="150" t="str">
        <f>G68</f>
        <v>新聞透視 # 11</v>
      </c>
      <c r="H120" s="117" t="str">
        <f>H38</f>
        <v>最佳拍檔 # 1</v>
      </c>
      <c r="I120" s="58" t="s">
        <v>2</v>
      </c>
    </row>
    <row r="121" spans="1:9" ht="17" customHeight="1">
      <c r="A121" s="73"/>
      <c r="B121" s="177" t="s">
        <v>70</v>
      </c>
      <c r="C121" s="226"/>
      <c r="D121" s="226" t="s">
        <v>69</v>
      </c>
      <c r="E121" s="226"/>
      <c r="F121" s="226"/>
      <c r="G121" s="164" t="s">
        <v>23</v>
      </c>
      <c r="H121" s="76"/>
      <c r="I121" s="75"/>
    </row>
    <row r="122" spans="1:9" ht="17" customHeight="1" thickBot="1">
      <c r="A122" s="210" t="s">
        <v>14</v>
      </c>
      <c r="B122" s="211" t="s">
        <v>232</v>
      </c>
      <c r="C122" s="212" t="s">
        <v>279</v>
      </c>
      <c r="D122" s="212" t="s">
        <v>280</v>
      </c>
      <c r="E122" s="212" t="s">
        <v>281</v>
      </c>
      <c r="F122" s="212" t="s">
        <v>282</v>
      </c>
      <c r="G122" s="213" t="str">
        <f>G40</f>
        <v>周六聊Teen谷 # 10</v>
      </c>
      <c r="H122" s="214"/>
      <c r="I122" s="215" t="s">
        <v>14</v>
      </c>
    </row>
    <row r="123" spans="1:9" ht="17" customHeight="1" thickTop="1">
      <c r="A123" s="216"/>
      <c r="B123" s="217" t="s">
        <v>283</v>
      </c>
      <c r="C123" s="6"/>
      <c r="D123" s="6"/>
      <c r="E123" s="6"/>
      <c r="F123" s="6"/>
      <c r="G123" s="6"/>
      <c r="H123" s="233">
        <f ca="1">TODAY()</f>
        <v>45702</v>
      </c>
      <c r="I123" s="234"/>
    </row>
    <row r="124" spans="1:9" ht="17" customHeight="1"/>
    <row r="125" spans="1:9" ht="17" customHeight="1"/>
    <row r="126" spans="1:9" ht="17" customHeight="1"/>
  </sheetData>
  <mergeCells count="16">
    <mergeCell ref="B82:C82"/>
    <mergeCell ref="G93:H93"/>
    <mergeCell ref="B102:C102"/>
    <mergeCell ref="H123:I123"/>
    <mergeCell ref="G42:H42"/>
    <mergeCell ref="E54:F54"/>
    <mergeCell ref="E55:F55"/>
    <mergeCell ref="G63:H63"/>
    <mergeCell ref="B65:F65"/>
    <mergeCell ref="G65:H65"/>
    <mergeCell ref="C1:G1"/>
    <mergeCell ref="H2:I2"/>
    <mergeCell ref="G11:H11"/>
    <mergeCell ref="B12:F12"/>
    <mergeCell ref="G24:H24"/>
    <mergeCell ref="G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wk1</vt:lpstr>
      <vt:lpstr>wk2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2024-12-03T08:43:03Z</cp:lastPrinted>
  <dcterms:created xsi:type="dcterms:W3CDTF">2009-06-03T02:40:18Z</dcterms:created>
  <dcterms:modified xsi:type="dcterms:W3CDTF">2025-02-14T06:19:51Z</dcterms:modified>
</cp:coreProperties>
</file>