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83A3BAA0-8F09-4879-8975-BCB969E07A26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wk1" sheetId="3" r:id="rId1"/>
    <sheet name="wk2" sheetId="4" r:id="rId2"/>
  </sheets>
  <definedNames>
    <definedName name="_xlnm.Print_Area" localSheetId="0">'wk1'!$A$1:$I$128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4" l="1"/>
  <c r="G127" i="4"/>
  <c r="H125" i="4"/>
  <c r="G124" i="4"/>
  <c r="C124" i="4"/>
  <c r="B124" i="4"/>
  <c r="D123" i="4"/>
  <c r="E121" i="4"/>
  <c r="B121" i="4"/>
  <c r="D120" i="4"/>
  <c r="F118" i="4"/>
  <c r="E118" i="4"/>
  <c r="D118" i="4"/>
  <c r="C118" i="4"/>
  <c r="B118" i="4"/>
  <c r="B116" i="4"/>
  <c r="H114" i="4"/>
  <c r="B114" i="4"/>
  <c r="D113" i="4"/>
  <c r="B110" i="4"/>
  <c r="C110" i="4" s="1"/>
  <c r="D110" i="4" s="1"/>
  <c r="E110" i="4" s="1"/>
  <c r="F110" i="4" s="1"/>
  <c r="H109" i="4"/>
  <c r="D109" i="4"/>
  <c r="H107" i="4"/>
  <c r="B106" i="4"/>
  <c r="C106" i="4" s="1"/>
  <c r="D106" i="4" s="1"/>
  <c r="E106" i="4" s="1"/>
  <c r="F106" i="4" s="1"/>
  <c r="H105" i="4"/>
  <c r="B103" i="4"/>
  <c r="H102" i="4"/>
  <c r="G102" i="4"/>
  <c r="D102" i="4"/>
  <c r="G98" i="4"/>
  <c r="E98" i="4"/>
  <c r="D95" i="4"/>
  <c r="C95" i="4"/>
  <c r="D91" i="4"/>
  <c r="E91" i="4" s="1"/>
  <c r="F91" i="4" s="1"/>
  <c r="C91" i="4"/>
  <c r="D86" i="4"/>
  <c r="E86" i="4" s="1"/>
  <c r="C86" i="4"/>
  <c r="C80" i="4"/>
  <c r="D80" i="4" s="1"/>
  <c r="D76" i="4"/>
  <c r="D114" i="4" s="1"/>
  <c r="C76" i="4"/>
  <c r="C114" i="4" s="1"/>
  <c r="C74" i="4"/>
  <c r="D74" i="4" s="1"/>
  <c r="H66" i="4"/>
  <c r="G66" i="4"/>
  <c r="F64" i="4"/>
  <c r="F121" i="4" s="1"/>
  <c r="C64" i="4"/>
  <c r="D64" i="4" s="1"/>
  <c r="D121" i="4" s="1"/>
  <c r="C61" i="4"/>
  <c r="D61" i="4" s="1"/>
  <c r="F58" i="4"/>
  <c r="D52" i="4"/>
  <c r="E52" i="4" s="1"/>
  <c r="F52" i="4" s="1"/>
  <c r="C52" i="4"/>
  <c r="B52" i="4"/>
  <c r="D48" i="4"/>
  <c r="C48" i="4"/>
  <c r="D47" i="4"/>
  <c r="C45" i="4"/>
  <c r="B45" i="4"/>
  <c r="C42" i="4"/>
  <c r="D42" i="4" s="1"/>
  <c r="B38" i="4"/>
  <c r="C35" i="4"/>
  <c r="C33" i="4"/>
  <c r="B33" i="4"/>
  <c r="E32" i="4"/>
  <c r="C30" i="4"/>
  <c r="D29" i="4"/>
  <c r="F26" i="4"/>
  <c r="E26" i="4"/>
  <c r="D26" i="4"/>
  <c r="C26" i="4"/>
  <c r="B26" i="4"/>
  <c r="C7" i="4" s="1"/>
  <c r="E23" i="4"/>
  <c r="F23" i="4" s="1"/>
  <c r="D23" i="4"/>
  <c r="C23" i="4"/>
  <c r="D22" i="4"/>
  <c r="D51" i="4" s="1"/>
  <c r="D21" i="4"/>
  <c r="E21" i="4" s="1"/>
  <c r="F21" i="4" s="1"/>
  <c r="G21" i="4" s="1"/>
  <c r="H21" i="4" s="1"/>
  <c r="C21" i="4"/>
  <c r="C38" i="4" s="1"/>
  <c r="D38" i="4" s="1"/>
  <c r="E38" i="4" s="1"/>
  <c r="F38" i="4" s="1"/>
  <c r="D19" i="4"/>
  <c r="C19" i="4"/>
  <c r="C16" i="4"/>
  <c r="D16" i="4" s="1"/>
  <c r="E16" i="4" s="1"/>
  <c r="F16" i="4" s="1"/>
  <c r="G16" i="4" s="1"/>
  <c r="H16" i="4" s="1"/>
  <c r="D9" i="4"/>
  <c r="E9" i="4" s="1"/>
  <c r="C9" i="4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H107" i="3"/>
  <c r="B106" i="3"/>
  <c r="C106" i="3" s="1"/>
  <c r="D106" i="3" s="1"/>
  <c r="E106" i="3" s="1"/>
  <c r="F106" i="3" s="1"/>
  <c r="H105" i="3"/>
  <c r="E98" i="3"/>
  <c r="E61" i="4" l="1"/>
  <c r="E35" i="4"/>
  <c r="D103" i="4"/>
  <c r="F86" i="4"/>
  <c r="F48" i="4"/>
  <c r="E80" i="4"/>
  <c r="D30" i="4"/>
  <c r="E42" i="4"/>
  <c r="D124" i="4"/>
  <c r="E74" i="4"/>
  <c r="D116" i="4"/>
  <c r="E33" i="4"/>
  <c r="F9" i="4"/>
  <c r="E48" i="4"/>
  <c r="C103" i="4"/>
  <c r="C121" i="4"/>
  <c r="D35" i="4"/>
  <c r="E76" i="4"/>
  <c r="C116" i="4"/>
  <c r="E19" i="4"/>
  <c r="D45" i="4"/>
  <c r="E45" i="4"/>
  <c r="D33" i="4"/>
  <c r="H118" i="3"/>
  <c r="G33" i="3"/>
  <c r="H33" i="3" s="1"/>
  <c r="F42" i="4" l="1"/>
  <c r="F124" i="4" s="1"/>
  <c r="E124" i="4"/>
  <c r="E30" i="4"/>
  <c r="F30" i="4"/>
  <c r="F80" i="4"/>
  <c r="F33" i="4"/>
  <c r="G33" i="4" s="1"/>
  <c r="H33" i="4" s="1"/>
  <c r="G9" i="4"/>
  <c r="H9" i="4" s="1"/>
  <c r="F74" i="4"/>
  <c r="E116" i="4"/>
  <c r="E114" i="4"/>
  <c r="F45" i="4"/>
  <c r="F76" i="4"/>
  <c r="F114" i="4" s="1"/>
  <c r="F19" i="4"/>
  <c r="F61" i="4"/>
  <c r="F103" i="4" s="1"/>
  <c r="F35" i="4"/>
  <c r="E103" i="4"/>
  <c r="H21" i="3"/>
  <c r="F16" i="3"/>
  <c r="G74" i="4" l="1"/>
  <c r="F116" i="4"/>
  <c r="F58" i="3"/>
  <c r="G116" i="4" l="1"/>
  <c r="H74" i="4"/>
  <c r="H44" i="3"/>
  <c r="C86" i="3" l="1"/>
  <c r="D86" i="3" s="1"/>
  <c r="E86" i="3" s="1"/>
  <c r="F86" i="3" s="1"/>
  <c r="H120" i="3" l="1"/>
  <c r="B52" i="3" l="1"/>
  <c r="C21" i="3" l="1"/>
  <c r="B38" i="3" l="1"/>
  <c r="D21" i="3"/>
  <c r="C38" i="3" l="1"/>
  <c r="C9" i="3" l="1"/>
  <c r="D9" i="3" s="1"/>
  <c r="C74" i="3"/>
  <c r="D74" i="3" s="1"/>
  <c r="E74" i="3" s="1"/>
  <c r="H122" i="3"/>
  <c r="E9" i="3" l="1"/>
  <c r="D33" i="3"/>
  <c r="G124" i="3"/>
  <c r="F9" i="3" l="1"/>
  <c r="F33" i="3" s="1"/>
  <c r="E33" i="3"/>
  <c r="D118" i="3"/>
  <c r="B33" i="3" l="1"/>
  <c r="D22" i="3"/>
  <c r="B45" i="3"/>
  <c r="C48" i="3"/>
  <c r="C33" i="3"/>
  <c r="C35" i="3"/>
  <c r="D47" i="3" l="1"/>
  <c r="D48" i="3" l="1"/>
  <c r="B124" i="3"/>
  <c r="E48" i="3" l="1"/>
  <c r="F48" i="3" l="1"/>
  <c r="G102" i="3"/>
  <c r="D51" i="3" l="1"/>
  <c r="G66" i="3" l="1"/>
  <c r="B7" i="3" l="1"/>
  <c r="G44" i="3" l="1"/>
  <c r="C23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H66" i="3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D29" i="3"/>
  <c r="C76" i="3"/>
  <c r="D19" i="3" s="1"/>
  <c r="G7" i="3"/>
  <c r="G6" i="3"/>
  <c r="F7" i="3"/>
  <c r="F6" i="3"/>
  <c r="D7" i="3"/>
  <c r="C16" i="3"/>
  <c r="D16" i="3" s="1"/>
  <c r="E21" i="3"/>
  <c r="D113" i="3"/>
  <c r="E26" i="3"/>
  <c r="C80" i="3"/>
  <c r="C30" i="3" s="1"/>
  <c r="H7" i="3"/>
  <c r="B114" i="3"/>
  <c r="C64" i="3"/>
  <c r="D64" i="3" s="1"/>
  <c r="E64" i="3" s="1"/>
  <c r="B121" i="3"/>
  <c r="D120" i="3"/>
  <c r="G127" i="3"/>
  <c r="H125" i="3"/>
  <c r="F118" i="3"/>
  <c r="E118" i="3"/>
  <c r="C118" i="3"/>
  <c r="B118" i="3"/>
  <c r="B116" i="3"/>
  <c r="C110" i="3"/>
  <c r="D110" i="3" s="1"/>
  <c r="E110" i="3" s="1"/>
  <c r="F110" i="3" s="1"/>
  <c r="D109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16" i="3" l="1"/>
  <c r="D80" i="3"/>
  <c r="E80" i="3" s="1"/>
  <c r="F80" i="3" s="1"/>
  <c r="C103" i="3"/>
  <c r="D121" i="3"/>
  <c r="F21" i="3"/>
  <c r="G21" i="3" s="1"/>
  <c r="C121" i="3"/>
  <c r="D42" i="3"/>
  <c r="D124" i="3" s="1"/>
  <c r="D76" i="3"/>
  <c r="C114" i="3"/>
  <c r="D45" i="3"/>
  <c r="E116" i="3" l="1"/>
  <c r="F74" i="3"/>
  <c r="G74" i="3" s="1"/>
  <c r="H74" i="3" s="1"/>
  <c r="G16" i="3"/>
  <c r="H16" i="3" s="1"/>
  <c r="E30" i="3"/>
  <c r="D116" i="3"/>
  <c r="D30" i="3"/>
  <c r="F30" i="3"/>
  <c r="E103" i="3"/>
  <c r="F64" i="3"/>
  <c r="F121" i="3" s="1"/>
  <c r="E121" i="3"/>
  <c r="E42" i="3"/>
  <c r="E124" i="3" s="1"/>
  <c r="G9" i="3"/>
  <c r="H9" i="3" s="1"/>
  <c r="E76" i="3"/>
  <c r="D114" i="3"/>
  <c r="E45" i="3"/>
  <c r="E19" i="3"/>
  <c r="F116" i="3" l="1"/>
  <c r="F103" i="3"/>
  <c r="F42" i="3"/>
  <c r="F124" i="3" s="1"/>
  <c r="F76" i="3"/>
  <c r="F114" i="3" s="1"/>
  <c r="F45" i="3"/>
  <c r="E114" i="3"/>
  <c r="F19" i="3"/>
</calcChain>
</file>

<file path=xl/sharedStrings.xml><?xml version="1.0" encoding="utf-8"?>
<sst xmlns="http://schemas.openxmlformats.org/spreadsheetml/2006/main" count="635" uniqueCount="290">
  <si>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</si>
  <si>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</si>
  <si>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</si>
  <si>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</si>
  <si>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</si>
  <si>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</si>
  <si>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</si>
  <si>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</si>
  <si>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</si>
  <si>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</si>
  <si>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</si>
  <si>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</si>
  <si>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</si>
  <si>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</si>
  <si>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</si>
  <si>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</si>
  <si>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</si>
  <si>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</si>
  <si>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</si>
  <si>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</si>
  <si>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</si>
  <si>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</si>
  <si>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</si>
  <si>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</si>
  <si>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</si>
  <si>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</si>
  <si>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</si>
  <si>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</si>
  <si>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</si>
  <si>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</si>
  <si>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</si>
  <si>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</si>
  <si>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</si>
  <si>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</si>
  <si>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</si>
  <si>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</si>
  <si>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</si>
  <si>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</si>
  <si>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</si>
  <si>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</si>
  <si>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</si>
  <si>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</si>
  <si>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</si>
  <si>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</si>
  <si>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</si>
  <si>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</si>
  <si>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</si>
  <si>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</si>
  <si>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</si>
  <si>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</si>
  <si>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</si>
  <si>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</si>
  <si>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</si>
  <si>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</si>
  <si>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</si>
  <si>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</si>
  <si>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</si>
  <si>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</si>
  <si>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</si>
  <si>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</si>
  <si>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</si>
  <si>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</si>
  <si>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</si>
  <si>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</si>
  <si>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</si>
  <si>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</si>
  <si>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</si>
  <si>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</si>
  <si>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</si>
  <si>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</si>
  <si>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t># 1</t>
    <phoneticPr fontId="0" type="noConversion"/>
  </si>
  <si>
    <t>0545</t>
    <phoneticPr fontId="0" type="noConversion"/>
  </si>
  <si>
    <t>Tokyo Unlock (15 EPI)</t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</si>
  <si>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  <phoneticPr fontId="0" type="noConversion"/>
  </si>
  <si>
    <t>解風東京</t>
  </si>
  <si>
    <t>800653086 (CA/MA) (Sub: Chi)   (CC)</t>
    <phoneticPr fontId="0" type="noConversion"/>
  </si>
  <si>
    <t>0445</t>
    <phoneticPr fontId="0" type="noConversion"/>
  </si>
  <si>
    <t>'Cho Lam Is My Sis (9 EPI)</t>
  </si>
  <si>
    <t>800607846 (Sub: Chi)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</si>
  <si>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</si>
  <si>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</si>
  <si>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t>Fancy But Not Pricey (14 EPI)</t>
  </si>
  <si>
    <t>800652180 (Sub: Chi) (CC)</t>
    <phoneticPr fontId="0" type="noConversion"/>
  </si>
  <si>
    <t>800651234 (Sub: *Chi) (OP)</t>
    <phoneticPr fontId="0" type="noConversion"/>
  </si>
  <si>
    <t>J Music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</si>
  <si>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</si>
  <si>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</si>
  <si>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</si>
  <si>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  <phoneticPr fontId="0" type="noConversion"/>
  </si>
  <si>
    <t>800625442 (Sub: Chi) (CC)</t>
    <phoneticPr fontId="0" type="noConversion"/>
  </si>
  <si>
    <t># 2</t>
    <phoneticPr fontId="0" type="noConversion"/>
  </si>
  <si>
    <r>
      <t>爸知弊! 你嚟湊吖!</t>
    </r>
    <r>
      <rPr>
        <sz val="14"/>
        <rFont val="Times New Roman"/>
        <family val="1"/>
      </rPr>
      <t>My Papa, My Hero (10 EPI)</t>
    </r>
    <phoneticPr fontId="0" type="noConversion"/>
  </si>
  <si>
    <t>800630242 (Sub: Chi) (CC)</t>
    <phoneticPr fontId="0" type="noConversion"/>
  </si>
  <si>
    <t>800598691 (CA/MA) (Sub: Chi) (CC)</t>
    <phoneticPr fontId="0" type="noConversion"/>
  </si>
  <si>
    <r>
      <t>機智女法醫</t>
    </r>
    <r>
      <rPr>
        <sz val="14"/>
        <rFont val="Times New Roman"/>
        <family val="3"/>
        <charset val="136"/>
      </rPr>
      <t xml:space="preserve"> The Imperial Coroner (20 EPI)</t>
    </r>
  </si>
  <si>
    <t># 3</t>
    <phoneticPr fontId="0" type="noConversion"/>
  </si>
  <si>
    <t xml:space="preserve">800652303 (Sub: Chi) (CC)  </t>
    <phoneticPr fontId="0" type="noConversion"/>
  </si>
  <si>
    <t>800654685 (CA/MA) (Sub: Chi/Eng) (CC)</t>
    <phoneticPr fontId="0" type="noConversion"/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</si>
  <si>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  <phoneticPr fontId="0" type="noConversion"/>
  </si>
  <si>
    <t>包青天再起風雲</t>
    <phoneticPr fontId="0" type="noConversion"/>
  </si>
  <si>
    <t>Justice Bao: The First Year (30 EPI)</t>
    <phoneticPr fontId="0" type="noConversion"/>
  </si>
  <si>
    <r>
      <rPr>
        <sz val="14"/>
        <rFont val="細明體"/>
        <family val="1"/>
        <charset val="136"/>
      </rPr>
      <t xml:space="preserve">一日打工限定 </t>
    </r>
    <r>
      <rPr>
        <sz val="14"/>
        <rFont val="Times New Roman"/>
        <family val="1"/>
      </rPr>
      <t>A Day with a Pro (15 EPI) (15 EPI)</t>
    </r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</si>
  <si>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  <phoneticPr fontId="0" type="noConversion"/>
  </si>
  <si>
    <t>800638535 (Sub: Chi) (CC)</t>
    <phoneticPr fontId="0" type="noConversion"/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</si>
  <si>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  <phoneticPr fontId="0" type="noConversion"/>
  </si>
  <si>
    <t>800628703 (Sub: Chi) (CC)</t>
    <phoneticPr fontId="0" type="noConversion"/>
  </si>
  <si>
    <t># 11</t>
    <phoneticPr fontId="0" type="noConversion"/>
  </si>
  <si>
    <t># 5</t>
    <phoneticPr fontId="0" type="noConversion"/>
  </si>
  <si>
    <t>800651281 (Sub: *Chi) (OP) (CA/MA)</t>
    <phoneticPr fontId="0" type="noConversion"/>
  </si>
  <si>
    <t>Sunday Report 2025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</si>
  <si>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22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</si>
  <si>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41</t>
    </r>
    <phoneticPr fontId="0" type="noConversion"/>
  </si>
  <si>
    <t>J Music #86</t>
    <phoneticPr fontId="0" type="noConversion"/>
  </si>
  <si>
    <t xml:space="preserve">800621935 (Sub: Chi) (CC) </t>
    <phoneticPr fontId="0" type="noConversion"/>
  </si>
  <si>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</rPr>
      <t xml:space="preserve"> Lifecyclopedia (12 EPI)</t>
    </r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</si>
  <si>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  <charset val="136"/>
      </rPr>
      <t xml:space="preserve"> Lifecyclopedia (12 EPI)</t>
    </r>
    <phoneticPr fontId="0" type="noConversion"/>
  </si>
  <si>
    <t>800654051 (CA/MA) (Sub: Chi/Eng) (CC)</t>
    <phoneticPr fontId="0" type="noConversion"/>
  </si>
  <si>
    <r>
      <rPr>
        <sz val="14"/>
        <rFont val="微軟正黑體"/>
        <family val="2"/>
        <charset val="136"/>
      </rPr>
      <t>刑偵</t>
    </r>
    <r>
      <rPr>
        <sz val="14"/>
        <rFont val="Times New Roman"/>
        <family val="2"/>
      </rPr>
      <t>12</t>
    </r>
    <r>
      <rPr>
        <sz val="14"/>
        <rFont val="Times New Roman"/>
        <family val="2"/>
        <charset val="136"/>
      </rPr>
      <t xml:space="preserve"> D.I.D. 12 (25 EPI)</t>
    </r>
    <phoneticPr fontId="0" type="noConversion"/>
  </si>
  <si>
    <r>
      <rPr>
        <sz val="13"/>
        <rFont val="細明體"/>
        <family val="1"/>
        <charset val="136"/>
      </rPr>
      <t>中年好聲音</t>
    </r>
    <r>
      <rPr>
        <sz val="13"/>
        <rFont val="Times New Roman"/>
        <family val="1"/>
      </rPr>
      <t>3</t>
    </r>
    <r>
      <rPr>
        <sz val="13"/>
        <rFont val="細明體"/>
        <family val="1"/>
        <charset val="136"/>
      </rPr>
      <t>紅白大戰</t>
    </r>
    <r>
      <rPr>
        <sz val="13"/>
        <rFont val="Times New Roman"/>
        <family val="1"/>
      </rPr>
      <t xml:space="preserve"> #29</t>
    </r>
    <phoneticPr fontId="0" type="noConversion"/>
  </si>
  <si>
    <t>女神配對計劃 花生搶先看</t>
    <phoneticPr fontId="0" type="noConversion"/>
  </si>
  <si>
    <t>WK 22</t>
    <phoneticPr fontId="0" type="noConversion"/>
  </si>
  <si>
    <t>PERIOD: 2 - 8 Jun 2025</t>
    <phoneticPr fontId="0" type="noConversion"/>
  </si>
  <si>
    <t># 4</t>
    <phoneticPr fontId="0" type="noConversion"/>
  </si>
  <si>
    <r>
      <rPr>
        <sz val="14"/>
        <rFont val="細明體"/>
        <family val="3"/>
        <charset val="136"/>
      </rPr>
      <t>浪族闊少爺</t>
    </r>
    <r>
      <rPr>
        <sz val="14"/>
        <rFont val="Times New Roman"/>
        <family val="1"/>
      </rPr>
      <t xml:space="preserve"> LIFE OF HIS OWN, A (20 EPI)</t>
    </r>
    <phoneticPr fontId="0" type="noConversion"/>
  </si>
  <si>
    <t># 1349</t>
    <phoneticPr fontId="0" type="noConversion"/>
  </si>
  <si>
    <t># 1731</t>
    <phoneticPr fontId="0" type="noConversion"/>
  </si>
  <si>
    <t># 18</t>
    <phoneticPr fontId="0" type="noConversion"/>
  </si>
  <si>
    <t># 12</t>
    <phoneticPr fontId="0" type="noConversion"/>
  </si>
  <si>
    <t># 1886</t>
    <phoneticPr fontId="0" type="noConversion"/>
  </si>
  <si>
    <t># 13</t>
    <phoneticPr fontId="0" type="noConversion"/>
  </si>
  <si>
    <t>Bangkok Foodbusters (7 EPI)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</si>
  <si>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  <phoneticPr fontId="0" type="noConversion"/>
  </si>
  <si>
    <t>Gourmet Express - Hong Kong &amp; Taiwan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</si>
  <si>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92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</si>
  <si>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93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</si>
  <si>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#3</t>
    </r>
    <phoneticPr fontId="0" type="noConversion"/>
  </si>
  <si>
    <t>親民的品味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</si>
  <si>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400</t>
    </r>
    <phoneticPr fontId="0" type="noConversion"/>
  </si>
  <si>
    <t># 153</t>
    <phoneticPr fontId="0" type="noConversion"/>
  </si>
  <si>
    <t># 2568</t>
    <phoneticPr fontId="0" type="noConversion"/>
  </si>
  <si>
    <t># 3778</t>
    <phoneticPr fontId="0" type="noConversion"/>
  </si>
  <si>
    <t># 3781              2315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</si>
  <si>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#109-112</t>
    </r>
    <phoneticPr fontId="0" type="noConversion"/>
  </si>
  <si>
    <t># 85</t>
    <phoneticPr fontId="0" type="noConversion"/>
  </si>
  <si>
    <t># 86</t>
    <phoneticPr fontId="0" type="noConversion"/>
  </si>
  <si>
    <t># 87</t>
  </si>
  <si>
    <t># 88</t>
  </si>
  <si>
    <t># 89</t>
  </si>
  <si>
    <t># 152</t>
    <phoneticPr fontId="0" type="noConversion"/>
  </si>
  <si>
    <t># 2567</t>
    <phoneticPr fontId="0" type="noConversion"/>
  </si>
  <si>
    <t># 10</t>
    <phoneticPr fontId="0" type="noConversion"/>
  </si>
  <si>
    <t># 1885</t>
    <phoneticPr fontId="0" type="noConversion"/>
  </si>
  <si>
    <t># 7 - 8</t>
    <phoneticPr fontId="0" type="noConversion"/>
  </si>
  <si>
    <t># 9 - 10</t>
    <phoneticPr fontId="0" type="noConversion"/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</si>
  <si>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</si>
  <si>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22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</si>
  <si>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253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</si>
  <si>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</t>
    </r>
    <phoneticPr fontId="0" type="noConversion"/>
  </si>
  <si>
    <t>Liza's On Line (18 EPI)</t>
  </si>
  <si>
    <t>800549830 (Sub: Chi)  (CC)</t>
    <phoneticPr fontId="0" type="noConversion"/>
  </si>
  <si>
    <t>李兆基博士紀念特輯 • 和光同塵 #2</t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</si>
  <si>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21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</si>
  <si>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21</t>
    </r>
    <phoneticPr fontId="0" type="noConversion"/>
  </si>
  <si>
    <r>
      <rPr>
        <sz val="13"/>
        <rFont val="細明體"/>
        <family val="3"/>
        <charset val="136"/>
      </rPr>
      <t>萬眾同心公益金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  <phoneticPr fontId="0" type="noConversion"/>
  </si>
  <si>
    <t>Community Chest Charity Show 2025 (Live)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</si>
  <si>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23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</si>
  <si>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23</t>
    </r>
    <phoneticPr fontId="0" type="noConversion"/>
  </si>
  <si>
    <t>萬眾同心公益金</t>
  </si>
  <si>
    <t>吃貨橫掃曼谷</t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</si>
  <si>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1</t>
    </r>
    <phoneticPr fontId="0" type="noConversion"/>
  </si>
  <si>
    <t>A Date with Goddess (12 EPI)</t>
    <phoneticPr fontId="0" type="noConversion"/>
  </si>
  <si>
    <t>TBC (Sub: *Chi) (OP)</t>
    <phoneticPr fontId="0" type="noConversion"/>
  </si>
  <si>
    <t>J Music #87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</si>
  <si>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42</t>
    </r>
    <phoneticPr fontId="0" type="noConversion"/>
  </si>
  <si>
    <t># 158</t>
    <phoneticPr fontId="0" type="noConversion"/>
  </si>
  <si>
    <t>萬眾同心公益金</t>
    <phoneticPr fontId="0" type="noConversion"/>
  </si>
  <si>
    <t>800652311 (Sub: Chi) (CC)</t>
  </si>
  <si>
    <t>Ink Side Story (15 EPI)</t>
  </si>
  <si>
    <t>紋人多故事 # 7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</si>
  <si>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</si>
  <si>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</si>
  <si>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</si>
  <si>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  <phoneticPr fontId="0" type="noConversion"/>
  </si>
  <si>
    <t>解風東京 # 12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</si>
  <si>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</si>
  <si>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23</t>
    <phoneticPr fontId="0" type="noConversion"/>
  </si>
  <si>
    <t>PERIOD: 9 - 15 Jun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</si>
  <si>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</si>
  <si>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159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</si>
  <si>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</si>
  <si>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浪族闊少爺</t>
    </r>
    <r>
      <rPr>
        <sz val="14"/>
        <rFont val="Times New Roman"/>
        <family val="1"/>
      </rPr>
      <t xml:space="preserve"> LIFE OF HIS OWN, A (20 EPI)</t>
    </r>
  </si>
  <si>
    <t># 2572</t>
    <phoneticPr fontId="0" type="noConversion"/>
  </si>
  <si>
    <t># 1356</t>
    <phoneticPr fontId="0" type="noConversion"/>
  </si>
  <si>
    <r>
      <t>(R)</t>
    </r>
    <r>
      <rPr>
        <sz val="14"/>
        <rFont val="細明體"/>
        <family val="1"/>
        <charset val="136"/>
      </rPr>
      <t>一日打工限定</t>
    </r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</si>
  <si>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</si>
  <si>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11 - 12</t>
    <phoneticPr fontId="0" type="noConversion"/>
  </si>
  <si>
    <t># 13 - 14</t>
    <phoneticPr fontId="0" type="noConversion"/>
  </si>
  <si>
    <t># 15</t>
    <phoneticPr fontId="0" type="noConversion"/>
  </si>
  <si>
    <t># 1890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</si>
  <si>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42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</si>
  <si>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254</t>
    </r>
  </si>
  <si>
    <t>800587952 (Sub: Chi) (CC)</t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</si>
  <si>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1</t>
    </r>
  </si>
  <si>
    <t xml:space="preserve">Bong Bong, Amigo! (Sr.2) (9 EPI) </t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</si>
  <si>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2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</si>
  <si>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</si>
  <si>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23</t>
    </r>
  </si>
  <si>
    <t># 1736</t>
    <phoneticPr fontId="0" type="noConversion"/>
  </si>
  <si>
    <r>
      <rPr>
        <sz val="11"/>
        <rFont val="細明體"/>
        <family val="3"/>
        <charset val="136"/>
      </rPr>
      <t>大師兄</t>
    </r>
    <r>
      <rPr>
        <sz val="11"/>
        <rFont val="Times New Roman"/>
        <family val="1"/>
      </rPr>
      <t>Welcome Summer</t>
    </r>
    <r>
      <rPr>
        <sz val="11"/>
        <rFont val="細明體"/>
        <family val="3"/>
        <charset val="136"/>
      </rPr>
      <t>大激戰</t>
    </r>
    <r>
      <rPr>
        <sz val="11"/>
        <rFont val="Times New Roman"/>
        <family val="1"/>
      </rPr>
      <t xml:space="preserve"> # 1</t>
    </r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</si>
  <si>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1</t>
    </r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</si>
  <si>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</si>
  <si>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22</t>
    </r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</si>
  <si>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1</t>
    </r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</si>
  <si>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</si>
  <si>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</si>
  <si>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爸知弊! 你嚟湊吖!</t>
    </r>
    <r>
      <rPr>
        <sz val="14"/>
        <rFont val="Times New Roman"/>
        <family val="1"/>
      </rPr>
      <t>My Papa, My Hero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</si>
  <si>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</si>
  <si>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</si>
  <si>
    <r>
      <rPr>
        <sz val="14"/>
        <rFont val="細明體"/>
        <family val="3"/>
        <charset val="136"/>
      </rPr>
      <t>一條麻甩在汕頭</t>
    </r>
    <r>
      <rPr>
        <sz val="14"/>
        <rFont val="Times New Roman"/>
        <family val="1"/>
      </rPr>
      <t xml:space="preserve"> # 12</t>
    </r>
  </si>
  <si>
    <r>
      <t xml:space="preserve"># </t>
    </r>
    <r>
      <rPr>
        <sz val="14"/>
        <rFont val="細明體"/>
        <family val="1"/>
        <charset val="136"/>
      </rPr>
      <t>3</t>
    </r>
  </si>
  <si>
    <t># 19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</si>
  <si>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</si>
  <si>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</si>
  <si>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</rPr>
      <t xml:space="preserve"> Lifecyclopedia (12 EPI)</t>
    </r>
  </si>
  <si>
    <r>
      <rPr>
        <sz val="14"/>
        <rFont val="細明體"/>
        <family val="3"/>
        <charset val="136"/>
      </rPr>
      <t>香港系列之原味道</t>
    </r>
    <r>
      <rPr>
        <sz val="14"/>
        <rFont val="Times New Roman"/>
        <family val="1"/>
      </rPr>
      <t xml:space="preserve"> # 9 (9 EPI)</t>
    </r>
  </si>
  <si>
    <t># 7</t>
    <phoneticPr fontId="0" type="noConversion"/>
  </si>
  <si>
    <t># 1891</t>
    <phoneticPr fontId="0" type="noConversion"/>
  </si>
  <si>
    <t>錦心似玉 The Sword and the Brocade (45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</si>
  <si>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</si>
  <si>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23</t>
    </r>
  </si>
  <si>
    <r>
      <t xml:space="preserve">(R)            </t>
    </r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  <charset val="136"/>
      </rPr>
      <t xml:space="preserve"> Lifecyclopedia (12 EPI)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</si>
  <si>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</si>
  <si>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</si>
  <si>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94</t>
    </r>
  </si>
  <si>
    <r>
      <t>美食新聞報道</t>
    </r>
    <r>
      <rPr>
        <sz val="14"/>
        <rFont val="Times New Roman"/>
        <family val="1"/>
        <charset val="136"/>
      </rPr>
      <t xml:space="preserve"> # 95</t>
    </r>
  </si>
  <si>
    <r>
      <t>美食新聞報道 (*港台篇)</t>
    </r>
    <r>
      <rPr>
        <sz val="14"/>
        <rFont val="Times New Roman"/>
        <family val="1"/>
        <charset val="136"/>
      </rPr>
      <t xml:space="preserve"> # 4</t>
    </r>
  </si>
  <si>
    <t>親民的品味 #14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</si>
  <si>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</si>
  <si>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22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</si>
  <si>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</si>
  <si>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</si>
  <si>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160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</si>
  <si>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</si>
  <si>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2573</t>
    <phoneticPr fontId="0" type="noConversion"/>
  </si>
  <si>
    <t>Paws of Love (4 EPI)</t>
    <phoneticPr fontId="0" type="noConversion"/>
  </si>
  <si>
    <t>800654213 (Sub: *Chi) (OP)</t>
    <phoneticPr fontId="0" type="noConversion"/>
  </si>
  <si>
    <r>
      <rPr>
        <sz val="14"/>
        <rFont val="微軟正黑體"/>
        <family val="2"/>
        <charset val="136"/>
      </rPr>
      <t>刑偵</t>
    </r>
    <r>
      <rPr>
        <sz val="14"/>
        <rFont val="Times New Roman"/>
        <family val="2"/>
      </rPr>
      <t>12</t>
    </r>
    <r>
      <rPr>
        <sz val="14"/>
        <rFont val="Times New Roman"/>
        <family val="2"/>
        <charset val="136"/>
      </rPr>
      <t xml:space="preserve"> D.I.D. 12 (25 EPI)</t>
    </r>
  </si>
  <si>
    <t>Hong Kong: A Feast of Local Flavours</t>
    <phoneticPr fontId="0" type="noConversion"/>
  </si>
  <si>
    <t># 16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</si>
  <si>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2</t>
    </r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</si>
  <si>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</si>
  <si>
    <t>TBC</t>
    <phoneticPr fontId="0" type="noConversion"/>
  </si>
  <si>
    <t>800647325 (Sub: *Chi) (OP)</t>
    <phoneticPr fontId="0" type="noConversion"/>
  </si>
  <si>
    <r>
      <rPr>
        <sz val="14"/>
        <rFont val="細明體"/>
        <family val="3"/>
        <charset val="136"/>
      </rPr>
      <t>人生美食地圖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東京篇</t>
    </r>
    <r>
      <rPr>
        <sz val="14"/>
        <rFont val="Times New Roman"/>
        <family val="1"/>
      </rPr>
      <t xml:space="preserve"> Foodprint Tokyo (10 EPI)</t>
    </r>
  </si>
  <si>
    <t>Med with Doc (26 EPI)</t>
    <phoneticPr fontId="0" type="noConversion"/>
  </si>
  <si>
    <t>J Music #88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</si>
  <si>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</si>
  <si>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24</t>
    </r>
  </si>
  <si>
    <t># 3782</t>
    <phoneticPr fontId="0" type="noConversion"/>
  </si>
  <si>
    <t># 3785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</si>
  <si>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43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</si>
  <si>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</si>
  <si>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解風東京 # 13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</si>
  <si>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</si>
  <si>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90</t>
    <phoneticPr fontId="0" type="noConversion"/>
  </si>
  <si>
    <t># 91</t>
    <phoneticPr fontId="0" type="noConversion"/>
  </si>
  <si>
    <t># 92</t>
  </si>
  <si>
    <t># 93</t>
  </si>
  <si>
    <t># 94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</si>
  <si>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#113-117</t>
    </r>
  </si>
  <si>
    <t>800648584 (Sub: *Chi) (OP)</t>
  </si>
  <si>
    <r>
      <rPr>
        <sz val="13"/>
        <rFont val="細明體"/>
        <family val="3"/>
        <charset val="136"/>
      </rPr>
      <t>中年好聲音</t>
    </r>
    <r>
      <rPr>
        <sz val="13"/>
        <rFont val="Times New Roman"/>
        <family val="1"/>
      </rPr>
      <t>321</t>
    </r>
    <r>
      <rPr>
        <sz val="13"/>
        <rFont val="細明體"/>
        <family val="3"/>
        <charset val="136"/>
      </rPr>
      <t>經典大戰</t>
    </r>
    <r>
      <rPr>
        <sz val="13"/>
        <rFont val="Times New Roman"/>
        <family val="1"/>
      </rPr>
      <t xml:space="preserve"> # 30</t>
    </r>
  </si>
  <si>
    <t>Midlife, Sing &amp; Shine! 3 (31 EPI)</t>
  </si>
  <si>
    <t xml:space="preserve">(R)        </t>
  </si>
  <si>
    <r>
      <t>中年好聲音</t>
    </r>
    <r>
      <rPr>
        <sz val="14"/>
        <rFont val="Times New Roman"/>
        <family val="1"/>
      </rPr>
      <t>321</t>
    </r>
    <r>
      <rPr>
        <sz val="14"/>
        <rFont val="細明體"/>
        <family val="3"/>
        <charset val="136"/>
      </rPr>
      <t>經典大戰</t>
    </r>
    <r>
      <rPr>
        <sz val="14"/>
        <rFont val="Times New Roman"/>
        <family val="1"/>
      </rPr>
      <t xml:space="preserve"> # 30</t>
    </r>
  </si>
  <si>
    <t>美食新聞報道 # 94</t>
  </si>
  <si>
    <t>超能力學院 #1</t>
  </si>
  <si>
    <r>
      <rPr>
        <sz val="13"/>
        <rFont val="細明體"/>
        <family val="3"/>
        <charset val="136"/>
      </rPr>
      <t>中年好聲音</t>
    </r>
    <r>
      <rPr>
        <sz val="13"/>
        <rFont val="Times New Roman"/>
        <family val="1"/>
      </rPr>
      <t>321</t>
    </r>
    <r>
      <rPr>
        <sz val="13"/>
        <rFont val="細明體"/>
        <family val="3"/>
        <charset val="136"/>
      </rPr>
      <t>經典大戰</t>
    </r>
    <r>
      <rPr>
        <sz val="13"/>
        <rFont val="Times New Roman"/>
        <family val="1"/>
      </rPr>
      <t xml:space="preserve"> # 31</t>
    </r>
  </si>
  <si>
    <t>紋人多故事 # 8</t>
  </si>
  <si>
    <t>800649483 (Sub: *Chi) (OP)</t>
  </si>
  <si>
    <t>TBC (Sub: *Chi) (OP)</t>
  </si>
  <si>
    <t>Made In Shantou (13 EPI)</t>
  </si>
  <si>
    <t>A Date with Goddess (12 EPI)</t>
  </si>
  <si>
    <t>800655642 (Sub: Chi) (CC)</t>
  </si>
  <si>
    <t>超能力學院 Academy of Super Power (12 EPI)</t>
  </si>
  <si>
    <t># 1</t>
  </si>
  <si>
    <t># 2</t>
  </si>
  <si>
    <t>J Music #88</t>
  </si>
  <si>
    <t>0445</t>
  </si>
  <si>
    <t>勁歌金榜 #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</si>
</sst>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94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4"/>
      <name val="細明體"/>
      <family val="2"/>
      <charset val="136"/>
    </font>
    <font>
      <sz val="13"/>
      <name val="細明體"/>
      <family val="1"/>
      <charset val="136"/>
    </font>
    <font>
      <sz val="13"/>
      <name val="Times New Roman"/>
      <family val="1"/>
      <charset val="136"/>
    </font>
    <font>
      <sz val="14"/>
      <name val="Times New Roman"/>
      <family val="2"/>
      <charset val="136"/>
    </font>
    <font>
      <sz val="14"/>
      <name val="微軟正黑體"/>
      <family val="2"/>
      <charset val="136"/>
    </font>
    <font>
      <sz val="12"/>
      <name val="細明體"/>
      <family val="1"/>
      <charset val="136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1"/>
      <name val="細明體"/>
      <family val="3"/>
      <charset val="136"/>
    </font>
    <font>
      <sz val="13"/>
      <name val="新細明體"/>
      <family val="1"/>
      <charset val="136"/>
    </font>
    <font>
      <sz val="16"/>
      <name val="細明體"/>
      <family val="3"/>
      <charset val="136"/>
    </font>
    <font>
      <sz val="13"/>
      <name val="Times New Roman"/>
      <family val="3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25" borderId="1" applyNumberFormat="0" applyAlignment="0" applyProtection="0">
      <alignment vertical="center"/>
    </xf>
    <xf numFmtId="0" fontId="80" fillId="25" borderId="1" applyNumberFormat="0" applyAlignment="0" applyProtection="0">
      <alignment vertical="center"/>
    </xf>
    <xf numFmtId="0" fontId="81" fillId="26" borderId="2" applyNumberFormat="0" applyAlignment="0" applyProtection="0">
      <alignment vertical="center"/>
    </xf>
    <xf numFmtId="0" fontId="81" fillId="26" borderId="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8" borderId="1" applyNumberFormat="0" applyAlignment="0" applyProtection="0">
      <alignment vertical="center"/>
    </xf>
    <xf numFmtId="0" fontId="87" fillId="8" borderId="1" applyNumberFormat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90" fillId="25" borderId="12" applyNumberFormat="0" applyAlignment="0" applyProtection="0">
      <alignment vertical="center"/>
    </xf>
    <xf numFmtId="0" fontId="90" fillId="25" borderId="1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14" applyNumberFormat="0" applyFill="0" applyAlignment="0" applyProtection="0">
      <alignment vertical="center"/>
    </xf>
    <xf numFmtId="0" fontId="92" fillId="0" borderId="1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</cellStyleXfs>
  <cellXfs count="420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7" fillId="0" borderId="31" xfId="0" applyFont="1" applyBorder="1" applyAlignment="1">
      <alignment horizontal="center" vertical="center"/>
    </xf>
    <xf numFmtId="0" fontId="47" fillId="0" borderId="55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6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53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2" fillId="0" borderId="31" xfId="0" applyFont="1" applyBorder="1" applyAlignment="1">
      <alignment horizontal="center" vertical="center"/>
    </xf>
    <xf numFmtId="49" fontId="52" fillId="0" borderId="40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7" fillId="0" borderId="39" xfId="0" quotePrefix="1" applyFont="1" applyBorder="1" applyAlignment="1">
      <alignment horizontal="center"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6" fillId="0" borderId="39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43" fillId="0" borderId="43" xfId="0" applyFont="1" applyBorder="1" applyAlignment="1">
      <alignment vertical="center"/>
    </xf>
    <xf numFmtId="49" fontId="54" fillId="0" borderId="40" xfId="0" applyNumberFormat="1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39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53" fillId="0" borderId="39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8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39" xfId="0" applyFont="1" applyBorder="1" applyAlignment="1">
      <alignment horizontal="center" vertical="center"/>
    </xf>
    <xf numFmtId="0" fontId="53" fillId="0" borderId="36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7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8" fillId="0" borderId="40" xfId="388" applyFont="1" applyBorder="1" applyAlignment="1">
      <alignment horizontal="center" vertical="center" wrapText="1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6" fillId="0" borderId="61" xfId="0" applyFont="1" applyBorder="1" applyAlignment="1">
      <alignment horizontal="right" vertical="center"/>
    </xf>
    <xf numFmtId="49" fontId="48" fillId="0" borderId="54" xfId="0" applyNumberFormat="1" applyFont="1" applyBorder="1" applyAlignment="1">
      <alignment horizontal="center" vertical="center" wrapText="1"/>
    </xf>
    <xf numFmtId="0" fontId="46" fillId="0" borderId="70" xfId="0" applyFont="1" applyBorder="1" applyAlignment="1">
      <alignment horizontal="left" vertical="center"/>
    </xf>
    <xf numFmtId="0" fontId="71" fillId="0" borderId="40" xfId="388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36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45" xfId="0" applyFont="1" applyBorder="1" applyAlignment="1">
      <alignment horizontal="left"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73" fillId="0" borderId="54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0" fontId="47" fillId="0" borderId="58" xfId="0" applyFont="1" applyBorder="1" applyAlignment="1">
      <alignment vertical="center"/>
    </xf>
    <xf numFmtId="0" fontId="47" fillId="0" borderId="45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59" fillId="0" borderId="36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47" fillId="27" borderId="88" xfId="0" applyFont="1" applyFill="1" applyBorder="1" applyAlignment="1">
      <alignment horizontal="left" vertical="center"/>
    </xf>
    <xf numFmtId="0" fontId="47" fillId="27" borderId="89" xfId="0" applyFont="1" applyFill="1" applyBorder="1" applyAlignment="1">
      <alignment horizontal="left"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9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52" fillId="27" borderId="36" xfId="0" applyFont="1" applyFill="1" applyBorder="1" applyAlignment="1">
      <alignment horizontal="center" vertical="center"/>
    </xf>
    <xf numFmtId="0" fontId="70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7" fillId="27" borderId="39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center" vertical="center"/>
    </xf>
    <xf numFmtId="0" fontId="48" fillId="27" borderId="87" xfId="0" applyFont="1" applyFill="1" applyBorder="1" applyAlignment="1">
      <alignment horizontal="left" vertical="center"/>
    </xf>
    <xf numFmtId="0" fontId="62" fillId="27" borderId="85" xfId="0" applyFont="1" applyFill="1" applyBorder="1" applyAlignment="1">
      <alignment vertical="center"/>
    </xf>
    <xf numFmtId="0" fontId="48" fillId="27" borderId="85" xfId="0" applyFont="1" applyFill="1" applyBorder="1" applyAlignment="1">
      <alignment horizontal="center" vertical="center"/>
    </xf>
    <xf numFmtId="0" fontId="47" fillId="27" borderId="85" xfId="0" applyFont="1" applyFill="1" applyBorder="1" applyAlignment="1">
      <alignment horizontal="right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47" fillId="27" borderId="45" xfId="388" applyFont="1" applyFill="1" applyBorder="1" applyAlignment="1">
      <alignment horizontal="left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47" fillId="27" borderId="37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8" fillId="27" borderId="40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67" fillId="27" borderId="0" xfId="0" applyFont="1" applyFill="1" applyAlignment="1">
      <alignment horizontal="center" vertical="center"/>
    </xf>
    <xf numFmtId="0" fontId="48" fillId="27" borderId="53" xfId="0" applyFont="1" applyFill="1" applyBorder="1" applyAlignment="1">
      <alignment horizontal="left" vertical="center" wrapText="1"/>
    </xf>
    <xf numFmtId="49" fontId="48" fillId="27" borderId="54" xfId="0" applyNumberFormat="1" applyFont="1" applyFill="1" applyBorder="1" applyAlignment="1">
      <alignment horizontal="center" vertical="center" wrapText="1"/>
    </xf>
    <xf numFmtId="0" fontId="71" fillId="27" borderId="40" xfId="388" applyFont="1" applyFill="1" applyBorder="1" applyAlignment="1">
      <alignment horizontal="center" vertical="center" wrapText="1"/>
    </xf>
    <xf numFmtId="0" fontId="48" fillId="27" borderId="54" xfId="0" applyFont="1" applyFill="1" applyBorder="1" applyAlignment="1">
      <alignment vertical="center"/>
    </xf>
    <xf numFmtId="0" fontId="72" fillId="27" borderId="52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49" fontId="52" fillId="27" borderId="41" xfId="0" applyNumberFormat="1" applyFont="1" applyFill="1" applyBorder="1" applyAlignment="1">
      <alignment horizontal="center" vertical="center"/>
    </xf>
    <xf numFmtId="49" fontId="47" fillId="27" borderId="36" xfId="0" applyNumberFormat="1" applyFont="1" applyFill="1" applyBorder="1" applyAlignment="1">
      <alignment horizontal="center" vertical="center" wrapText="1" shrinkToFit="1"/>
    </xf>
    <xf numFmtId="0" fontId="48" fillId="27" borderId="0" xfId="0" applyFont="1" applyFill="1" applyAlignment="1">
      <alignment horizontal="left" vertical="center"/>
    </xf>
    <xf numFmtId="0" fontId="47" fillId="27" borderId="56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 wrapText="1" shrinkToFit="1"/>
    </xf>
    <xf numFmtId="0" fontId="46" fillId="27" borderId="35" xfId="0" applyFont="1" applyFill="1" applyBorder="1" applyAlignment="1">
      <alignment horizontal="right" vertical="center"/>
    </xf>
    <xf numFmtId="0" fontId="47" fillId="27" borderId="36" xfId="388" applyFont="1" applyFill="1" applyBorder="1" applyAlignment="1">
      <alignment horizontal="center" vertical="center"/>
    </xf>
    <xf numFmtId="0" fontId="47" fillId="27" borderId="60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left"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42" fillId="0" borderId="36" xfId="0" applyFont="1" applyBorder="1" applyAlignment="1">
      <alignment horizontal="center" vertical="center"/>
    </xf>
    <xf numFmtId="49" fontId="47" fillId="0" borderId="52" xfId="0" applyNumberFormat="1" applyFont="1" applyBorder="1" applyAlignment="1">
      <alignment horizontal="center" vertical="center" shrinkToFit="1"/>
    </xf>
    <xf numFmtId="0" fontId="66" fillId="0" borderId="36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49" fontId="48" fillId="0" borderId="40" xfId="0" applyNumberFormat="1" applyFont="1" applyBorder="1" applyAlignment="1">
      <alignment horizontal="center" vertical="center" wrapText="1"/>
    </xf>
    <xf numFmtId="49" fontId="54" fillId="0" borderId="52" xfId="0" applyNumberFormat="1" applyFont="1" applyBorder="1" applyAlignment="1">
      <alignment horizontal="center" vertical="center"/>
    </xf>
    <xf numFmtId="0" fontId="48" fillId="0" borderId="40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0" xfId="388" applyFont="1" applyBorder="1" applyAlignment="1">
      <alignment horizontal="center" vertical="center" wrapText="1"/>
    </xf>
    <xf numFmtId="0" fontId="53" fillId="0" borderId="36" xfId="0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 shrinkToFit="1"/>
    </xf>
    <xf numFmtId="0" fontId="76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 shrinkToFit="1"/>
    </xf>
    <xf numFmtId="49" fontId="47" fillId="27" borderId="36" xfId="0" applyNumberFormat="1" applyFont="1" applyFill="1" applyBorder="1" applyAlignment="1">
      <alignment horizontal="center" vertical="center" shrinkToFit="1"/>
    </xf>
    <xf numFmtId="0" fontId="48" fillId="27" borderId="31" xfId="0" applyFont="1" applyFill="1" applyBorder="1" applyAlignment="1">
      <alignment horizontal="left" vertical="center"/>
    </xf>
    <xf numFmtId="0" fontId="62" fillId="27" borderId="0" xfId="0" applyFont="1" applyFill="1" applyAlignment="1">
      <alignment horizontal="center" vertical="center"/>
    </xf>
    <xf numFmtId="0" fontId="75" fillId="0" borderId="39" xfId="388" applyFont="1" applyBorder="1" applyAlignment="1">
      <alignment vertical="center"/>
    </xf>
    <xf numFmtId="49" fontId="77" fillId="0" borderId="54" xfId="0" applyNumberFormat="1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5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vertical="center"/>
    </xf>
    <xf numFmtId="0" fontId="69" fillId="0" borderId="39" xfId="0" applyFont="1" applyBorder="1" applyAlignment="1">
      <alignment horizontal="center" vertical="center" wrapText="1"/>
    </xf>
    <xf numFmtId="0" fontId="69" fillId="0" borderId="43" xfId="0" applyFont="1" applyBorder="1" applyAlignment="1">
      <alignment horizontal="center" vertical="center" wrapText="1"/>
    </xf>
    <xf numFmtId="0" fontId="48" fillId="27" borderId="39" xfId="388" applyFont="1" applyFill="1" applyBorder="1" applyAlignment="1">
      <alignment horizontal="center" vertical="center" wrapText="1"/>
    </xf>
    <xf numFmtId="0" fontId="75" fillId="0" borderId="39" xfId="388" applyFont="1" applyBorder="1" applyAlignment="1">
      <alignment horizontal="center" vertical="center" wrapText="1"/>
    </xf>
    <xf numFmtId="0" fontId="48" fillId="0" borderId="39" xfId="388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0" fontId="73" fillId="0" borderId="40" xfId="0" applyFont="1" applyBorder="1" applyAlignment="1">
      <alignment horizontal="center" vertical="center" wrapText="1"/>
    </xf>
    <xf numFmtId="0" fontId="47" fillId="28" borderId="52" xfId="0" applyFont="1" applyFill="1" applyBorder="1" applyAlignment="1">
      <alignment horizontal="center" vertical="center"/>
    </xf>
    <xf numFmtId="0" fontId="54" fillId="28" borderId="54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horizontal="center" vertical="center"/>
    </xf>
    <xf numFmtId="0" fontId="48" fillId="28" borderId="52" xfId="0" applyFont="1" applyFill="1" applyBorder="1" applyAlignment="1">
      <alignment vertical="center"/>
    </xf>
    <xf numFmtId="0" fontId="48" fillId="28" borderId="54" xfId="0" applyFont="1" applyFill="1" applyBorder="1" applyAlignment="1">
      <alignment vertical="center"/>
    </xf>
    <xf numFmtId="0" fontId="71" fillId="28" borderId="54" xfId="0" applyFont="1" applyFill="1" applyBorder="1" applyAlignment="1">
      <alignment horizontal="left" vertical="center"/>
    </xf>
    <xf numFmtId="49" fontId="48" fillId="28" borderId="53" xfId="0" applyNumberFormat="1" applyFont="1" applyFill="1" applyBorder="1" applyAlignment="1">
      <alignment horizontal="left" vertical="center"/>
    </xf>
    <xf numFmtId="0" fontId="48" fillId="28" borderId="54" xfId="0" applyFont="1" applyFill="1" applyBorder="1" applyAlignment="1">
      <alignment horizontal="left" vertical="center"/>
    </xf>
    <xf numFmtId="49" fontId="47" fillId="28" borderId="35" xfId="0" applyNumberFormat="1" applyFont="1" applyFill="1" applyBorder="1" applyAlignment="1">
      <alignment horizontal="center" vertical="center" wrapText="1" shrinkToFit="1"/>
    </xf>
    <xf numFmtId="49" fontId="47" fillId="28" borderId="43" xfId="0" applyNumberFormat="1" applyFont="1" applyFill="1" applyBorder="1" applyAlignment="1">
      <alignment horizontal="center" vertical="center" wrapText="1" shrinkToFit="1"/>
    </xf>
    <xf numFmtId="0" fontId="54" fillId="28" borderId="0" xfId="0" applyFont="1" applyFill="1" applyAlignment="1">
      <alignment horizontal="center" vertical="center"/>
    </xf>
    <xf numFmtId="0" fontId="54" fillId="28" borderId="39" xfId="0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/>
    </xf>
    <xf numFmtId="0" fontId="47" fillId="28" borderId="42" xfId="388" applyFont="1" applyFill="1" applyBorder="1" applyAlignment="1">
      <alignment horizontal="left" vertical="center" wrapText="1"/>
    </xf>
    <xf numFmtId="0" fontId="72" fillId="28" borderId="54" xfId="0" applyFont="1" applyFill="1" applyBorder="1" applyAlignment="1">
      <alignment horizontal="center" vertical="center"/>
    </xf>
    <xf numFmtId="49" fontId="47" fillId="28" borderId="40" xfId="0" applyNumberFormat="1" applyFont="1" applyFill="1" applyBorder="1" applyAlignment="1">
      <alignment horizontal="center" vertical="center" wrapText="1" shrinkToFit="1"/>
    </xf>
    <xf numFmtId="0" fontId="54" fillId="28" borderId="40" xfId="0" applyFont="1" applyFill="1" applyBorder="1" applyAlignment="1">
      <alignment horizontal="center" vertical="center"/>
    </xf>
    <xf numFmtId="49" fontId="47" fillId="28" borderId="40" xfId="0" applyNumberFormat="1" applyFont="1" applyFill="1" applyBorder="1" applyAlignment="1">
      <alignment horizontal="center" vertical="center"/>
    </xf>
    <xf numFmtId="49" fontId="71" fillId="28" borderId="54" xfId="0" applyNumberFormat="1" applyFont="1" applyFill="1" applyBorder="1" applyAlignment="1">
      <alignment horizontal="center" vertical="center" wrapText="1"/>
    </xf>
    <xf numFmtId="0" fontId="47" fillId="28" borderId="36" xfId="388" applyFont="1" applyFill="1" applyBorder="1" applyAlignment="1">
      <alignment horizontal="center" vertical="center" wrapText="1"/>
    </xf>
    <xf numFmtId="49" fontId="48" fillId="28" borderId="54" xfId="0" applyNumberFormat="1" applyFont="1" applyFill="1" applyBorder="1" applyAlignment="1">
      <alignment horizontal="center" vertical="center" wrapText="1"/>
    </xf>
    <xf numFmtId="0" fontId="48" fillId="28" borderId="53" xfId="0" applyFont="1" applyFill="1" applyBorder="1" applyAlignment="1">
      <alignment horizontal="left" vertical="center" wrapText="1"/>
    </xf>
    <xf numFmtId="0" fontId="47" fillId="28" borderId="45" xfId="388" applyFont="1" applyFill="1" applyBorder="1" applyAlignment="1">
      <alignment horizontal="left" vertical="center" wrapText="1"/>
    </xf>
    <xf numFmtId="0" fontId="47" fillId="28" borderId="40" xfId="388" applyFont="1" applyFill="1" applyBorder="1" applyAlignment="1">
      <alignment horizontal="center" vertical="center" wrapText="1"/>
    </xf>
    <xf numFmtId="0" fontId="73" fillId="28" borderId="54" xfId="0" applyFont="1" applyFill="1" applyBorder="1" applyAlignment="1">
      <alignment vertical="center"/>
    </xf>
    <xf numFmtId="0" fontId="47" fillId="28" borderId="54" xfId="0" quotePrefix="1" applyFont="1" applyFill="1" applyBorder="1" applyAlignment="1">
      <alignment horizontal="center" vertical="center"/>
    </xf>
    <xf numFmtId="0" fontId="47" fillId="28" borderId="53" xfId="0" quotePrefix="1" applyFont="1" applyFill="1" applyBorder="1" applyAlignment="1">
      <alignment vertical="center"/>
    </xf>
    <xf numFmtId="0" fontId="54" fillId="28" borderId="54" xfId="0" applyFont="1" applyFill="1" applyBorder="1" applyAlignment="1">
      <alignment vertical="center"/>
    </xf>
    <xf numFmtId="0" fontId="47" fillId="28" borderId="42" xfId="0" applyFont="1" applyFill="1" applyBorder="1" applyAlignment="1">
      <alignment vertical="center"/>
    </xf>
    <xf numFmtId="0" fontId="47" fillId="28" borderId="43" xfId="0" applyFont="1" applyFill="1" applyBorder="1" applyAlignment="1">
      <alignment horizontal="center" vertical="center"/>
    </xf>
    <xf numFmtId="0" fontId="47" fillId="28" borderId="53" xfId="0" applyFont="1" applyFill="1" applyBorder="1" applyAlignment="1">
      <alignment vertical="center"/>
    </xf>
    <xf numFmtId="0" fontId="52" fillId="28" borderId="40" xfId="0" applyFont="1" applyFill="1" applyBorder="1" applyAlignment="1">
      <alignment horizontal="center" vertical="center"/>
    </xf>
    <xf numFmtId="49" fontId="47" fillId="28" borderId="52" xfId="0" quotePrefix="1" applyNumberFormat="1" applyFont="1" applyFill="1" applyBorder="1" applyAlignment="1">
      <alignment horizontal="right" vertical="center"/>
    </xf>
    <xf numFmtId="0" fontId="47" fillId="28" borderId="45" xfId="0" quotePrefix="1" applyFont="1" applyFill="1" applyBorder="1" applyAlignment="1">
      <alignment vertical="center"/>
    </xf>
    <xf numFmtId="0" fontId="52" fillId="28" borderId="41" xfId="0" applyFont="1" applyFill="1" applyBorder="1" applyAlignment="1">
      <alignment horizontal="center" vertical="center"/>
    </xf>
    <xf numFmtId="0" fontId="59" fillId="28" borderId="54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096A5299-1C69-4F17-A63C-C39B48B7D4FE}"/>
    <cellStyle name="60% - Accent1 3" xfId="128" xr:uid="{00000000-0005-0000-0000-00007F000000}"/>
    <cellStyle name="60% - Accent1 3 2" xfId="390" xr:uid="{748FDC92-F2CB-4F62-B111-F6042296E65C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3B7531CF-09E0-4A0F-B44B-1753268BBAD4}"/>
    <cellStyle name="60% - Accent2 3" xfId="136" xr:uid="{00000000-0005-0000-0000-000087000000}"/>
    <cellStyle name="60% - Accent2 3 2" xfId="392" xr:uid="{45FEF51E-CF1B-496B-A4C0-35D8DC891F68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10D125C5-31F1-489E-85D2-72A05331083B}"/>
    <cellStyle name="60% - Accent3 3" xfId="144" xr:uid="{00000000-0005-0000-0000-00008F000000}"/>
    <cellStyle name="60% - Accent3 3 2" xfId="394" xr:uid="{EE71FAF3-333B-4573-B0FF-1A9255447D09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47EE3600-6390-48A9-AFFE-A9C52DDFBEDB}"/>
    <cellStyle name="60% - Accent4 3" xfId="152" xr:uid="{00000000-0005-0000-0000-000097000000}"/>
    <cellStyle name="60% - Accent4 3 2" xfId="396" xr:uid="{736227D0-EE71-46DD-84C2-1DAB1DA18CF2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0E904E02-BE19-4D2D-BF96-806AE5BDBA31}"/>
    <cellStyle name="60% - Accent5 3" xfId="160" xr:uid="{00000000-0005-0000-0000-00009F000000}"/>
    <cellStyle name="60% - Accent5 3 2" xfId="398" xr:uid="{67D035DD-1935-419E-A3FD-294BAF8D8594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A2FCDAF1-4554-48EE-A4DE-08CA65556549}"/>
    <cellStyle name="60% - Accent6 3" xfId="168" xr:uid="{00000000-0005-0000-0000-0000A7000000}"/>
    <cellStyle name="60% - Accent6 3 2" xfId="400" xr:uid="{79F4DD30-53B9-4064-93ED-17EA670A1A1C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093D50DF-4B7D-477C-B37F-B61E581961EB}"/>
    <cellStyle name="Accent1 3" xfId="176" xr:uid="{00000000-0005-0000-0000-0000AF000000}"/>
    <cellStyle name="Accent1 3 2" xfId="402" xr:uid="{9F02261D-0927-4816-83A3-E7362902E55F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18702006-923E-4F04-91CC-70D7031230B7}"/>
    <cellStyle name="Accent2 3" xfId="184" xr:uid="{00000000-0005-0000-0000-0000B7000000}"/>
    <cellStyle name="Accent2 3 2" xfId="404" xr:uid="{4B859E74-5E40-4278-AE06-FAF731CD59E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72157A35-5C2F-4E0D-908A-E1DB9D2A77A6}"/>
    <cellStyle name="Accent3 3" xfId="192" xr:uid="{00000000-0005-0000-0000-0000BF000000}"/>
    <cellStyle name="Accent3 3 2" xfId="406" xr:uid="{98E43808-1FBC-4BF6-B761-1E78A5239895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3CF99A7D-50CD-417A-BCBA-D0A7A598966C}"/>
    <cellStyle name="Accent4 3" xfId="200" xr:uid="{00000000-0005-0000-0000-0000C7000000}"/>
    <cellStyle name="Accent4 3 2" xfId="408" xr:uid="{C3F6BCA8-41E9-4589-8B83-1C8B8A222DA7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22825156-BD7B-4C4A-886A-2163BA8FD645}"/>
    <cellStyle name="Accent5 3" xfId="208" xr:uid="{00000000-0005-0000-0000-0000CF000000}"/>
    <cellStyle name="Accent5 3 2" xfId="410" xr:uid="{F4619B0A-C43C-4E29-BDA7-E2336D92CE09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A22F8E0E-D124-4130-96CB-D88E6F38058C}"/>
    <cellStyle name="Accent6 3" xfId="216" xr:uid="{00000000-0005-0000-0000-0000D7000000}"/>
    <cellStyle name="Accent6 3 2" xfId="412" xr:uid="{76465ED5-A733-42C5-B982-A7C8854D78CF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5CACE408-114B-4032-A09F-7CC7D00EB6C2}"/>
    <cellStyle name="Bad 3" xfId="224" xr:uid="{00000000-0005-0000-0000-0000DF000000}"/>
    <cellStyle name="Bad 3 2" xfId="414" xr:uid="{D3B7224F-F685-41AF-8C3F-789ED8472B99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6C2CECA0-FB57-49AB-9124-B00BD7B8850D}"/>
    <cellStyle name="Calculation 3" xfId="232" xr:uid="{00000000-0005-0000-0000-0000E7000000}"/>
    <cellStyle name="Calculation 3 2" xfId="416" xr:uid="{45086D14-F287-4FD1-A325-C8E1398CB2A4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806B8B06-381F-4F32-9D49-C701FBC51A03}"/>
    <cellStyle name="Check Cell 3" xfId="240" xr:uid="{00000000-0005-0000-0000-0000EF000000}"/>
    <cellStyle name="Check Cell 3 2" xfId="418" xr:uid="{2B10D9E4-7E0D-4203-AB66-223F8F0B06C4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DCB7D0FE-39B8-48CD-BD7C-2226175F62BF}"/>
    <cellStyle name="Explanatory Text 3" xfId="251" xr:uid="{00000000-0005-0000-0000-0000FA000000}"/>
    <cellStyle name="Explanatory Text 3 2" xfId="420" xr:uid="{2626965C-D04C-4E86-9C02-19B7E9B34617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72C753FF-4E50-4D89-BA00-69106F1CE93A}"/>
    <cellStyle name="Good 3" xfId="259" xr:uid="{00000000-0005-0000-0000-000002010000}"/>
    <cellStyle name="Good 3 2" xfId="422" xr:uid="{9467F74C-AE7D-4CF8-A016-871BB3F10F7B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16A02D09-129E-4808-870E-0EFBC4193F14}"/>
    <cellStyle name="Heading 1 3" xfId="267" xr:uid="{00000000-0005-0000-0000-00000A010000}"/>
    <cellStyle name="Heading 1 3 2" xfId="424" xr:uid="{6753E933-A36B-439E-A064-4136C9CDA5DC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4592F3ED-5851-419D-9A1A-9DFF4FEAE856}"/>
    <cellStyle name="Heading 2 3" xfId="275" xr:uid="{00000000-0005-0000-0000-000012010000}"/>
    <cellStyle name="Heading 2 3 2" xfId="426" xr:uid="{BA9E428F-E315-45FD-9A6C-CD669167C229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BE83C563-8E4C-443E-9DB3-2C134095B6C9}"/>
    <cellStyle name="Heading 3 3" xfId="283" xr:uid="{00000000-0005-0000-0000-00001A010000}"/>
    <cellStyle name="Heading 3 3 2" xfId="428" xr:uid="{02F0EE15-7C19-427C-95C8-939A07114748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2B1E90F6-62E7-400B-A9B4-E8D56212B2A9}"/>
    <cellStyle name="Heading 4 3" xfId="291" xr:uid="{00000000-0005-0000-0000-000022010000}"/>
    <cellStyle name="Heading 4 3 2" xfId="430" xr:uid="{02F62340-DA21-427E-9C37-D8B639F4EA91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BC1252ED-08F5-4591-BF50-8B985B092A76}"/>
    <cellStyle name="Input 3" xfId="300" xr:uid="{00000000-0005-0000-0000-00002B010000}"/>
    <cellStyle name="Input 3 2" xfId="432" xr:uid="{248D7866-020F-4195-AA11-7E72033873A4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31D59E1C-D0C4-418C-A772-085681E07DD7}"/>
    <cellStyle name="Linked Cell 3" xfId="308" xr:uid="{00000000-0005-0000-0000-000033010000}"/>
    <cellStyle name="Linked Cell 3 2" xfId="434" xr:uid="{E2DF4D4F-035C-4C6D-833B-7E84C6061BD1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8F5C763F-37A1-429B-B06E-7DDE15060C22}"/>
    <cellStyle name="Neutral 3" xfId="316" xr:uid="{00000000-0005-0000-0000-00003B010000}"/>
    <cellStyle name="Neutral 3 2" xfId="436" xr:uid="{8F5FEBB3-F3AC-40B7-9846-ECF0B6BCE391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8AEEA830-B37E-46D9-BE0D-8CC61837D8A9}"/>
    <cellStyle name="Output 3" xfId="354" xr:uid="{00000000-0005-0000-0000-000061010000}"/>
    <cellStyle name="Output 3 2" xfId="438" xr:uid="{56E4E87F-64A2-4F97-942D-1B7D6A63395A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2F4F16A2-50A1-41F8-8747-1C652C85A0DB}"/>
    <cellStyle name="Title 3" xfId="365" xr:uid="{00000000-0005-0000-0000-00006C010000}"/>
    <cellStyle name="Title 3 2" xfId="440" xr:uid="{F0A110DE-7F8B-464C-98B7-F99B4526DE79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1C457BE3-26BF-4BBD-85E4-50E71E875331}"/>
    <cellStyle name="Total 3" xfId="373" xr:uid="{00000000-0005-0000-0000-000074010000}"/>
    <cellStyle name="Total 3 2" xfId="442" xr:uid="{5DBFE34D-795F-4CE6-8CAD-1611E8058DE3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3448E6CE-4D3E-4F2D-A1B0-E596AE9E39C5}"/>
    <cellStyle name="Warning Text 3" xfId="381" xr:uid="{00000000-0005-0000-0000-00007C010000}"/>
    <cellStyle name="Warning Text 3 2" xfId="444" xr:uid="{FAC44CA8-6D79-46C9-B465-F3CB07317B97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zoomScale="70" zoomScaleNormal="70" zoomScaleSheetLayoutView="70" workbookViewId="0">
      <pane xSplit="1" ySplit="4" topLeftCell="B67" activePane="bottomRight" state="frozen"/>
      <selection pane="topRight" activeCell="B1" sqref="B1"/>
      <selection pane="bottomLeft" activeCell="A5" sqref="A5"/>
      <selection pane="bottomRight" activeCell="C108" sqref="C108"/>
    </sheetView>
  </sheetViews>
  <sheetFormatPr defaultColWidth="9.453125" defaultRowHeight="15.5"/>
  <cols>
    <col min="1" max="1" width="7.6328125" style="154" customWidth="1"/>
    <col min="2" max="8" width="32.6328125" style="9" customWidth="1"/>
    <col min="9" max="9" width="7.6328125" style="224" customWidth="1"/>
    <col min="10" max="16384" width="9.453125" style="9"/>
  </cols>
  <sheetData>
    <row r="1" spans="1:9" ht="36" customHeight="1">
      <c r="A1" s="7"/>
      <c r="B1" s="8"/>
      <c r="C1" s="353" t="s">
        <v>181</v>
      </c>
      <c r="D1" s="353"/>
      <c r="E1" s="353"/>
      <c r="F1" s="353"/>
      <c r="G1" s="353"/>
      <c r="H1" s="8"/>
      <c r="I1" s="8"/>
    </row>
    <row r="2" spans="1:9" ht="17" customHeight="1" thickBot="1">
      <c r="A2" s="10" t="s">
        <v>120</v>
      </c>
      <c r="B2" s="2"/>
      <c r="C2" s="2"/>
      <c r="D2" s="1" t="s">
        <v>18</v>
      </c>
      <c r="E2" s="1"/>
      <c r="F2" s="11"/>
      <c r="G2" s="11"/>
      <c r="H2" s="354" t="s">
        <v>121</v>
      </c>
      <c r="I2" s="354"/>
    </row>
    <row r="3" spans="1:9" ht="17" customHeight="1" thickTop="1">
      <c r="A3" s="12" t="s">
        <v>19</v>
      </c>
      <c r="B3" s="13" t="s">
        <v>27</v>
      </c>
      <c r="C3" s="13" t="s">
        <v>28</v>
      </c>
      <c r="D3" s="13" t="s">
        <v>29</v>
      </c>
      <c r="E3" s="13" t="s">
        <v>30</v>
      </c>
      <c r="F3" s="13" t="s">
        <v>31</v>
      </c>
      <c r="G3" s="13" t="s">
        <v>32</v>
      </c>
      <c r="H3" s="13" t="s">
        <v>33</v>
      </c>
      <c r="I3" s="14" t="s">
        <v>19</v>
      </c>
    </row>
    <row r="4" spans="1:9" ht="17" customHeight="1" thickBot="1">
      <c r="A4" s="15"/>
      <c r="B4" s="16">
        <v>45810</v>
      </c>
      <c r="C4" s="16">
        <f t="shared" ref="C4:H4" si="0">SUM(B4+1)</f>
        <v>45811</v>
      </c>
      <c r="D4" s="17">
        <f t="shared" si="0"/>
        <v>45812</v>
      </c>
      <c r="E4" s="17">
        <f t="shared" si="0"/>
        <v>45813</v>
      </c>
      <c r="F4" s="17">
        <f t="shared" si="0"/>
        <v>45814</v>
      </c>
      <c r="G4" s="17">
        <f t="shared" si="0"/>
        <v>45815</v>
      </c>
      <c r="H4" s="17">
        <f t="shared" si="0"/>
        <v>45816</v>
      </c>
      <c r="I4" s="18"/>
    </row>
    <row r="5" spans="1:9" s="3" customFormat="1" ht="17" customHeight="1" thickBot="1">
      <c r="A5" s="19" t="s">
        <v>14</v>
      </c>
      <c r="B5" s="20"/>
      <c r="C5" s="21"/>
      <c r="D5" s="21"/>
      <c r="E5" s="21"/>
      <c r="F5" s="21"/>
      <c r="G5" s="21"/>
      <c r="H5" s="22"/>
      <c r="I5" s="23" t="s">
        <v>14</v>
      </c>
    </row>
    <row r="6" spans="1:9" ht="17" customHeight="1">
      <c r="A6" s="24"/>
      <c r="B6" s="25" t="s">
        <v>17</v>
      </c>
      <c r="C6" s="26" t="s">
        <v>17</v>
      </c>
      <c r="D6" s="27" t="str">
        <f t="shared" ref="D6:G7" si="1">C54</f>
        <v>不可能任務 Profession Impossible (Sr.2) (10 EPI)</v>
      </c>
      <c r="E6" s="28" t="str">
        <f t="shared" si="1"/>
        <v>爸知弊! 你嚟湊吖!My Papa, My Hero (10 EPI)</v>
      </c>
      <c r="F6" s="29" t="str">
        <f t="shared" si="1"/>
        <v>出走地圖 Off the Grid (Sr.2) (20 EPI)</v>
      </c>
      <c r="G6" s="30" t="str">
        <f t="shared" si="1"/>
        <v>DM 旅導遊 DM Me Now (10 EPI)</v>
      </c>
      <c r="H6" s="31" t="s">
        <v>17</v>
      </c>
      <c r="I6" s="32"/>
    </row>
    <row r="7" spans="1:9" ht="17" customHeight="1">
      <c r="A7" s="33">
        <v>30</v>
      </c>
      <c r="B7" s="34" t="str">
        <f>LEFT($H$63,5) &amp; " # " &amp; VALUE(RIGHT($H$63,2)-1)</f>
        <v>財經透視  # 22</v>
      </c>
      <c r="C7" s="35" t="str">
        <f>B26</f>
        <v>新聞掏寶  # 252</v>
      </c>
      <c r="D7" s="36" t="str">
        <f t="shared" si="1"/>
        <v># 4</v>
      </c>
      <c r="E7" s="35" t="str">
        <f t="shared" si="1"/>
        <v># 3</v>
      </c>
      <c r="F7" s="36" t="str">
        <f t="shared" si="1"/>
        <v># 18</v>
      </c>
      <c r="G7" s="35" t="str">
        <f t="shared" si="1"/>
        <v># 2</v>
      </c>
      <c r="H7" s="37" t="str">
        <f>D70</f>
        <v>美食新聞報道 (*港台篇) #3</v>
      </c>
      <c r="I7" s="38">
        <v>30</v>
      </c>
    </row>
    <row r="8" spans="1:9" ht="17" customHeight="1">
      <c r="A8" s="39"/>
      <c r="B8" s="40" t="s">
        <v>17</v>
      </c>
      <c r="C8" s="41"/>
      <c r="D8" s="41"/>
      <c r="E8" s="42" t="str">
        <f>$E$73</f>
        <v>東張西望  Scoop 2025</v>
      </c>
      <c r="F8" s="41"/>
      <c r="G8" s="41" t="s">
        <v>41</v>
      </c>
      <c r="H8" s="43"/>
      <c r="I8" s="44"/>
    </row>
    <row r="9" spans="1:9" s="3" customFormat="1" ht="17" customHeight="1" thickBot="1">
      <c r="A9" s="15" t="s">
        <v>0</v>
      </c>
      <c r="B9" s="45" t="s">
        <v>148</v>
      </c>
      <c r="C9" s="45" t="str">
        <f t="shared" ref="C9:H9" si="2">"# " &amp; VALUE(RIGHT(B9,3)+1)</f>
        <v># 153</v>
      </c>
      <c r="D9" s="45" t="str">
        <f t="shared" si="2"/>
        <v># 154</v>
      </c>
      <c r="E9" s="45" t="str">
        <f t="shared" si="2"/>
        <v># 155</v>
      </c>
      <c r="F9" s="45" t="str">
        <f t="shared" si="2"/>
        <v># 156</v>
      </c>
      <c r="G9" s="45" t="str">
        <f t="shared" si="2"/>
        <v># 157</v>
      </c>
      <c r="H9" s="45" t="str">
        <f t="shared" si="2"/>
        <v># 158</v>
      </c>
      <c r="I9" s="46" t="s">
        <v>0</v>
      </c>
    </row>
    <row r="10" spans="1:9" ht="17" customHeight="1">
      <c r="A10" s="47"/>
      <c r="B10" s="235"/>
      <c r="C10" s="236"/>
      <c r="D10" s="236"/>
      <c r="E10" s="236"/>
      <c r="F10" s="237"/>
      <c r="G10" s="235"/>
      <c r="H10" s="238"/>
      <c r="I10" s="32"/>
    </row>
    <row r="11" spans="1:9" ht="17" customHeight="1">
      <c r="A11" s="33">
        <v>30</v>
      </c>
      <c r="B11" s="239"/>
      <c r="C11" s="239"/>
      <c r="D11" s="239"/>
      <c r="E11" s="239"/>
      <c r="F11" s="239"/>
      <c r="G11" s="355" t="s">
        <v>35</v>
      </c>
      <c r="H11" s="358"/>
      <c r="I11" s="38">
        <v>30</v>
      </c>
    </row>
    <row r="12" spans="1:9" ht="17" customHeight="1">
      <c r="A12" s="48"/>
      <c r="B12" s="355" t="s">
        <v>34</v>
      </c>
      <c r="C12" s="356"/>
      <c r="D12" s="356"/>
      <c r="E12" s="356"/>
      <c r="F12" s="357"/>
      <c r="G12" s="240"/>
      <c r="H12" s="241"/>
      <c r="I12" s="44"/>
    </row>
    <row r="13" spans="1:9" s="3" customFormat="1" ht="17" customHeight="1" thickBot="1">
      <c r="A13" s="49" t="s">
        <v>1</v>
      </c>
      <c r="B13" s="242"/>
      <c r="C13" s="243"/>
      <c r="D13" s="243"/>
      <c r="E13" s="243"/>
      <c r="F13" s="244"/>
      <c r="G13" s="245"/>
      <c r="H13" s="246"/>
      <c r="I13" s="46" t="s">
        <v>1</v>
      </c>
    </row>
    <row r="14" spans="1:9" ht="17" customHeight="1">
      <c r="A14" s="50"/>
      <c r="B14" s="51">
        <v>800189335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4"/>
      <c r="C15" s="56"/>
      <c r="D15" s="56"/>
      <c r="E15" s="56" t="s">
        <v>123</v>
      </c>
      <c r="F15" s="56"/>
      <c r="G15" s="56"/>
      <c r="H15" s="57"/>
      <c r="I15" s="58" t="s">
        <v>2</v>
      </c>
    </row>
    <row r="16" spans="1:9" ht="17" customHeight="1">
      <c r="A16" s="59"/>
      <c r="B16" s="4" t="s">
        <v>122</v>
      </c>
      <c r="C16" s="60" t="str">
        <f t="shared" ref="C16:F16" si="3">"# " &amp; VALUE(RIGHT(B16,2)+1)</f>
        <v># 5</v>
      </c>
      <c r="D16" s="60" t="str">
        <f t="shared" si="3"/>
        <v># 6</v>
      </c>
      <c r="E16" s="60" t="str">
        <f t="shared" si="3"/>
        <v># 7</v>
      </c>
      <c r="F16" s="60" t="str">
        <f t="shared" si="3"/>
        <v># 8</v>
      </c>
      <c r="G16" s="60" t="str">
        <f t="shared" ref="G16" si="4">"# " &amp; VALUE(RIGHT(F16,2)+1)</f>
        <v># 9</v>
      </c>
      <c r="H16" s="61" t="str">
        <f t="shared" ref="H16" si="5">"# " &amp; VALUE(RIGHT(G16,2)+1)</f>
        <v># 10</v>
      </c>
      <c r="I16" s="62"/>
    </row>
    <row r="17" spans="1:9" s="3" customFormat="1" ht="17" customHeight="1" thickBot="1">
      <c r="A17" s="49" t="s">
        <v>3</v>
      </c>
      <c r="B17" s="63" t="s">
        <v>24</v>
      </c>
      <c r="C17" s="64"/>
      <c r="D17" s="64"/>
      <c r="E17" s="64"/>
      <c r="F17" s="64"/>
      <c r="G17" s="64"/>
      <c r="H17" s="65"/>
      <c r="I17" s="46" t="s">
        <v>16</v>
      </c>
    </row>
    <row r="18" spans="1:9" s="3" customFormat="1" ht="17" customHeight="1">
      <c r="A18" s="49"/>
      <c r="B18" s="40" t="s">
        <v>17</v>
      </c>
      <c r="C18" s="41"/>
      <c r="D18" s="41"/>
      <c r="E18" s="41" t="s">
        <v>36</v>
      </c>
      <c r="F18" s="66"/>
      <c r="G18" s="67" t="s">
        <v>168</v>
      </c>
      <c r="H18" s="68" t="s">
        <v>74</v>
      </c>
      <c r="I18" s="69"/>
    </row>
    <row r="19" spans="1:9" ht="17" customHeight="1">
      <c r="A19" s="70" t="s">
        <v>2</v>
      </c>
      <c r="B19" s="34" t="s">
        <v>149</v>
      </c>
      <c r="C19" s="71" t="str">
        <f t="shared" ref="C19:F19" si="6">B76</f>
        <v># 2568</v>
      </c>
      <c r="D19" s="71" t="str">
        <f t="shared" si="6"/>
        <v># 2569</v>
      </c>
      <c r="E19" s="71" t="str">
        <f t="shared" si="6"/>
        <v># 2570</v>
      </c>
      <c r="F19" s="72" t="str">
        <f t="shared" si="6"/>
        <v># 2571</v>
      </c>
      <c r="G19" s="71" t="s">
        <v>70</v>
      </c>
      <c r="H19" s="36" t="s">
        <v>127</v>
      </c>
      <c r="I19" s="58" t="s">
        <v>2</v>
      </c>
    </row>
    <row r="20" spans="1:9" ht="17" customHeight="1">
      <c r="A20" s="73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74"/>
    </row>
    <row r="21" spans="1:9" s="3" customFormat="1" ht="17" customHeight="1" thickBot="1">
      <c r="A21" s="19" t="s">
        <v>4</v>
      </c>
      <c r="B21" s="250" t="s">
        <v>124</v>
      </c>
      <c r="C21" s="248" t="str">
        <f t="shared" ref="C21:D21" si="7">"# " &amp; VALUE(RIGHT(B21,4)+1)</f>
        <v># 1350</v>
      </c>
      <c r="D21" s="251" t="str">
        <f t="shared" si="7"/>
        <v># 1351</v>
      </c>
      <c r="E21" s="251" t="str">
        <f t="shared" ref="E21:H21" si="8">"# " &amp; VALUE(RIGHT(D21,4)+1)</f>
        <v># 1352</v>
      </c>
      <c r="F21" s="248" t="str">
        <f t="shared" si="8"/>
        <v># 1353</v>
      </c>
      <c r="G21" s="248" t="str">
        <f t="shared" si="8"/>
        <v># 1354</v>
      </c>
      <c r="H21" s="248" t="str">
        <f t="shared" si="8"/>
        <v># 1355</v>
      </c>
      <c r="I21" s="46" t="s">
        <v>4</v>
      </c>
    </row>
    <row r="22" spans="1:9" ht="17" customHeight="1">
      <c r="A22" s="75"/>
      <c r="B22" s="5" t="s">
        <v>17</v>
      </c>
      <c r="C22" s="41"/>
      <c r="D22" s="76" t="str">
        <f>D90</f>
        <v>一日打工限定 A Day with a Pro (15 EPI) (15 EPI)</v>
      </c>
      <c r="E22" s="41"/>
      <c r="F22" s="66"/>
      <c r="G22" s="40">
        <v>800541970</v>
      </c>
      <c r="H22" s="77"/>
      <c r="I22" s="78"/>
    </row>
    <row r="23" spans="1:9" ht="17" customHeight="1">
      <c r="A23" s="79" t="s">
        <v>2</v>
      </c>
      <c r="B23" s="34" t="s">
        <v>150</v>
      </c>
      <c r="C23" s="71" t="str">
        <f>B91</f>
        <v># 11</v>
      </c>
      <c r="D23" s="71" t="str">
        <f>"# " &amp; VALUE(RIGHT(C23,2)+1)</f>
        <v># 12</v>
      </c>
      <c r="E23" s="71" t="str">
        <f>"# " &amp; VALUE(RIGHT(D23,2)+1)</f>
        <v># 13</v>
      </c>
      <c r="F23" s="72" t="str">
        <f>"# " &amp; VALUE(RIGHT(E23,2)+1)</f>
        <v># 14</v>
      </c>
      <c r="G23" s="80"/>
      <c r="H23" s="81"/>
      <c r="I23" s="82" t="s">
        <v>2</v>
      </c>
    </row>
    <row r="24" spans="1:9" ht="17" customHeight="1">
      <c r="A24" s="83"/>
      <c r="B24" s="84" t="s">
        <v>17</v>
      </c>
      <c r="C24" s="85"/>
      <c r="D24" s="86" t="s">
        <v>85</v>
      </c>
      <c r="E24" s="86"/>
      <c r="F24" s="87"/>
      <c r="G24" s="80"/>
      <c r="H24" s="81"/>
      <c r="I24" s="88"/>
    </row>
    <row r="25" spans="1:9" ht="17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363" t="s">
        <v>99</v>
      </c>
      <c r="H25" s="364"/>
      <c r="I25" s="88"/>
    </row>
    <row r="26" spans="1:9" ht="17" customHeight="1">
      <c r="A26" s="83"/>
      <c r="B26" s="61" t="str">
        <f>LEFT($H$35,5) &amp; " # " &amp; VALUE(RIGHT($H$35,3)-1)</f>
        <v>新聞掏寶  # 252</v>
      </c>
      <c r="C26" s="61" t="str">
        <f>B70</f>
        <v>美食新聞報道 # 92</v>
      </c>
      <c r="D26" s="80" t="str">
        <f>C70</f>
        <v>美食新聞報道 # 93</v>
      </c>
      <c r="E26" s="80" t="str">
        <f>D70</f>
        <v>美食新聞報道 (*港台篇) #3</v>
      </c>
      <c r="F26" s="80" t="str">
        <f>E70</f>
        <v>親民的品味 #12</v>
      </c>
      <c r="G26" s="365" t="s">
        <v>100</v>
      </c>
      <c r="H26" s="366"/>
      <c r="I26" s="88"/>
    </row>
    <row r="27" spans="1:9" s="3" customFormat="1" ht="17" customHeight="1" thickBot="1">
      <c r="A27" s="92" t="s">
        <v>5</v>
      </c>
      <c r="B27" s="72"/>
      <c r="C27" s="61"/>
      <c r="D27" s="36"/>
      <c r="E27" s="36"/>
      <c r="F27" s="36"/>
      <c r="G27" s="80" t="s">
        <v>152</v>
      </c>
      <c r="H27" s="60" t="s">
        <v>153</v>
      </c>
      <c r="I27" s="93" t="s">
        <v>5</v>
      </c>
    </row>
    <row r="28" spans="1:9" ht="17" customHeight="1">
      <c r="A28" s="83"/>
      <c r="B28" s="5" t="s">
        <v>17</v>
      </c>
      <c r="C28" s="41"/>
      <c r="D28" s="42"/>
      <c r="E28" s="42"/>
      <c r="F28" s="42"/>
      <c r="G28" s="94"/>
      <c r="H28" s="81"/>
      <c r="I28" s="95"/>
    </row>
    <row r="29" spans="1:9" ht="17" customHeight="1">
      <c r="A29" s="96" t="s">
        <v>2</v>
      </c>
      <c r="B29" s="4"/>
      <c r="C29" s="60"/>
      <c r="D29" s="60" t="str">
        <f>D79</f>
        <v>刑偵12 D.I.D. 12 (25 EPI)</v>
      </c>
      <c r="E29" s="60"/>
      <c r="F29" s="60"/>
      <c r="G29" s="97"/>
      <c r="H29" s="98"/>
      <c r="I29" s="82" t="s">
        <v>2</v>
      </c>
    </row>
    <row r="30" spans="1:9" ht="17" customHeight="1">
      <c r="A30" s="83"/>
      <c r="B30" s="4" t="s">
        <v>150</v>
      </c>
      <c r="C30" s="60" t="str">
        <f>"# " &amp; VALUE(RIGHT(C80,2)-1)</f>
        <v># 11</v>
      </c>
      <c r="D30" s="60" t="str">
        <f>"# " &amp; VALUE(RIGHT(D80,2)-1)</f>
        <v># 12</v>
      </c>
      <c r="E30" s="60" t="str">
        <f>"# " &amp; VALUE(RIGHT(E80,2)-1)</f>
        <v># 13</v>
      </c>
      <c r="F30" s="60" t="str">
        <f>E80</f>
        <v># 14</v>
      </c>
      <c r="G30" s="80"/>
      <c r="H30" s="81"/>
      <c r="I30" s="88"/>
    </row>
    <row r="31" spans="1:9" s="3" customFormat="1" ht="17" customHeight="1" thickBot="1">
      <c r="A31" s="92" t="s">
        <v>6</v>
      </c>
      <c r="B31" s="34"/>
      <c r="C31" s="71"/>
      <c r="D31" s="71"/>
      <c r="E31" s="71"/>
      <c r="F31" s="71"/>
      <c r="G31" s="99" t="s">
        <v>24</v>
      </c>
      <c r="H31" s="100"/>
      <c r="I31" s="101" t="s">
        <v>6</v>
      </c>
    </row>
    <row r="32" spans="1:9" ht="17" customHeight="1">
      <c r="A32" s="102"/>
      <c r="B32" s="5" t="s">
        <v>17</v>
      </c>
      <c r="C32" s="2"/>
      <c r="D32" s="41"/>
      <c r="E32" s="42" t="str">
        <f>$E$73</f>
        <v>東張西望  Scoop 2025</v>
      </c>
      <c r="F32" s="41"/>
      <c r="G32" s="2"/>
      <c r="H32" s="103"/>
      <c r="I32" s="74"/>
    </row>
    <row r="33" spans="1:9" ht="17" customHeight="1">
      <c r="A33" s="96" t="s">
        <v>2</v>
      </c>
      <c r="B33" s="71" t="str">
        <f>B9</f>
        <v># 152</v>
      </c>
      <c r="C33" s="71" t="str">
        <f>B74</f>
        <v># 153</v>
      </c>
      <c r="D33" s="71" t="str">
        <f>D9</f>
        <v># 154</v>
      </c>
      <c r="E33" s="71" t="str">
        <f>E9</f>
        <v># 155</v>
      </c>
      <c r="F33" s="71" t="str">
        <f>F9</f>
        <v># 156</v>
      </c>
      <c r="G33" s="71" t="str">
        <f>"# " &amp; VALUE(RIGHT(F33,3)+1)</f>
        <v># 157</v>
      </c>
      <c r="H33" s="71" t="str">
        <f>"# " &amp; VALUE(RIGHT(G33,3)+1)</f>
        <v># 158</v>
      </c>
      <c r="I33" s="58" t="s">
        <v>2</v>
      </c>
    </row>
    <row r="34" spans="1:9" ht="17" customHeight="1">
      <c r="A34" s="83"/>
      <c r="B34" s="5" t="s">
        <v>17</v>
      </c>
      <c r="C34" s="41"/>
      <c r="D34" s="60" t="s">
        <v>67</v>
      </c>
      <c r="E34" s="60"/>
      <c r="F34" s="60"/>
      <c r="G34" s="104" t="s">
        <v>20</v>
      </c>
      <c r="H34" s="329" t="s">
        <v>25</v>
      </c>
      <c r="I34" s="105"/>
    </row>
    <row r="35" spans="1:9" ht="17" customHeight="1">
      <c r="A35" s="83"/>
      <c r="B35" s="60" t="s">
        <v>151</v>
      </c>
      <c r="C35" s="60" t="str">
        <f>B61</f>
        <v># 1886</v>
      </c>
      <c r="D35" s="60" t="str">
        <f>C61</f>
        <v># 1887</v>
      </c>
      <c r="E35" s="60" t="str">
        <f>D61</f>
        <v># 1888</v>
      </c>
      <c r="F35" s="60" t="str">
        <f>E61</f>
        <v># 1889</v>
      </c>
      <c r="G35" s="106" t="s">
        <v>111</v>
      </c>
      <c r="H35" s="330" t="s">
        <v>156</v>
      </c>
      <c r="I35" s="105"/>
    </row>
    <row r="36" spans="1:9" s="3" customFormat="1" ht="17" customHeight="1" thickBot="1">
      <c r="A36" s="92" t="s">
        <v>7</v>
      </c>
      <c r="B36" s="60"/>
      <c r="C36" s="60"/>
      <c r="D36" s="71"/>
      <c r="E36" s="71"/>
      <c r="F36" s="108">
        <v>1255</v>
      </c>
      <c r="G36" s="35"/>
      <c r="H36" s="328" t="s">
        <v>26</v>
      </c>
      <c r="I36" s="18" t="s">
        <v>7</v>
      </c>
    </row>
    <row r="37" spans="1:9" ht="17" customHeight="1">
      <c r="A37" s="109"/>
      <c r="B37" s="5" t="s">
        <v>17</v>
      </c>
      <c r="C37" s="42"/>
      <c r="D37" s="42"/>
      <c r="E37" s="42" t="s">
        <v>47</v>
      </c>
      <c r="F37" s="110"/>
      <c r="G37" s="111" t="s">
        <v>78</v>
      </c>
      <c r="H37" s="112" t="s">
        <v>159</v>
      </c>
      <c r="I37" s="113"/>
    </row>
    <row r="38" spans="1:9" ht="17" customHeight="1">
      <c r="A38" s="73"/>
      <c r="B38" s="60" t="str">
        <f>B21</f>
        <v># 1349</v>
      </c>
      <c r="C38" s="60" t="str">
        <f>C21</f>
        <v># 1350</v>
      </c>
      <c r="D38" s="60" t="str">
        <f t="shared" ref="D38:F38" si="9">"# " &amp; VALUE(RIGHT(C38,4)+1)</f>
        <v># 1351</v>
      </c>
      <c r="E38" s="60" t="str">
        <f t="shared" ref="E38" si="10">"# " &amp; VALUE(RIGHT(D38,4)+1)</f>
        <v># 1352</v>
      </c>
      <c r="F38" s="61" t="str">
        <f t="shared" si="9"/>
        <v># 1353</v>
      </c>
      <c r="G38" s="106" t="s">
        <v>154</v>
      </c>
      <c r="I38" s="105"/>
    </row>
    <row r="39" spans="1:9" ht="17" customHeight="1">
      <c r="A39" s="55" t="s">
        <v>2</v>
      </c>
      <c r="B39" s="71"/>
      <c r="C39" s="71"/>
      <c r="D39" s="71"/>
      <c r="E39" s="71"/>
      <c r="F39" s="114">
        <v>1320</v>
      </c>
      <c r="G39" s="35" t="s">
        <v>77</v>
      </c>
      <c r="H39" s="115" t="s">
        <v>157</v>
      </c>
      <c r="I39" s="116" t="s">
        <v>2</v>
      </c>
    </row>
    <row r="40" spans="1:9" ht="17" customHeight="1">
      <c r="A40" s="117"/>
      <c r="B40" s="255" t="s">
        <v>53</v>
      </c>
      <c r="C40" s="256"/>
      <c r="D40" s="239"/>
      <c r="E40" s="249"/>
      <c r="F40" s="249"/>
      <c r="G40" s="252" t="s">
        <v>51</v>
      </c>
      <c r="H40" s="118" t="s">
        <v>158</v>
      </c>
      <c r="I40" s="105"/>
    </row>
    <row r="41" spans="1:9" ht="17" customHeight="1" thickBot="1">
      <c r="A41" s="73"/>
      <c r="B41" s="257"/>
      <c r="C41" s="248"/>
      <c r="D41" s="258" t="s">
        <v>64</v>
      </c>
      <c r="E41" s="248"/>
      <c r="F41" s="248"/>
      <c r="G41" s="253" t="s">
        <v>155</v>
      </c>
      <c r="H41" s="118"/>
      <c r="I41" s="105"/>
    </row>
    <row r="42" spans="1:9" s="3" customFormat="1" ht="17" customHeight="1" thickBot="1">
      <c r="A42" s="120" t="s">
        <v>8</v>
      </c>
      <c r="B42" s="257" t="s">
        <v>125</v>
      </c>
      <c r="C42" s="248" t="str">
        <f>"# " &amp; VALUE(RIGHT(B42,4)+1)</f>
        <v># 1732</v>
      </c>
      <c r="D42" s="248" t="str">
        <f>"# " &amp; VALUE(RIGHT(C42,4)+1)</f>
        <v># 1733</v>
      </c>
      <c r="E42" s="248" t="str">
        <f>"# " &amp; VALUE(RIGHT(D42,4)+1)</f>
        <v># 1734</v>
      </c>
      <c r="F42" s="248" t="str">
        <f>"# " &amp; VALUE(RIGHT(E42,4)+1)</f>
        <v># 1735</v>
      </c>
      <c r="G42" s="254" t="s">
        <v>21</v>
      </c>
      <c r="H42" s="121"/>
      <c r="I42" s="18" t="s">
        <v>8</v>
      </c>
    </row>
    <row r="43" spans="1:9" ht="17" customHeight="1">
      <c r="A43" s="102"/>
      <c r="B43" s="257"/>
      <c r="C43" s="248"/>
      <c r="D43" s="248"/>
      <c r="E43" s="248"/>
      <c r="F43" s="259">
        <v>1405</v>
      </c>
      <c r="G43" s="361" t="s">
        <v>69</v>
      </c>
      <c r="H43" s="362"/>
      <c r="I43" s="95"/>
    </row>
    <row r="44" spans="1:9" ht="17" customHeight="1">
      <c r="A44" s="83"/>
      <c r="B44" s="40" t="s">
        <v>17</v>
      </c>
      <c r="C44" s="41"/>
      <c r="D44" s="41"/>
      <c r="E44" s="41" t="s">
        <v>36</v>
      </c>
      <c r="F44" s="41"/>
      <c r="G44" s="80" t="str">
        <f>B70</f>
        <v>美食新聞報道 # 92</v>
      </c>
      <c r="H44" s="60" t="str">
        <f>C70</f>
        <v>美食新聞報道 # 93</v>
      </c>
      <c r="I44" s="88"/>
    </row>
    <row r="45" spans="1:9" ht="17" customHeight="1">
      <c r="A45" s="122" t="s">
        <v>2</v>
      </c>
      <c r="B45" s="36" t="str">
        <f>B19</f>
        <v># 2567</v>
      </c>
      <c r="C45" s="60" t="str">
        <f>C19</f>
        <v># 2568</v>
      </c>
      <c r="D45" s="60" t="str">
        <f>C76</f>
        <v># 2569</v>
      </c>
      <c r="E45" s="60" t="str">
        <f>D76</f>
        <v># 2570</v>
      </c>
      <c r="F45" s="60" t="str">
        <f>E76</f>
        <v># 2571</v>
      </c>
      <c r="G45" s="36"/>
      <c r="H45" s="71"/>
      <c r="I45" s="82" t="s">
        <v>2</v>
      </c>
    </row>
    <row r="46" spans="1:9" ht="17" customHeight="1">
      <c r="A46" s="123"/>
      <c r="B46" s="5" t="s">
        <v>17</v>
      </c>
      <c r="C46" s="42"/>
      <c r="D46" s="42"/>
      <c r="E46" s="42"/>
      <c r="F46" s="42"/>
      <c r="G46" s="124" t="s">
        <v>20</v>
      </c>
      <c r="H46" s="125" t="s">
        <v>23</v>
      </c>
      <c r="I46" s="126"/>
    </row>
    <row r="47" spans="1:9" s="3" customFormat="1" ht="17" customHeight="1" thickBot="1">
      <c r="A47" s="127">
        <v>1500</v>
      </c>
      <c r="B47" s="128"/>
      <c r="C47" s="60"/>
      <c r="D47" s="60" t="str">
        <f>D85</f>
        <v>相思令 Everlasting Longing (30 EPI)</v>
      </c>
      <c r="E47" s="60"/>
      <c r="F47" s="60"/>
      <c r="G47" s="80"/>
      <c r="H47" s="129"/>
      <c r="I47" s="130">
        <v>1500</v>
      </c>
    </row>
    <row r="48" spans="1:9" ht="17" customHeight="1">
      <c r="A48" s="131"/>
      <c r="B48" s="60" t="s">
        <v>150</v>
      </c>
      <c r="C48" s="60" t="str">
        <f>B86</f>
        <v># 11</v>
      </c>
      <c r="D48" s="60" t="str">
        <f>C86</f>
        <v># 12</v>
      </c>
      <c r="E48" s="60" t="str">
        <f>D86</f>
        <v># 13</v>
      </c>
      <c r="F48" s="60" t="str">
        <f>E86</f>
        <v># 14</v>
      </c>
      <c r="G48" s="132"/>
      <c r="H48" s="129"/>
      <c r="I48" s="133"/>
    </row>
    <row r="49" spans="1:9" ht="17" customHeight="1">
      <c r="A49" s="134">
        <v>30</v>
      </c>
      <c r="B49" s="34"/>
      <c r="C49" s="71"/>
      <c r="D49" s="71"/>
      <c r="E49" s="71"/>
      <c r="F49" s="71"/>
      <c r="G49" s="135" t="s">
        <v>118</v>
      </c>
      <c r="H49" s="129"/>
      <c r="I49" s="82" t="s">
        <v>2</v>
      </c>
    </row>
    <row r="50" spans="1:9" ht="17" customHeight="1">
      <c r="A50" s="123"/>
      <c r="B50" s="84" t="s">
        <v>17</v>
      </c>
      <c r="C50" s="136"/>
      <c r="D50" s="137" t="s">
        <v>85</v>
      </c>
      <c r="E50" s="86"/>
      <c r="F50" s="87"/>
      <c r="G50" s="138"/>
      <c r="H50" s="129"/>
      <c r="I50" s="88"/>
    </row>
    <row r="51" spans="1:9" ht="17" customHeight="1">
      <c r="A51" s="123"/>
      <c r="B51" s="5" t="s">
        <v>17</v>
      </c>
      <c r="C51" s="41"/>
      <c r="D51" s="76" t="str">
        <f>D22</f>
        <v>一日打工限定 A Day with a Pro (15 EPI) (15 EPI)</v>
      </c>
      <c r="E51" s="41"/>
      <c r="F51" s="41"/>
      <c r="G51" s="138"/>
      <c r="H51" s="106"/>
      <c r="I51" s="88"/>
    </row>
    <row r="52" spans="1:9" s="3" customFormat="1" ht="17" customHeight="1" thickBot="1">
      <c r="A52" s="127">
        <v>1600</v>
      </c>
      <c r="B52" s="34" t="str">
        <f>B23</f>
        <v># 10</v>
      </c>
      <c r="C52" s="71" t="str">
        <f>C23</f>
        <v># 11</v>
      </c>
      <c r="D52" s="71" t="str">
        <f>"# " &amp; VALUE(RIGHT(C52,2)+1)</f>
        <v># 12</v>
      </c>
      <c r="E52" s="71" t="str">
        <f>"# " &amp; VALUE(RIGHT(D52,2)+1)</f>
        <v># 13</v>
      </c>
      <c r="F52" s="71" t="str">
        <f>"# " &amp; VALUE(RIGHT(E52,2)+1)</f>
        <v># 14</v>
      </c>
      <c r="G52" s="139"/>
      <c r="H52" s="140" t="s">
        <v>167</v>
      </c>
      <c r="I52" s="130">
        <v>1600</v>
      </c>
    </row>
    <row r="53" spans="1:9" ht="17" customHeight="1">
      <c r="A53" s="24"/>
      <c r="B53" s="141" t="s">
        <v>103</v>
      </c>
      <c r="C53" s="91" t="s">
        <v>89</v>
      </c>
      <c r="D53" s="26" t="s">
        <v>92</v>
      </c>
      <c r="E53" s="90" t="s">
        <v>58</v>
      </c>
      <c r="F53" s="91" t="s">
        <v>105</v>
      </c>
      <c r="G53" s="124" t="s">
        <v>20</v>
      </c>
      <c r="H53" s="129"/>
      <c r="I53" s="78"/>
    </row>
    <row r="54" spans="1:9" ht="17" customHeight="1">
      <c r="A54" s="47"/>
      <c r="B54" s="142" t="s">
        <v>102</v>
      </c>
      <c r="C54" s="143" t="s">
        <v>88</v>
      </c>
      <c r="D54" s="144" t="s">
        <v>91</v>
      </c>
      <c r="E54" s="145" t="s">
        <v>57</v>
      </c>
      <c r="F54" s="146" t="s">
        <v>104</v>
      </c>
      <c r="G54" s="147" t="s">
        <v>119</v>
      </c>
      <c r="H54" s="148"/>
      <c r="I54" s="149"/>
    </row>
    <row r="55" spans="1:9" ht="16.75" customHeight="1">
      <c r="A55" s="33">
        <v>30</v>
      </c>
      <c r="B55" s="34" t="s">
        <v>90</v>
      </c>
      <c r="C55" s="36" t="s">
        <v>122</v>
      </c>
      <c r="D55" s="36" t="s">
        <v>95</v>
      </c>
      <c r="E55" s="36" t="s">
        <v>126</v>
      </c>
      <c r="F55" s="36" t="s">
        <v>90</v>
      </c>
      <c r="G55" s="150"/>
      <c r="H55" s="129"/>
      <c r="I55" s="151">
        <v>30</v>
      </c>
    </row>
    <row r="56" spans="1:9" ht="17" customHeight="1">
      <c r="A56" s="47"/>
      <c r="B56" s="152" t="s">
        <v>20</v>
      </c>
      <c r="C56" s="153" t="s">
        <v>131</v>
      </c>
      <c r="D56" s="154" t="s">
        <v>73</v>
      </c>
      <c r="E56" s="359" t="s">
        <v>113</v>
      </c>
      <c r="F56" s="360"/>
      <c r="G56" s="124" t="s">
        <v>20</v>
      </c>
      <c r="H56" s="129"/>
      <c r="I56" s="126"/>
    </row>
    <row r="57" spans="1:9" ht="17" customHeight="1">
      <c r="A57" s="47"/>
      <c r="B57" s="106" t="s">
        <v>111</v>
      </c>
      <c r="C57" s="61" t="s">
        <v>130</v>
      </c>
      <c r="D57" s="60" t="s">
        <v>72</v>
      </c>
      <c r="E57" s="379" t="s">
        <v>114</v>
      </c>
      <c r="F57" s="380"/>
      <c r="G57" s="374" t="s">
        <v>160</v>
      </c>
      <c r="H57" s="129"/>
      <c r="I57" s="126"/>
    </row>
    <row r="58" spans="1:9" s="3" customFormat="1" ht="17" customHeight="1" thickBot="1">
      <c r="A58" s="155">
        <v>1700</v>
      </c>
      <c r="B58" s="156"/>
      <c r="C58" s="71" t="s">
        <v>70</v>
      </c>
      <c r="D58" s="36" t="s">
        <v>127</v>
      </c>
      <c r="E58" s="80" t="s">
        <v>107</v>
      </c>
      <c r="F58" s="71" t="str">
        <f>"# " &amp; VALUE(RIGHT(E58,2)+1)</f>
        <v># 6</v>
      </c>
      <c r="G58" s="375"/>
      <c r="H58" s="129"/>
      <c r="I58" s="130">
        <v>1700</v>
      </c>
    </row>
    <row r="59" spans="1:9" ht="17" customHeight="1">
      <c r="A59" s="75"/>
      <c r="B59" s="41" t="s">
        <v>60</v>
      </c>
      <c r="C59" s="157"/>
      <c r="D59" s="77"/>
      <c r="E59" s="77"/>
      <c r="F59" s="77"/>
      <c r="G59" s="124" t="s">
        <v>20</v>
      </c>
      <c r="H59" s="129"/>
      <c r="I59" s="78"/>
    </row>
    <row r="60" spans="1:9" ht="17" customHeight="1">
      <c r="A60" s="123"/>
      <c r="B60" s="90"/>
      <c r="C60" s="60"/>
      <c r="D60" s="158" t="s">
        <v>59</v>
      </c>
      <c r="E60" s="2"/>
      <c r="F60" s="2"/>
      <c r="G60" s="60" t="s">
        <v>112</v>
      </c>
      <c r="H60" s="129"/>
      <c r="I60" s="126"/>
    </row>
    <row r="61" spans="1:9" ht="17" customHeight="1">
      <c r="A61" s="134">
        <v>30</v>
      </c>
      <c r="B61" s="71" t="s">
        <v>128</v>
      </c>
      <c r="C61" s="71" t="str">
        <f>"# " &amp; VALUE(RIGHT(B61,4)+1)</f>
        <v># 1887</v>
      </c>
      <c r="D61" s="71" t="str">
        <f>"# " &amp; VALUE(RIGHT(C61,4)+1)</f>
        <v># 1888</v>
      </c>
      <c r="E61" s="60" t="str">
        <f>"# " &amp; VALUE(RIGHT(D61,4)+1)</f>
        <v># 1889</v>
      </c>
      <c r="F61" s="71" t="str">
        <f>"# " &amp; VALUE(RIGHT(E61,4)+1)</f>
        <v># 1890</v>
      </c>
      <c r="G61" s="159"/>
      <c r="H61" s="160"/>
      <c r="I61" s="151">
        <v>30</v>
      </c>
    </row>
    <row r="62" spans="1:9" ht="17" customHeight="1">
      <c r="A62" s="161"/>
      <c r="B62" s="5" t="s">
        <v>93</v>
      </c>
      <c r="C62" s="77"/>
      <c r="D62" s="77"/>
      <c r="E62" s="77"/>
      <c r="F62" s="77"/>
      <c r="G62" s="162">
        <v>1745</v>
      </c>
      <c r="H62" s="286" t="s">
        <v>50</v>
      </c>
      <c r="I62" s="126"/>
    </row>
    <row r="63" spans="1:9" ht="17" customHeight="1">
      <c r="A63" s="123"/>
      <c r="B63" s="25"/>
      <c r="C63" s="90"/>
      <c r="D63" s="163" t="s">
        <v>94</v>
      </c>
      <c r="E63" s="158"/>
      <c r="F63" s="158"/>
      <c r="G63" s="104" t="s">
        <v>20</v>
      </c>
      <c r="H63" s="258" t="s">
        <v>166</v>
      </c>
      <c r="I63" s="126"/>
    </row>
    <row r="64" spans="1:9" s="3" customFormat="1" ht="17" customHeight="1" thickBot="1">
      <c r="A64" s="127">
        <v>1800</v>
      </c>
      <c r="B64" s="4" t="s">
        <v>129</v>
      </c>
      <c r="C64" s="60" t="str">
        <f>"# " &amp; VALUE(RIGHT(B64,2)+1)</f>
        <v># 14</v>
      </c>
      <c r="D64" s="60" t="str">
        <f>"# " &amp; VALUE(RIGHT(C64,2)+1)</f>
        <v># 15</v>
      </c>
      <c r="E64" s="60" t="str">
        <f>"# " &amp; VALUE(RIGHT(D64,2)+1)</f>
        <v># 16</v>
      </c>
      <c r="F64" s="60" t="str">
        <f>"# " &amp; VALUE(RIGHT(E64,2)+1)</f>
        <v># 17</v>
      </c>
      <c r="G64" s="106" t="s">
        <v>110</v>
      </c>
      <c r="H64" s="328" t="s">
        <v>45</v>
      </c>
      <c r="I64" s="130">
        <v>1800</v>
      </c>
    </row>
    <row r="65" spans="1:9" ht="17" customHeight="1">
      <c r="A65" s="123"/>
      <c r="B65" s="4"/>
      <c r="C65" s="60"/>
      <c r="D65" s="60"/>
      <c r="E65" s="60"/>
      <c r="F65" s="61"/>
      <c r="G65" s="381" t="s">
        <v>115</v>
      </c>
      <c r="H65" s="382"/>
      <c r="I65" s="44"/>
    </row>
    <row r="66" spans="1:9" ht="17" customHeight="1" thickBot="1">
      <c r="A66" s="134">
        <v>30</v>
      </c>
      <c r="B66" s="164"/>
      <c r="C66" s="45"/>
      <c r="D66" s="45"/>
      <c r="E66" s="45"/>
      <c r="F66" s="165"/>
      <c r="G66" s="166" t="str">
        <f>E58</f>
        <v># 5</v>
      </c>
      <c r="H66" s="167" t="str">
        <f>F58</f>
        <v># 6</v>
      </c>
      <c r="I66" s="38">
        <v>30</v>
      </c>
    </row>
    <row r="67" spans="1:9" ht="17" customHeight="1">
      <c r="A67" s="123"/>
      <c r="B67" s="369" t="s">
        <v>87</v>
      </c>
      <c r="C67" s="356"/>
      <c r="D67" s="356"/>
      <c r="E67" s="356"/>
      <c r="F67" s="357"/>
      <c r="G67" s="370" t="s">
        <v>37</v>
      </c>
      <c r="H67" s="371"/>
      <c r="I67" s="44"/>
    </row>
    <row r="68" spans="1:9" s="3" customFormat="1" ht="12.65" customHeight="1" thickBot="1">
      <c r="A68" s="127">
        <v>1900</v>
      </c>
      <c r="B68" s="260"/>
      <c r="C68" s="260"/>
      <c r="D68" s="260"/>
      <c r="E68" s="260"/>
      <c r="F68" s="244">
        <v>1900</v>
      </c>
      <c r="G68" s="261"/>
      <c r="H68" s="262"/>
      <c r="I68" s="168">
        <v>1900</v>
      </c>
    </row>
    <row r="69" spans="1:9" s="3" customFormat="1" ht="17" customHeight="1">
      <c r="A69" s="155"/>
      <c r="B69" s="252" t="s">
        <v>61</v>
      </c>
      <c r="C69" s="252" t="s">
        <v>61</v>
      </c>
      <c r="D69" s="252" t="s">
        <v>96</v>
      </c>
      <c r="E69" s="263" t="s">
        <v>82</v>
      </c>
      <c r="F69" s="264" t="s">
        <v>62</v>
      </c>
      <c r="G69" s="265" t="s">
        <v>79</v>
      </c>
      <c r="H69" s="266" t="s">
        <v>108</v>
      </c>
      <c r="I69" s="133"/>
    </row>
    <row r="70" spans="1:9" s="3" customFormat="1" ht="17" customHeight="1">
      <c r="A70" s="155"/>
      <c r="B70" s="267" t="s">
        <v>133</v>
      </c>
      <c r="C70" s="267" t="s">
        <v>134</v>
      </c>
      <c r="D70" s="267" t="s">
        <v>135</v>
      </c>
      <c r="E70" s="268" t="s">
        <v>136</v>
      </c>
      <c r="F70" s="269" t="s">
        <v>137</v>
      </c>
      <c r="G70" s="270" t="s">
        <v>161</v>
      </c>
      <c r="H70" s="271" t="s">
        <v>162</v>
      </c>
      <c r="I70" s="170"/>
    </row>
    <row r="71" spans="1:9" s="3" customFormat="1" ht="17" customHeight="1">
      <c r="A71" s="47">
        <v>30</v>
      </c>
      <c r="B71" s="272" t="s">
        <v>63</v>
      </c>
      <c r="C71" s="272" t="s">
        <v>63</v>
      </c>
      <c r="D71" s="273" t="s">
        <v>132</v>
      </c>
      <c r="E71" s="274" t="s">
        <v>81</v>
      </c>
      <c r="F71" s="275" t="s">
        <v>86</v>
      </c>
      <c r="G71" s="276" t="s">
        <v>80</v>
      </c>
      <c r="H71" s="277" t="s">
        <v>109</v>
      </c>
      <c r="I71" s="126">
        <v>30</v>
      </c>
    </row>
    <row r="72" spans="1:9" s="3" customFormat="1" ht="17" customHeight="1">
      <c r="A72" s="47"/>
      <c r="B72" s="278">
        <v>800653411</v>
      </c>
      <c r="C72" s="279"/>
      <c r="D72" s="280" t="s">
        <v>85</v>
      </c>
      <c r="E72" s="280"/>
      <c r="F72" s="281">
        <v>1935</v>
      </c>
      <c r="G72" s="282"/>
      <c r="H72" s="283">
        <v>1935</v>
      </c>
      <c r="I72" s="126"/>
    </row>
    <row r="73" spans="1:9" ht="17" customHeight="1">
      <c r="A73" s="173"/>
      <c r="B73" s="284" t="s">
        <v>52</v>
      </c>
      <c r="C73" s="249"/>
      <c r="D73" s="249"/>
      <c r="E73" s="258" t="s">
        <v>44</v>
      </c>
      <c r="F73" s="249"/>
      <c r="G73" s="249"/>
      <c r="H73" s="249"/>
      <c r="I73" s="174"/>
    </row>
    <row r="74" spans="1:9" s="3" customFormat="1" ht="17" customHeight="1" thickBot="1">
      <c r="A74" s="155">
        <v>2000</v>
      </c>
      <c r="B74" s="257" t="s">
        <v>138</v>
      </c>
      <c r="C74" s="251" t="str">
        <f t="shared" ref="C74:H74" si="11">"# " &amp; VALUE(RIGHT(B74,3)+1)</f>
        <v># 154</v>
      </c>
      <c r="D74" s="251" t="str">
        <f t="shared" si="11"/>
        <v># 155</v>
      </c>
      <c r="E74" s="251" t="str">
        <f t="shared" si="11"/>
        <v># 156</v>
      </c>
      <c r="F74" s="251" t="str">
        <f t="shared" si="11"/>
        <v># 157</v>
      </c>
      <c r="G74" s="251" t="str">
        <f t="shared" si="11"/>
        <v># 158</v>
      </c>
      <c r="H74" s="251" t="str">
        <f t="shared" si="11"/>
        <v># 159</v>
      </c>
      <c r="I74" s="130">
        <v>2000</v>
      </c>
    </row>
    <row r="75" spans="1:9" s="3" customFormat="1" ht="17" customHeight="1">
      <c r="A75" s="175"/>
      <c r="B75" s="284" t="s">
        <v>75</v>
      </c>
      <c r="C75" s="285" t="s">
        <v>22</v>
      </c>
      <c r="D75" s="286"/>
      <c r="E75" s="286" t="s">
        <v>39</v>
      </c>
      <c r="F75" s="287"/>
      <c r="G75" s="288"/>
      <c r="H75" s="390" t="s">
        <v>270</v>
      </c>
      <c r="I75" s="176"/>
    </row>
    <row r="76" spans="1:9" ht="17" customHeight="1">
      <c r="A76" s="47">
        <v>30</v>
      </c>
      <c r="B76" s="257" t="s">
        <v>139</v>
      </c>
      <c r="C76" s="248" t="str">
        <f>"# " &amp; VALUE(RIGHT(B76,4)+1)</f>
        <v># 2569</v>
      </c>
      <c r="D76" s="248" t="str">
        <f>"# " &amp; VALUE(RIGHT(C76,4)+1)</f>
        <v># 2570</v>
      </c>
      <c r="E76" s="248" t="str">
        <f>"# " &amp; VALUE(RIGHT(D76,4)+1)</f>
        <v># 2571</v>
      </c>
      <c r="F76" s="248" t="str">
        <f>"# " &amp; VALUE(RIGHT(E76,4)+1)</f>
        <v># 2572</v>
      </c>
      <c r="G76" s="289"/>
      <c r="H76" s="389" t="s">
        <v>271</v>
      </c>
      <c r="I76" s="38">
        <v>30</v>
      </c>
    </row>
    <row r="77" spans="1:9" ht="17" customHeight="1">
      <c r="A77" s="39"/>
      <c r="B77" s="284" t="s">
        <v>116</v>
      </c>
      <c r="C77" s="286"/>
      <c r="D77" s="287" t="s">
        <v>22</v>
      </c>
      <c r="E77" s="290"/>
      <c r="F77" s="291"/>
      <c r="G77" s="292"/>
      <c r="H77" s="391"/>
      <c r="I77" s="178"/>
    </row>
    <row r="78" spans="1:9" ht="17" customHeight="1" thickBot="1">
      <c r="A78" s="47"/>
      <c r="B78" s="255"/>
      <c r="C78" s="256"/>
      <c r="D78" s="248"/>
      <c r="E78" s="248"/>
      <c r="F78" s="293"/>
      <c r="G78" s="376"/>
      <c r="H78" s="388" t="s">
        <v>272</v>
      </c>
      <c r="I78" s="44"/>
    </row>
    <row r="79" spans="1:9" s="3" customFormat="1" ht="17" customHeight="1" thickBot="1">
      <c r="A79" s="179">
        <v>2100</v>
      </c>
      <c r="B79" s="257"/>
      <c r="C79" s="294"/>
      <c r="D79" s="295" t="s">
        <v>117</v>
      </c>
      <c r="E79" s="248"/>
      <c r="F79" s="293"/>
      <c r="G79" s="376"/>
      <c r="H79" s="387"/>
      <c r="I79" s="168">
        <v>2100</v>
      </c>
    </row>
    <row r="80" spans="1:9" s="3" customFormat="1" ht="17" customHeight="1">
      <c r="A80" s="131"/>
      <c r="B80" s="248" t="s">
        <v>106</v>
      </c>
      <c r="C80" s="248" t="str">
        <f>"# " &amp; VALUE(RIGHT(B80,2)+1)</f>
        <v># 12</v>
      </c>
      <c r="D80" s="248" t="str">
        <f>"# " &amp; VALUE(RIGHT(C80,2)+1)</f>
        <v># 13</v>
      </c>
      <c r="E80" s="248" t="str">
        <f>"# " &amp; VALUE(RIGHT(D80,2)+1)</f>
        <v># 14</v>
      </c>
      <c r="F80" s="293" t="str">
        <f>"# " &amp; VALUE(RIGHT(E80,2)+1)</f>
        <v># 15</v>
      </c>
      <c r="G80" s="376"/>
      <c r="H80" s="296" t="s">
        <v>171</v>
      </c>
      <c r="I80" s="176"/>
    </row>
    <row r="81" spans="1:9" s="3" customFormat="1" ht="17" customHeight="1">
      <c r="A81" s="180"/>
      <c r="B81" s="248"/>
      <c r="C81" s="248"/>
      <c r="D81" s="248"/>
      <c r="E81" s="248"/>
      <c r="F81" s="293"/>
      <c r="G81" s="376"/>
      <c r="H81" s="297"/>
      <c r="I81" s="182"/>
    </row>
    <row r="82" spans="1:9" ht="17" customHeight="1">
      <c r="A82" s="134">
        <v>30</v>
      </c>
      <c r="B82" s="248"/>
      <c r="C82" s="248"/>
      <c r="D82" s="248"/>
      <c r="E82" s="248"/>
      <c r="F82" s="293"/>
      <c r="G82" s="298" t="s">
        <v>163</v>
      </c>
      <c r="H82" s="297" t="s">
        <v>169</v>
      </c>
      <c r="I82" s="38">
        <v>30</v>
      </c>
    </row>
    <row r="83" spans="1:9" ht="17" customHeight="1">
      <c r="A83" s="123"/>
      <c r="B83" s="284" t="s">
        <v>97</v>
      </c>
      <c r="C83" s="286"/>
      <c r="D83" s="287" t="s">
        <v>22</v>
      </c>
      <c r="E83" s="290"/>
      <c r="F83" s="291"/>
      <c r="G83" s="376" t="s">
        <v>164</v>
      </c>
      <c r="H83" s="299" t="s">
        <v>170</v>
      </c>
      <c r="I83" s="44"/>
    </row>
    <row r="84" spans="1:9" ht="17" customHeight="1">
      <c r="A84" s="123"/>
      <c r="B84" s="255"/>
      <c r="C84" s="256"/>
      <c r="D84" s="248"/>
      <c r="E84" s="248"/>
      <c r="F84" s="293"/>
      <c r="G84" s="376"/>
      <c r="H84" s="299"/>
      <c r="I84" s="44"/>
    </row>
    <row r="85" spans="1:9" s="3" customFormat="1" ht="17" customHeight="1" thickBot="1">
      <c r="A85" s="127">
        <v>2200</v>
      </c>
      <c r="B85" s="257"/>
      <c r="C85" s="294"/>
      <c r="D85" s="248" t="s">
        <v>98</v>
      </c>
      <c r="E85" s="248"/>
      <c r="F85" s="293"/>
      <c r="G85" s="292"/>
      <c r="H85" s="300"/>
      <c r="I85" s="168">
        <v>2200</v>
      </c>
    </row>
    <row r="86" spans="1:9" s="3" customFormat="1" ht="17" customHeight="1">
      <c r="A86" s="180"/>
      <c r="B86" s="257" t="s">
        <v>106</v>
      </c>
      <c r="C86" s="248" t="str">
        <f>"# " &amp; VALUE(RIGHT(B86,2)+1)</f>
        <v># 12</v>
      </c>
      <c r="D86" s="248" t="str">
        <f>"# " &amp; VALUE(RIGHT(C86,2)+1)</f>
        <v># 13</v>
      </c>
      <c r="E86" s="248" t="str">
        <f>"# " &amp; VALUE(RIGHT(D86,2)+1)</f>
        <v># 14</v>
      </c>
      <c r="F86" s="293" t="str">
        <f>"# " &amp; VALUE(RIGHT(E86,2)+1)</f>
        <v># 15</v>
      </c>
      <c r="G86" s="376"/>
      <c r="H86" s="301" t="s">
        <v>176</v>
      </c>
      <c r="I86" s="176"/>
    </row>
    <row r="87" spans="1:9" s="3" customFormat="1" ht="17" customHeight="1">
      <c r="A87" s="180"/>
      <c r="B87" s="257"/>
      <c r="C87" s="248"/>
      <c r="D87" s="248"/>
      <c r="E87" s="248"/>
      <c r="F87" s="293"/>
      <c r="G87" s="376"/>
      <c r="H87" s="267" t="s">
        <v>178</v>
      </c>
      <c r="I87" s="182"/>
    </row>
    <row r="88" spans="1:9" ht="17" customHeight="1">
      <c r="A88" s="134">
        <v>30</v>
      </c>
      <c r="B88" s="302"/>
      <c r="C88" s="251"/>
      <c r="D88" s="251"/>
      <c r="E88" s="251"/>
      <c r="F88" s="303"/>
      <c r="G88" s="304"/>
      <c r="H88" s="305" t="s">
        <v>177</v>
      </c>
      <c r="I88" s="38">
        <v>30</v>
      </c>
    </row>
    <row r="89" spans="1:9" ht="17" customHeight="1">
      <c r="A89" s="161"/>
      <c r="B89" s="256">
        <v>800655785</v>
      </c>
      <c r="C89" s="239"/>
      <c r="D89" s="306"/>
      <c r="E89" s="306"/>
      <c r="F89" s="306"/>
      <c r="G89" s="301"/>
      <c r="H89" s="307" t="s">
        <v>83</v>
      </c>
      <c r="I89" s="44"/>
    </row>
    <row r="90" spans="1:9" ht="17" customHeight="1">
      <c r="A90" s="123"/>
      <c r="B90" s="308"/>
      <c r="C90" s="239"/>
      <c r="D90" s="258" t="s">
        <v>101</v>
      </c>
      <c r="E90" s="258"/>
      <c r="F90" s="258"/>
      <c r="G90" s="267"/>
      <c r="H90" s="309"/>
      <c r="I90" s="44"/>
    </row>
    <row r="91" spans="1:9" ht="17" customHeight="1">
      <c r="A91" s="123"/>
      <c r="B91" s="248" t="s">
        <v>106</v>
      </c>
      <c r="C91" s="248" t="str">
        <f>"# " &amp; VALUE(RIGHT(B91,2)+1)</f>
        <v># 12</v>
      </c>
      <c r="D91" s="248" t="str">
        <f>"# " &amp; VALUE(RIGHT(C91,2)+1)</f>
        <v># 13</v>
      </c>
      <c r="E91" s="248" t="str">
        <f>"# " &amp; VALUE(RIGHT(D91,2)+1)</f>
        <v># 14</v>
      </c>
      <c r="F91" s="248" t="str">
        <f>"# " &amp; VALUE(RIGHT(E91,2)+1)</f>
        <v># 15</v>
      </c>
      <c r="G91" s="310"/>
      <c r="H91" s="309" t="s">
        <v>172</v>
      </c>
      <c r="I91" s="44"/>
    </row>
    <row r="92" spans="1:9" ht="17" customHeight="1" thickBot="1">
      <c r="A92" s="127">
        <v>2300</v>
      </c>
      <c r="B92" s="251"/>
      <c r="C92" s="251"/>
      <c r="D92" s="311"/>
      <c r="E92" s="311"/>
      <c r="F92" s="311">
        <v>2300</v>
      </c>
      <c r="G92" s="312"/>
      <c r="H92" s="309" t="s">
        <v>84</v>
      </c>
      <c r="I92" s="168">
        <v>2300</v>
      </c>
    </row>
    <row r="93" spans="1:9" s="3" customFormat="1" ht="17" customHeight="1">
      <c r="A93" s="187"/>
      <c r="B93" s="255" t="s">
        <v>68</v>
      </c>
      <c r="C93" s="294"/>
      <c r="D93" s="248"/>
      <c r="E93" s="313"/>
      <c r="F93" s="286">
        <v>800651265</v>
      </c>
      <c r="G93" s="314" t="s">
        <v>49</v>
      </c>
      <c r="H93" s="309"/>
      <c r="I93" s="176"/>
    </row>
    <row r="94" spans="1:9" s="3" customFormat="1" ht="17" customHeight="1">
      <c r="A94" s="187"/>
      <c r="B94" s="257"/>
      <c r="C94" s="315" t="s">
        <v>42</v>
      </c>
      <c r="D94" s="316"/>
      <c r="E94" s="317" t="s">
        <v>179</v>
      </c>
      <c r="F94" s="315" t="s">
        <v>42</v>
      </c>
      <c r="G94" s="253" t="s">
        <v>165</v>
      </c>
      <c r="H94" s="309"/>
      <c r="I94" s="182"/>
    </row>
    <row r="95" spans="1:9" s="3" customFormat="1" ht="17" customHeight="1" thickBot="1">
      <c r="A95" s="189">
        <v>2315</v>
      </c>
      <c r="B95" s="257" t="s">
        <v>140</v>
      </c>
      <c r="C95" s="248" t="str">
        <f>"# " &amp; VALUE(RIGHT(B95,4)+1)</f>
        <v># 3779</v>
      </c>
      <c r="D95" s="248" t="str">
        <f>"# " &amp; VALUE(RIGHT(C95,4)+1)</f>
        <v># 3780</v>
      </c>
      <c r="E95" s="318"/>
      <c r="F95" s="319" t="s">
        <v>141</v>
      </c>
      <c r="G95" s="254" t="s">
        <v>46</v>
      </c>
      <c r="H95" s="309"/>
      <c r="I95" s="190">
        <v>2315</v>
      </c>
    </row>
    <row r="96" spans="1:9" ht="17" customHeight="1" thickBot="1">
      <c r="A96" s="33">
        <v>30</v>
      </c>
      <c r="B96" s="320"/>
      <c r="C96" s="321"/>
      <c r="D96" s="321"/>
      <c r="E96" s="322" t="s">
        <v>180</v>
      </c>
      <c r="F96" s="321"/>
      <c r="G96" s="372" t="s">
        <v>40</v>
      </c>
      <c r="H96" s="373"/>
      <c r="I96" s="192">
        <v>30</v>
      </c>
    </row>
    <row r="97" spans="1:9" ht="17" customHeight="1">
      <c r="A97" s="39"/>
      <c r="B97" s="257"/>
      <c r="C97" s="323"/>
      <c r="D97" s="323" t="s">
        <v>48</v>
      </c>
      <c r="E97" s="188" t="s">
        <v>17</v>
      </c>
      <c r="F97" s="323"/>
      <c r="G97" s="193" t="s">
        <v>23</v>
      </c>
      <c r="H97" s="326" t="s">
        <v>65</v>
      </c>
      <c r="I97" s="44"/>
    </row>
    <row r="98" spans="1:9" ht="17" customHeight="1">
      <c r="A98" s="47"/>
      <c r="B98" s="257"/>
      <c r="C98" s="249"/>
      <c r="D98" s="249"/>
      <c r="E98" s="6" t="str">
        <f>E70</f>
        <v>親民的品味 #12</v>
      </c>
      <c r="F98" s="249"/>
      <c r="G98" s="106" t="s">
        <v>155</v>
      </c>
      <c r="H98" s="253" t="s">
        <v>173</v>
      </c>
      <c r="I98" s="44"/>
    </row>
    <row r="99" spans="1:9" ht="17" customHeight="1" thickBot="1">
      <c r="A99" s="47"/>
      <c r="B99" s="257"/>
      <c r="C99" s="249"/>
      <c r="D99" s="249"/>
      <c r="E99" s="194"/>
      <c r="F99" s="294">
        <v>2350</v>
      </c>
      <c r="G99" s="194"/>
      <c r="H99" s="327" t="s">
        <v>66</v>
      </c>
      <c r="I99" s="44"/>
    </row>
    <row r="100" spans="1:9" s="3" customFormat="1" ht="17" customHeight="1" thickBot="1">
      <c r="A100" s="15" t="s">
        <v>9</v>
      </c>
      <c r="B100" s="324"/>
      <c r="C100" s="325"/>
      <c r="D100" s="325" t="s">
        <v>43</v>
      </c>
      <c r="E100" s="35"/>
      <c r="F100" s="325"/>
      <c r="G100" s="35"/>
      <c r="H100" s="254"/>
      <c r="I100" s="46" t="s">
        <v>9</v>
      </c>
    </row>
    <row r="101" spans="1:9" ht="17" customHeight="1">
      <c r="A101" s="24"/>
      <c r="B101" s="51" t="s">
        <v>17</v>
      </c>
      <c r="C101" s="191"/>
      <c r="D101" s="191"/>
      <c r="E101" s="2"/>
      <c r="F101" s="191"/>
      <c r="G101" s="193" t="s">
        <v>23</v>
      </c>
      <c r="H101" s="112" t="s">
        <v>20</v>
      </c>
      <c r="I101" s="32"/>
    </row>
    <row r="102" spans="1:9" ht="17" customHeight="1">
      <c r="A102" s="47"/>
      <c r="B102" s="90"/>
      <c r="C102" s="2"/>
      <c r="D102" s="2" t="str">
        <f>D60</f>
        <v>兄弟幫 Big Boys Club (2505 EPI)</v>
      </c>
      <c r="F102" s="195"/>
      <c r="G102" s="196" t="str">
        <f>G70</f>
        <v>新聞透視 # 21</v>
      </c>
      <c r="H102" s="107" t="str">
        <f>H35</f>
        <v>新聞掏寶 # 253</v>
      </c>
      <c r="I102" s="44"/>
    </row>
    <row r="103" spans="1:9" ht="17" customHeight="1">
      <c r="A103" s="33">
        <v>30</v>
      </c>
      <c r="B103" s="71" t="str">
        <f>B61</f>
        <v># 1886</v>
      </c>
      <c r="C103" s="71" t="str">
        <f>C61</f>
        <v># 1887</v>
      </c>
      <c r="D103" s="71" t="str">
        <f>D61</f>
        <v># 1888</v>
      </c>
      <c r="E103" s="71" t="str">
        <f>E61</f>
        <v># 1889</v>
      </c>
      <c r="F103" s="71" t="str">
        <f>F61</f>
        <v># 1890</v>
      </c>
      <c r="G103" s="186"/>
      <c r="H103" s="197"/>
      <c r="I103" s="38">
        <v>30</v>
      </c>
    </row>
    <row r="104" spans="1:9" ht="17" customHeight="1">
      <c r="A104" s="47"/>
      <c r="B104" s="5" t="s">
        <v>17</v>
      </c>
      <c r="C104" s="41"/>
      <c r="D104" s="42"/>
      <c r="E104" s="42"/>
      <c r="F104" s="110"/>
      <c r="G104" s="169" t="s">
        <v>23</v>
      </c>
      <c r="H104" s="112" t="s">
        <v>20</v>
      </c>
      <c r="I104" s="198"/>
    </row>
    <row r="105" spans="1:9" s="3" customFormat="1" ht="17" customHeight="1" thickBot="1">
      <c r="A105" s="15" t="s">
        <v>10</v>
      </c>
      <c r="B105" s="215"/>
      <c r="C105" s="2"/>
      <c r="D105" s="60" t="s">
        <v>98</v>
      </c>
      <c r="F105" s="60"/>
      <c r="G105" s="225" t="s">
        <v>182</v>
      </c>
      <c r="H105" s="119" t="str">
        <f>H63</f>
        <v>財經透視 # 23</v>
      </c>
      <c r="I105" s="18" t="s">
        <v>10</v>
      </c>
    </row>
    <row r="106" spans="1:9" ht="17" customHeight="1">
      <c r="A106" s="109"/>
      <c r="B106" s="4" t="str">
        <f>B86</f>
        <v># 11</v>
      </c>
      <c r="C106" s="60" t="str">
        <f>"# " &amp; VALUE(RIGHT(B106,2)+1)</f>
        <v># 12</v>
      </c>
      <c r="D106" s="60" t="str">
        <f>"# " &amp; VALUE(RIGHT(C106,2)+1)</f>
        <v># 13</v>
      </c>
      <c r="E106" s="60" t="str">
        <f>"# " &amp; VALUE(RIGHT(D106,2)+1)</f>
        <v># 14</v>
      </c>
      <c r="F106" s="60" t="str">
        <f>"# " &amp; VALUE(RIGHT(E106,2)+1)</f>
        <v># 15</v>
      </c>
      <c r="G106" s="169" t="s">
        <v>23</v>
      </c>
      <c r="H106" s="112" t="s">
        <v>20</v>
      </c>
      <c r="I106" s="113"/>
    </row>
    <row r="107" spans="1:9" ht="17" customHeight="1">
      <c r="A107" s="199">
        <v>30</v>
      </c>
      <c r="B107" s="34"/>
      <c r="C107" s="71"/>
      <c r="D107" s="71"/>
      <c r="E107" s="71"/>
      <c r="F107" s="72"/>
      <c r="G107" s="225" t="s">
        <v>183</v>
      </c>
      <c r="H107" s="107" t="str">
        <f>H70</f>
        <v>星期日檔案 # 21</v>
      </c>
      <c r="I107" s="116">
        <v>30</v>
      </c>
    </row>
    <row r="108" spans="1:9" ht="17" customHeight="1">
      <c r="A108" s="117"/>
      <c r="B108" s="5" t="s">
        <v>17</v>
      </c>
      <c r="C108" s="41"/>
      <c r="D108" s="42"/>
      <c r="E108" s="42"/>
      <c r="F108" s="110"/>
      <c r="G108" s="60" t="s">
        <v>38</v>
      </c>
      <c r="H108" s="410" t="s">
        <v>273</v>
      </c>
      <c r="I108" s="62"/>
    </row>
    <row r="109" spans="1:9" s="3" customFormat="1" ht="17" customHeight="1" thickBot="1">
      <c r="A109" s="15" t="s">
        <v>11</v>
      </c>
      <c r="B109" s="4"/>
      <c r="C109" s="10"/>
      <c r="D109" s="60" t="str">
        <f>$D$79</f>
        <v>刑偵12 D.I.D. 12 (25 EPI)</v>
      </c>
      <c r="E109" s="60"/>
      <c r="F109" s="61"/>
      <c r="G109" s="72" t="s">
        <v>174</v>
      </c>
      <c r="H109" s="411" t="s">
        <v>274</v>
      </c>
      <c r="I109" s="46" t="s">
        <v>11</v>
      </c>
    </row>
    <row r="110" spans="1:9" ht="17" customHeight="1">
      <c r="A110" s="109"/>
      <c r="B110" s="4" t="str">
        <f>B80</f>
        <v># 11</v>
      </c>
      <c r="C110" s="60" t="str">
        <f>"# " &amp; VALUE(RIGHT(B110,2)+1)</f>
        <v># 12</v>
      </c>
      <c r="D110" s="60" t="str">
        <f>"# " &amp; VALUE(RIGHT(C110,2)+1)</f>
        <v># 13</v>
      </c>
      <c r="E110" s="60" t="str">
        <f>"# " &amp; VALUE(RIGHT(D110,2)+1)</f>
        <v># 14</v>
      </c>
      <c r="F110" s="60" t="str">
        <f>"# " &amp; VALUE(RIGHT(E110,2)+1)</f>
        <v># 15</v>
      </c>
      <c r="G110" s="169" t="s">
        <v>23</v>
      </c>
      <c r="H110" s="409"/>
      <c r="I110" s="54"/>
    </row>
    <row r="111" spans="1:9" ht="17" customHeight="1">
      <c r="A111" s="73">
        <v>30</v>
      </c>
      <c r="B111" s="63"/>
      <c r="C111" s="71"/>
      <c r="D111" s="71"/>
      <c r="E111" s="71"/>
      <c r="F111" s="61"/>
      <c r="G111" s="129"/>
      <c r="H111" s="408"/>
      <c r="I111" s="58">
        <v>30</v>
      </c>
    </row>
    <row r="112" spans="1:9" ht="17" customHeight="1">
      <c r="A112" s="73"/>
      <c r="B112" s="5" t="s">
        <v>17</v>
      </c>
      <c r="C112" s="171"/>
      <c r="D112" s="86" t="s">
        <v>85</v>
      </c>
      <c r="E112" s="86"/>
      <c r="F112" s="172"/>
      <c r="G112" s="184"/>
      <c r="H112" s="125" t="s">
        <v>23</v>
      </c>
      <c r="I112" s="74"/>
    </row>
    <row r="113" spans="1:9" ht="17" customHeight="1">
      <c r="A113" s="117"/>
      <c r="B113" s="201" t="s">
        <v>17</v>
      </c>
      <c r="C113" s="41"/>
      <c r="D113" s="41" t="str">
        <f>$E$75</f>
        <v xml:space="preserve">愛．回家之開心速遞  Lo And Behold </v>
      </c>
      <c r="E113" s="41"/>
      <c r="F113" s="66"/>
      <c r="G113" s="194"/>
      <c r="H113" s="118"/>
      <c r="I113" s="62"/>
    </row>
    <row r="114" spans="1:9" s="3" customFormat="1" ht="17" customHeight="1" thickBot="1">
      <c r="A114" s="15" t="s">
        <v>12</v>
      </c>
      <c r="B114" s="34" t="str">
        <f>B76</f>
        <v># 2568</v>
      </c>
      <c r="C114" s="71" t="str">
        <f t="shared" ref="C114:D114" si="12">C76</f>
        <v># 2569</v>
      </c>
      <c r="D114" s="71" t="str">
        <f t="shared" si="12"/>
        <v># 2570</v>
      </c>
      <c r="E114" s="71" t="str">
        <f t="shared" ref="E114:F114" si="13">E76</f>
        <v># 2571</v>
      </c>
      <c r="F114" s="72" t="str">
        <f t="shared" si="13"/>
        <v># 2572</v>
      </c>
      <c r="G114" s="377" t="s">
        <v>175</v>
      </c>
      <c r="H114" s="181" t="s">
        <v>169</v>
      </c>
      <c r="I114" s="46" t="s">
        <v>12</v>
      </c>
    </row>
    <row r="115" spans="1:9" ht="17" customHeight="1">
      <c r="A115" s="109"/>
      <c r="B115" s="201" t="s">
        <v>17</v>
      </c>
      <c r="C115" s="77"/>
      <c r="D115" s="60" t="s">
        <v>38</v>
      </c>
      <c r="E115" s="41"/>
      <c r="F115" s="41"/>
      <c r="G115" s="378"/>
      <c r="H115" s="118"/>
      <c r="I115" s="113"/>
    </row>
    <row r="116" spans="1:9" ht="17" customHeight="1">
      <c r="A116" s="199">
        <v>30</v>
      </c>
      <c r="B116" s="34" t="str">
        <f>B74</f>
        <v># 153</v>
      </c>
      <c r="C116" s="71" t="str">
        <f t="shared" ref="C116:E116" si="14">C74</f>
        <v># 154</v>
      </c>
      <c r="D116" s="71" t="str">
        <f t="shared" ref="D116" si="15">D74</f>
        <v># 155</v>
      </c>
      <c r="E116" s="71" t="str">
        <f t="shared" si="14"/>
        <v># 156</v>
      </c>
      <c r="F116" s="71" t="str">
        <f t="shared" ref="F116" si="16">F74</f>
        <v># 157</v>
      </c>
      <c r="G116" s="378"/>
      <c r="H116" s="118"/>
      <c r="I116" s="116">
        <v>30</v>
      </c>
    </row>
    <row r="117" spans="1:9" ht="17" customHeight="1">
      <c r="A117" s="73"/>
      <c r="B117" s="202" t="s">
        <v>17</v>
      </c>
      <c r="C117" s="77" t="s">
        <v>17</v>
      </c>
      <c r="D117" s="188" t="s">
        <v>17</v>
      </c>
      <c r="E117" s="40" t="s">
        <v>17</v>
      </c>
      <c r="F117" s="40" t="s">
        <v>17</v>
      </c>
      <c r="G117" s="378"/>
      <c r="H117" s="203" t="s">
        <v>38</v>
      </c>
      <c r="I117" s="74"/>
    </row>
    <row r="118" spans="1:9" s="3" customFormat="1" ht="17" customHeight="1" thickBot="1">
      <c r="A118" s="15" t="s">
        <v>15</v>
      </c>
      <c r="B118" s="204" t="str">
        <f>B70</f>
        <v>美食新聞報道 # 92</v>
      </c>
      <c r="C118" s="60" t="str">
        <f>$C$70</f>
        <v>美食新聞報道 # 93</v>
      </c>
      <c r="D118" s="194" t="str">
        <f>D70</f>
        <v>美食新聞報道 (*港台篇) #3</v>
      </c>
      <c r="E118" s="194" t="str">
        <f>$E$70</f>
        <v>親民的品味 #12</v>
      </c>
      <c r="F118" s="36" t="str">
        <f>F70</f>
        <v>最強生命線 # 400</v>
      </c>
      <c r="G118" s="183"/>
      <c r="H118" s="35" t="str">
        <f>H74</f>
        <v># 159</v>
      </c>
      <c r="I118" s="46" t="s">
        <v>15</v>
      </c>
    </row>
    <row r="119" spans="1:9" ht="17" customHeight="1">
      <c r="A119" s="109"/>
      <c r="B119" s="5" t="s">
        <v>17</v>
      </c>
      <c r="C119" s="41"/>
      <c r="D119" s="42"/>
      <c r="E119" s="42"/>
      <c r="F119" s="42"/>
      <c r="G119" s="378"/>
      <c r="H119" s="125" t="s">
        <v>23</v>
      </c>
      <c r="I119" s="54"/>
    </row>
    <row r="120" spans="1:9" ht="17" customHeight="1">
      <c r="A120" s="199">
        <v>30</v>
      </c>
      <c r="B120" s="205"/>
      <c r="C120" s="60"/>
      <c r="D120" s="206" t="str">
        <f>D63</f>
        <v>機智女法醫 The Imperial Coroner (20 EPI)</v>
      </c>
      <c r="E120" s="158"/>
      <c r="F120" s="207"/>
      <c r="G120" s="378"/>
      <c r="H120" s="208" t="str">
        <f>H91</f>
        <v>J Music #87</v>
      </c>
      <c r="I120" s="58">
        <v>30</v>
      </c>
    </row>
    <row r="121" spans="1:9" ht="17" customHeight="1">
      <c r="A121" s="73"/>
      <c r="B121" s="4" t="str">
        <f>B64</f>
        <v># 13</v>
      </c>
      <c r="C121" s="60" t="str">
        <f>C64</f>
        <v># 14</v>
      </c>
      <c r="D121" s="60" t="str">
        <f>D64</f>
        <v># 15</v>
      </c>
      <c r="E121" s="60" t="str">
        <f>E64</f>
        <v># 16</v>
      </c>
      <c r="F121" s="60" t="str">
        <f>F64</f>
        <v># 17</v>
      </c>
      <c r="G121" s="177"/>
      <c r="H121" s="209" t="s">
        <v>76</v>
      </c>
      <c r="I121" s="62"/>
    </row>
    <row r="122" spans="1:9" s="3" customFormat="1" ht="17" customHeight="1" thickBot="1">
      <c r="A122" s="15" t="s">
        <v>13</v>
      </c>
      <c r="B122" s="63"/>
      <c r="C122" s="71"/>
      <c r="D122" s="71"/>
      <c r="E122" s="71"/>
      <c r="F122" s="71"/>
      <c r="G122" s="210"/>
      <c r="H122" s="211" t="str">
        <f>G94</f>
        <v>勁歌金榜 # 23</v>
      </c>
      <c r="I122" s="46" t="s">
        <v>13</v>
      </c>
    </row>
    <row r="123" spans="1:9" ht="17" customHeight="1">
      <c r="A123" s="47"/>
      <c r="B123" s="201" t="s">
        <v>17</v>
      </c>
      <c r="C123" s="77"/>
      <c r="D123" s="42" t="str">
        <f>D$41</f>
        <v>*流行都市  Big City Shop 2025</v>
      </c>
      <c r="E123" s="2"/>
      <c r="F123" s="66"/>
      <c r="G123" s="169" t="s">
        <v>23</v>
      </c>
      <c r="H123" s="212" t="s">
        <v>20</v>
      </c>
      <c r="I123" s="44"/>
    </row>
    <row r="124" spans="1:9" ht="17" customHeight="1">
      <c r="A124" s="47"/>
      <c r="B124" s="60" t="str">
        <f>B$42</f>
        <v># 1731</v>
      </c>
      <c r="C124" s="60" t="str">
        <f>C$42</f>
        <v># 1732</v>
      </c>
      <c r="D124" s="60" t="str">
        <f>D$42</f>
        <v># 1733</v>
      </c>
      <c r="E124" s="60" t="str">
        <f>E$42</f>
        <v># 1734</v>
      </c>
      <c r="F124" s="60" t="str">
        <f>F42</f>
        <v># 1735</v>
      </c>
      <c r="G124" s="194" t="str">
        <f>G70</f>
        <v>新聞透視 # 21</v>
      </c>
      <c r="H124" s="213"/>
      <c r="I124" s="44"/>
    </row>
    <row r="125" spans="1:9" ht="17" customHeight="1">
      <c r="A125" s="199" t="s">
        <v>2</v>
      </c>
      <c r="B125" s="34"/>
      <c r="C125" s="71"/>
      <c r="D125" s="71"/>
      <c r="E125" s="71"/>
      <c r="F125" s="214" t="s">
        <v>71</v>
      </c>
      <c r="H125" s="121" t="str">
        <f>H39</f>
        <v>娛樂大家 # 1</v>
      </c>
      <c r="I125" s="58" t="s">
        <v>2</v>
      </c>
    </row>
    <row r="126" spans="1:9" ht="17" customHeight="1">
      <c r="A126" s="73"/>
      <c r="B126" s="215" t="s">
        <v>56</v>
      </c>
      <c r="C126" s="60"/>
      <c r="D126" s="60" t="s">
        <v>55</v>
      </c>
      <c r="E126" s="60"/>
      <c r="F126" s="60"/>
      <c r="G126" s="169" t="s">
        <v>23</v>
      </c>
      <c r="H126" s="185"/>
      <c r="I126" s="74"/>
    </row>
    <row r="127" spans="1:9" ht="17" customHeight="1" thickBot="1">
      <c r="A127" s="216" t="s">
        <v>14</v>
      </c>
      <c r="B127" s="217" t="s">
        <v>143</v>
      </c>
      <c r="C127" s="218" t="s">
        <v>144</v>
      </c>
      <c r="D127" s="218" t="s">
        <v>145</v>
      </c>
      <c r="E127" s="218" t="s">
        <v>146</v>
      </c>
      <c r="F127" s="218" t="s">
        <v>147</v>
      </c>
      <c r="G127" s="219" t="str">
        <f>G41</f>
        <v>周六聊Teen谷 # 22</v>
      </c>
      <c r="H127" s="220"/>
      <c r="I127" s="221" t="s">
        <v>14</v>
      </c>
    </row>
    <row r="128" spans="1:9" ht="17" customHeight="1" thickTop="1">
      <c r="A128" s="222"/>
      <c r="B128" s="223" t="s">
        <v>142</v>
      </c>
      <c r="C128" s="2"/>
      <c r="D128" s="2"/>
      <c r="E128" s="2"/>
      <c r="F128" s="2"/>
      <c r="G128" s="2"/>
      <c r="H128" s="367">
        <f ca="1">TODAY()</f>
        <v>45803</v>
      </c>
      <c r="I128" s="368"/>
    </row>
    <row r="129" ht="17" customHeight="1"/>
    <row r="130" ht="17" customHeight="1"/>
    <row r="131" ht="17" customHeight="1"/>
  </sheetData>
  <mergeCells count="23">
    <mergeCell ref="H128:I128"/>
    <mergeCell ref="B67:F67"/>
    <mergeCell ref="G67:H67"/>
    <mergeCell ref="G96:H96"/>
    <mergeCell ref="G57:G58"/>
    <mergeCell ref="G83:G84"/>
    <mergeCell ref="G86:G87"/>
    <mergeCell ref="G80:G81"/>
    <mergeCell ref="G78:G79"/>
    <mergeCell ref="G114:G115"/>
    <mergeCell ref="G116:G117"/>
    <mergeCell ref="G119:G120"/>
    <mergeCell ref="E57:F57"/>
    <mergeCell ref="G65:H65"/>
    <mergeCell ref="H76:H77"/>
    <mergeCell ref="C1:G1"/>
    <mergeCell ref="H2:I2"/>
    <mergeCell ref="B12:F12"/>
    <mergeCell ref="G11:H11"/>
    <mergeCell ref="E56:F56"/>
    <mergeCell ref="G43:H43"/>
    <mergeCell ref="G25:H25"/>
    <mergeCell ref="G26:H26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C747-7690-440F-8750-2B4CD39FC83D}">
  <dimension ref="A1:I131"/>
  <sheetViews>
    <sheetView zoomScale="70" zoomScaleNormal="70" workbookViewId="0">
      <pane ySplit="4" topLeftCell="A114" activePane="bottomLeft" state="frozen"/>
      <selection pane="bottomLeft" activeCell="C120" sqref="C120"/>
    </sheetView>
  </sheetViews>
  <sheetFormatPr defaultColWidth="9.453125" defaultRowHeight="15.5"/>
  <cols>
    <col min="1" max="1" width="7.6328125" style="154" customWidth="1"/>
    <col min="2" max="8" width="32.6328125" style="9" customWidth="1"/>
    <col min="9" max="9" width="7.6328125" style="224" customWidth="1"/>
    <col min="10" max="16384" width="9.453125" style="9"/>
  </cols>
  <sheetData>
    <row r="1" spans="1:9" ht="36" customHeight="1">
      <c r="A1" s="226"/>
      <c r="B1" s="8"/>
      <c r="C1" s="353" t="s">
        <v>184</v>
      </c>
      <c r="D1" s="353"/>
      <c r="E1" s="353"/>
      <c r="F1" s="353"/>
      <c r="G1" s="353"/>
      <c r="H1" s="8"/>
      <c r="I1" s="8"/>
    </row>
    <row r="2" spans="1:9" ht="17" customHeight="1" thickBot="1">
      <c r="A2" s="10" t="s">
        <v>185</v>
      </c>
      <c r="B2" s="2"/>
      <c r="C2" s="2"/>
      <c r="D2" s="1" t="s">
        <v>18</v>
      </c>
      <c r="E2" s="1"/>
      <c r="F2" s="11"/>
      <c r="G2" s="11"/>
      <c r="H2" s="354" t="s">
        <v>186</v>
      </c>
      <c r="I2" s="354"/>
    </row>
    <row r="3" spans="1:9" ht="17" customHeight="1" thickTop="1">
      <c r="A3" s="12" t="s">
        <v>19</v>
      </c>
      <c r="B3" s="13" t="s">
        <v>27</v>
      </c>
      <c r="C3" s="13" t="s">
        <v>28</v>
      </c>
      <c r="D3" s="13" t="s">
        <v>29</v>
      </c>
      <c r="E3" s="13" t="s">
        <v>187</v>
      </c>
      <c r="F3" s="13" t="s">
        <v>31</v>
      </c>
      <c r="G3" s="13" t="s">
        <v>32</v>
      </c>
      <c r="H3" s="13" t="s">
        <v>33</v>
      </c>
      <c r="I3" s="14" t="s">
        <v>19</v>
      </c>
    </row>
    <row r="4" spans="1:9" ht="17" customHeight="1" thickBot="1">
      <c r="A4" s="15"/>
      <c r="B4" s="16">
        <v>45817</v>
      </c>
      <c r="C4" s="16">
        <f t="shared" ref="C4:H4" si="0">SUM(B4+1)</f>
        <v>45818</v>
      </c>
      <c r="D4" s="17">
        <f t="shared" si="0"/>
        <v>45819</v>
      </c>
      <c r="E4" s="17">
        <f t="shared" si="0"/>
        <v>45820</v>
      </c>
      <c r="F4" s="17">
        <f t="shared" si="0"/>
        <v>45821</v>
      </c>
      <c r="G4" s="17">
        <f t="shared" si="0"/>
        <v>45822</v>
      </c>
      <c r="H4" s="17">
        <f t="shared" si="0"/>
        <v>45823</v>
      </c>
      <c r="I4" s="18"/>
    </row>
    <row r="5" spans="1:9" s="3" customFormat="1" ht="17" customHeight="1" thickBot="1">
      <c r="A5" s="19" t="s">
        <v>14</v>
      </c>
      <c r="B5" s="20"/>
      <c r="C5" s="21"/>
      <c r="D5" s="21"/>
      <c r="E5" s="21"/>
      <c r="F5" s="21"/>
      <c r="G5" s="21"/>
      <c r="H5" s="22"/>
      <c r="I5" s="23" t="s">
        <v>14</v>
      </c>
    </row>
    <row r="6" spans="1:9" ht="17" customHeight="1">
      <c r="A6" s="24"/>
      <c r="B6" s="25" t="s">
        <v>17</v>
      </c>
      <c r="C6" s="26" t="s">
        <v>17</v>
      </c>
      <c r="D6" s="27" t="str">
        <f t="shared" ref="D6:G7" si="1">C54</f>
        <v>不可能任務 Profession Impossible (Sr.2) (10 EPI)</v>
      </c>
      <c r="E6" s="28" t="str">
        <f t="shared" si="1"/>
        <v>爸知弊! 你嚟湊吖!My Papa, My Hero (10 EPI)</v>
      </c>
      <c r="F6" s="29" t="str">
        <f t="shared" si="1"/>
        <v>出走地圖 Off the Grid (Sr.2) (20 EPI)</v>
      </c>
      <c r="G6" s="30" t="str">
        <f t="shared" si="1"/>
        <v>DM 旅導遊 DM Me Now (10 EPI)</v>
      </c>
      <c r="H6" s="31" t="s">
        <v>17</v>
      </c>
      <c r="I6" s="32"/>
    </row>
    <row r="7" spans="1:9" ht="17" customHeight="1">
      <c r="A7" s="33">
        <v>30</v>
      </c>
      <c r="B7" s="34" t="str">
        <f>LEFT($H$63,5) &amp; " # " &amp; VALUE(RIGHT($H$63,2)-1)</f>
        <v>財經透視  # 23</v>
      </c>
      <c r="C7" s="35" t="str">
        <f>B26</f>
        <v>新聞掏寶  # 253</v>
      </c>
      <c r="D7" s="36" t="str">
        <f t="shared" si="1"/>
        <v># 5</v>
      </c>
      <c r="E7" s="35" t="str">
        <f t="shared" si="1"/>
        <v># 4</v>
      </c>
      <c r="F7" s="36" t="str">
        <f t="shared" si="1"/>
        <v># 19</v>
      </c>
      <c r="G7" s="35" t="str">
        <f t="shared" si="1"/>
        <v># 3</v>
      </c>
      <c r="H7" s="37" t="str">
        <f>D70</f>
        <v>美食新聞報道 (*港台篇) # 4</v>
      </c>
      <c r="I7" s="38">
        <v>30</v>
      </c>
    </row>
    <row r="8" spans="1:9" ht="17" customHeight="1">
      <c r="A8" s="39"/>
      <c r="B8" s="229" t="s">
        <v>17</v>
      </c>
      <c r="C8" s="41"/>
      <c r="D8" s="41"/>
      <c r="E8" s="42" t="str">
        <f>$E$73</f>
        <v>東張西望  Scoop 2025</v>
      </c>
      <c r="F8" s="41"/>
      <c r="G8" s="41" t="s">
        <v>41</v>
      </c>
      <c r="H8" s="43"/>
      <c r="I8" s="44"/>
    </row>
    <row r="9" spans="1:9" s="3" customFormat="1" ht="17" customHeight="1" thickBot="1">
      <c r="A9" s="15" t="s">
        <v>0</v>
      </c>
      <c r="B9" s="45" t="s">
        <v>188</v>
      </c>
      <c r="C9" s="45" t="str">
        <f t="shared" ref="C9:H9" si="2">"# " &amp; VALUE(RIGHT(B9,3)+1)</f>
        <v># 160</v>
      </c>
      <c r="D9" s="45" t="str">
        <f t="shared" si="2"/>
        <v># 161</v>
      </c>
      <c r="E9" s="45" t="str">
        <f t="shared" si="2"/>
        <v># 162</v>
      </c>
      <c r="F9" s="45" t="str">
        <f t="shared" si="2"/>
        <v># 163</v>
      </c>
      <c r="G9" s="45" t="str">
        <f t="shared" si="2"/>
        <v># 164</v>
      </c>
      <c r="H9" s="45" t="str">
        <f t="shared" si="2"/>
        <v># 165</v>
      </c>
      <c r="I9" s="46" t="s">
        <v>0</v>
      </c>
    </row>
    <row r="10" spans="1:9" ht="17" customHeight="1">
      <c r="A10" s="47"/>
      <c r="B10" s="235"/>
      <c r="C10" s="236"/>
      <c r="D10" s="236"/>
      <c r="E10" s="236"/>
      <c r="F10" s="237"/>
      <c r="G10" s="235"/>
      <c r="H10" s="238"/>
      <c r="I10" s="32"/>
    </row>
    <row r="11" spans="1:9" ht="17" customHeight="1">
      <c r="A11" s="33">
        <v>30</v>
      </c>
      <c r="B11" s="239"/>
      <c r="C11" s="239"/>
      <c r="D11" s="239"/>
      <c r="E11" s="239"/>
      <c r="F11" s="239"/>
      <c r="G11" s="355" t="s">
        <v>35</v>
      </c>
      <c r="H11" s="358"/>
      <c r="I11" s="38">
        <v>30</v>
      </c>
    </row>
    <row r="12" spans="1:9" ht="17" customHeight="1">
      <c r="A12" s="48"/>
      <c r="B12" s="355" t="s">
        <v>189</v>
      </c>
      <c r="C12" s="356"/>
      <c r="D12" s="356"/>
      <c r="E12" s="356"/>
      <c r="F12" s="357"/>
      <c r="G12" s="240"/>
      <c r="H12" s="241"/>
      <c r="I12" s="44"/>
    </row>
    <row r="13" spans="1:9" s="3" customFormat="1" ht="17" customHeight="1" thickBot="1">
      <c r="A13" s="49" t="s">
        <v>1</v>
      </c>
      <c r="B13" s="242"/>
      <c r="C13" s="243"/>
      <c r="D13" s="243"/>
      <c r="E13" s="243"/>
      <c r="F13" s="244"/>
      <c r="G13" s="245"/>
      <c r="H13" s="246"/>
      <c r="I13" s="46" t="s">
        <v>1</v>
      </c>
    </row>
    <row r="14" spans="1:9" ht="17" customHeight="1">
      <c r="A14" s="50"/>
      <c r="B14" s="51">
        <v>800189335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4"/>
      <c r="C15" s="230"/>
      <c r="D15" s="230"/>
      <c r="E15" s="230" t="s">
        <v>190</v>
      </c>
      <c r="F15" s="230"/>
      <c r="G15" s="230"/>
      <c r="H15" s="57"/>
      <c r="I15" s="58" t="s">
        <v>2</v>
      </c>
    </row>
    <row r="16" spans="1:9" ht="17" customHeight="1">
      <c r="A16" s="59"/>
      <c r="B16" s="4" t="s">
        <v>106</v>
      </c>
      <c r="C16" s="232" t="str">
        <f t="shared" ref="C16:H16" si="3">"# " &amp; VALUE(RIGHT(B16,2)+1)</f>
        <v># 12</v>
      </c>
      <c r="D16" s="232" t="str">
        <f t="shared" si="3"/>
        <v># 13</v>
      </c>
      <c r="E16" s="232" t="str">
        <f t="shared" si="3"/>
        <v># 14</v>
      </c>
      <c r="F16" s="232" t="str">
        <f t="shared" si="3"/>
        <v># 15</v>
      </c>
      <c r="G16" s="232" t="str">
        <f t="shared" si="3"/>
        <v># 16</v>
      </c>
      <c r="H16" s="61" t="str">
        <f t="shared" si="3"/>
        <v># 17</v>
      </c>
      <c r="I16" s="62"/>
    </row>
    <row r="17" spans="1:9" s="3" customFormat="1" ht="17" customHeight="1" thickBot="1">
      <c r="A17" s="49" t="s">
        <v>3</v>
      </c>
      <c r="B17" s="63" t="s">
        <v>24</v>
      </c>
      <c r="C17" s="64"/>
      <c r="D17" s="64"/>
      <c r="E17" s="64"/>
      <c r="F17" s="64"/>
      <c r="G17" s="64"/>
      <c r="H17" s="65"/>
      <c r="I17" s="46" t="s">
        <v>16</v>
      </c>
    </row>
    <row r="18" spans="1:9" s="3" customFormat="1" ht="17" customHeight="1">
      <c r="A18" s="49"/>
      <c r="B18" s="229" t="s">
        <v>17</v>
      </c>
      <c r="C18" s="41"/>
      <c r="D18" s="41"/>
      <c r="E18" s="41" t="s">
        <v>36</v>
      </c>
      <c r="F18" s="66"/>
      <c r="G18" s="67" t="s">
        <v>168</v>
      </c>
      <c r="H18" s="68" t="s">
        <v>74</v>
      </c>
      <c r="I18" s="69"/>
    </row>
    <row r="19" spans="1:9" ht="17" customHeight="1">
      <c r="A19" s="70" t="s">
        <v>2</v>
      </c>
      <c r="B19" s="34" t="s">
        <v>191</v>
      </c>
      <c r="C19" s="71" t="str">
        <f t="shared" ref="C19:F19" si="4">B76</f>
        <v># 2573</v>
      </c>
      <c r="D19" s="71" t="str">
        <f t="shared" si="4"/>
        <v># 2574</v>
      </c>
      <c r="E19" s="71" t="str">
        <f t="shared" si="4"/>
        <v># 2575</v>
      </c>
      <c r="F19" s="72" t="str">
        <f t="shared" si="4"/>
        <v># 2576</v>
      </c>
      <c r="G19" s="71" t="s">
        <v>90</v>
      </c>
      <c r="H19" s="36" t="s">
        <v>129</v>
      </c>
      <c r="I19" s="58" t="s">
        <v>2</v>
      </c>
    </row>
    <row r="20" spans="1:9" ht="17" customHeight="1">
      <c r="A20" s="73"/>
      <c r="B20" s="247" t="s">
        <v>54</v>
      </c>
      <c r="C20" s="248"/>
      <c r="D20" s="248"/>
      <c r="E20" s="248" t="s">
        <v>47</v>
      </c>
      <c r="F20" s="248"/>
      <c r="G20" s="249"/>
      <c r="H20" s="249"/>
      <c r="I20" s="74"/>
    </row>
    <row r="21" spans="1:9" s="3" customFormat="1" ht="17" customHeight="1" thickBot="1">
      <c r="A21" s="19" t="s">
        <v>4</v>
      </c>
      <c r="B21" s="250" t="s">
        <v>192</v>
      </c>
      <c r="C21" s="248" t="str">
        <f t="shared" ref="C21:H21" si="5">"# " &amp; VALUE(RIGHT(B21,4)+1)</f>
        <v># 1357</v>
      </c>
      <c r="D21" s="251" t="str">
        <f t="shared" si="5"/>
        <v># 1358</v>
      </c>
      <c r="E21" s="251" t="str">
        <f t="shared" si="5"/>
        <v># 1359</v>
      </c>
      <c r="F21" s="248" t="str">
        <f t="shared" si="5"/>
        <v># 1360</v>
      </c>
      <c r="G21" s="248" t="str">
        <f t="shared" si="5"/>
        <v># 1361</v>
      </c>
      <c r="H21" s="248" t="str">
        <f t="shared" si="5"/>
        <v># 1362</v>
      </c>
      <c r="I21" s="46" t="s">
        <v>4</v>
      </c>
    </row>
    <row r="22" spans="1:9" ht="17" customHeight="1">
      <c r="A22" s="75"/>
      <c r="B22" s="5" t="s">
        <v>193</v>
      </c>
      <c r="C22" s="331"/>
      <c r="D22" s="76" t="str">
        <f>D90</f>
        <v>人生美食地圖 - 東京篇 Foodprint Tokyo (10 EPI)</v>
      </c>
      <c r="E22" s="41"/>
      <c r="F22" s="66"/>
      <c r="G22" s="229">
        <v>800541970</v>
      </c>
      <c r="H22" s="77"/>
      <c r="I22" s="78"/>
    </row>
    <row r="23" spans="1:9" ht="17" customHeight="1">
      <c r="A23" s="79" t="s">
        <v>2</v>
      </c>
      <c r="B23" s="34" t="s">
        <v>150</v>
      </c>
      <c r="C23" s="36" t="str">
        <f>B91</f>
        <v># 1</v>
      </c>
      <c r="D23" s="71" t="str">
        <f>"# " &amp; VALUE(RIGHT(C23,2)+1)</f>
        <v># 2</v>
      </c>
      <c r="E23" s="71" t="str">
        <f>"# " &amp; VALUE(RIGHT(D23,2)+1)</f>
        <v># 3</v>
      </c>
      <c r="F23" s="72" t="str">
        <f>"# " &amp; VALUE(RIGHT(E23,2)+1)</f>
        <v># 4</v>
      </c>
      <c r="G23" s="231"/>
      <c r="H23" s="81"/>
      <c r="I23" s="82" t="s">
        <v>2</v>
      </c>
    </row>
    <row r="24" spans="1:9" ht="17" customHeight="1">
      <c r="A24" s="83"/>
      <c r="B24" s="84" t="s">
        <v>17</v>
      </c>
      <c r="C24" s="85"/>
      <c r="D24" s="86" t="s">
        <v>194</v>
      </c>
      <c r="E24" s="86"/>
      <c r="F24" s="87"/>
      <c r="G24" s="231"/>
      <c r="H24" s="81"/>
      <c r="I24" s="88"/>
    </row>
    <row r="25" spans="1:9" ht="17" customHeight="1">
      <c r="A25" s="83"/>
      <c r="B25" s="89" t="s">
        <v>17</v>
      </c>
      <c r="C25" s="228" t="s">
        <v>17</v>
      </c>
      <c r="D25" s="227" t="s">
        <v>17</v>
      </c>
      <c r="E25" s="227" t="s">
        <v>17</v>
      </c>
      <c r="F25" s="227" t="s">
        <v>17</v>
      </c>
      <c r="G25" s="363" t="s">
        <v>99</v>
      </c>
      <c r="H25" s="364"/>
      <c r="I25" s="88"/>
    </row>
    <row r="26" spans="1:9" ht="17" customHeight="1">
      <c r="A26" s="83"/>
      <c r="B26" s="61" t="str">
        <f>LEFT($H$35,5) &amp; " # " &amp; VALUE(RIGHT($H$35,3)-1)</f>
        <v>新聞掏寶  # 253</v>
      </c>
      <c r="C26" s="61" t="str">
        <f>B70</f>
        <v>美食新聞報道 # 94</v>
      </c>
      <c r="D26" s="231" t="str">
        <f>C70</f>
        <v>美食新聞報道 # 95</v>
      </c>
      <c r="E26" s="231" t="str">
        <f>D70</f>
        <v>美食新聞報道 (*港台篇) # 4</v>
      </c>
      <c r="F26" s="231" t="str">
        <f>E70</f>
        <v>親民的品味 #14</v>
      </c>
      <c r="G26" s="365" t="s">
        <v>100</v>
      </c>
      <c r="H26" s="366"/>
      <c r="I26" s="88"/>
    </row>
    <row r="27" spans="1:9" s="3" customFormat="1" ht="17" customHeight="1" thickBot="1">
      <c r="A27" s="92" t="s">
        <v>5</v>
      </c>
      <c r="B27" s="72"/>
      <c r="C27" s="61"/>
      <c r="D27" s="36"/>
      <c r="E27" s="36"/>
      <c r="F27" s="36"/>
      <c r="G27" s="231" t="s">
        <v>195</v>
      </c>
      <c r="H27" s="232" t="s">
        <v>196</v>
      </c>
      <c r="I27" s="93" t="s">
        <v>5</v>
      </c>
    </row>
    <row r="28" spans="1:9" ht="17" customHeight="1">
      <c r="A28" s="83"/>
      <c r="B28" s="5" t="s">
        <v>17</v>
      </c>
      <c r="C28" s="41"/>
      <c r="D28" s="42"/>
      <c r="E28" s="42"/>
      <c r="F28" s="42"/>
      <c r="G28" s="94"/>
      <c r="H28" s="81"/>
      <c r="I28" s="95"/>
    </row>
    <row r="29" spans="1:9" ht="17" customHeight="1">
      <c r="A29" s="96" t="s">
        <v>2</v>
      </c>
      <c r="B29" s="4"/>
      <c r="C29" s="232"/>
      <c r="D29" s="232" t="str">
        <f>D79</f>
        <v>刑偵12 D.I.D. 12 (25 EPI)</v>
      </c>
      <c r="E29" s="232"/>
      <c r="F29" s="232"/>
      <c r="G29" s="233"/>
      <c r="H29" s="98"/>
      <c r="I29" s="82" t="s">
        <v>2</v>
      </c>
    </row>
    <row r="30" spans="1:9" ht="17" customHeight="1">
      <c r="A30" s="83"/>
      <c r="B30" s="4" t="s">
        <v>197</v>
      </c>
      <c r="C30" s="232" t="str">
        <f>"# " &amp; VALUE(RIGHT(C80,2)-1)</f>
        <v># 16</v>
      </c>
      <c r="D30" s="232" t="str">
        <f>"# " &amp; VALUE(RIGHT(D80,2)-1)</f>
        <v># 17</v>
      </c>
      <c r="E30" s="232" t="str">
        <f>"# " &amp; VALUE(RIGHT(E80,2)-1)</f>
        <v># 18</v>
      </c>
      <c r="F30" s="232" t="str">
        <f>E80</f>
        <v># 19</v>
      </c>
      <c r="G30" s="231"/>
      <c r="H30" s="81"/>
      <c r="I30" s="88"/>
    </row>
    <row r="31" spans="1:9" s="3" customFormat="1" ht="17" customHeight="1" thickBot="1">
      <c r="A31" s="92" t="s">
        <v>6</v>
      </c>
      <c r="B31" s="34"/>
      <c r="C31" s="71"/>
      <c r="D31" s="71"/>
      <c r="E31" s="71"/>
      <c r="F31" s="71"/>
      <c r="G31" s="99" t="s">
        <v>24</v>
      </c>
      <c r="H31" s="100"/>
      <c r="I31" s="101" t="s">
        <v>6</v>
      </c>
    </row>
    <row r="32" spans="1:9" ht="17" customHeight="1">
      <c r="A32" s="102"/>
      <c r="B32" s="5" t="s">
        <v>17</v>
      </c>
      <c r="C32" s="2"/>
      <c r="D32" s="41"/>
      <c r="E32" s="42" t="str">
        <f>$E$73</f>
        <v>東張西望  Scoop 2025</v>
      </c>
      <c r="F32" s="41"/>
      <c r="G32" s="2"/>
      <c r="H32" s="103"/>
      <c r="I32" s="74"/>
    </row>
    <row r="33" spans="1:9" ht="17" customHeight="1">
      <c r="A33" s="96" t="s">
        <v>2</v>
      </c>
      <c r="B33" s="71" t="str">
        <f>B9</f>
        <v># 159</v>
      </c>
      <c r="C33" s="71" t="str">
        <f>B74</f>
        <v># 160</v>
      </c>
      <c r="D33" s="71" t="str">
        <f>D9</f>
        <v># 161</v>
      </c>
      <c r="E33" s="71" t="str">
        <f>E9</f>
        <v># 162</v>
      </c>
      <c r="F33" s="71" t="str">
        <f>F9</f>
        <v># 163</v>
      </c>
      <c r="G33" s="71" t="str">
        <f>"# " &amp; VALUE(RIGHT(F33,3)+1)</f>
        <v># 164</v>
      </c>
      <c r="H33" s="71" t="str">
        <f>"# " &amp; VALUE(RIGHT(G33,3)+1)</f>
        <v># 165</v>
      </c>
      <c r="I33" s="58" t="s">
        <v>2</v>
      </c>
    </row>
    <row r="34" spans="1:9" ht="17" customHeight="1">
      <c r="A34" s="83"/>
      <c r="B34" s="5" t="s">
        <v>17</v>
      </c>
      <c r="C34" s="41"/>
      <c r="D34" s="232" t="s">
        <v>67</v>
      </c>
      <c r="E34" s="232"/>
      <c r="F34" s="232"/>
      <c r="G34" s="104" t="s">
        <v>20</v>
      </c>
      <c r="H34" s="329" t="s">
        <v>25</v>
      </c>
      <c r="I34" s="105"/>
    </row>
    <row r="35" spans="1:9" ht="17" customHeight="1">
      <c r="A35" s="83"/>
      <c r="B35" s="232" t="s">
        <v>198</v>
      </c>
      <c r="C35" s="232" t="str">
        <f>B61</f>
        <v># 1891</v>
      </c>
      <c r="D35" s="232" t="str">
        <f>C61</f>
        <v># 1892</v>
      </c>
      <c r="E35" s="232" t="str">
        <f>D61</f>
        <v># 1893</v>
      </c>
      <c r="F35" s="232" t="str">
        <f>E61</f>
        <v># 1894</v>
      </c>
      <c r="G35" s="106" t="s">
        <v>199</v>
      </c>
      <c r="H35" s="330" t="s">
        <v>200</v>
      </c>
      <c r="I35" s="105"/>
    </row>
    <row r="36" spans="1:9" s="3" customFormat="1" ht="17" customHeight="1" thickBot="1">
      <c r="A36" s="92" t="s">
        <v>7</v>
      </c>
      <c r="B36" s="232"/>
      <c r="C36" s="232"/>
      <c r="D36" s="71"/>
      <c r="E36" s="71"/>
      <c r="F36" s="108">
        <v>1255</v>
      </c>
      <c r="G36" s="35"/>
      <c r="H36" s="328" t="s">
        <v>26</v>
      </c>
      <c r="I36" s="18" t="s">
        <v>7</v>
      </c>
    </row>
    <row r="37" spans="1:9" ht="17" customHeight="1">
      <c r="A37" s="109"/>
      <c r="B37" s="5" t="s">
        <v>17</v>
      </c>
      <c r="C37" s="42"/>
      <c r="D37" s="42"/>
      <c r="E37" s="42" t="s">
        <v>47</v>
      </c>
      <c r="F37" s="110"/>
      <c r="G37" s="111" t="s">
        <v>201</v>
      </c>
      <c r="H37" s="112" t="s">
        <v>159</v>
      </c>
      <c r="I37" s="113"/>
    </row>
    <row r="38" spans="1:9" ht="17" customHeight="1">
      <c r="A38" s="73"/>
      <c r="B38" s="232" t="str">
        <f>B21</f>
        <v># 1356</v>
      </c>
      <c r="C38" s="232" t="str">
        <f>C21</f>
        <v># 1357</v>
      </c>
      <c r="D38" s="232" t="str">
        <f t="shared" ref="D38:F38" si="6">"# " &amp; VALUE(RIGHT(C38,4)+1)</f>
        <v># 1358</v>
      </c>
      <c r="E38" s="232" t="str">
        <f t="shared" si="6"/>
        <v># 1359</v>
      </c>
      <c r="F38" s="61" t="str">
        <f t="shared" si="6"/>
        <v># 1360</v>
      </c>
      <c r="G38" s="194" t="s">
        <v>202</v>
      </c>
      <c r="I38" s="105"/>
    </row>
    <row r="39" spans="1:9" ht="17" customHeight="1">
      <c r="A39" s="55" t="s">
        <v>2</v>
      </c>
      <c r="B39" s="71"/>
      <c r="C39" s="71"/>
      <c r="D39" s="71"/>
      <c r="E39" s="71"/>
      <c r="F39" s="114">
        <v>1320</v>
      </c>
      <c r="G39" s="332" t="s">
        <v>203</v>
      </c>
      <c r="H39" s="115" t="s">
        <v>204</v>
      </c>
      <c r="I39" s="116" t="s">
        <v>2</v>
      </c>
    </row>
    <row r="40" spans="1:9" ht="17" customHeight="1">
      <c r="A40" s="117"/>
      <c r="B40" s="255" t="s">
        <v>53</v>
      </c>
      <c r="C40" s="256"/>
      <c r="D40" s="239"/>
      <c r="E40" s="249"/>
      <c r="F40" s="249"/>
      <c r="G40" s="252" t="s">
        <v>51</v>
      </c>
      <c r="H40" s="118" t="s">
        <v>158</v>
      </c>
      <c r="I40" s="105"/>
    </row>
    <row r="41" spans="1:9" ht="17" customHeight="1" thickBot="1">
      <c r="A41" s="73"/>
      <c r="B41" s="257"/>
      <c r="C41" s="248"/>
      <c r="D41" s="258" t="s">
        <v>205</v>
      </c>
      <c r="E41" s="248"/>
      <c r="F41" s="248"/>
      <c r="G41" s="253" t="s">
        <v>206</v>
      </c>
      <c r="H41" s="118"/>
      <c r="I41" s="105"/>
    </row>
    <row r="42" spans="1:9" s="3" customFormat="1" ht="17" customHeight="1" thickBot="1">
      <c r="A42" s="120" t="s">
        <v>8</v>
      </c>
      <c r="B42" s="257" t="s">
        <v>207</v>
      </c>
      <c r="C42" s="248" t="str">
        <f>"# " &amp; VALUE(RIGHT(B42,4)+1)</f>
        <v># 1737</v>
      </c>
      <c r="D42" s="248" t="str">
        <f>"# " &amp; VALUE(RIGHT(C42,4)+1)</f>
        <v># 1738</v>
      </c>
      <c r="E42" s="248" t="str">
        <f>"# " &amp; VALUE(RIGHT(D42,4)+1)</f>
        <v># 1739</v>
      </c>
      <c r="F42" s="248" t="str">
        <f>"# " &amp; VALUE(RIGHT(E42,4)+1)</f>
        <v># 1740</v>
      </c>
      <c r="G42" s="254" t="s">
        <v>21</v>
      </c>
      <c r="H42" s="121"/>
      <c r="I42" s="18" t="s">
        <v>8</v>
      </c>
    </row>
    <row r="43" spans="1:9" ht="17" customHeight="1">
      <c r="A43" s="102"/>
      <c r="B43" s="257"/>
      <c r="C43" s="248"/>
      <c r="D43" s="248"/>
      <c r="E43" s="248"/>
      <c r="F43" s="259">
        <v>1405</v>
      </c>
      <c r="G43" s="412" t="s">
        <v>69</v>
      </c>
      <c r="H43" s="414" t="s">
        <v>69</v>
      </c>
      <c r="I43" s="95"/>
    </row>
    <row r="44" spans="1:9" ht="17" customHeight="1">
      <c r="A44" s="83"/>
      <c r="B44" s="229" t="s">
        <v>17</v>
      </c>
      <c r="C44" s="41"/>
      <c r="D44" s="41"/>
      <c r="E44" s="41" t="s">
        <v>36</v>
      </c>
      <c r="F44" s="41"/>
      <c r="G44" s="386" t="s">
        <v>275</v>
      </c>
      <c r="H44" s="385" t="s">
        <v>276</v>
      </c>
      <c r="I44" s="88"/>
    </row>
    <row r="45" spans="1:9" ht="17" customHeight="1">
      <c r="A45" s="122" t="s">
        <v>2</v>
      </c>
      <c r="B45" s="36" t="str">
        <f>B19</f>
        <v># 2572</v>
      </c>
      <c r="C45" s="232" t="str">
        <f>C19</f>
        <v># 2573</v>
      </c>
      <c r="D45" s="232" t="str">
        <f>C76</f>
        <v># 2574</v>
      </c>
      <c r="E45" s="232" t="str">
        <f>D76</f>
        <v># 2575</v>
      </c>
      <c r="F45" s="232" t="str">
        <f>E76</f>
        <v># 2576</v>
      </c>
      <c r="G45" s="413"/>
      <c r="H45" s="384"/>
      <c r="I45" s="82" t="s">
        <v>2</v>
      </c>
    </row>
    <row r="46" spans="1:9" ht="17" customHeight="1">
      <c r="A46" s="123"/>
      <c r="B46" s="5" t="s">
        <v>17</v>
      </c>
      <c r="C46" s="42"/>
      <c r="D46" s="42"/>
      <c r="E46" s="42"/>
      <c r="F46" s="42"/>
      <c r="G46" s="104" t="s">
        <v>20</v>
      </c>
      <c r="H46" s="125" t="s">
        <v>23</v>
      </c>
      <c r="I46" s="126"/>
    </row>
    <row r="47" spans="1:9" s="3" customFormat="1" ht="17" customHeight="1" thickBot="1">
      <c r="A47" s="127">
        <v>1500</v>
      </c>
      <c r="B47" s="128"/>
      <c r="C47" s="232"/>
      <c r="D47" s="232" t="str">
        <f>D85</f>
        <v>相思令 Everlasting Longing (30 EPI)</v>
      </c>
      <c r="E47" s="232"/>
      <c r="F47" s="232"/>
      <c r="G47" s="383" t="s">
        <v>208</v>
      </c>
      <c r="H47" s="333" t="s">
        <v>209</v>
      </c>
      <c r="I47" s="130">
        <v>1500</v>
      </c>
    </row>
    <row r="48" spans="1:9" ht="17" customHeight="1">
      <c r="A48" s="131"/>
      <c r="B48" s="232" t="s">
        <v>197</v>
      </c>
      <c r="C48" s="232" t="str">
        <f>B86</f>
        <v># 16</v>
      </c>
      <c r="D48" s="232" t="str">
        <f>C86</f>
        <v># 17</v>
      </c>
      <c r="E48" s="232" t="str">
        <f>D86</f>
        <v># 18</v>
      </c>
      <c r="F48" s="232" t="str">
        <f>E86</f>
        <v># 19</v>
      </c>
      <c r="G48" s="383"/>
      <c r="H48" s="125" t="s">
        <v>23</v>
      </c>
      <c r="I48" s="133"/>
    </row>
    <row r="49" spans="1:9" ht="17" customHeight="1">
      <c r="A49" s="134">
        <v>30</v>
      </c>
      <c r="B49" s="34"/>
      <c r="C49" s="71"/>
      <c r="D49" s="71"/>
      <c r="E49" s="71"/>
      <c r="F49" s="71"/>
      <c r="G49" s="334"/>
      <c r="H49" s="106" t="s">
        <v>210</v>
      </c>
      <c r="I49" s="82" t="s">
        <v>2</v>
      </c>
    </row>
    <row r="50" spans="1:9" ht="17" customHeight="1">
      <c r="A50" s="123"/>
      <c r="B50" s="84" t="s">
        <v>17</v>
      </c>
      <c r="C50" s="136"/>
      <c r="D50" s="137" t="s">
        <v>194</v>
      </c>
      <c r="E50" s="86"/>
      <c r="F50" s="87"/>
      <c r="G50" s="104" t="s">
        <v>20</v>
      </c>
      <c r="H50" s="125" t="s">
        <v>23</v>
      </c>
      <c r="I50" s="88"/>
    </row>
    <row r="51" spans="1:9" ht="17" customHeight="1">
      <c r="A51" s="123"/>
      <c r="B51" s="5" t="s">
        <v>193</v>
      </c>
      <c r="C51" s="331"/>
      <c r="D51" s="76" t="str">
        <f>D22</f>
        <v>人生美食地圖 - 東京篇 Foodprint Tokyo (10 EPI)</v>
      </c>
      <c r="E51" s="41"/>
      <c r="F51" s="41"/>
      <c r="G51" s="335"/>
      <c r="H51" s="233" t="s">
        <v>211</v>
      </c>
      <c r="I51" s="88"/>
    </row>
    <row r="52" spans="1:9" s="3" customFormat="1" ht="17" customHeight="1" thickBot="1">
      <c r="A52" s="127">
        <v>1600</v>
      </c>
      <c r="B52" s="34" t="str">
        <f>B23</f>
        <v># 10</v>
      </c>
      <c r="C52" s="36" t="str">
        <f>C23</f>
        <v># 1</v>
      </c>
      <c r="D52" s="71" t="str">
        <f>"# " &amp; VALUE(RIGHT(C52,2)+1)</f>
        <v># 2</v>
      </c>
      <c r="E52" s="71" t="str">
        <f>"# " &amp; VALUE(RIGHT(D52,2)+1)</f>
        <v># 3</v>
      </c>
      <c r="F52" s="71" t="str">
        <f>"# " &amp; VALUE(RIGHT(E52,2)+1)</f>
        <v># 4</v>
      </c>
      <c r="G52" s="336" t="s">
        <v>212</v>
      </c>
      <c r="H52" s="337"/>
      <c r="I52" s="130">
        <v>1600</v>
      </c>
    </row>
    <row r="53" spans="1:9" ht="17" customHeight="1">
      <c r="A53" s="24"/>
      <c r="B53" s="141" t="s">
        <v>103</v>
      </c>
      <c r="C53" s="227" t="s">
        <v>89</v>
      </c>
      <c r="D53" s="26" t="s">
        <v>92</v>
      </c>
      <c r="E53" s="228" t="s">
        <v>58</v>
      </c>
      <c r="F53" s="227" t="s">
        <v>105</v>
      </c>
      <c r="G53" s="338"/>
      <c r="H53" s="125" t="s">
        <v>23</v>
      </c>
      <c r="I53" s="78"/>
    </row>
    <row r="54" spans="1:9" ht="17" customHeight="1">
      <c r="A54" s="47"/>
      <c r="B54" s="142" t="s">
        <v>213</v>
      </c>
      <c r="C54" s="143" t="s">
        <v>214</v>
      </c>
      <c r="D54" s="144" t="s">
        <v>215</v>
      </c>
      <c r="E54" s="145" t="s">
        <v>216</v>
      </c>
      <c r="F54" s="146" t="s">
        <v>217</v>
      </c>
      <c r="G54" s="339"/>
      <c r="H54" s="340" t="s">
        <v>218</v>
      </c>
      <c r="I54" s="149"/>
    </row>
    <row r="55" spans="1:9" ht="16.75" customHeight="1">
      <c r="A55" s="33">
        <v>30</v>
      </c>
      <c r="B55" s="34" t="s">
        <v>219</v>
      </c>
      <c r="C55" s="36" t="s">
        <v>107</v>
      </c>
      <c r="D55" s="36" t="s">
        <v>122</v>
      </c>
      <c r="E55" s="36" t="s">
        <v>220</v>
      </c>
      <c r="F55" s="36" t="s">
        <v>95</v>
      </c>
      <c r="G55" s="341"/>
      <c r="H55" s="337"/>
      <c r="I55" s="151">
        <v>30</v>
      </c>
    </row>
    <row r="56" spans="1:9" ht="17" customHeight="1">
      <c r="A56" s="47"/>
      <c r="B56" s="152" t="s">
        <v>20</v>
      </c>
      <c r="C56" s="153" t="s">
        <v>221</v>
      </c>
      <c r="D56" s="154" t="s">
        <v>222</v>
      </c>
      <c r="E56" s="359" t="s">
        <v>113</v>
      </c>
      <c r="F56" s="360"/>
      <c r="G56" s="104" t="s">
        <v>20</v>
      </c>
      <c r="H56" s="125" t="s">
        <v>23</v>
      </c>
      <c r="I56" s="126"/>
    </row>
    <row r="57" spans="1:9" ht="17" customHeight="1">
      <c r="A57" s="47"/>
      <c r="B57" s="106" t="s">
        <v>199</v>
      </c>
      <c r="C57" s="61" t="s">
        <v>130</v>
      </c>
      <c r="D57" s="232" t="s">
        <v>72</v>
      </c>
      <c r="E57" s="379" t="s">
        <v>223</v>
      </c>
      <c r="F57" s="380"/>
      <c r="G57" s="6" t="s">
        <v>178</v>
      </c>
      <c r="H57" s="342" t="s">
        <v>224</v>
      </c>
      <c r="I57" s="126"/>
    </row>
    <row r="58" spans="1:9" s="3" customFormat="1" ht="17" customHeight="1" thickBot="1">
      <c r="A58" s="155">
        <v>1700</v>
      </c>
      <c r="B58" s="156"/>
      <c r="C58" s="71" t="s">
        <v>90</v>
      </c>
      <c r="D58" s="36" t="s">
        <v>129</v>
      </c>
      <c r="E58" s="231" t="s">
        <v>225</v>
      </c>
      <c r="F58" s="71" t="str">
        <f>"# " &amp; VALUE(RIGHT(E58,2)+1)</f>
        <v># 8</v>
      </c>
      <c r="G58" s="343"/>
      <c r="H58" s="344"/>
      <c r="I58" s="130">
        <v>1700</v>
      </c>
    </row>
    <row r="59" spans="1:9" ht="17" customHeight="1">
      <c r="A59" s="75"/>
      <c r="B59" s="41" t="s">
        <v>60</v>
      </c>
      <c r="C59" s="157"/>
      <c r="D59" s="77"/>
      <c r="E59" s="77"/>
      <c r="F59" s="77"/>
      <c r="G59" s="104" t="s">
        <v>20</v>
      </c>
      <c r="H59" s="125" t="s">
        <v>23</v>
      </c>
      <c r="I59" s="78"/>
    </row>
    <row r="60" spans="1:9" ht="17" customHeight="1">
      <c r="A60" s="123"/>
      <c r="B60" s="228"/>
      <c r="C60" s="232"/>
      <c r="D60" s="158" t="s">
        <v>59</v>
      </c>
      <c r="E60" s="2"/>
      <c r="F60" s="2"/>
      <c r="G60" s="194" t="s">
        <v>172</v>
      </c>
      <c r="H60" s="107" t="s">
        <v>200</v>
      </c>
      <c r="I60" s="126"/>
    </row>
    <row r="61" spans="1:9" ht="17" customHeight="1">
      <c r="A61" s="134">
        <v>30</v>
      </c>
      <c r="B61" s="71" t="s">
        <v>226</v>
      </c>
      <c r="C61" s="71" t="str">
        <f>"# " &amp; VALUE(RIGHT(B61,4)+1)</f>
        <v># 1892</v>
      </c>
      <c r="D61" s="71" t="str">
        <f>"# " &amp; VALUE(RIGHT(C61,4)+1)</f>
        <v># 1893</v>
      </c>
      <c r="E61" s="232" t="str">
        <f>"# " &amp; VALUE(RIGHT(D61,4)+1)</f>
        <v># 1894</v>
      </c>
      <c r="F61" s="71" t="str">
        <f>"# " &amp; VALUE(RIGHT(E61,4)+1)</f>
        <v># 1895</v>
      </c>
      <c r="G61" s="148"/>
      <c r="H61" s="345"/>
      <c r="I61" s="151">
        <v>30</v>
      </c>
    </row>
    <row r="62" spans="1:9" ht="17" customHeight="1">
      <c r="A62" s="161"/>
      <c r="B62" s="5" t="s">
        <v>93</v>
      </c>
      <c r="C62" s="77"/>
      <c r="D62" s="77"/>
      <c r="E62" s="229">
        <v>800585083</v>
      </c>
      <c r="F62" s="77"/>
      <c r="G62" s="162">
        <v>1745</v>
      </c>
      <c r="H62" s="286" t="s">
        <v>50</v>
      </c>
      <c r="I62" s="126"/>
    </row>
    <row r="63" spans="1:9" ht="17" customHeight="1">
      <c r="A63" s="123"/>
      <c r="B63" s="25"/>
      <c r="C63" s="228"/>
      <c r="D63" s="163" t="s">
        <v>94</v>
      </c>
      <c r="E63" s="143" t="s">
        <v>227</v>
      </c>
      <c r="F63" s="207"/>
      <c r="G63" s="104" t="s">
        <v>20</v>
      </c>
      <c r="H63" s="258" t="s">
        <v>228</v>
      </c>
      <c r="I63" s="126"/>
    </row>
    <row r="64" spans="1:9" s="3" customFormat="1" ht="17" customHeight="1" thickBot="1">
      <c r="A64" s="127">
        <v>1800</v>
      </c>
      <c r="B64" s="4" t="s">
        <v>126</v>
      </c>
      <c r="C64" s="232" t="str">
        <f>"# " &amp; VALUE(RIGHT(B64,2)+1)</f>
        <v># 19</v>
      </c>
      <c r="D64" s="232" t="str">
        <f>"# " &amp; VALUE(RIGHT(C64,2)+1)</f>
        <v># 20</v>
      </c>
      <c r="E64" s="231" t="s">
        <v>70</v>
      </c>
      <c r="F64" s="61" t="str">
        <f>"# " &amp; VALUE(RIGHT(E64,2)+1)</f>
        <v># 2</v>
      </c>
      <c r="G64" s="106" t="s">
        <v>229</v>
      </c>
      <c r="H64" s="328" t="s">
        <v>45</v>
      </c>
      <c r="I64" s="130">
        <v>1800</v>
      </c>
    </row>
    <row r="65" spans="1:9" ht="17" customHeight="1">
      <c r="A65" s="123"/>
      <c r="B65" s="4"/>
      <c r="C65" s="232"/>
      <c r="D65" s="232"/>
      <c r="E65" s="231"/>
      <c r="F65" s="61"/>
      <c r="G65" s="381" t="s">
        <v>230</v>
      </c>
      <c r="H65" s="382"/>
      <c r="I65" s="44"/>
    </row>
    <row r="66" spans="1:9" ht="17" customHeight="1" thickBot="1">
      <c r="A66" s="134">
        <v>30</v>
      </c>
      <c r="B66" s="164"/>
      <c r="C66" s="45"/>
      <c r="D66" s="45"/>
      <c r="E66" s="166"/>
      <c r="F66" s="165"/>
      <c r="G66" s="166" t="str">
        <f>E58</f>
        <v># 7</v>
      </c>
      <c r="H66" s="167" t="str">
        <f>F58</f>
        <v># 8</v>
      </c>
      <c r="I66" s="38">
        <v>30</v>
      </c>
    </row>
    <row r="67" spans="1:9" ht="17" customHeight="1">
      <c r="A67" s="123"/>
      <c r="B67" s="369" t="s">
        <v>231</v>
      </c>
      <c r="C67" s="356"/>
      <c r="D67" s="356"/>
      <c r="E67" s="356"/>
      <c r="F67" s="357"/>
      <c r="G67" s="370" t="s">
        <v>232</v>
      </c>
      <c r="H67" s="371"/>
      <c r="I67" s="44"/>
    </row>
    <row r="68" spans="1:9" s="3" customFormat="1" ht="12.65" customHeight="1" thickBot="1">
      <c r="A68" s="127">
        <v>1900</v>
      </c>
      <c r="B68" s="260"/>
      <c r="C68" s="260"/>
      <c r="D68" s="260"/>
      <c r="E68" s="260"/>
      <c r="F68" s="244">
        <v>1900</v>
      </c>
      <c r="G68" s="261"/>
      <c r="H68" s="262"/>
      <c r="I68" s="168">
        <v>1900</v>
      </c>
    </row>
    <row r="69" spans="1:9" s="3" customFormat="1" ht="17" customHeight="1">
      <c r="A69" s="155"/>
      <c r="B69" s="252" t="s">
        <v>61</v>
      </c>
      <c r="C69" s="252" t="s">
        <v>61</v>
      </c>
      <c r="D69" s="252" t="s">
        <v>96</v>
      </c>
      <c r="E69" s="263" t="s">
        <v>82</v>
      </c>
      <c r="F69" s="264" t="s">
        <v>62</v>
      </c>
      <c r="G69" s="265" t="s">
        <v>79</v>
      </c>
      <c r="H69" s="266" t="s">
        <v>108</v>
      </c>
      <c r="I69" s="133"/>
    </row>
    <row r="70" spans="1:9" s="3" customFormat="1" ht="17" customHeight="1">
      <c r="A70" s="155"/>
      <c r="B70" s="267" t="s">
        <v>233</v>
      </c>
      <c r="C70" s="267" t="s">
        <v>234</v>
      </c>
      <c r="D70" s="267" t="s">
        <v>235</v>
      </c>
      <c r="E70" s="268" t="s">
        <v>236</v>
      </c>
      <c r="F70" s="269" t="s">
        <v>237</v>
      </c>
      <c r="G70" s="270" t="s">
        <v>211</v>
      </c>
      <c r="H70" s="271" t="s">
        <v>238</v>
      </c>
      <c r="I70" s="170"/>
    </row>
    <row r="71" spans="1:9" s="3" customFormat="1" ht="17" customHeight="1">
      <c r="A71" s="47">
        <v>30</v>
      </c>
      <c r="B71" s="272" t="s">
        <v>63</v>
      </c>
      <c r="C71" s="272" t="s">
        <v>63</v>
      </c>
      <c r="D71" s="273" t="s">
        <v>132</v>
      </c>
      <c r="E71" s="274" t="s">
        <v>81</v>
      </c>
      <c r="F71" s="275" t="s">
        <v>239</v>
      </c>
      <c r="G71" s="276" t="s">
        <v>80</v>
      </c>
      <c r="H71" s="277" t="s">
        <v>109</v>
      </c>
      <c r="I71" s="126">
        <v>30</v>
      </c>
    </row>
    <row r="72" spans="1:9" s="3" customFormat="1" ht="17" customHeight="1">
      <c r="A72" s="47"/>
      <c r="B72" s="278">
        <v>800653411</v>
      </c>
      <c r="C72" s="279"/>
      <c r="D72" s="280" t="s">
        <v>194</v>
      </c>
      <c r="E72" s="280"/>
      <c r="F72" s="281">
        <v>1935</v>
      </c>
      <c r="G72" s="282"/>
      <c r="H72" s="283">
        <v>1935</v>
      </c>
      <c r="I72" s="126"/>
    </row>
    <row r="73" spans="1:9" ht="17" customHeight="1">
      <c r="A73" s="173"/>
      <c r="B73" s="284" t="s">
        <v>52</v>
      </c>
      <c r="C73" s="249"/>
      <c r="D73" s="249"/>
      <c r="E73" s="258" t="s">
        <v>240</v>
      </c>
      <c r="F73" s="249"/>
      <c r="G73" s="249"/>
      <c r="H73" s="249"/>
      <c r="I73" s="174"/>
    </row>
    <row r="74" spans="1:9" s="3" customFormat="1" ht="17" customHeight="1" thickBot="1">
      <c r="A74" s="155">
        <v>2000</v>
      </c>
      <c r="B74" s="257" t="s">
        <v>241</v>
      </c>
      <c r="C74" s="251" t="str">
        <f t="shared" ref="C74:H74" si="7">"# " &amp; VALUE(RIGHT(B74,3)+1)</f>
        <v># 161</v>
      </c>
      <c r="D74" s="251" t="str">
        <f t="shared" si="7"/>
        <v># 162</v>
      </c>
      <c r="E74" s="251" t="str">
        <f t="shared" si="7"/>
        <v># 163</v>
      </c>
      <c r="F74" s="251" t="str">
        <f t="shared" si="7"/>
        <v># 164</v>
      </c>
      <c r="G74" s="251" t="str">
        <f t="shared" si="7"/>
        <v># 165</v>
      </c>
      <c r="H74" s="251" t="str">
        <f t="shared" si="7"/>
        <v># 166</v>
      </c>
      <c r="I74" s="130">
        <v>2000</v>
      </c>
    </row>
    <row r="75" spans="1:9" s="3" customFormat="1" ht="17" customHeight="1">
      <c r="A75" s="175"/>
      <c r="B75" s="284" t="s">
        <v>75</v>
      </c>
      <c r="C75" s="285" t="s">
        <v>22</v>
      </c>
      <c r="D75" s="286"/>
      <c r="E75" s="286" t="s">
        <v>242</v>
      </c>
      <c r="F75" s="287"/>
      <c r="G75" s="346" t="s">
        <v>209</v>
      </c>
      <c r="H75" s="390" t="s">
        <v>270</v>
      </c>
      <c r="I75" s="176"/>
    </row>
    <row r="76" spans="1:9" ht="17" customHeight="1">
      <c r="A76" s="47">
        <v>30</v>
      </c>
      <c r="B76" s="257" t="s">
        <v>243</v>
      </c>
      <c r="C76" s="248" t="str">
        <f>"# " &amp; VALUE(RIGHT(B76,4)+1)</f>
        <v># 2574</v>
      </c>
      <c r="D76" s="248" t="str">
        <f>"# " &amp; VALUE(RIGHT(C76,4)+1)</f>
        <v># 2575</v>
      </c>
      <c r="E76" s="248" t="str">
        <f>"# " &amp; VALUE(RIGHT(D76,4)+1)</f>
        <v># 2576</v>
      </c>
      <c r="F76" s="248" t="str">
        <f>"# " &amp; VALUE(RIGHT(E76,4)+1)</f>
        <v># 2577</v>
      </c>
      <c r="G76" s="347" t="s">
        <v>244</v>
      </c>
      <c r="H76" s="389" t="s">
        <v>277</v>
      </c>
      <c r="I76" s="38">
        <v>30</v>
      </c>
    </row>
    <row r="77" spans="1:9" ht="17" customHeight="1">
      <c r="A77" s="39"/>
      <c r="B77" s="284" t="s">
        <v>116</v>
      </c>
      <c r="C77" s="286"/>
      <c r="D77" s="287" t="s">
        <v>22</v>
      </c>
      <c r="E77" s="290"/>
      <c r="F77" s="291"/>
      <c r="G77" s="326" t="s">
        <v>245</v>
      </c>
      <c r="H77" s="391"/>
      <c r="I77" s="178"/>
    </row>
    <row r="78" spans="1:9" ht="17" customHeight="1" thickBot="1">
      <c r="A78" s="47"/>
      <c r="B78" s="255"/>
      <c r="C78" s="256"/>
      <c r="D78" s="248"/>
      <c r="E78" s="248"/>
      <c r="F78" s="293"/>
      <c r="G78" s="346" t="s">
        <v>224</v>
      </c>
      <c r="H78" s="388" t="s">
        <v>272</v>
      </c>
      <c r="I78" s="44"/>
    </row>
    <row r="79" spans="1:9" s="3" customFormat="1" ht="17" customHeight="1" thickBot="1">
      <c r="A79" s="179">
        <v>2100</v>
      </c>
      <c r="B79" s="257"/>
      <c r="C79" s="294"/>
      <c r="D79" s="295" t="s">
        <v>246</v>
      </c>
      <c r="E79" s="248"/>
      <c r="F79" s="293"/>
      <c r="G79" s="347" t="s">
        <v>247</v>
      </c>
      <c r="H79" s="387"/>
      <c r="I79" s="168">
        <v>2100</v>
      </c>
    </row>
    <row r="80" spans="1:9" s="3" customFormat="1" ht="17" customHeight="1">
      <c r="A80" s="131"/>
      <c r="B80" s="248" t="s">
        <v>248</v>
      </c>
      <c r="C80" s="248" t="str">
        <f>"# " &amp; VALUE(RIGHT(B80,2)+1)</f>
        <v># 17</v>
      </c>
      <c r="D80" s="248" t="str">
        <f>"# " &amp; VALUE(RIGHT(C80,2)+1)</f>
        <v># 18</v>
      </c>
      <c r="E80" s="248" t="str">
        <f>"# " &amp; VALUE(RIGHT(D80,2)+1)</f>
        <v># 19</v>
      </c>
      <c r="F80" s="293" t="str">
        <f>"# " &amp; VALUE(RIGHT(E80,2)+1)</f>
        <v># 20</v>
      </c>
      <c r="G80" s="406" t="s">
        <v>279</v>
      </c>
      <c r="H80" s="405" t="s">
        <v>280</v>
      </c>
      <c r="I80" s="176"/>
    </row>
    <row r="81" spans="1:9" s="3" customFormat="1" ht="17" customHeight="1">
      <c r="A81" s="180"/>
      <c r="B81" s="248"/>
      <c r="C81" s="248"/>
      <c r="D81" s="248"/>
      <c r="E81" s="248"/>
      <c r="F81" s="293"/>
      <c r="G81" s="407" t="s">
        <v>218</v>
      </c>
      <c r="H81" s="404"/>
      <c r="I81" s="182"/>
    </row>
    <row r="82" spans="1:9" ht="17" customHeight="1">
      <c r="A82" s="134">
        <v>30</v>
      </c>
      <c r="B82" s="248"/>
      <c r="C82" s="248"/>
      <c r="D82" s="248"/>
      <c r="E82" s="248"/>
      <c r="F82" s="293"/>
      <c r="G82" s="403" t="s">
        <v>281</v>
      </c>
      <c r="H82" s="402" t="s">
        <v>249</v>
      </c>
      <c r="I82" s="38">
        <v>30</v>
      </c>
    </row>
    <row r="83" spans="1:9" ht="17" customHeight="1">
      <c r="A83" s="123"/>
      <c r="B83" s="284" t="s">
        <v>97</v>
      </c>
      <c r="C83" s="286"/>
      <c r="D83" s="287" t="s">
        <v>22</v>
      </c>
      <c r="E83" s="290"/>
      <c r="F83" s="291"/>
      <c r="G83" s="401" t="s">
        <v>176</v>
      </c>
      <c r="H83" s="388" t="s">
        <v>282</v>
      </c>
      <c r="I83" s="44"/>
    </row>
    <row r="84" spans="1:9" ht="17" customHeight="1">
      <c r="A84" s="123"/>
      <c r="B84" s="255"/>
      <c r="C84" s="256"/>
      <c r="D84" s="248"/>
      <c r="E84" s="248"/>
      <c r="F84" s="293"/>
      <c r="G84" s="400" t="s">
        <v>278</v>
      </c>
      <c r="H84" s="388"/>
      <c r="I84" s="44"/>
    </row>
    <row r="85" spans="1:9" s="3" customFormat="1" ht="17" customHeight="1" thickBot="1">
      <c r="A85" s="127">
        <v>2200</v>
      </c>
      <c r="B85" s="257"/>
      <c r="C85" s="294"/>
      <c r="D85" s="248" t="s">
        <v>250</v>
      </c>
      <c r="E85" s="248"/>
      <c r="F85" s="293"/>
      <c r="G85" s="399" t="s">
        <v>177</v>
      </c>
      <c r="H85" s="398"/>
      <c r="I85" s="168">
        <v>2200</v>
      </c>
    </row>
    <row r="86" spans="1:9" s="3" customFormat="1" ht="17" customHeight="1">
      <c r="A86" s="180"/>
      <c r="B86" s="257" t="s">
        <v>248</v>
      </c>
      <c r="C86" s="248" t="str">
        <f>"# " &amp; VALUE(RIGHT(B86,2)+1)</f>
        <v># 17</v>
      </c>
      <c r="D86" s="248" t="str">
        <f>"# " &amp; VALUE(RIGHT(C86,2)+1)</f>
        <v># 18</v>
      </c>
      <c r="E86" s="248" t="str">
        <f>"# " &amp; VALUE(RIGHT(D86,2)+1)</f>
        <v># 19</v>
      </c>
      <c r="F86" s="293" t="str">
        <f>"# " &amp; VALUE(RIGHT(E86,2)+1)</f>
        <v># 20</v>
      </c>
      <c r="G86" s="397" t="s">
        <v>283</v>
      </c>
      <c r="H86" s="396"/>
      <c r="I86" s="176"/>
    </row>
    <row r="87" spans="1:9" s="3" customFormat="1" ht="17" customHeight="1">
      <c r="A87" s="180"/>
      <c r="B87" s="257"/>
      <c r="C87" s="248"/>
      <c r="D87" s="248"/>
      <c r="E87" s="248"/>
      <c r="F87" s="293"/>
      <c r="G87" s="395" t="s">
        <v>284</v>
      </c>
      <c r="H87" s="394"/>
      <c r="I87" s="182"/>
    </row>
    <row r="88" spans="1:9" ht="17" customHeight="1">
      <c r="A88" s="134">
        <v>30</v>
      </c>
      <c r="B88" s="302"/>
      <c r="C88" s="251"/>
      <c r="D88" s="251"/>
      <c r="E88" s="251"/>
      <c r="F88" s="303"/>
      <c r="G88" s="393" t="s">
        <v>285</v>
      </c>
      <c r="H88" s="392" t="s">
        <v>286</v>
      </c>
      <c r="I88" s="38">
        <v>30</v>
      </c>
    </row>
    <row r="89" spans="1:9" ht="17" customHeight="1">
      <c r="A89" s="161"/>
      <c r="B89" s="348" t="s">
        <v>251</v>
      </c>
      <c r="C89" s="349"/>
      <c r="D89" s="239"/>
      <c r="E89" s="306"/>
      <c r="F89" s="306"/>
      <c r="G89" s="326" t="s">
        <v>252</v>
      </c>
      <c r="H89" s="307" t="s">
        <v>83</v>
      </c>
      <c r="I89" s="44"/>
    </row>
    <row r="90" spans="1:9" ht="17" customHeight="1">
      <c r="A90" s="123"/>
      <c r="B90" s="306"/>
      <c r="C90" s="349"/>
      <c r="D90" s="248" t="s">
        <v>253</v>
      </c>
      <c r="E90" s="258"/>
      <c r="F90" s="258"/>
      <c r="G90" s="253" t="s">
        <v>210</v>
      </c>
      <c r="H90" s="309"/>
      <c r="I90" s="44"/>
    </row>
    <row r="91" spans="1:9" ht="17" customHeight="1">
      <c r="A91" s="123"/>
      <c r="B91" s="248" t="s">
        <v>70</v>
      </c>
      <c r="C91" s="248" t="str">
        <f>"# " &amp; VALUE(RIGHT(B91,2)+1)</f>
        <v># 2</v>
      </c>
      <c r="D91" s="248" t="str">
        <f>"# " &amp; VALUE(RIGHT(C91,2)+1)</f>
        <v># 3</v>
      </c>
      <c r="E91" s="248" t="str">
        <f>"# " &amp; VALUE(RIGHT(D91,2)+1)</f>
        <v># 4</v>
      </c>
      <c r="F91" s="248" t="str">
        <f>"# " &amp; VALUE(RIGHT(E91,2)+1)</f>
        <v># 5</v>
      </c>
      <c r="G91" s="327" t="s">
        <v>254</v>
      </c>
      <c r="H91" s="309" t="s">
        <v>255</v>
      </c>
      <c r="I91" s="44"/>
    </row>
    <row r="92" spans="1:9" ht="17" customHeight="1" thickBot="1">
      <c r="A92" s="127">
        <v>2300</v>
      </c>
      <c r="B92" s="251"/>
      <c r="C92" s="251"/>
      <c r="D92" s="311"/>
      <c r="E92" s="311"/>
      <c r="F92" s="311">
        <v>2300</v>
      </c>
      <c r="G92" s="254"/>
      <c r="H92" s="309" t="s">
        <v>84</v>
      </c>
      <c r="I92" s="168">
        <v>2300</v>
      </c>
    </row>
    <row r="93" spans="1:9" s="3" customFormat="1" ht="17" customHeight="1">
      <c r="A93" s="187"/>
      <c r="B93" s="255" t="s">
        <v>68</v>
      </c>
      <c r="C93" s="294"/>
      <c r="D93" s="248"/>
      <c r="E93" s="313"/>
      <c r="F93" s="286">
        <v>800651265</v>
      </c>
      <c r="G93" s="314" t="s">
        <v>49</v>
      </c>
      <c r="H93" s="309"/>
      <c r="I93" s="176"/>
    </row>
    <row r="94" spans="1:9" s="3" customFormat="1" ht="17" customHeight="1">
      <c r="A94" s="187"/>
      <c r="B94" s="257"/>
      <c r="C94" s="315" t="s">
        <v>256</v>
      </c>
      <c r="D94" s="316"/>
      <c r="E94" s="317" t="s">
        <v>179</v>
      </c>
      <c r="F94" s="315" t="s">
        <v>256</v>
      </c>
      <c r="G94" s="253" t="s">
        <v>257</v>
      </c>
      <c r="H94" s="309"/>
      <c r="I94" s="182"/>
    </row>
    <row r="95" spans="1:9" s="3" customFormat="1" ht="17" customHeight="1" thickBot="1">
      <c r="A95" s="189">
        <v>2315</v>
      </c>
      <c r="B95" s="257" t="s">
        <v>258</v>
      </c>
      <c r="C95" s="248" t="str">
        <f>"# " &amp; VALUE(RIGHT(B95,4)+1)</f>
        <v># 3783</v>
      </c>
      <c r="D95" s="248" t="str">
        <f>"# " &amp; VALUE(RIGHT(C95,4)+1)</f>
        <v># 3784</v>
      </c>
      <c r="E95" s="318"/>
      <c r="F95" s="319" t="s">
        <v>259</v>
      </c>
      <c r="G95" s="254" t="s">
        <v>46</v>
      </c>
      <c r="H95" s="309"/>
      <c r="I95" s="190">
        <v>2315</v>
      </c>
    </row>
    <row r="96" spans="1:9" ht="17" customHeight="1" thickBot="1">
      <c r="A96" s="33">
        <v>30</v>
      </c>
      <c r="B96" s="320"/>
      <c r="C96" s="321"/>
      <c r="D96" s="321"/>
      <c r="E96" s="322" t="s">
        <v>180</v>
      </c>
      <c r="F96" s="321"/>
      <c r="G96" s="372" t="s">
        <v>179</v>
      </c>
      <c r="H96" s="373"/>
      <c r="I96" s="192">
        <v>30</v>
      </c>
    </row>
    <row r="97" spans="1:9" ht="17" customHeight="1">
      <c r="A97" s="39"/>
      <c r="B97" s="257"/>
      <c r="C97" s="323"/>
      <c r="D97" s="323" t="s">
        <v>48</v>
      </c>
      <c r="E97" s="188" t="s">
        <v>17</v>
      </c>
      <c r="F97" s="323"/>
      <c r="G97" s="193" t="s">
        <v>23</v>
      </c>
      <c r="H97" s="326" t="s">
        <v>65</v>
      </c>
      <c r="I97" s="44"/>
    </row>
    <row r="98" spans="1:9" ht="17" customHeight="1">
      <c r="A98" s="47"/>
      <c r="B98" s="257"/>
      <c r="C98" s="249"/>
      <c r="D98" s="249"/>
      <c r="E98" s="6" t="str">
        <f>E70</f>
        <v>親民的品味 #14</v>
      </c>
      <c r="F98" s="249"/>
      <c r="G98" s="106" t="str">
        <f>G41</f>
        <v>周六聊Teen谷 # 23</v>
      </c>
      <c r="H98" s="253" t="s">
        <v>260</v>
      </c>
      <c r="I98" s="44"/>
    </row>
    <row r="99" spans="1:9" ht="17" customHeight="1" thickBot="1">
      <c r="A99" s="47"/>
      <c r="B99" s="257"/>
      <c r="C99" s="249"/>
      <c r="D99" s="249"/>
      <c r="E99" s="194"/>
      <c r="F99" s="294">
        <v>2350</v>
      </c>
      <c r="G99" s="194"/>
      <c r="H99" s="327" t="s">
        <v>66</v>
      </c>
      <c r="I99" s="44"/>
    </row>
    <row r="100" spans="1:9" s="3" customFormat="1" ht="17" customHeight="1" thickBot="1">
      <c r="A100" s="15" t="s">
        <v>9</v>
      </c>
      <c r="B100" s="324"/>
      <c r="C100" s="325"/>
      <c r="D100" s="325" t="s">
        <v>43</v>
      </c>
      <c r="E100" s="35"/>
      <c r="F100" s="325"/>
      <c r="G100" s="35"/>
      <c r="H100" s="254"/>
      <c r="I100" s="46" t="s">
        <v>9</v>
      </c>
    </row>
    <row r="101" spans="1:9" ht="17" customHeight="1">
      <c r="A101" s="24"/>
      <c r="B101" s="51" t="s">
        <v>17</v>
      </c>
      <c r="C101" s="191"/>
      <c r="D101" s="191"/>
      <c r="E101" s="2"/>
      <c r="F101" s="191"/>
      <c r="G101" s="193" t="s">
        <v>23</v>
      </c>
      <c r="H101" s="112" t="s">
        <v>20</v>
      </c>
      <c r="I101" s="32"/>
    </row>
    <row r="102" spans="1:9" ht="17" customHeight="1">
      <c r="A102" s="47"/>
      <c r="B102" s="228"/>
      <c r="C102" s="2"/>
      <c r="D102" s="2" t="str">
        <f>D60</f>
        <v>兄弟幫 Big Boys Club (2505 EPI)</v>
      </c>
      <c r="F102" s="195"/>
      <c r="G102" s="196" t="str">
        <f>G70</f>
        <v>新聞透視 # 22</v>
      </c>
      <c r="H102" s="107" t="str">
        <f>H35</f>
        <v>新聞掏寶 # 254</v>
      </c>
      <c r="I102" s="44"/>
    </row>
    <row r="103" spans="1:9" ht="17" customHeight="1">
      <c r="A103" s="33">
        <v>30</v>
      </c>
      <c r="B103" s="71" t="str">
        <f>B61</f>
        <v># 1891</v>
      </c>
      <c r="C103" s="71" t="str">
        <f>C61</f>
        <v># 1892</v>
      </c>
      <c r="D103" s="71" t="str">
        <f>D61</f>
        <v># 1893</v>
      </c>
      <c r="E103" s="71" t="str">
        <f>E61</f>
        <v># 1894</v>
      </c>
      <c r="F103" s="71" t="str">
        <f>F61</f>
        <v># 1895</v>
      </c>
      <c r="G103" s="186"/>
      <c r="H103" s="197"/>
      <c r="I103" s="38">
        <v>30</v>
      </c>
    </row>
    <row r="104" spans="1:9" ht="17" customHeight="1">
      <c r="A104" s="47"/>
      <c r="B104" s="5" t="s">
        <v>17</v>
      </c>
      <c r="C104" s="41"/>
      <c r="D104" s="42"/>
      <c r="E104" s="42"/>
      <c r="F104" s="110"/>
      <c r="G104" s="169" t="s">
        <v>23</v>
      </c>
      <c r="H104" s="112" t="s">
        <v>20</v>
      </c>
      <c r="I104" s="198"/>
    </row>
    <row r="105" spans="1:9" s="3" customFormat="1" ht="17" customHeight="1" thickBot="1">
      <c r="A105" s="15" t="s">
        <v>10</v>
      </c>
      <c r="B105" s="215"/>
      <c r="C105" s="2"/>
      <c r="D105" s="232" t="s">
        <v>250</v>
      </c>
      <c r="F105" s="232"/>
      <c r="G105" s="225" t="s">
        <v>261</v>
      </c>
      <c r="H105" s="234" t="str">
        <f>H63</f>
        <v>財經透視 # 24</v>
      </c>
      <c r="I105" s="18" t="s">
        <v>10</v>
      </c>
    </row>
    <row r="106" spans="1:9" ht="17" customHeight="1">
      <c r="A106" s="109"/>
      <c r="B106" s="4" t="str">
        <f>B86</f>
        <v># 16</v>
      </c>
      <c r="C106" s="232" t="str">
        <f>"# " &amp; VALUE(RIGHT(B106,2)+1)</f>
        <v># 17</v>
      </c>
      <c r="D106" s="232" t="str">
        <f>"# " &amp; VALUE(RIGHT(C106,2)+1)</f>
        <v># 18</v>
      </c>
      <c r="E106" s="232" t="str">
        <f>"# " &amp; VALUE(RIGHT(D106,2)+1)</f>
        <v># 19</v>
      </c>
      <c r="F106" s="232" t="str">
        <f>"# " &amp; VALUE(RIGHT(E106,2)+1)</f>
        <v># 20</v>
      </c>
      <c r="G106" s="169" t="s">
        <v>23</v>
      </c>
      <c r="H106" s="112" t="s">
        <v>20</v>
      </c>
      <c r="I106" s="113"/>
    </row>
    <row r="107" spans="1:9" ht="17" customHeight="1">
      <c r="A107" s="199">
        <v>30</v>
      </c>
      <c r="B107" s="34"/>
      <c r="C107" s="71"/>
      <c r="D107" s="71"/>
      <c r="E107" s="71"/>
      <c r="F107" s="72"/>
      <c r="G107" s="225" t="s">
        <v>262</v>
      </c>
      <c r="H107" s="107" t="str">
        <f>H70</f>
        <v>星期日檔案 # 22</v>
      </c>
      <c r="I107" s="116">
        <v>30</v>
      </c>
    </row>
    <row r="108" spans="1:9" ht="17" customHeight="1">
      <c r="A108" s="117"/>
      <c r="B108" s="5" t="s">
        <v>17</v>
      </c>
      <c r="C108" s="41"/>
      <c r="D108" s="42"/>
      <c r="E108" s="42"/>
      <c r="F108" s="110"/>
      <c r="G108" s="169" t="s">
        <v>23</v>
      </c>
      <c r="H108" s="125" t="s">
        <v>23</v>
      </c>
      <c r="I108" s="62"/>
    </row>
    <row r="109" spans="1:9" s="3" customFormat="1" ht="17" customHeight="1" thickBot="1">
      <c r="A109" s="15" t="s">
        <v>11</v>
      </c>
      <c r="B109" s="4"/>
      <c r="C109" s="10"/>
      <c r="D109" s="232" t="str">
        <f>$D$79</f>
        <v>刑偵12 D.I.D. 12 (25 EPI)</v>
      </c>
      <c r="E109" s="232"/>
      <c r="F109" s="61"/>
      <c r="G109" s="342" t="s">
        <v>209</v>
      </c>
      <c r="H109" s="200" t="str">
        <f>H76</f>
        <v>中年好聲音321經典大戰 # 31</v>
      </c>
      <c r="I109" s="46" t="s">
        <v>11</v>
      </c>
    </row>
    <row r="110" spans="1:9" ht="17" customHeight="1">
      <c r="A110" s="109"/>
      <c r="B110" s="4" t="str">
        <f>B80</f>
        <v># 16</v>
      </c>
      <c r="C110" s="232" t="str">
        <f>"# " &amp; VALUE(RIGHT(B110,2)+1)</f>
        <v># 17</v>
      </c>
      <c r="D110" s="232" t="str">
        <f>"# " &amp; VALUE(RIGHT(C110,2)+1)</f>
        <v># 18</v>
      </c>
      <c r="E110" s="232" t="str">
        <f>"# " &amp; VALUE(RIGHT(D110,2)+1)</f>
        <v># 19</v>
      </c>
      <c r="F110" s="232" t="str">
        <f>"# " &amp; VALUE(RIGHT(E110,2)+1)</f>
        <v># 20</v>
      </c>
      <c r="G110" s="169" t="s">
        <v>23</v>
      </c>
      <c r="H110" s="118"/>
      <c r="I110" s="54"/>
    </row>
    <row r="111" spans="1:9" ht="17" customHeight="1">
      <c r="A111" s="73">
        <v>30</v>
      </c>
      <c r="B111" s="63"/>
      <c r="C111" s="71"/>
      <c r="D111" s="71"/>
      <c r="E111" s="71"/>
      <c r="F111" s="61"/>
      <c r="G111" s="342" t="s">
        <v>224</v>
      </c>
      <c r="H111" s="200"/>
      <c r="I111" s="58">
        <v>30</v>
      </c>
    </row>
    <row r="112" spans="1:9" ht="17" customHeight="1">
      <c r="A112" s="73"/>
      <c r="B112" s="5" t="s">
        <v>17</v>
      </c>
      <c r="C112" s="171"/>
      <c r="D112" s="86" t="s">
        <v>194</v>
      </c>
      <c r="E112" s="86"/>
      <c r="F112" s="172"/>
      <c r="G112" s="169" t="s">
        <v>23</v>
      </c>
      <c r="H112" s="125" t="s">
        <v>23</v>
      </c>
      <c r="I112" s="74"/>
    </row>
    <row r="113" spans="1:9" ht="17" customHeight="1">
      <c r="A113" s="117"/>
      <c r="B113" s="201" t="s">
        <v>17</v>
      </c>
      <c r="C113" s="41"/>
      <c r="D113" s="41" t="str">
        <f>$E$75</f>
        <v xml:space="preserve">愛．回家之開心速遞  Lo And Behold </v>
      </c>
      <c r="E113" s="41"/>
      <c r="F113" s="66"/>
      <c r="G113" s="340" t="s">
        <v>218</v>
      </c>
      <c r="H113" s="118"/>
      <c r="I113" s="62"/>
    </row>
    <row r="114" spans="1:9" s="3" customFormat="1" ht="17" customHeight="1" thickBot="1">
      <c r="A114" s="15" t="s">
        <v>12</v>
      </c>
      <c r="B114" s="34" t="str">
        <f>B76</f>
        <v># 2573</v>
      </c>
      <c r="C114" s="71" t="str">
        <f t="shared" ref="C114:F114" si="8">C76</f>
        <v># 2574</v>
      </c>
      <c r="D114" s="71" t="str">
        <f t="shared" si="8"/>
        <v># 2575</v>
      </c>
      <c r="E114" s="71" t="str">
        <f t="shared" si="8"/>
        <v># 2576</v>
      </c>
      <c r="F114" s="72" t="str">
        <f t="shared" si="8"/>
        <v># 2577</v>
      </c>
      <c r="G114" s="350"/>
      <c r="H114" s="351" t="str">
        <f>H82</f>
        <v>女神配對計劃 # 2</v>
      </c>
      <c r="I114" s="46" t="s">
        <v>12</v>
      </c>
    </row>
    <row r="115" spans="1:9" ht="17" customHeight="1">
      <c r="A115" s="109"/>
      <c r="B115" s="201" t="s">
        <v>17</v>
      </c>
      <c r="C115" s="77"/>
      <c r="D115" s="232" t="s">
        <v>263</v>
      </c>
      <c r="E115" s="41"/>
      <c r="F115" s="41"/>
      <c r="G115" s="41"/>
      <c r="H115" s="118"/>
      <c r="I115" s="113"/>
    </row>
    <row r="116" spans="1:9" ht="17" customHeight="1">
      <c r="A116" s="199">
        <v>30</v>
      </c>
      <c r="B116" s="34" t="str">
        <f>B74</f>
        <v># 160</v>
      </c>
      <c r="C116" s="71" t="str">
        <f t="shared" ref="C116:G116" si="9">C74</f>
        <v># 161</v>
      </c>
      <c r="D116" s="71" t="str">
        <f t="shared" si="9"/>
        <v># 162</v>
      </c>
      <c r="E116" s="71" t="str">
        <f t="shared" si="9"/>
        <v># 163</v>
      </c>
      <c r="F116" s="71" t="str">
        <f t="shared" si="9"/>
        <v># 164</v>
      </c>
      <c r="G116" s="71" t="str">
        <f t="shared" si="9"/>
        <v># 165</v>
      </c>
      <c r="H116" s="118"/>
      <c r="I116" s="116">
        <v>30</v>
      </c>
    </row>
    <row r="117" spans="1:9" ht="17" customHeight="1">
      <c r="A117" s="73"/>
      <c r="B117" s="202" t="s">
        <v>17</v>
      </c>
      <c r="C117" s="77" t="s">
        <v>17</v>
      </c>
      <c r="D117" s="188" t="s">
        <v>17</v>
      </c>
      <c r="E117" s="229" t="s">
        <v>17</v>
      </c>
      <c r="F117" s="229" t="s">
        <v>17</v>
      </c>
      <c r="G117" s="395" t="s">
        <v>284</v>
      </c>
      <c r="H117" s="394"/>
      <c r="I117" s="105"/>
    </row>
    <row r="118" spans="1:9" s="3" customFormat="1" ht="17" customHeight="1" thickBot="1">
      <c r="A118" s="15" t="s">
        <v>15</v>
      </c>
      <c r="B118" s="204" t="str">
        <f>B70</f>
        <v>美食新聞報道 # 94</v>
      </c>
      <c r="C118" s="232" t="str">
        <f>$C$70</f>
        <v>美食新聞報道 # 95</v>
      </c>
      <c r="D118" s="194" t="str">
        <f>D70</f>
        <v>美食新聞報道 (*港台篇) # 4</v>
      </c>
      <c r="E118" s="194" t="str">
        <f>$E$70</f>
        <v>親民的品味 #14</v>
      </c>
      <c r="F118" s="36" t="str">
        <f>F70</f>
        <v>最強生命線 # 401</v>
      </c>
      <c r="G118" s="393" t="s">
        <v>285</v>
      </c>
      <c r="H118" s="392" t="s">
        <v>286</v>
      </c>
      <c r="I118" s="18" t="s">
        <v>15</v>
      </c>
    </row>
    <row r="119" spans="1:9" ht="17" customHeight="1">
      <c r="A119" s="109"/>
      <c r="B119" s="5" t="s">
        <v>17</v>
      </c>
      <c r="C119" s="41"/>
      <c r="D119" s="42"/>
      <c r="E119" s="352"/>
      <c r="F119" s="42"/>
      <c r="G119" s="417" t="s">
        <v>273</v>
      </c>
      <c r="H119" s="410" t="s">
        <v>273</v>
      </c>
      <c r="I119" s="54"/>
    </row>
    <row r="120" spans="1:9" ht="17" customHeight="1">
      <c r="A120" s="199">
        <v>30</v>
      </c>
      <c r="B120" s="205"/>
      <c r="C120" s="232"/>
      <c r="D120" s="206" t="str">
        <f>D63</f>
        <v>機智女法醫 The Imperial Coroner (20 EPI)</v>
      </c>
      <c r="E120" s="143" t="s">
        <v>227</v>
      </c>
      <c r="F120" s="158"/>
      <c r="G120" s="400" t="s">
        <v>278</v>
      </c>
      <c r="H120" s="419" t="s">
        <v>287</v>
      </c>
      <c r="I120" s="58">
        <v>30</v>
      </c>
    </row>
    <row r="121" spans="1:9" ht="17" customHeight="1">
      <c r="A121" s="73"/>
      <c r="B121" s="4" t="str">
        <f>B64</f>
        <v># 18</v>
      </c>
      <c r="C121" s="232" t="str">
        <f>C64</f>
        <v># 19</v>
      </c>
      <c r="D121" s="232" t="str">
        <f>D64</f>
        <v># 20</v>
      </c>
      <c r="E121" s="231" t="str">
        <f>E64</f>
        <v># 1</v>
      </c>
      <c r="F121" s="61" t="str">
        <f>F64</f>
        <v># 2</v>
      </c>
      <c r="G121" s="417" t="s">
        <v>273</v>
      </c>
      <c r="H121" s="416" t="s">
        <v>288</v>
      </c>
      <c r="I121" s="62"/>
    </row>
    <row r="122" spans="1:9" s="3" customFormat="1" ht="17" customHeight="1" thickBot="1">
      <c r="A122" s="15" t="s">
        <v>13</v>
      </c>
      <c r="B122" s="63"/>
      <c r="C122" s="71"/>
      <c r="D122" s="71"/>
      <c r="E122" s="36"/>
      <c r="F122" s="72"/>
      <c r="G122" s="415" t="s">
        <v>210</v>
      </c>
      <c r="H122" s="418" t="s">
        <v>289</v>
      </c>
      <c r="I122" s="46" t="s">
        <v>13</v>
      </c>
    </row>
    <row r="123" spans="1:9" ht="17" customHeight="1">
      <c r="A123" s="47"/>
      <c r="B123" s="201" t="s">
        <v>17</v>
      </c>
      <c r="C123" s="77"/>
      <c r="D123" s="42" t="str">
        <f>D$41</f>
        <v>*流行都市  Big City Shop 2025</v>
      </c>
      <c r="E123" s="2"/>
      <c r="F123" s="66"/>
      <c r="G123" s="169" t="s">
        <v>23</v>
      </c>
      <c r="H123" s="212" t="s">
        <v>20</v>
      </c>
      <c r="I123" s="44"/>
    </row>
    <row r="124" spans="1:9" ht="17" customHeight="1">
      <c r="A124" s="47"/>
      <c r="B124" s="232" t="str">
        <f>B$42</f>
        <v># 1736</v>
      </c>
      <c r="C124" s="232" t="str">
        <f>C$42</f>
        <v># 1737</v>
      </c>
      <c r="D124" s="232" t="str">
        <f>D$42</f>
        <v># 1738</v>
      </c>
      <c r="E124" s="232" t="str">
        <f>E$42</f>
        <v># 1739</v>
      </c>
      <c r="F124" s="232" t="str">
        <f>F42</f>
        <v># 1740</v>
      </c>
      <c r="G124" s="194" t="str">
        <f>G70</f>
        <v>新聞透視 # 22</v>
      </c>
      <c r="H124" s="213"/>
      <c r="I124" s="44"/>
    </row>
    <row r="125" spans="1:9" ht="17" customHeight="1">
      <c r="A125" s="199" t="s">
        <v>2</v>
      </c>
      <c r="B125" s="34"/>
      <c r="C125" s="71"/>
      <c r="D125" s="71"/>
      <c r="E125" s="71"/>
      <c r="F125" s="214" t="s">
        <v>71</v>
      </c>
      <c r="H125" s="121" t="str">
        <f>H39</f>
        <v>娛樂大家 # 2</v>
      </c>
      <c r="I125" s="58" t="s">
        <v>2</v>
      </c>
    </row>
    <row r="126" spans="1:9" ht="17" customHeight="1">
      <c r="A126" s="73"/>
      <c r="B126" s="215" t="s">
        <v>56</v>
      </c>
      <c r="C126" s="232"/>
      <c r="D126" s="232" t="s">
        <v>55</v>
      </c>
      <c r="E126" s="232"/>
      <c r="F126" s="232"/>
      <c r="G126" s="169" t="s">
        <v>23</v>
      </c>
      <c r="H126" s="185"/>
      <c r="I126" s="74"/>
    </row>
    <row r="127" spans="1:9" ht="17" customHeight="1" thickBot="1">
      <c r="A127" s="216" t="s">
        <v>14</v>
      </c>
      <c r="B127" s="217" t="s">
        <v>264</v>
      </c>
      <c r="C127" s="218" t="s">
        <v>265</v>
      </c>
      <c r="D127" s="218" t="s">
        <v>266</v>
      </c>
      <c r="E127" s="218" t="s">
        <v>267</v>
      </c>
      <c r="F127" s="218" t="s">
        <v>268</v>
      </c>
      <c r="G127" s="219" t="str">
        <f>G41</f>
        <v>周六聊Teen谷 # 23</v>
      </c>
      <c r="H127" s="220"/>
      <c r="I127" s="221" t="s">
        <v>14</v>
      </c>
    </row>
    <row r="128" spans="1:9" ht="17" customHeight="1" thickTop="1">
      <c r="A128" s="222"/>
      <c r="B128" s="223" t="s">
        <v>269</v>
      </c>
      <c r="C128" s="2"/>
      <c r="D128" s="2"/>
      <c r="E128" s="2"/>
      <c r="F128" s="2"/>
      <c r="G128" s="2"/>
      <c r="H128" s="367">
        <f ca="1">TODAY()</f>
        <v>45803</v>
      </c>
      <c r="I128" s="368"/>
    </row>
    <row r="129" ht="17" customHeight="1"/>
    <row r="130" ht="17" customHeight="1"/>
    <row r="131" ht="17" customHeight="1"/>
  </sheetData>
  <mergeCells count="17">
    <mergeCell ref="G26:H26"/>
    <mergeCell ref="H76:H77"/>
    <mergeCell ref="G87:H87"/>
    <mergeCell ref="G117:H117"/>
    <mergeCell ref="C1:G1"/>
    <mergeCell ref="H2:I2"/>
    <mergeCell ref="G11:H11"/>
    <mergeCell ref="B12:F12"/>
    <mergeCell ref="G25:H25"/>
    <mergeCell ref="E56:F56"/>
    <mergeCell ref="E57:F57"/>
    <mergeCell ref="G65:H65"/>
    <mergeCell ref="B67:F67"/>
    <mergeCell ref="G67:H67"/>
    <mergeCell ref="G96:H96"/>
    <mergeCell ref="H128:I128"/>
    <mergeCell ref="G47:G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wk1</vt:lpstr>
      <vt:lpstr>wk2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2025-05-08T03:39:05Z</cp:lastPrinted>
  <dcterms:created xsi:type="dcterms:W3CDTF">2009-06-03T02:40:18Z</dcterms:created>
  <dcterms:modified xsi:type="dcterms:W3CDTF">2025-05-26T06:06:08Z</dcterms:modified>
</cp:coreProperties>
</file>