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317D285F-6EE4-4E40-B062-5D899864AD49}" xr6:coauthVersionLast="47" xr6:coauthVersionMax="47" xr10:uidLastSave="{00000000-0000-0000-0000-000000000000}"/>
  <bookViews>
    <workbookView xWindow="-110" yWindow="-110" windowWidth="19420" windowHeight="10420" tabRatio="602" activeTab="1" xr2:uid="{00000000-000D-0000-FFFF-FFFF00000000}"/>
  </bookViews>
  <sheets>
    <sheet name="wk1" sheetId="3" r:id="rId1"/>
    <sheet name="wk2" sheetId="4" r:id="rId2"/>
    <sheet name="wk3" sheetId="5" r:id="rId3"/>
    <sheet name="wk4" sheetId="6" r:id="rId4"/>
    <sheet name="wk5" sheetId="7" r:id="rId5"/>
  </sheets>
  <definedNames>
    <definedName name="_xlnm.Print_Area" localSheetId="0">'wk1'!$A$1:$I$128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7" l="1"/>
  <c r="G127" i="7"/>
  <c r="H125" i="7"/>
  <c r="G124" i="7"/>
  <c r="D124" i="7"/>
  <c r="C124" i="7"/>
  <c r="B124" i="7"/>
  <c r="D123" i="7"/>
  <c r="H122" i="7"/>
  <c r="B121" i="7"/>
  <c r="H120" i="7"/>
  <c r="D120" i="7"/>
  <c r="H118" i="7"/>
  <c r="F118" i="7"/>
  <c r="E118" i="7"/>
  <c r="D118" i="7"/>
  <c r="C118" i="7"/>
  <c r="B118" i="7"/>
  <c r="B116" i="7"/>
  <c r="H114" i="7"/>
  <c r="B114" i="7"/>
  <c r="D113" i="7"/>
  <c r="C110" i="7"/>
  <c r="D110" i="7" s="1"/>
  <c r="E110" i="7" s="1"/>
  <c r="F110" i="7" s="1"/>
  <c r="B110" i="7"/>
  <c r="H109" i="7"/>
  <c r="D109" i="7"/>
  <c r="H107" i="7"/>
  <c r="C106" i="7"/>
  <c r="D106" i="7" s="1"/>
  <c r="E106" i="7" s="1"/>
  <c r="F106" i="7" s="1"/>
  <c r="B106" i="7"/>
  <c r="H105" i="7"/>
  <c r="B103" i="7"/>
  <c r="H102" i="7"/>
  <c r="G102" i="7"/>
  <c r="D102" i="7"/>
  <c r="G98" i="7"/>
  <c r="E98" i="7"/>
  <c r="C95" i="7"/>
  <c r="D95" i="7" s="1"/>
  <c r="C91" i="7"/>
  <c r="D91" i="7" s="1"/>
  <c r="E91" i="7" s="1"/>
  <c r="F91" i="7" s="1"/>
  <c r="C86" i="7"/>
  <c r="D86" i="7" s="1"/>
  <c r="C80" i="7"/>
  <c r="D80" i="7" s="1"/>
  <c r="C76" i="7"/>
  <c r="C114" i="7" s="1"/>
  <c r="C74" i="7"/>
  <c r="D74" i="7" s="1"/>
  <c r="C64" i="7"/>
  <c r="C121" i="7" s="1"/>
  <c r="C61" i="7"/>
  <c r="D61" i="7" s="1"/>
  <c r="H60" i="7"/>
  <c r="E58" i="7"/>
  <c r="F58" i="7" s="1"/>
  <c r="B52" i="7"/>
  <c r="D48" i="7"/>
  <c r="C48" i="7"/>
  <c r="D47" i="7"/>
  <c r="B45" i="7"/>
  <c r="D42" i="7"/>
  <c r="E42" i="7" s="1"/>
  <c r="C42" i="7"/>
  <c r="C38" i="7"/>
  <c r="D38" i="7" s="1"/>
  <c r="E38" i="7" s="1"/>
  <c r="F38" i="7" s="1"/>
  <c r="B38" i="7"/>
  <c r="C35" i="7"/>
  <c r="C33" i="7"/>
  <c r="B33" i="7"/>
  <c r="E32" i="7"/>
  <c r="C30" i="7"/>
  <c r="D29" i="7"/>
  <c r="F26" i="7"/>
  <c r="E26" i="7"/>
  <c r="D26" i="7"/>
  <c r="C26" i="7"/>
  <c r="B26" i="7"/>
  <c r="C23" i="7"/>
  <c r="D23" i="7" s="1"/>
  <c r="E23" i="7" s="1"/>
  <c r="F23" i="7" s="1"/>
  <c r="D22" i="7"/>
  <c r="D51" i="7" s="1"/>
  <c r="D21" i="7"/>
  <c r="E21" i="7" s="1"/>
  <c r="F21" i="7" s="1"/>
  <c r="G21" i="7" s="1"/>
  <c r="H21" i="7" s="1"/>
  <c r="D19" i="7"/>
  <c r="C19" i="7"/>
  <c r="C45" i="7" s="1"/>
  <c r="C16" i="7"/>
  <c r="D16" i="7" s="1"/>
  <c r="E16" i="7" s="1"/>
  <c r="F16" i="7" s="1"/>
  <c r="G16" i="7" s="1"/>
  <c r="H16" i="7" s="1"/>
  <c r="C9" i="7"/>
  <c r="D9" i="7" s="1"/>
  <c r="E8" i="7"/>
  <c r="H7" i="7"/>
  <c r="G7" i="7"/>
  <c r="F7" i="7"/>
  <c r="E7" i="7"/>
  <c r="D7" i="7"/>
  <c r="C7" i="7"/>
  <c r="B7" i="7"/>
  <c r="G6" i="7"/>
  <c r="F6" i="7"/>
  <c r="E6" i="7"/>
  <c r="D6" i="7"/>
  <c r="C4" i="7"/>
  <c r="D4" i="7" s="1"/>
  <c r="E4" i="7" s="1"/>
  <c r="F4" i="7" s="1"/>
  <c r="G4" i="7" s="1"/>
  <c r="H4" i="7" s="1"/>
  <c r="E80" i="7" l="1"/>
  <c r="D30" i="7"/>
  <c r="E48" i="7"/>
  <c r="E86" i="7"/>
  <c r="E35" i="7"/>
  <c r="E61" i="7"/>
  <c r="D103" i="7"/>
  <c r="E74" i="7"/>
  <c r="D116" i="7"/>
  <c r="F42" i="7"/>
  <c r="F124" i="7" s="1"/>
  <c r="E124" i="7"/>
  <c r="D33" i="7"/>
  <c r="E9" i="7"/>
  <c r="C103" i="7"/>
  <c r="D45" i="7"/>
  <c r="D76" i="7"/>
  <c r="C116" i="7"/>
  <c r="D64" i="7"/>
  <c r="D35" i="7"/>
  <c r="C52" i="7"/>
  <c r="D52" i="7" s="1"/>
  <c r="E52" i="7" s="1"/>
  <c r="F52" i="7" s="1"/>
  <c r="F61" i="7" l="1"/>
  <c r="F103" i="7" s="1"/>
  <c r="F35" i="7"/>
  <c r="E103" i="7"/>
  <c r="E33" i="7"/>
  <c r="F9" i="7"/>
  <c r="D114" i="7"/>
  <c r="E19" i="7"/>
  <c r="E76" i="7"/>
  <c r="E45" i="7"/>
  <c r="F74" i="7"/>
  <c r="E116" i="7"/>
  <c r="F86" i="7"/>
  <c r="F48" i="7"/>
  <c r="D121" i="7"/>
  <c r="E64" i="7"/>
  <c r="F30" i="7"/>
  <c r="F80" i="7"/>
  <c r="E30" i="7"/>
  <c r="F33" i="7" l="1"/>
  <c r="G33" i="7" s="1"/>
  <c r="H33" i="7" s="1"/>
  <c r="G9" i="7"/>
  <c r="H9" i="7" s="1"/>
  <c r="F19" i="7"/>
  <c r="F76" i="7"/>
  <c r="F114" i="7" s="1"/>
  <c r="F45" i="7"/>
  <c r="E114" i="7"/>
  <c r="F116" i="7"/>
  <c r="G74" i="7"/>
  <c r="H74" i="7" s="1"/>
  <c r="E121" i="7"/>
  <c r="F64" i="7"/>
  <c r="F121" i="7" s="1"/>
  <c r="H128" i="6" l="1"/>
  <c r="G127" i="6"/>
  <c r="H125" i="6"/>
  <c r="G124" i="6"/>
  <c r="B124" i="6"/>
  <c r="D123" i="6"/>
  <c r="H122" i="6"/>
  <c r="C121" i="6"/>
  <c r="B121" i="6"/>
  <c r="H120" i="6"/>
  <c r="D120" i="6"/>
  <c r="H118" i="6"/>
  <c r="G118" i="6"/>
  <c r="F118" i="6"/>
  <c r="E118" i="6"/>
  <c r="D118" i="6"/>
  <c r="C118" i="6"/>
  <c r="B118" i="6"/>
  <c r="B116" i="6"/>
  <c r="H114" i="6"/>
  <c r="B114" i="6"/>
  <c r="D113" i="6"/>
  <c r="G111" i="6"/>
  <c r="B110" i="6"/>
  <c r="C110" i="6" s="1"/>
  <c r="D110" i="6" s="1"/>
  <c r="E110" i="6" s="1"/>
  <c r="F110" i="6" s="1"/>
  <c r="H109" i="6"/>
  <c r="D109" i="6"/>
  <c r="H107" i="6"/>
  <c r="B106" i="6"/>
  <c r="C106" i="6" s="1"/>
  <c r="D106" i="6" s="1"/>
  <c r="E106" i="6" s="1"/>
  <c r="F106" i="6" s="1"/>
  <c r="H105" i="6"/>
  <c r="B103" i="6"/>
  <c r="H102" i="6"/>
  <c r="G102" i="6"/>
  <c r="D102" i="6"/>
  <c r="G98" i="6"/>
  <c r="E98" i="6"/>
  <c r="D95" i="6"/>
  <c r="C95" i="6"/>
  <c r="C91" i="6"/>
  <c r="D91" i="6" s="1"/>
  <c r="E91" i="6" s="1"/>
  <c r="F91" i="6" s="1"/>
  <c r="D86" i="6"/>
  <c r="E48" i="6" s="1"/>
  <c r="C86" i="6"/>
  <c r="D48" i="6" s="1"/>
  <c r="C80" i="6"/>
  <c r="C30" i="6" s="1"/>
  <c r="D76" i="6"/>
  <c r="E76" i="6" s="1"/>
  <c r="C76" i="6"/>
  <c r="C114" i="6" s="1"/>
  <c r="C74" i="6"/>
  <c r="C116" i="6" s="1"/>
  <c r="H66" i="6"/>
  <c r="G66" i="6"/>
  <c r="C64" i="6"/>
  <c r="D64" i="6" s="1"/>
  <c r="D61" i="6"/>
  <c r="E61" i="6" s="1"/>
  <c r="C61" i="6"/>
  <c r="C103" i="6" s="1"/>
  <c r="F58" i="6"/>
  <c r="B52" i="6"/>
  <c r="D51" i="6"/>
  <c r="C48" i="6"/>
  <c r="D47" i="6"/>
  <c r="D45" i="6"/>
  <c r="B45" i="6"/>
  <c r="C42" i="6"/>
  <c r="D42" i="6" s="1"/>
  <c r="E38" i="6"/>
  <c r="F38" i="6" s="1"/>
  <c r="D38" i="6"/>
  <c r="C38" i="6"/>
  <c r="B38" i="6"/>
  <c r="C35" i="6"/>
  <c r="C33" i="6"/>
  <c r="B33" i="6"/>
  <c r="E32" i="6"/>
  <c r="D29" i="6"/>
  <c r="F26" i="6"/>
  <c r="E26" i="6"/>
  <c r="D26" i="6"/>
  <c r="C26" i="6"/>
  <c r="B26" i="6"/>
  <c r="C7" i="6" s="1"/>
  <c r="C23" i="6"/>
  <c r="D23" i="6" s="1"/>
  <c r="E23" i="6" s="1"/>
  <c r="F23" i="6" s="1"/>
  <c r="D22" i="6"/>
  <c r="C21" i="6"/>
  <c r="D21" i="6" s="1"/>
  <c r="E21" i="6" s="1"/>
  <c r="F21" i="6" s="1"/>
  <c r="G21" i="6" s="1"/>
  <c r="H21" i="6" s="1"/>
  <c r="D19" i="6"/>
  <c r="C19" i="6"/>
  <c r="C45" i="6" s="1"/>
  <c r="C16" i="6"/>
  <c r="D16" i="6" s="1"/>
  <c r="E16" i="6" s="1"/>
  <c r="F16" i="6" s="1"/>
  <c r="G16" i="6" s="1"/>
  <c r="H16" i="6" s="1"/>
  <c r="C9" i="6"/>
  <c r="D9" i="6" s="1"/>
  <c r="E8" i="6"/>
  <c r="H7" i="6"/>
  <c r="G7" i="6"/>
  <c r="F7" i="6"/>
  <c r="E7" i="6"/>
  <c r="D7" i="6"/>
  <c r="B7" i="6"/>
  <c r="G6" i="6"/>
  <c r="F6" i="6"/>
  <c r="E6" i="6"/>
  <c r="D6" i="6"/>
  <c r="C4" i="6"/>
  <c r="D4" i="6" s="1"/>
  <c r="E4" i="6" s="1"/>
  <c r="F4" i="6" s="1"/>
  <c r="G4" i="6" s="1"/>
  <c r="H4" i="6" s="1"/>
  <c r="E103" i="6" l="1"/>
  <c r="F35" i="6"/>
  <c r="F61" i="6"/>
  <c r="F103" i="6" s="1"/>
  <c r="E64" i="6"/>
  <c r="D121" i="6"/>
  <c r="E9" i="6"/>
  <c r="D33" i="6"/>
  <c r="E114" i="6"/>
  <c r="F19" i="6"/>
  <c r="F76" i="6"/>
  <c r="F114" i="6" s="1"/>
  <c r="F45" i="6"/>
  <c r="D124" i="6"/>
  <c r="E42" i="6"/>
  <c r="C52" i="6"/>
  <c r="D52" i="6" s="1"/>
  <c r="E52" i="6" s="1"/>
  <c r="F52" i="6" s="1"/>
  <c r="D74" i="6"/>
  <c r="D103" i="6"/>
  <c r="C124" i="6"/>
  <c r="E35" i="6"/>
  <c r="E45" i="6"/>
  <c r="E86" i="6"/>
  <c r="E19" i="6"/>
  <c r="D80" i="6"/>
  <c r="D114" i="6"/>
  <c r="D35" i="6"/>
  <c r="E74" i="6" l="1"/>
  <c r="D116" i="6"/>
  <c r="D30" i="6"/>
  <c r="E80" i="6"/>
  <c r="F42" i="6"/>
  <c r="F124" i="6" s="1"/>
  <c r="E124" i="6"/>
  <c r="F48" i="6"/>
  <c r="F86" i="6"/>
  <c r="F9" i="6"/>
  <c r="E33" i="6"/>
  <c r="F64" i="6"/>
  <c r="F121" i="6" s="1"/>
  <c r="E121" i="6"/>
  <c r="F33" i="6" l="1"/>
  <c r="G33" i="6" s="1"/>
  <c r="H33" i="6" s="1"/>
  <c r="G9" i="6"/>
  <c r="H9" i="6" s="1"/>
  <c r="E30" i="6"/>
  <c r="F80" i="6"/>
  <c r="F30" i="6"/>
  <c r="E116" i="6"/>
  <c r="F74" i="6"/>
  <c r="F116" i="6" l="1"/>
  <c r="G74" i="6"/>
  <c r="G116" i="6" l="1"/>
  <c r="H74" i="6"/>
  <c r="H128" i="5" l="1"/>
  <c r="G127" i="5"/>
  <c r="H125" i="5"/>
  <c r="G124" i="5"/>
  <c r="B124" i="5"/>
  <c r="D123" i="5"/>
  <c r="H122" i="5"/>
  <c r="B121" i="5"/>
  <c r="H120" i="5"/>
  <c r="D120" i="5"/>
  <c r="H118" i="5"/>
  <c r="G118" i="5"/>
  <c r="F118" i="5"/>
  <c r="E118" i="5"/>
  <c r="D118" i="5"/>
  <c r="C118" i="5"/>
  <c r="B118" i="5"/>
  <c r="C116" i="5"/>
  <c r="B116" i="5"/>
  <c r="H114" i="5"/>
  <c r="B114" i="5"/>
  <c r="D113" i="5"/>
  <c r="G111" i="5"/>
  <c r="B110" i="5"/>
  <c r="C110" i="5" s="1"/>
  <c r="D110" i="5" s="1"/>
  <c r="E110" i="5" s="1"/>
  <c r="F110" i="5" s="1"/>
  <c r="H109" i="5"/>
  <c r="D109" i="5"/>
  <c r="H107" i="5"/>
  <c r="B106" i="5"/>
  <c r="C106" i="5" s="1"/>
  <c r="D106" i="5" s="1"/>
  <c r="E106" i="5" s="1"/>
  <c r="F106" i="5" s="1"/>
  <c r="H105" i="5"/>
  <c r="B103" i="5"/>
  <c r="H102" i="5"/>
  <c r="G102" i="5"/>
  <c r="D102" i="5"/>
  <c r="G98" i="5"/>
  <c r="E98" i="5"/>
  <c r="C95" i="5"/>
  <c r="D95" i="5" s="1"/>
  <c r="C91" i="5"/>
  <c r="D91" i="5" s="1"/>
  <c r="E91" i="5" s="1"/>
  <c r="F91" i="5" s="1"/>
  <c r="C86" i="5"/>
  <c r="D48" i="5" s="1"/>
  <c r="C80" i="5"/>
  <c r="D80" i="5" s="1"/>
  <c r="C76" i="5"/>
  <c r="C114" i="5" s="1"/>
  <c r="D74" i="5"/>
  <c r="D116" i="5" s="1"/>
  <c r="C74" i="5"/>
  <c r="H66" i="5"/>
  <c r="G66" i="5"/>
  <c r="C64" i="5"/>
  <c r="D64" i="5" s="1"/>
  <c r="C61" i="5"/>
  <c r="D35" i="5" s="1"/>
  <c r="F58" i="5"/>
  <c r="C52" i="5"/>
  <c r="D52" i="5" s="1"/>
  <c r="E52" i="5" s="1"/>
  <c r="F52" i="5" s="1"/>
  <c r="B52" i="5"/>
  <c r="C48" i="5"/>
  <c r="D47" i="5"/>
  <c r="C45" i="5"/>
  <c r="B45" i="5"/>
  <c r="C42" i="5"/>
  <c r="D42" i="5" s="1"/>
  <c r="B38" i="5"/>
  <c r="C35" i="5"/>
  <c r="C33" i="5"/>
  <c r="B33" i="5"/>
  <c r="E32" i="5"/>
  <c r="D29" i="5"/>
  <c r="F26" i="5"/>
  <c r="E26" i="5"/>
  <c r="D26" i="5"/>
  <c r="C26" i="5"/>
  <c r="B26" i="5"/>
  <c r="C7" i="5" s="1"/>
  <c r="C23" i="5"/>
  <c r="D23" i="5" s="1"/>
  <c r="E23" i="5" s="1"/>
  <c r="F23" i="5" s="1"/>
  <c r="D22" i="5"/>
  <c r="D51" i="5" s="1"/>
  <c r="C21" i="5"/>
  <c r="C38" i="5" s="1"/>
  <c r="D38" i="5" s="1"/>
  <c r="E38" i="5" s="1"/>
  <c r="F38" i="5" s="1"/>
  <c r="C19" i="5"/>
  <c r="F16" i="5"/>
  <c r="G16" i="5" s="1"/>
  <c r="H16" i="5" s="1"/>
  <c r="C16" i="5"/>
  <c r="D16" i="5" s="1"/>
  <c r="C9" i="5"/>
  <c r="D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D33" i="5" l="1"/>
  <c r="E9" i="5"/>
  <c r="D30" i="5"/>
  <c r="E80" i="5"/>
  <c r="E42" i="5"/>
  <c r="D124" i="5"/>
  <c r="E64" i="5"/>
  <c r="D121" i="5"/>
  <c r="C124" i="5"/>
  <c r="C103" i="5"/>
  <c r="D45" i="5"/>
  <c r="D61" i="5"/>
  <c r="D76" i="5"/>
  <c r="D86" i="5"/>
  <c r="D19" i="5"/>
  <c r="C121" i="5"/>
  <c r="E74" i="5"/>
  <c r="D21" i="5"/>
  <c r="E21" i="5" s="1"/>
  <c r="F21" i="5" s="1"/>
  <c r="G21" i="5" s="1"/>
  <c r="H21" i="5" s="1"/>
  <c r="C30" i="5"/>
  <c r="F42" i="5" l="1"/>
  <c r="F124" i="5" s="1"/>
  <c r="E124" i="5"/>
  <c r="E48" i="5"/>
  <c r="E86" i="5"/>
  <c r="E35" i="5"/>
  <c r="E61" i="5"/>
  <c r="D103" i="5"/>
  <c r="F80" i="5"/>
  <c r="E30" i="5"/>
  <c r="F30" i="5"/>
  <c r="F64" i="5"/>
  <c r="F121" i="5" s="1"/>
  <c r="E121" i="5"/>
  <c r="E33" i="5"/>
  <c r="F9" i="5"/>
  <c r="D114" i="5"/>
  <c r="E19" i="5"/>
  <c r="E76" i="5"/>
  <c r="E45" i="5"/>
  <c r="E116" i="5"/>
  <c r="F74" i="5"/>
  <c r="F33" i="5" l="1"/>
  <c r="G33" i="5" s="1"/>
  <c r="H33" i="5" s="1"/>
  <c r="G9" i="5"/>
  <c r="H9" i="5" s="1"/>
  <c r="F116" i="5"/>
  <c r="G74" i="5"/>
  <c r="F86" i="5"/>
  <c r="F48" i="5"/>
  <c r="F35" i="5"/>
  <c r="F61" i="5"/>
  <c r="F103" i="5" s="1"/>
  <c r="E103" i="5"/>
  <c r="E114" i="5"/>
  <c r="F19" i="5"/>
  <c r="F76" i="5"/>
  <c r="F114" i="5" s="1"/>
  <c r="F45" i="5"/>
  <c r="G116" i="5" l="1"/>
  <c r="H74" i="5"/>
  <c r="H128" i="4" l="1"/>
  <c r="G127" i="4"/>
  <c r="H125" i="4"/>
  <c r="G124" i="4"/>
  <c r="C124" i="4"/>
  <c r="B124" i="4"/>
  <c r="D123" i="4"/>
  <c r="E121" i="4"/>
  <c r="B121" i="4"/>
  <c r="D120" i="4"/>
  <c r="F118" i="4"/>
  <c r="E118" i="4"/>
  <c r="D118" i="4"/>
  <c r="C118" i="4"/>
  <c r="B118" i="4"/>
  <c r="B116" i="4"/>
  <c r="H114" i="4"/>
  <c r="B114" i="4"/>
  <c r="D113" i="4"/>
  <c r="B110" i="4"/>
  <c r="C110" i="4" s="1"/>
  <c r="D110" i="4" s="1"/>
  <c r="E110" i="4" s="1"/>
  <c r="F110" i="4" s="1"/>
  <c r="H109" i="4"/>
  <c r="D109" i="4"/>
  <c r="H107" i="4"/>
  <c r="B106" i="4"/>
  <c r="C106" i="4" s="1"/>
  <c r="D106" i="4" s="1"/>
  <c r="E106" i="4" s="1"/>
  <c r="F106" i="4" s="1"/>
  <c r="H105" i="4"/>
  <c r="B103" i="4"/>
  <c r="H102" i="4"/>
  <c r="G102" i="4"/>
  <c r="D102" i="4"/>
  <c r="G98" i="4"/>
  <c r="E98" i="4"/>
  <c r="D95" i="4"/>
  <c r="C95" i="4"/>
  <c r="D91" i="4"/>
  <c r="E91" i="4" s="1"/>
  <c r="F91" i="4" s="1"/>
  <c r="C91" i="4"/>
  <c r="D86" i="4"/>
  <c r="E86" i="4" s="1"/>
  <c r="C86" i="4"/>
  <c r="C80" i="4"/>
  <c r="D80" i="4" s="1"/>
  <c r="D76" i="4"/>
  <c r="D114" i="4" s="1"/>
  <c r="C76" i="4"/>
  <c r="C114" i="4" s="1"/>
  <c r="C74" i="4"/>
  <c r="D74" i="4" s="1"/>
  <c r="H66" i="4"/>
  <c r="G66" i="4"/>
  <c r="F64" i="4"/>
  <c r="F121" i="4" s="1"/>
  <c r="C64" i="4"/>
  <c r="D64" i="4" s="1"/>
  <c r="D121" i="4" s="1"/>
  <c r="C61" i="4"/>
  <c r="D61" i="4" s="1"/>
  <c r="F58" i="4"/>
  <c r="D52" i="4"/>
  <c r="E52" i="4" s="1"/>
  <c r="F52" i="4" s="1"/>
  <c r="C52" i="4"/>
  <c r="B52" i="4"/>
  <c r="D48" i="4"/>
  <c r="C48" i="4"/>
  <c r="D47" i="4"/>
  <c r="C45" i="4"/>
  <c r="B45" i="4"/>
  <c r="C42" i="4"/>
  <c r="D42" i="4" s="1"/>
  <c r="C35" i="4"/>
  <c r="C33" i="4"/>
  <c r="B33" i="4"/>
  <c r="E32" i="4"/>
  <c r="C30" i="4"/>
  <c r="D29" i="4"/>
  <c r="F26" i="4"/>
  <c r="E26" i="4"/>
  <c r="D26" i="4"/>
  <c r="C26" i="4"/>
  <c r="B26" i="4"/>
  <c r="C7" i="4" s="1"/>
  <c r="E23" i="4"/>
  <c r="F23" i="4" s="1"/>
  <c r="D23" i="4"/>
  <c r="C23" i="4"/>
  <c r="D22" i="4"/>
  <c r="D51" i="4" s="1"/>
  <c r="C38" i="4"/>
  <c r="D38" i="4" s="1"/>
  <c r="E38" i="4" s="1"/>
  <c r="F38" i="4" s="1"/>
  <c r="D19" i="4"/>
  <c r="C19" i="4"/>
  <c r="C16" i="4"/>
  <c r="D16" i="4" s="1"/>
  <c r="E16" i="4" s="1"/>
  <c r="F16" i="4" s="1"/>
  <c r="G16" i="4" s="1"/>
  <c r="H16" i="4" s="1"/>
  <c r="D9" i="4"/>
  <c r="E9" i="4" s="1"/>
  <c r="C9" i="4"/>
  <c r="E8" i="4"/>
  <c r="H7" i="4"/>
  <c r="G7" i="4"/>
  <c r="F7" i="4"/>
  <c r="E7" i="4"/>
  <c r="D7" i="4"/>
  <c r="B7" i="4"/>
  <c r="G6" i="4"/>
  <c r="F6" i="4"/>
  <c r="E6" i="4"/>
  <c r="D6" i="4"/>
  <c r="C4" i="4"/>
  <c r="D4" i="4" s="1"/>
  <c r="E4" i="4" s="1"/>
  <c r="F4" i="4" s="1"/>
  <c r="G4" i="4" s="1"/>
  <c r="H4" i="4" s="1"/>
  <c r="H107" i="3"/>
  <c r="B106" i="3"/>
  <c r="C106" i="3" s="1"/>
  <c r="D106" i="3" s="1"/>
  <c r="E106" i="3" s="1"/>
  <c r="F106" i="3" s="1"/>
  <c r="H105" i="3"/>
  <c r="E98" i="3"/>
  <c r="E61" i="4" l="1"/>
  <c r="E35" i="4"/>
  <c r="D103" i="4"/>
  <c r="F86" i="4"/>
  <c r="F48" i="4"/>
  <c r="E80" i="4"/>
  <c r="D30" i="4"/>
  <c r="E42" i="4"/>
  <c r="D124" i="4"/>
  <c r="E74" i="4"/>
  <c r="D116" i="4"/>
  <c r="E33" i="4"/>
  <c r="F9" i="4"/>
  <c r="E48" i="4"/>
  <c r="C103" i="4"/>
  <c r="C121" i="4"/>
  <c r="D35" i="4"/>
  <c r="E76" i="4"/>
  <c r="C116" i="4"/>
  <c r="E19" i="4"/>
  <c r="D45" i="4"/>
  <c r="E45" i="4"/>
  <c r="D33" i="4"/>
  <c r="H118" i="3"/>
  <c r="G33" i="3"/>
  <c r="H33" i="3" s="1"/>
  <c r="F42" i="4" l="1"/>
  <c r="F124" i="4" s="1"/>
  <c r="E124" i="4"/>
  <c r="E30" i="4"/>
  <c r="F30" i="4"/>
  <c r="F80" i="4"/>
  <c r="F33" i="4"/>
  <c r="G33" i="4" s="1"/>
  <c r="H33" i="4" s="1"/>
  <c r="G9" i="4"/>
  <c r="H9" i="4" s="1"/>
  <c r="F74" i="4"/>
  <c r="E116" i="4"/>
  <c r="E114" i="4"/>
  <c r="F45" i="4"/>
  <c r="F76" i="4"/>
  <c r="F114" i="4" s="1"/>
  <c r="F19" i="4"/>
  <c r="F61" i="4"/>
  <c r="F103" i="4" s="1"/>
  <c r="F35" i="4"/>
  <c r="E103" i="4"/>
  <c r="H21" i="3"/>
  <c r="F16" i="3"/>
  <c r="G74" i="4" l="1"/>
  <c r="F116" i="4"/>
  <c r="F58" i="3"/>
  <c r="G116" i="4" l="1"/>
  <c r="H74" i="4"/>
  <c r="H44" i="3"/>
  <c r="C86" i="3" l="1"/>
  <c r="D86" i="3" s="1"/>
  <c r="E86" i="3" s="1"/>
  <c r="F86" i="3" s="1"/>
  <c r="H120" i="3" l="1"/>
  <c r="B52" i="3" l="1"/>
  <c r="C21" i="3" l="1"/>
  <c r="B38" i="3" l="1"/>
  <c r="D21" i="3"/>
  <c r="C38" i="3" l="1"/>
  <c r="C9" i="3" l="1"/>
  <c r="D9" i="3" s="1"/>
  <c r="C74" i="3"/>
  <c r="D74" i="3" s="1"/>
  <c r="E74" i="3" s="1"/>
  <c r="H122" i="3"/>
  <c r="E9" i="3" l="1"/>
  <c r="D33" i="3"/>
  <c r="G124" i="3"/>
  <c r="F9" i="3" l="1"/>
  <c r="F33" i="3" s="1"/>
  <c r="E33" i="3"/>
  <c r="D118" i="3"/>
  <c r="B33" i="3" l="1"/>
  <c r="D22" i="3"/>
  <c r="B45" i="3"/>
  <c r="C48" i="3"/>
  <c r="C33" i="3"/>
  <c r="C35" i="3"/>
  <c r="D47" i="3" l="1"/>
  <c r="D48" i="3" l="1"/>
  <c r="B124" i="3"/>
  <c r="E48" i="3" l="1"/>
  <c r="F48" i="3" l="1"/>
  <c r="G102" i="3"/>
  <c r="D51" i="3" l="1"/>
  <c r="G66" i="3" l="1"/>
  <c r="B7" i="3" l="1"/>
  <c r="G44" i="3" l="1"/>
  <c r="C23" i="3" l="1"/>
  <c r="C52" i="3" l="1"/>
  <c r="D52" i="3" s="1"/>
  <c r="E52" i="3" s="1"/>
  <c r="F52" i="3" s="1"/>
  <c r="C95" i="3"/>
  <c r="D95" i="3" s="1"/>
  <c r="C91" i="3"/>
  <c r="D91" i="3" s="1"/>
  <c r="E91" i="3" s="1"/>
  <c r="F91" i="3" s="1"/>
  <c r="H102" i="3" l="1"/>
  <c r="B26" i="3" l="1"/>
  <c r="E6" i="3" l="1"/>
  <c r="D6" i="3"/>
  <c r="B110" i="3"/>
  <c r="D102" i="3"/>
  <c r="C61" i="3" l="1"/>
  <c r="D35" i="3" s="1"/>
  <c r="D61" i="3" l="1"/>
  <c r="E35" i="3" s="1"/>
  <c r="C19" i="3"/>
  <c r="D103" i="3" l="1"/>
  <c r="E61" i="3"/>
  <c r="F35" i="3" s="1"/>
  <c r="H66" i="3"/>
  <c r="D123" i="3"/>
  <c r="F61" i="3" l="1"/>
  <c r="C45" i="3" l="1"/>
  <c r="B103" i="3" l="1"/>
  <c r="D23" i="3"/>
  <c r="E23" i="3" s="1"/>
  <c r="F23" i="3" s="1"/>
  <c r="C116" i="3"/>
  <c r="E7" i="3"/>
  <c r="C42" i="3"/>
  <c r="C124" i="3" s="1"/>
  <c r="D38" i="3"/>
  <c r="E38" i="3" s="1"/>
  <c r="F38" i="3" s="1"/>
  <c r="D29" i="3"/>
  <c r="C76" i="3"/>
  <c r="D19" i="3" s="1"/>
  <c r="G7" i="3"/>
  <c r="G6" i="3"/>
  <c r="F7" i="3"/>
  <c r="F6" i="3"/>
  <c r="D7" i="3"/>
  <c r="C16" i="3"/>
  <c r="D16" i="3" s="1"/>
  <c r="E21" i="3"/>
  <c r="D113" i="3"/>
  <c r="E26" i="3"/>
  <c r="C80" i="3"/>
  <c r="C30" i="3" s="1"/>
  <c r="H7" i="3"/>
  <c r="B114" i="3"/>
  <c r="C64" i="3"/>
  <c r="D64" i="3" s="1"/>
  <c r="E64" i="3" s="1"/>
  <c r="B121" i="3"/>
  <c r="D120" i="3"/>
  <c r="G127" i="3"/>
  <c r="H125" i="3"/>
  <c r="F118" i="3"/>
  <c r="E118" i="3"/>
  <c r="C118" i="3"/>
  <c r="B118" i="3"/>
  <c r="B116" i="3"/>
  <c r="C110" i="3"/>
  <c r="D110" i="3" s="1"/>
  <c r="E110" i="3" s="1"/>
  <c r="F110" i="3" s="1"/>
  <c r="D109" i="3"/>
  <c r="E32" i="3"/>
  <c r="F26" i="3"/>
  <c r="D26" i="3"/>
  <c r="C26" i="3"/>
  <c r="C7" i="3"/>
  <c r="E8" i="3"/>
  <c r="H128" i="3"/>
  <c r="C4" i="3"/>
  <c r="D4" i="3" s="1"/>
  <c r="E4" i="3" s="1"/>
  <c r="F4" i="3" s="1"/>
  <c r="G4" i="3" s="1"/>
  <c r="H4" i="3" s="1"/>
  <c r="E16" i="3" l="1"/>
  <c r="D80" i="3"/>
  <c r="E80" i="3" s="1"/>
  <c r="F80" i="3" s="1"/>
  <c r="C103" i="3"/>
  <c r="D121" i="3"/>
  <c r="F21" i="3"/>
  <c r="G21" i="3" s="1"/>
  <c r="C121" i="3"/>
  <c r="D42" i="3"/>
  <c r="D124" i="3" s="1"/>
  <c r="D76" i="3"/>
  <c r="C114" i="3"/>
  <c r="D45" i="3"/>
  <c r="E116" i="3" l="1"/>
  <c r="F74" i="3"/>
  <c r="G74" i="3" s="1"/>
  <c r="H74" i="3" s="1"/>
  <c r="G16" i="3"/>
  <c r="H16" i="3" s="1"/>
  <c r="E30" i="3"/>
  <c r="D116" i="3"/>
  <c r="D30" i="3"/>
  <c r="F30" i="3"/>
  <c r="E103" i="3"/>
  <c r="F64" i="3"/>
  <c r="F121" i="3" s="1"/>
  <c r="E121" i="3"/>
  <c r="E42" i="3"/>
  <c r="E124" i="3" s="1"/>
  <c r="G9" i="3"/>
  <c r="H9" i="3" s="1"/>
  <c r="E76" i="3"/>
  <c r="D114" i="3"/>
  <c r="E45" i="3"/>
  <c r="E19" i="3"/>
  <c r="F116" i="3" l="1"/>
  <c r="F103" i="3"/>
  <c r="F42" i="3"/>
  <c r="F124" i="3" s="1"/>
  <c r="F76" i="3"/>
  <c r="F114" i="3" s="1"/>
  <c r="F45" i="3"/>
  <c r="E114" i="3"/>
  <c r="F19" i="3"/>
</calcChain>
</file>

<file path=xl/sharedStrings.xml><?xml version="1.0" encoding="utf-8"?>
<sst xmlns="http://schemas.openxmlformats.org/spreadsheetml/2006/main" count="1599" uniqueCount="478">
  <si>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</si>
  <si>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</si>
  <si>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</si>
  <si>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</si>
  <si>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</si>
  <si>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</si>
  <si>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</si>
  <si>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</si>
  <si>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</si>
  <si>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</si>
  <si>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</si>
  <si>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</si>
  <si>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</si>
  <si>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</si>
  <si>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</si>
  <si>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</si>
  <si>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</si>
  <si>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</si>
  <si>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</si>
  <si>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</si>
  <si>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</si>
  <si>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</si>
  <si>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</si>
  <si>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</si>
  <si>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</si>
  <si>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</si>
  <si>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</si>
  <si>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</si>
  <si>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</si>
  <si>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</si>
  <si>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</si>
  <si>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</si>
  <si>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</si>
  <si>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</si>
  <si>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</si>
  <si>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</si>
  <si>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</si>
  <si>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</si>
  <si>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</si>
  <si>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</si>
  <si>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</si>
  <si>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</si>
  <si>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</si>
  <si>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</si>
  <si>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</si>
  <si>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</si>
  <si>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</si>
  <si>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</si>
  <si>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</si>
  <si>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800651242 (Sub: *Chi) (OP)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</si>
  <si>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</si>
  <si>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</si>
  <si>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</si>
  <si>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</si>
  <si>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</si>
  <si>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</si>
  <si>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</si>
  <si>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  <phoneticPr fontId="0" type="noConversion"/>
  </si>
  <si>
    <t>800553023 (Sub: Chi) (CC)</t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</si>
  <si>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</si>
  <si>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</si>
  <si>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</si>
  <si>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</si>
  <si>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</si>
  <si>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</si>
  <si>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</si>
  <si>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</si>
  <si>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</si>
  <si>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800651265 (OP)</t>
    <phoneticPr fontId="0" type="noConversion"/>
  </si>
  <si>
    <t xml:space="preserve">(R)          </t>
  </si>
  <si>
    <t># 1</t>
    <phoneticPr fontId="0" type="noConversion"/>
  </si>
  <si>
    <t>0545</t>
    <phoneticPr fontId="0" type="noConversion"/>
  </si>
  <si>
    <t>Tokyo Unlock (15 EPI)</t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</si>
  <si>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  <phoneticPr fontId="0" type="noConversion"/>
  </si>
  <si>
    <t>解風東京</t>
  </si>
  <si>
    <t>800653086 (CA/MA) (Sub: Chi)   (CC)</t>
    <phoneticPr fontId="0" type="noConversion"/>
  </si>
  <si>
    <t>0445</t>
    <phoneticPr fontId="0" type="noConversion"/>
  </si>
  <si>
    <t>'Cho Lam Is My Sis (9 EPI)</t>
  </si>
  <si>
    <t>800607846 (Sub: Chi) (CC)</t>
    <phoneticPr fontId="0" type="noConversion"/>
  </si>
  <si>
    <t>800651315 (Sub: *Chi) (OP) (CA/MA)</t>
    <phoneticPr fontId="0" type="noConversion"/>
  </si>
  <si>
    <t>News Magazine 2025</t>
    <phoneticPr fontId="0" type="noConversion"/>
  </si>
  <si>
    <t>Fancy But Not Pricey (14 EPI)</t>
  </si>
  <si>
    <t>800652180 (Sub: Chi) (CC)</t>
    <phoneticPr fontId="0" type="noConversion"/>
  </si>
  <si>
    <t>800651234 (Sub: *Chi) (OP)</t>
    <phoneticPr fontId="0" type="noConversion"/>
  </si>
  <si>
    <t>J Music 2025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</si>
  <si>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</si>
  <si>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</si>
  <si>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</si>
  <si>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  <phoneticPr fontId="0" type="noConversion"/>
  </si>
  <si>
    <t>800625442 (Sub: Chi) (CC)</t>
    <phoneticPr fontId="0" type="noConversion"/>
  </si>
  <si>
    <t># 2</t>
    <phoneticPr fontId="0" type="noConversion"/>
  </si>
  <si>
    <r>
      <t>爸知弊! 你嚟湊吖!</t>
    </r>
    <r>
      <rPr>
        <sz val="14"/>
        <rFont val="Times New Roman"/>
        <family val="1"/>
      </rPr>
      <t>My Papa, My Hero (10 EPI)</t>
    </r>
    <phoneticPr fontId="0" type="noConversion"/>
  </si>
  <si>
    <t>800630242 (Sub: Chi) (CC)</t>
    <phoneticPr fontId="0" type="noConversion"/>
  </si>
  <si>
    <t>800598691 (CA/MA) (Sub: Chi) (CC)</t>
    <phoneticPr fontId="0" type="noConversion"/>
  </si>
  <si>
    <r>
      <t>機智女法醫</t>
    </r>
    <r>
      <rPr>
        <sz val="14"/>
        <rFont val="Times New Roman"/>
        <family val="3"/>
        <charset val="136"/>
      </rPr>
      <t xml:space="preserve"> The Imperial Coroner (20 EPI)</t>
    </r>
  </si>
  <si>
    <t># 3</t>
    <phoneticPr fontId="0" type="noConversion"/>
  </si>
  <si>
    <t xml:space="preserve">800652303 (Sub: Chi) (CC)  </t>
    <phoneticPr fontId="0" type="noConversion"/>
  </si>
  <si>
    <t>800654685 (CA/MA) (Sub: Chi/Eng) (CC)</t>
    <phoneticPr fontId="0" type="noConversion"/>
  </si>
  <si>
    <r>
      <rPr>
        <sz val="14"/>
        <rFont val="細明體"/>
        <family val="2"/>
        <charset val="136"/>
      </rPr>
      <t>相思令</t>
    </r>
    <r>
      <rPr>
        <sz val="14"/>
        <rFont val="Times New Roman"/>
        <family val="1"/>
      </rPr>
      <t xml:space="preserve"> Everlasting Longing (30 EPI)</t>
    </r>
    <phoneticPr fontId="0" type="noConversion"/>
  </si>
  <si>
    <t>包青天再起風雲</t>
    <phoneticPr fontId="0" type="noConversion"/>
  </si>
  <si>
    <t>Justice Bao: The First Year (30 EPI)</t>
    <phoneticPr fontId="0" type="noConversion"/>
  </si>
  <si>
    <r>
      <rPr>
        <sz val="14"/>
        <rFont val="細明體"/>
        <family val="1"/>
        <charset val="136"/>
      </rPr>
      <t xml:space="preserve">一日打工限定 </t>
    </r>
    <r>
      <rPr>
        <sz val="14"/>
        <rFont val="Times New Roman"/>
        <family val="1"/>
      </rPr>
      <t>A Day with a Pro (15 EPI) (15 EPI)</t>
    </r>
    <phoneticPr fontId="0" type="noConversion"/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</si>
  <si>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  <phoneticPr fontId="0" type="noConversion"/>
  </si>
  <si>
    <t>800638535 (Sub: Chi) (CC)</t>
    <phoneticPr fontId="0" type="noConversion"/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</si>
  <si>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  <phoneticPr fontId="0" type="noConversion"/>
  </si>
  <si>
    <t>800628703 (Sub: Chi) (CC)</t>
    <phoneticPr fontId="0" type="noConversion"/>
  </si>
  <si>
    <t># 11</t>
    <phoneticPr fontId="0" type="noConversion"/>
  </si>
  <si>
    <t># 5</t>
    <phoneticPr fontId="0" type="noConversion"/>
  </si>
  <si>
    <t>800651281 (Sub: *Chi) (OP) (CA/MA)</t>
    <phoneticPr fontId="0" type="noConversion"/>
  </si>
  <si>
    <t>Sunday Report 2025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</si>
  <si>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22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</si>
  <si>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41</t>
    </r>
    <phoneticPr fontId="0" type="noConversion"/>
  </si>
  <si>
    <t>J Music #86</t>
    <phoneticPr fontId="0" type="noConversion"/>
  </si>
  <si>
    <t xml:space="preserve">800621935 (Sub: Chi) (CC) </t>
    <phoneticPr fontId="0" type="noConversion"/>
  </si>
  <si>
    <r>
      <rPr>
        <sz val="14"/>
        <rFont val="微軟正黑體"/>
        <family val="1"/>
        <charset val="136"/>
      </rPr>
      <t>成人教科書</t>
    </r>
    <r>
      <rPr>
        <sz val="14"/>
        <rFont val="Times New Roman"/>
        <family val="1"/>
      </rPr>
      <t xml:space="preserve"> Lifecyclopedia (12 EPI)</t>
    </r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</si>
  <si>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成人教科書</t>
    </r>
    <r>
      <rPr>
        <sz val="14"/>
        <rFont val="Times New Roman"/>
        <family val="1"/>
        <charset val="136"/>
      </rPr>
      <t xml:space="preserve"> Lifecyclopedia (12 EPI)</t>
    </r>
    <phoneticPr fontId="0" type="noConversion"/>
  </si>
  <si>
    <t>800654051 (CA/MA) (Sub: Chi/Eng) (CC)</t>
    <phoneticPr fontId="0" type="noConversion"/>
  </si>
  <si>
    <r>
      <rPr>
        <sz val="14"/>
        <rFont val="微軟正黑體"/>
        <family val="2"/>
        <charset val="136"/>
      </rPr>
      <t>刑偵</t>
    </r>
    <r>
      <rPr>
        <sz val="14"/>
        <rFont val="Times New Roman"/>
        <family val="2"/>
      </rPr>
      <t>12</t>
    </r>
    <r>
      <rPr>
        <sz val="14"/>
        <rFont val="Times New Roman"/>
        <family val="2"/>
        <charset val="136"/>
      </rPr>
      <t xml:space="preserve"> D.I.D. 12 (25 EPI)</t>
    </r>
    <phoneticPr fontId="0" type="noConversion"/>
  </si>
  <si>
    <r>
      <rPr>
        <sz val="13"/>
        <rFont val="細明體"/>
        <family val="1"/>
        <charset val="136"/>
      </rPr>
      <t>中年好聲音</t>
    </r>
    <r>
      <rPr>
        <sz val="13"/>
        <rFont val="Times New Roman"/>
        <family val="1"/>
      </rPr>
      <t>3</t>
    </r>
    <r>
      <rPr>
        <sz val="13"/>
        <rFont val="細明體"/>
        <family val="1"/>
        <charset val="136"/>
      </rPr>
      <t>紅白大戰</t>
    </r>
    <r>
      <rPr>
        <sz val="13"/>
        <rFont val="Times New Roman"/>
        <family val="1"/>
      </rPr>
      <t xml:space="preserve"> #29</t>
    </r>
    <phoneticPr fontId="0" type="noConversion"/>
  </si>
  <si>
    <t>女神配對計劃 花生搶先看</t>
    <phoneticPr fontId="0" type="noConversion"/>
  </si>
  <si>
    <t>WK 22</t>
    <phoneticPr fontId="0" type="noConversion"/>
  </si>
  <si>
    <t>PERIOD: 2 - 8 Jun 2025</t>
    <phoneticPr fontId="0" type="noConversion"/>
  </si>
  <si>
    <t># 4</t>
    <phoneticPr fontId="0" type="noConversion"/>
  </si>
  <si>
    <r>
      <rPr>
        <sz val="14"/>
        <rFont val="細明體"/>
        <family val="3"/>
        <charset val="136"/>
      </rPr>
      <t>浪族闊少爺</t>
    </r>
    <r>
      <rPr>
        <sz val="14"/>
        <rFont val="Times New Roman"/>
        <family val="1"/>
      </rPr>
      <t xml:space="preserve"> LIFE OF HIS OWN, A (20 EPI)</t>
    </r>
    <phoneticPr fontId="0" type="noConversion"/>
  </si>
  <si>
    <t># 1349</t>
    <phoneticPr fontId="0" type="noConversion"/>
  </si>
  <si>
    <t># 1731</t>
    <phoneticPr fontId="0" type="noConversion"/>
  </si>
  <si>
    <t># 18</t>
    <phoneticPr fontId="0" type="noConversion"/>
  </si>
  <si>
    <t># 12</t>
    <phoneticPr fontId="0" type="noConversion"/>
  </si>
  <si>
    <t># 1886</t>
    <phoneticPr fontId="0" type="noConversion"/>
  </si>
  <si>
    <t># 13</t>
    <phoneticPr fontId="0" type="noConversion"/>
  </si>
  <si>
    <t>Bangkok Foodbusters (7 EPI)</t>
    <phoneticPr fontId="0" type="noConversion"/>
  </si>
  <si>
    <r>
      <t xml:space="preserve">800619952 (Sub: Chi)(CC) </t>
    </r>
    <r>
      <rPr>
        <sz val="12"/>
        <rFont val="微軟正黑體"/>
        <family val="1"/>
        <charset val="136"/>
      </rPr>
      <t>吃貨橫掃曼谷</t>
    </r>
    <phoneticPr fontId="0" type="noConversion"/>
  </si>
  <si>
    <t>Gourmet Express - Hong Kong &amp; Taiwan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</si>
  <si>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92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</si>
  <si>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93</t>
    </r>
    <phoneticPr fontId="0" type="noConversion"/>
  </si>
  <si>
    <r>
      <t>美食新聞報道 (*港台篇)</t>
    </r>
    <r>
      <rPr>
        <sz val="14"/>
        <rFont val="Times New Roman"/>
        <family val="1"/>
        <charset val="136"/>
      </rPr>
      <t xml:space="preserve"> #3</t>
    </r>
    <phoneticPr fontId="0" type="noConversion"/>
  </si>
  <si>
    <t>親民的品味 #12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</si>
  <si>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400</t>
    </r>
    <phoneticPr fontId="0" type="noConversion"/>
  </si>
  <si>
    <t># 153</t>
    <phoneticPr fontId="0" type="noConversion"/>
  </si>
  <si>
    <t># 2568</t>
    <phoneticPr fontId="0" type="noConversion"/>
  </si>
  <si>
    <t># 3778</t>
    <phoneticPr fontId="0" type="noConversion"/>
  </si>
  <si>
    <t># 3781              2315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</si>
  <si>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#109-112</t>
    </r>
    <phoneticPr fontId="0" type="noConversion"/>
  </si>
  <si>
    <t># 85</t>
    <phoneticPr fontId="0" type="noConversion"/>
  </si>
  <si>
    <t># 86</t>
    <phoneticPr fontId="0" type="noConversion"/>
  </si>
  <si>
    <t># 87</t>
  </si>
  <si>
    <t># 88</t>
  </si>
  <si>
    <t># 89</t>
  </si>
  <si>
    <t># 152</t>
    <phoneticPr fontId="0" type="noConversion"/>
  </si>
  <si>
    <t># 2567</t>
    <phoneticPr fontId="0" type="noConversion"/>
  </si>
  <si>
    <t># 10</t>
    <phoneticPr fontId="0" type="noConversion"/>
  </si>
  <si>
    <t># 1885</t>
    <phoneticPr fontId="0" type="noConversion"/>
  </si>
  <si>
    <t># 7 - 8</t>
    <phoneticPr fontId="0" type="noConversion"/>
  </si>
  <si>
    <t># 9 - 10</t>
    <phoneticPr fontId="0" type="noConversion"/>
  </si>
  <si>
    <r>
      <rPr>
        <sz val="14"/>
        <rFont val="新細明體"/>
        <family val="1"/>
        <charset val="136"/>
      </rPr>
      <t>有個閨密叫祖藍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</si>
  <si>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22</t>
    </r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</si>
  <si>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253</t>
    </r>
    <phoneticPr fontId="0" type="noConversion"/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</si>
  <si>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</t>
    </r>
    <phoneticPr fontId="0" type="noConversion"/>
  </si>
  <si>
    <t>Liza's On Line (18 EPI)</t>
  </si>
  <si>
    <t>800549830 (Sub: Chi)  (CC)</t>
    <phoneticPr fontId="0" type="noConversion"/>
  </si>
  <si>
    <t>李兆基博士紀念特輯 • 和光同塵 #2</t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</si>
  <si>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21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</si>
  <si>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21</t>
    </r>
    <phoneticPr fontId="0" type="noConversion"/>
  </si>
  <si>
    <r>
      <rPr>
        <sz val="13"/>
        <rFont val="細明體"/>
        <family val="3"/>
        <charset val="136"/>
      </rPr>
      <t>萬眾同心公益金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直播</t>
    </r>
    <r>
      <rPr>
        <sz val="13"/>
        <rFont val="Times New Roman"/>
        <family val="1"/>
      </rPr>
      <t>)</t>
    </r>
    <phoneticPr fontId="0" type="noConversion"/>
  </si>
  <si>
    <t>Community Chest Charity Show 2025 (Live)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</si>
  <si>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23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</si>
  <si>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23</t>
    </r>
    <phoneticPr fontId="0" type="noConversion"/>
  </si>
  <si>
    <t>萬眾同心公益金</t>
  </si>
  <si>
    <t>吃貨橫掃曼谷</t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</si>
  <si>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1</t>
    </r>
    <phoneticPr fontId="0" type="noConversion"/>
  </si>
  <si>
    <t>A Date with Goddess (12 EPI)</t>
    <phoneticPr fontId="0" type="noConversion"/>
  </si>
  <si>
    <t>TBC (Sub: *Chi) (OP)</t>
    <phoneticPr fontId="0" type="noConversion"/>
  </si>
  <si>
    <t>J Music #87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</si>
  <si>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42</t>
    </r>
    <phoneticPr fontId="0" type="noConversion"/>
  </si>
  <si>
    <t># 158</t>
    <phoneticPr fontId="0" type="noConversion"/>
  </si>
  <si>
    <t>萬眾同心公益金</t>
    <phoneticPr fontId="0" type="noConversion"/>
  </si>
  <si>
    <t>800652311 (Sub: Chi) (CC)</t>
  </si>
  <si>
    <t>Ink Side Story (15 EPI)</t>
  </si>
  <si>
    <t>紋人多故事 # 7</t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</si>
  <si>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</si>
  <si>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</si>
  <si>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</si>
  <si>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1</t>
    </r>
    <phoneticPr fontId="0" type="noConversion"/>
  </si>
  <si>
    <t>解風東京 # 12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</si>
  <si>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</si>
  <si>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23</t>
    <phoneticPr fontId="0" type="noConversion"/>
  </si>
  <si>
    <t>PERIOD: 9 - 15 Jun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</si>
  <si>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</si>
  <si>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159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</si>
  <si>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</si>
  <si>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細明體"/>
        <family val="3"/>
        <charset val="136"/>
      </rPr>
      <t>浪族闊少爺</t>
    </r>
    <r>
      <rPr>
        <sz val="14"/>
        <rFont val="Times New Roman"/>
        <family val="1"/>
      </rPr>
      <t xml:space="preserve"> LIFE OF HIS OWN, A (20 EPI)</t>
    </r>
  </si>
  <si>
    <t># 2572</t>
    <phoneticPr fontId="0" type="noConversion"/>
  </si>
  <si>
    <t># 1356</t>
    <phoneticPr fontId="0" type="noConversion"/>
  </si>
  <si>
    <r>
      <t>(R)</t>
    </r>
    <r>
      <rPr>
        <sz val="14"/>
        <rFont val="細明體"/>
        <family val="1"/>
        <charset val="136"/>
      </rPr>
      <t>一日打工限定</t>
    </r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</si>
  <si>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</si>
  <si>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# 11 - 12</t>
    <phoneticPr fontId="0" type="noConversion"/>
  </si>
  <si>
    <t># 13 - 14</t>
    <phoneticPr fontId="0" type="noConversion"/>
  </si>
  <si>
    <t># 15</t>
    <phoneticPr fontId="0" type="noConversion"/>
  </si>
  <si>
    <t># 1890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</si>
  <si>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42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</si>
  <si>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254</t>
    </r>
  </si>
  <si>
    <t>800587952 (Sub: Chi) (CC)</t>
    <phoneticPr fontId="0" type="noConversion"/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</si>
  <si>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1</t>
    </r>
  </si>
  <si>
    <t xml:space="preserve">Bong Bong, Amigo! (Sr.2) (9 EPI) </t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</si>
  <si>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2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</si>
  <si>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</si>
  <si>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23</t>
    </r>
  </si>
  <si>
    <t># 1736</t>
    <phoneticPr fontId="0" type="noConversion"/>
  </si>
  <si>
    <r>
      <rPr>
        <sz val="14"/>
        <rFont val="細明體"/>
        <family val="3"/>
        <charset val="136"/>
      </rPr>
      <t>寵你一世</t>
    </r>
    <r>
      <rPr>
        <sz val="14"/>
        <rFont val="Times New Roman"/>
        <family val="1"/>
      </rPr>
      <t xml:space="preserve"> # 1</t>
    </r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</si>
  <si>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#25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</si>
  <si>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22</t>
    </r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</si>
  <si>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1</t>
    </r>
  </si>
  <si>
    <r>
      <rPr>
        <sz val="14"/>
        <rFont val="細明體"/>
        <family val="1"/>
        <charset val="136"/>
      </rPr>
      <t>尋找世界另一個我</t>
    </r>
    <r>
      <rPr>
        <sz val="14"/>
        <rFont val="Times New Roman"/>
        <family val="1"/>
        <charset val="136"/>
      </rPr>
      <t xml:space="preserve"> </t>
    </r>
    <r>
      <rPr>
        <sz val="14"/>
        <rFont val="細明體"/>
        <family val="1"/>
        <charset val="136"/>
      </rPr>
      <t>台灣篇</t>
    </r>
    <r>
      <rPr>
        <sz val="14"/>
        <rFont val="Times New Roman"/>
        <family val="1"/>
      </rPr>
      <t xml:space="preserve"> Another Me (8 EPI)</t>
    </r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</si>
  <si>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(Sr.2) (10 EPI)</t>
    </r>
  </si>
  <si>
    <r>
      <t>爸知弊! 你嚟湊吖!</t>
    </r>
    <r>
      <rPr>
        <sz val="14"/>
        <rFont val="Times New Roman"/>
        <family val="1"/>
      </rPr>
      <t>My Papa, My Hero (10 EPI)</t>
    </r>
  </si>
  <si>
    <r>
      <rPr>
        <sz val="14"/>
        <rFont val="新細明體"/>
        <family val="1"/>
        <charset val="136"/>
      </rPr>
      <t>出走地圖</t>
    </r>
    <r>
      <rPr>
        <sz val="14"/>
        <rFont val="Times New Roman"/>
        <family val="1"/>
      </rPr>
      <t xml:space="preserve"> Off the Grid (Sr.2) (20 EPI)</t>
    </r>
  </si>
  <si>
    <r>
      <rPr>
        <sz val="14"/>
        <rFont val="Times New Roman"/>
        <family val="1"/>
      </rPr>
      <t xml:space="preserve">DM </t>
    </r>
    <r>
      <rPr>
        <sz val="14"/>
        <rFont val="細明體"/>
        <family val="1"/>
        <charset val="136"/>
      </rPr>
      <t>旅導遊</t>
    </r>
    <r>
      <rPr>
        <sz val="14"/>
        <rFont val="新細明體"/>
        <family val="1"/>
        <charset val="136"/>
      </rPr>
      <t xml:space="preserve"> </t>
    </r>
    <r>
      <rPr>
        <sz val="14"/>
        <rFont val="Times New Roman"/>
        <family val="1"/>
      </rPr>
      <t>DM Me Now (10 EPI)</t>
    </r>
  </si>
  <si>
    <r>
      <rPr>
        <sz val="14"/>
        <rFont val="細明體"/>
        <family val="3"/>
        <charset val="136"/>
      </rPr>
      <t>一條麻甩在汕頭</t>
    </r>
    <r>
      <rPr>
        <sz val="14"/>
        <rFont val="Times New Roman"/>
        <family val="1"/>
      </rPr>
      <t xml:space="preserve"> # 12</t>
    </r>
  </si>
  <si>
    <r>
      <t xml:space="preserve"># </t>
    </r>
    <r>
      <rPr>
        <sz val="14"/>
        <rFont val="細明體"/>
        <family val="1"/>
        <charset val="136"/>
      </rPr>
      <t>3</t>
    </r>
  </si>
  <si>
    <t># 19</t>
    <phoneticPr fontId="0" type="noConversion"/>
  </si>
  <si>
    <r>
      <t xml:space="preserve">800619952 (Sub: Chi)(CC) </t>
    </r>
    <r>
      <rPr>
        <sz val="12"/>
        <rFont val="微軟正黑體"/>
        <family val="1"/>
        <charset val="136"/>
      </rPr>
      <t>吃貨橫掃曼谷</t>
    </r>
  </si>
  <si>
    <r>
      <t xml:space="preserve">800620731 (Sub: Chi)(CC) </t>
    </r>
    <r>
      <rPr>
        <sz val="12"/>
        <rFont val="微軟正黑體"/>
        <family val="1"/>
        <charset val="136"/>
      </rPr>
      <t>解風東京</t>
    </r>
  </si>
  <si>
    <r>
      <rPr>
        <sz val="14"/>
        <rFont val="微軟正黑體"/>
        <family val="1"/>
        <charset val="136"/>
      </rPr>
      <t>成人教科書</t>
    </r>
    <r>
      <rPr>
        <sz val="14"/>
        <rFont val="Times New Roman"/>
        <family val="1"/>
      </rPr>
      <t xml:space="preserve"> Lifecyclopedia (12 EPI)</t>
    </r>
  </si>
  <si>
    <r>
      <rPr>
        <sz val="14"/>
        <rFont val="細明體"/>
        <family val="3"/>
        <charset val="136"/>
      </rPr>
      <t>香港系列之原味道</t>
    </r>
    <r>
      <rPr>
        <sz val="14"/>
        <rFont val="Times New Roman"/>
        <family val="1"/>
      </rPr>
      <t xml:space="preserve"> # 9 (9 EPI)</t>
    </r>
  </si>
  <si>
    <t># 7</t>
    <phoneticPr fontId="0" type="noConversion"/>
  </si>
  <si>
    <t># 1891</t>
    <phoneticPr fontId="0" type="noConversion"/>
  </si>
  <si>
    <t>錦心似玉 The Sword and the Brocade (45 EPI)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</si>
  <si>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</si>
  <si>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23</t>
    </r>
  </si>
  <si>
    <r>
      <t xml:space="preserve">(R)            </t>
    </r>
    <r>
      <rPr>
        <sz val="14"/>
        <rFont val="微軟正黑體"/>
        <family val="1"/>
        <charset val="136"/>
      </rPr>
      <t>成人教科書</t>
    </r>
    <r>
      <rPr>
        <sz val="14"/>
        <rFont val="Times New Roman"/>
        <family val="1"/>
        <charset val="136"/>
      </rPr>
      <t xml:space="preserve"> Lifecyclopedia (12 EPI)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</si>
  <si>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</si>
  <si>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</si>
  <si>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94</t>
    </r>
  </si>
  <si>
    <r>
      <t>美食新聞報道</t>
    </r>
    <r>
      <rPr>
        <sz val="14"/>
        <rFont val="Times New Roman"/>
        <family val="1"/>
        <charset val="136"/>
      </rPr>
      <t xml:space="preserve"> # 95</t>
    </r>
  </si>
  <si>
    <r>
      <t>美食新聞報道 (*港台篇)</t>
    </r>
    <r>
      <rPr>
        <sz val="14"/>
        <rFont val="Times New Roman"/>
        <family val="1"/>
        <charset val="136"/>
      </rPr>
      <t xml:space="preserve"> # 4</t>
    </r>
  </si>
  <si>
    <t>親民的品味 #14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</si>
  <si>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401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</si>
  <si>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22</t>
    </r>
  </si>
  <si>
    <r>
      <t xml:space="preserve">Vital Lifeline 2025   </t>
    </r>
    <r>
      <rPr>
        <b/>
        <sz val="14"/>
        <rFont val="Times New Roman"/>
        <family val="1"/>
      </rPr>
      <t>1930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</si>
  <si>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</si>
  <si>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160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</si>
  <si>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</si>
  <si>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2573</t>
    <phoneticPr fontId="0" type="noConversion"/>
  </si>
  <si>
    <t>Paws of Love (4 EPI)</t>
    <phoneticPr fontId="0" type="noConversion"/>
  </si>
  <si>
    <t>800654213 (Sub: *Chi) (OP)</t>
    <phoneticPr fontId="0" type="noConversion"/>
  </si>
  <si>
    <r>
      <rPr>
        <sz val="14"/>
        <rFont val="微軟正黑體"/>
        <family val="2"/>
        <charset val="136"/>
      </rPr>
      <t>刑偵</t>
    </r>
    <r>
      <rPr>
        <sz val="14"/>
        <rFont val="Times New Roman"/>
        <family val="2"/>
      </rPr>
      <t>12</t>
    </r>
    <r>
      <rPr>
        <sz val="14"/>
        <rFont val="Times New Roman"/>
        <family val="2"/>
        <charset val="136"/>
      </rPr>
      <t xml:space="preserve"> D.I.D. 12 (25 EPI)</t>
    </r>
  </si>
  <si>
    <t>Hong Kong: A Feast of Local Flavours</t>
    <phoneticPr fontId="0" type="noConversion"/>
  </si>
  <si>
    <t># 16</t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</si>
  <si>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2</t>
    </r>
  </si>
  <si>
    <r>
      <rPr>
        <sz val="14"/>
        <rFont val="細明體"/>
        <family val="2"/>
        <charset val="136"/>
      </rPr>
      <t>相思令</t>
    </r>
    <r>
      <rPr>
        <sz val="14"/>
        <rFont val="Times New Roman"/>
        <family val="1"/>
      </rPr>
      <t xml:space="preserve"> Everlasting Longing (30 EPI)</t>
    </r>
  </si>
  <si>
    <t>TBC</t>
    <phoneticPr fontId="0" type="noConversion"/>
  </si>
  <si>
    <t>800647325 (Sub: *Chi) (OP)</t>
    <phoneticPr fontId="0" type="noConversion"/>
  </si>
  <si>
    <r>
      <rPr>
        <sz val="14"/>
        <rFont val="細明體"/>
        <family val="3"/>
        <charset val="136"/>
      </rPr>
      <t>人生美食地圖</t>
    </r>
    <r>
      <rPr>
        <sz val="14"/>
        <rFont val="Times New Roman"/>
        <family val="1"/>
      </rPr>
      <t xml:space="preserve"> - </t>
    </r>
    <r>
      <rPr>
        <sz val="14"/>
        <rFont val="細明體"/>
        <family val="3"/>
        <charset val="136"/>
      </rPr>
      <t>東京篇</t>
    </r>
    <r>
      <rPr>
        <sz val="14"/>
        <rFont val="Times New Roman"/>
        <family val="1"/>
      </rPr>
      <t xml:space="preserve"> Foodprint Tokyo (10 EPI)</t>
    </r>
  </si>
  <si>
    <t>Med with Doc (26 EPI)</t>
    <phoneticPr fontId="0" type="noConversion"/>
  </si>
  <si>
    <t>J Music #88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</si>
  <si>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</si>
  <si>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24</t>
    </r>
  </si>
  <si>
    <t># 3782</t>
    <phoneticPr fontId="0" type="noConversion"/>
  </si>
  <si>
    <t># 3785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</si>
  <si>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43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</si>
  <si>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2</t>
    </r>
  </si>
  <si>
    <t>解風東京 # 13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</si>
  <si>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</si>
  <si>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90</t>
    <phoneticPr fontId="0" type="noConversion"/>
  </si>
  <si>
    <t># 91</t>
    <phoneticPr fontId="0" type="noConversion"/>
  </si>
  <si>
    <t># 92</t>
  </si>
  <si>
    <t># 93</t>
  </si>
  <si>
    <t># 94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</si>
  <si>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#113-117</t>
    </r>
  </si>
  <si>
    <t>800648584 (Sub: *Chi) (OP)</t>
  </si>
  <si>
    <r>
      <rPr>
        <sz val="13"/>
        <rFont val="細明體"/>
        <family val="3"/>
        <charset val="136"/>
      </rPr>
      <t>中年好聲音</t>
    </r>
    <r>
      <rPr>
        <sz val="13"/>
        <rFont val="Times New Roman"/>
        <family val="1"/>
      </rPr>
      <t>321</t>
    </r>
    <r>
      <rPr>
        <sz val="13"/>
        <rFont val="細明體"/>
        <family val="3"/>
        <charset val="136"/>
      </rPr>
      <t>經典大戰</t>
    </r>
    <r>
      <rPr>
        <sz val="13"/>
        <rFont val="Times New Roman"/>
        <family val="1"/>
      </rPr>
      <t xml:space="preserve"> # 30</t>
    </r>
  </si>
  <si>
    <t>Midlife, Sing &amp; Shine! 3 (31 EPI)</t>
  </si>
  <si>
    <t xml:space="preserve">(R)        </t>
  </si>
  <si>
    <r>
      <t>中年好聲音</t>
    </r>
    <r>
      <rPr>
        <sz val="14"/>
        <rFont val="Times New Roman"/>
        <family val="1"/>
      </rPr>
      <t>321</t>
    </r>
    <r>
      <rPr>
        <sz val="14"/>
        <rFont val="細明體"/>
        <family val="3"/>
        <charset val="136"/>
      </rPr>
      <t>經典大戰</t>
    </r>
    <r>
      <rPr>
        <sz val="14"/>
        <rFont val="Times New Roman"/>
        <family val="1"/>
      </rPr>
      <t xml:space="preserve"> # 30</t>
    </r>
  </si>
  <si>
    <t>美食新聞報道 # 94</t>
  </si>
  <si>
    <t>超能力學院 #1</t>
  </si>
  <si>
    <r>
      <rPr>
        <sz val="13"/>
        <rFont val="細明體"/>
        <family val="3"/>
        <charset val="136"/>
      </rPr>
      <t>中年好聲音</t>
    </r>
    <r>
      <rPr>
        <sz val="13"/>
        <rFont val="Times New Roman"/>
        <family val="1"/>
      </rPr>
      <t>321</t>
    </r>
    <r>
      <rPr>
        <sz val="13"/>
        <rFont val="細明體"/>
        <family val="3"/>
        <charset val="136"/>
      </rPr>
      <t>經典大戰</t>
    </r>
    <r>
      <rPr>
        <sz val="13"/>
        <rFont val="Times New Roman"/>
        <family val="1"/>
      </rPr>
      <t xml:space="preserve"> # 31</t>
    </r>
  </si>
  <si>
    <t>紋人多故事 # 8</t>
  </si>
  <si>
    <t>800649483 (Sub: *Chi) (OP)</t>
  </si>
  <si>
    <t>TBC (Sub: *Chi) (OP)</t>
  </si>
  <si>
    <t>Made In Shantou (13 EPI)</t>
  </si>
  <si>
    <t>A Date with Goddess (12 EPI)</t>
  </si>
  <si>
    <t>800655642 (Sub: Chi) (CC)</t>
  </si>
  <si>
    <t># 1</t>
  </si>
  <si>
    <t># 2</t>
  </si>
  <si>
    <t>J Music #88</t>
  </si>
  <si>
    <t>0445</t>
  </si>
  <si>
    <t>勁歌金榜 # 24</t>
  </si>
  <si>
    <t>800651211 (Sub: *Chi) (OP)</t>
  </si>
  <si>
    <t>Hands Up   Hands Up 2025</t>
  </si>
  <si>
    <t># 1357</t>
  </si>
  <si>
    <t># 1358</t>
  </si>
  <si>
    <t># 1359</t>
  </si>
  <si>
    <t># 1360</t>
  </si>
  <si>
    <t># 1361</t>
  </si>
  <si>
    <t># 1362</t>
  </si>
  <si>
    <t>J Music #87</t>
  </si>
  <si>
    <r>
      <rPr>
        <sz val="12"/>
        <rFont val="細明體"/>
        <family val="3"/>
        <charset val="136"/>
      </rPr>
      <t>中年好聲音</t>
    </r>
    <r>
      <rPr>
        <sz val="12"/>
        <rFont val="Times New Roman"/>
        <family val="3"/>
      </rPr>
      <t>321</t>
    </r>
    <r>
      <rPr>
        <sz val="12"/>
        <rFont val="細明體"/>
        <family val="3"/>
        <charset val="136"/>
      </rPr>
      <t>經典大戰</t>
    </r>
    <r>
      <rPr>
        <sz val="12"/>
        <rFont val="Times New Roman"/>
        <family val="3"/>
      </rPr>
      <t xml:space="preserve"> # 30</t>
    </r>
  </si>
  <si>
    <t>先知命局呈獻︰《超能力學院》 Academy of Super Power (12 EPI)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</si>
  <si>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</si>
  <si>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WK 24</t>
    <phoneticPr fontId="0" type="noConversion"/>
  </si>
  <si>
    <t>PERIOD: 16 - 22 Jun 2025</t>
    <phoneticPr fontId="0" type="noConversion"/>
  </si>
  <si>
    <t># 166</t>
    <phoneticPr fontId="0" type="noConversion"/>
  </si>
  <si>
    <t>街坊財爺 My Life As Loan Shark (25 EPI)</t>
    <phoneticPr fontId="0" type="noConversion"/>
  </si>
  <si>
    <t># 2577</t>
    <phoneticPr fontId="0" type="noConversion"/>
  </si>
  <si>
    <t># 14</t>
    <phoneticPr fontId="0" type="noConversion"/>
  </si>
  <si>
    <t># 1363</t>
    <phoneticPr fontId="0" type="noConversion"/>
  </si>
  <si>
    <t># 15 - 16</t>
    <phoneticPr fontId="0" type="noConversion"/>
  </si>
  <si>
    <t># 17 - 18</t>
    <phoneticPr fontId="0" type="noConversion"/>
  </si>
  <si>
    <t># 20</t>
    <phoneticPr fontId="0" type="noConversion"/>
  </si>
  <si>
    <t># 1895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</si>
  <si>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255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</si>
  <si>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2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</si>
  <si>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</si>
  <si>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24</t>
    </r>
  </si>
  <si>
    <t># 1741</t>
    <phoneticPr fontId="0" type="noConversion"/>
  </si>
  <si>
    <t>超能力學院 #2</t>
    <phoneticPr fontId="0" type="noConversion"/>
  </si>
  <si>
    <t>超能力學院 #3</t>
    <phoneticPr fontId="0" type="noConversion"/>
  </si>
  <si>
    <r>
      <t>中年好聲音</t>
    </r>
    <r>
      <rPr>
        <sz val="12"/>
        <rFont val="Times New Roman"/>
        <family val="3"/>
        <charset val="136"/>
      </rPr>
      <t>321</t>
    </r>
    <r>
      <rPr>
        <sz val="12"/>
        <rFont val="細明體"/>
        <family val="3"/>
        <charset val="136"/>
      </rPr>
      <t>經典大戰</t>
    </r>
    <r>
      <rPr>
        <sz val="12"/>
        <rFont val="Times New Roman"/>
        <family val="3"/>
        <charset val="136"/>
      </rPr>
      <t xml:space="preserve"> # 31</t>
    </r>
  </si>
  <si>
    <r>
      <rPr>
        <sz val="14"/>
        <rFont val="細明體"/>
        <family val="3"/>
        <charset val="136"/>
      </rPr>
      <t>寵你一世</t>
    </r>
    <r>
      <rPr>
        <sz val="14"/>
        <rFont val="Times New Roman"/>
        <family val="1"/>
      </rPr>
      <t xml:space="preserve"> # 2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</si>
  <si>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9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</si>
  <si>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23</t>
    </r>
  </si>
  <si>
    <r>
      <t xml:space="preserve"># </t>
    </r>
    <r>
      <rPr>
        <sz val="14"/>
        <rFont val="細明體"/>
        <family val="1"/>
        <charset val="136"/>
      </rPr>
      <t>4</t>
    </r>
  </si>
  <si>
    <t># 6</t>
    <phoneticPr fontId="0" type="noConversion"/>
  </si>
  <si>
    <r>
      <rPr>
        <sz val="14"/>
        <rFont val="細明體"/>
        <family val="1"/>
        <charset val="136"/>
      </rPr>
      <t>一齊企硬</t>
    </r>
    <r>
      <rPr>
        <sz val="14"/>
        <rFont val="Microsoft JhengHei UI"/>
        <family val="1"/>
        <charset val="1"/>
      </rPr>
      <t>‧</t>
    </r>
    <r>
      <rPr>
        <sz val="14"/>
        <rFont val="細明體"/>
        <family val="1"/>
        <charset val="136"/>
      </rPr>
      <t>唔</t>
    </r>
    <r>
      <rPr>
        <sz val="14"/>
        <rFont val="Times New Roman"/>
        <family val="1"/>
      </rPr>
      <t>Take</t>
    </r>
    <r>
      <rPr>
        <sz val="14"/>
        <rFont val="細明體"/>
        <family val="1"/>
        <charset val="136"/>
      </rPr>
      <t>嘢</t>
    </r>
  </si>
  <si>
    <t>紋人多故事 # 8</t>
    <phoneticPr fontId="0" type="noConversion"/>
  </si>
  <si>
    <t># 9</t>
    <phoneticPr fontId="0" type="noConversion"/>
  </si>
  <si>
    <t># 1896</t>
    <phoneticPr fontId="0" type="noConversion"/>
  </si>
  <si>
    <t>800585083 (CA/MA) (Sub: Chi) (CC)</t>
    <phoneticPr fontId="0" type="noConversion"/>
  </si>
  <si>
    <t>錦心似玉 The Sword and the Brocade (45 EPI</t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</si>
  <si>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25</t>
    </r>
  </si>
  <si>
    <t>800648576 (Sub: Chi) (CC)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</si>
  <si>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96</t>
    </r>
  </si>
  <si>
    <r>
      <t>美食新聞報道</t>
    </r>
    <r>
      <rPr>
        <sz val="14"/>
        <rFont val="Times New Roman"/>
        <family val="1"/>
        <charset val="136"/>
      </rPr>
      <t xml:space="preserve"> # 97</t>
    </r>
  </si>
  <si>
    <r>
      <t>美食新聞報道 (*港台篇)</t>
    </r>
    <r>
      <rPr>
        <sz val="14"/>
        <rFont val="Times New Roman"/>
        <family val="1"/>
        <charset val="136"/>
      </rPr>
      <t xml:space="preserve"> # 5</t>
    </r>
  </si>
  <si>
    <t>冲遊泰國 #1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</si>
  <si>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402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</si>
  <si>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23</t>
    </r>
  </si>
  <si>
    <t>Thai Rogered (Sr.10) (12 EPI)</t>
    <phoneticPr fontId="0" type="noConversion"/>
  </si>
  <si>
    <t># 167</t>
    <phoneticPr fontId="0" type="noConversion"/>
  </si>
  <si>
    <t># 2578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</si>
  <si>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1</t>
    </r>
  </si>
  <si>
    <r>
      <rPr>
        <sz val="14"/>
        <rFont val="Times New Roman"/>
        <family val="3"/>
      </rPr>
      <t>Grand</t>
    </r>
    <r>
      <rPr>
        <sz val="14"/>
        <rFont val="微軟正黑體"/>
        <family val="3"/>
        <charset val="136"/>
      </rPr>
      <t>住去利物浦</t>
    </r>
    <r>
      <rPr>
        <sz val="14"/>
        <rFont val="Times New Roman"/>
        <family val="1"/>
      </rPr>
      <t xml:space="preserve"> # 1 (2 EPI)</t>
    </r>
  </si>
  <si>
    <t>Super Trio - Welcome Summer Battle!</t>
  </si>
  <si>
    <t>Le Grand Tour de Liverpool</t>
    <phoneticPr fontId="0" type="noConversion"/>
  </si>
  <si>
    <t># 21</t>
    <phoneticPr fontId="0" type="noConversion"/>
  </si>
  <si>
    <t>800656541 (Sub: *Chi) (OP)</t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</si>
  <si>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3</t>
    </r>
  </si>
  <si>
    <t>800655642 (Sub: Chi) (CC)</t>
    <phoneticPr fontId="0" type="noConversion"/>
  </si>
  <si>
    <t>先知命局呈獻︰《超能力學院》 Academy of Super Power (12 EPI)</t>
    <phoneticPr fontId="0" type="noConversion"/>
  </si>
  <si>
    <t>J Music #89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</si>
  <si>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25</t>
    </r>
  </si>
  <si>
    <t># 3786</t>
    <phoneticPr fontId="0" type="noConversion"/>
  </si>
  <si>
    <t># 3789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</si>
  <si>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44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</si>
  <si>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3</t>
    </r>
  </si>
  <si>
    <t>解風東京 # 14</t>
    <phoneticPr fontId="0" type="noConversion"/>
  </si>
  <si>
    <t># 95</t>
    <phoneticPr fontId="0" type="noConversion"/>
  </si>
  <si>
    <t># 96</t>
    <phoneticPr fontId="0" type="noConversion"/>
  </si>
  <si>
    <t># 97</t>
  </si>
  <si>
    <t># 98</t>
  </si>
  <si>
    <t># 99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</si>
  <si>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#118-122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</si>
  <si>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</si>
  <si>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25</t>
    <phoneticPr fontId="0" type="noConversion"/>
  </si>
  <si>
    <t>PERIOD: 23 - 29 Jun 2025</t>
    <phoneticPr fontId="0" type="noConversion"/>
  </si>
  <si>
    <t># 173</t>
    <phoneticPr fontId="0" type="noConversion"/>
  </si>
  <si>
    <t># 2582</t>
    <phoneticPr fontId="0" type="noConversion"/>
  </si>
  <si>
    <t># 1370</t>
    <phoneticPr fontId="0" type="noConversion"/>
  </si>
  <si>
    <r>
      <t>(R)</t>
    </r>
    <r>
      <rPr>
        <sz val="14"/>
        <rFont val="細明體"/>
        <family val="1"/>
        <charset val="136"/>
      </rPr>
      <t>人生美食地圖</t>
    </r>
    <r>
      <rPr>
        <sz val="14"/>
        <rFont val="Times New Roman"/>
        <family val="1"/>
      </rPr>
      <t xml:space="preserve"> - </t>
    </r>
    <r>
      <rPr>
        <sz val="14"/>
        <rFont val="細明體"/>
        <family val="1"/>
        <charset val="136"/>
      </rPr>
      <t>東京篇</t>
    </r>
  </si>
  <si>
    <t># 19 - 20</t>
    <phoneticPr fontId="0" type="noConversion"/>
  </si>
  <si>
    <t># 21 - 22</t>
    <phoneticPr fontId="0" type="noConversion"/>
  </si>
  <si>
    <r>
      <t>刑偵</t>
    </r>
    <r>
      <rPr>
        <sz val="14"/>
        <rFont val="Times New Roman"/>
        <family val="1"/>
      </rPr>
      <t>12</t>
    </r>
  </si>
  <si>
    <t># 25</t>
    <phoneticPr fontId="0" type="noConversion"/>
  </si>
  <si>
    <t># 1900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</si>
  <si>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256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</si>
  <si>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3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</si>
  <si>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</si>
  <si>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25</t>
    </r>
  </si>
  <si>
    <t># 1746</t>
    <phoneticPr fontId="0" type="noConversion"/>
  </si>
  <si>
    <t xml:space="preserve">先知命局呈獻︰《超能力學院》 </t>
    <phoneticPr fontId="0" type="noConversion"/>
  </si>
  <si>
    <t>#4</t>
    <phoneticPr fontId="0" type="noConversion"/>
  </si>
  <si>
    <t>#5</t>
    <phoneticPr fontId="0" type="noConversion"/>
  </si>
  <si>
    <r>
      <rPr>
        <sz val="14"/>
        <rFont val="細明體"/>
        <family val="3"/>
        <charset val="136"/>
      </rPr>
      <t>寵你一世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</si>
  <si>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10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</si>
  <si>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24</t>
    </r>
  </si>
  <si>
    <t>800630420 (Sub: Chi) (CC)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</si>
  <si>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HERE WE GO, Off The Beaten Roads </t>
    </r>
  </si>
  <si>
    <r>
      <t xml:space="preserve"># </t>
    </r>
    <r>
      <rPr>
        <sz val="14"/>
        <rFont val="細明體"/>
        <family val="1"/>
        <charset val="136"/>
      </rPr>
      <t>5</t>
    </r>
  </si>
  <si>
    <t>BCT Summer Concert</t>
    <phoneticPr fontId="0" type="noConversion"/>
  </si>
  <si>
    <t>紋人多故事 # 9</t>
    <phoneticPr fontId="0" type="noConversion"/>
  </si>
  <si>
    <t># 1901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</si>
  <si>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26</t>
    </r>
  </si>
  <si>
    <t># 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</si>
  <si>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98</t>
    </r>
  </si>
  <si>
    <r>
      <t>美食新聞報道</t>
    </r>
    <r>
      <rPr>
        <sz val="14"/>
        <rFont val="Times New Roman"/>
        <family val="1"/>
        <charset val="136"/>
      </rPr>
      <t xml:space="preserve"> # 99</t>
    </r>
  </si>
  <si>
    <r>
      <t>美食新聞報道 (*港台篇)</t>
    </r>
    <r>
      <rPr>
        <sz val="14"/>
        <rFont val="Times New Roman"/>
        <family val="1"/>
        <charset val="136"/>
      </rPr>
      <t xml:space="preserve"> # 6</t>
    </r>
  </si>
  <si>
    <t>冲遊泰國 #2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</si>
  <si>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403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</si>
  <si>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24</t>
    </r>
  </si>
  <si>
    <t># 174</t>
    <phoneticPr fontId="0" type="noConversion"/>
  </si>
  <si>
    <t># 2583</t>
    <phoneticPr fontId="0" type="noConversion"/>
  </si>
  <si>
    <t>TBC (CA/MA) (Sub: Chi/Eng) (CC)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</si>
  <si>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2</t>
    </r>
  </si>
  <si>
    <r>
      <t>Grand</t>
    </r>
    <r>
      <rPr>
        <sz val="14"/>
        <rFont val="微軟正黑體"/>
        <family val="3"/>
        <charset val="136"/>
      </rPr>
      <t>住去利物浦</t>
    </r>
    <r>
      <rPr>
        <sz val="14"/>
        <rFont val="Times New Roman"/>
        <family val="1"/>
      </rPr>
      <t xml:space="preserve"> # 2 (2 EPI)</t>
    </r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</si>
  <si>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4</t>
    </r>
  </si>
  <si>
    <t># 26</t>
    <phoneticPr fontId="0" type="noConversion"/>
  </si>
  <si>
    <r>
      <rPr>
        <sz val="14"/>
        <rFont val="細明體"/>
        <family val="1"/>
        <charset val="136"/>
      </rPr>
      <t>養生之旅 湖北篇</t>
    </r>
    <r>
      <rPr>
        <sz val="14"/>
        <rFont val="Times New Roman"/>
        <family val="1"/>
      </rPr>
      <t xml:space="preserve"> TBC (5 EPI)</t>
    </r>
  </si>
  <si>
    <t>J Music #90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</si>
  <si>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26</t>
    </r>
  </si>
  <si>
    <t># 3790</t>
    <phoneticPr fontId="0" type="noConversion"/>
  </si>
  <si>
    <t># 3793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</si>
  <si>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45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</si>
  <si>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4</t>
    </r>
  </si>
  <si>
    <t>解風東京 # 15</t>
    <phoneticPr fontId="0" type="noConversion"/>
  </si>
  <si>
    <t># 100</t>
    <phoneticPr fontId="0" type="noConversion"/>
  </si>
  <si>
    <t># 101</t>
    <phoneticPr fontId="0" type="noConversion"/>
  </si>
  <si>
    <t># 102</t>
  </si>
  <si>
    <t># 103</t>
  </si>
  <si>
    <t># 104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</si>
  <si>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#123-127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</si>
  <si>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6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</si>
  <si>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26</t>
    <phoneticPr fontId="0" type="noConversion"/>
  </si>
  <si>
    <t>PERIOD: 30 - 6 Jul 2025</t>
    <phoneticPr fontId="0" type="noConversion"/>
  </si>
  <si>
    <t># 180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</si>
  <si>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</si>
  <si>
    <t># 2587</t>
    <phoneticPr fontId="0" type="noConversion"/>
  </si>
  <si>
    <t># 1377</t>
    <phoneticPr fontId="0" type="noConversion"/>
  </si>
  <si>
    <t># 23 - 24</t>
    <phoneticPr fontId="0" type="noConversion"/>
  </si>
  <si>
    <t># 25 - 26</t>
    <phoneticPr fontId="0" type="noConversion"/>
  </si>
  <si>
    <t># 1905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</si>
  <si>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257</t>
    </r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</si>
  <si>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4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</si>
  <si>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</si>
  <si>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26</t>
    </r>
  </si>
  <si>
    <t># 1751</t>
    <phoneticPr fontId="0" type="noConversion"/>
  </si>
  <si>
    <t>#6</t>
    <phoneticPr fontId="0" type="noConversion"/>
  </si>
  <si>
    <t>#7</t>
    <phoneticPr fontId="0" type="noConversion"/>
  </si>
  <si>
    <t>相思令</t>
    <phoneticPr fontId="0" type="noConversion"/>
  </si>
  <si>
    <r>
      <rPr>
        <sz val="14"/>
        <rFont val="細明體"/>
        <family val="3"/>
        <charset val="136"/>
      </rPr>
      <t>寵你一世</t>
    </r>
    <r>
      <rPr>
        <sz val="14"/>
        <rFont val="Times New Roman"/>
        <family val="1"/>
      </rPr>
      <t xml:space="preserve"> # 4</t>
    </r>
  </si>
  <si>
    <t># 30</t>
    <phoneticPr fontId="0" type="noConversion"/>
  </si>
  <si>
    <t xml:space="preserve">明愛暖萬心 </t>
    <phoneticPr fontId="0" type="noConversion"/>
  </si>
  <si>
    <r>
      <t xml:space="preserve"># </t>
    </r>
    <r>
      <rPr>
        <sz val="14"/>
        <rFont val="細明體"/>
        <family val="1"/>
        <charset val="136"/>
      </rPr>
      <t>6</t>
    </r>
  </si>
  <si>
    <t xml:space="preserve">800605406 (Sub: Chi)(CC) </t>
    <phoneticPr fontId="0" type="noConversion"/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</si>
  <si>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</si>
  <si>
    <t># 1906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</si>
  <si>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27</t>
    </r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</si>
  <si>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</si>
  <si>
    <r>
      <t>美食新聞報道</t>
    </r>
    <r>
      <rPr>
        <sz val="14"/>
        <rFont val="Times New Roman"/>
        <family val="1"/>
        <charset val="136"/>
      </rPr>
      <t xml:space="preserve"> # 100</t>
    </r>
  </si>
  <si>
    <r>
      <t>美食新聞報道</t>
    </r>
    <r>
      <rPr>
        <sz val="14"/>
        <rFont val="Times New Roman"/>
        <family val="1"/>
        <charset val="136"/>
      </rPr>
      <t xml:space="preserve"> # 101</t>
    </r>
  </si>
  <si>
    <r>
      <t>美食新聞報道 (*港台篇)</t>
    </r>
    <r>
      <rPr>
        <sz val="14"/>
        <rFont val="Times New Roman"/>
        <family val="1"/>
        <charset val="136"/>
      </rPr>
      <t xml:space="preserve"> # 7</t>
    </r>
  </si>
  <si>
    <t>冲遊泰國 #3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</si>
  <si>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404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</si>
  <si>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25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</si>
  <si>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25</t>
    </r>
  </si>
  <si>
    <t>Gourmet Express</t>
    <phoneticPr fontId="0" type="noConversion"/>
  </si>
  <si>
    <t># 181</t>
    <phoneticPr fontId="0" type="noConversion"/>
  </si>
  <si>
    <t># 2588</t>
    <phoneticPr fontId="0" type="noConversion"/>
  </si>
  <si>
    <r>
      <rPr>
        <sz val="13"/>
        <rFont val="細明體"/>
        <family val="3"/>
        <charset val="136"/>
      </rPr>
      <t>大師兄</t>
    </r>
    <r>
      <rPr>
        <sz val="13"/>
        <rFont val="Times New Roman"/>
        <family val="3"/>
      </rPr>
      <t>Welcome Summer</t>
    </r>
    <r>
      <rPr>
        <sz val="13"/>
        <rFont val="微軟正黑體"/>
        <family val="3"/>
        <charset val="136"/>
      </rPr>
      <t>大激戰</t>
    </r>
    <r>
      <rPr>
        <sz val="13"/>
        <rFont val="Times New Roman"/>
        <family val="1"/>
      </rPr>
      <t xml:space="preserve"> # 3</t>
    </r>
  </si>
  <si>
    <t>明愛暖萬心 (直播)</t>
    <phoneticPr fontId="0" type="noConversion"/>
  </si>
  <si>
    <t>Caritas Star Studded Charity Show 2025 (Live)</t>
    <phoneticPr fontId="0" type="noConversion"/>
  </si>
  <si>
    <r>
      <rPr>
        <sz val="13"/>
        <rFont val="細明體"/>
        <family val="3"/>
        <charset val="136"/>
      </rPr>
      <t>女神配對計劃</t>
    </r>
    <r>
      <rPr>
        <sz val="13"/>
        <rFont val="Times New Roman"/>
        <family val="1"/>
      </rPr>
      <t xml:space="preserve"> # 5</t>
    </r>
  </si>
  <si>
    <r>
      <rPr>
        <sz val="14"/>
        <rFont val="細明體"/>
        <family val="1"/>
        <charset val="136"/>
      </rPr>
      <t>食好</t>
    </r>
    <r>
      <rPr>
        <sz val="14"/>
        <rFont val="Times New Roman"/>
        <family val="1"/>
      </rPr>
      <t>D TBC (15 EPI)</t>
    </r>
  </si>
  <si>
    <t># 7</t>
  </si>
  <si>
    <t>J Music #91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</si>
  <si>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27</t>
    </r>
  </si>
  <si>
    <t># 3794</t>
    <phoneticPr fontId="0" type="noConversion"/>
  </si>
  <si>
    <t># 3797              2315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</si>
  <si>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46</t>
    </r>
  </si>
  <si>
    <r>
      <t>吃貨橫掃曼谷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5</t>
    </r>
  </si>
  <si>
    <t>DM 旅導遊 # 6</t>
    <phoneticPr fontId="0" type="noConversion"/>
  </si>
  <si>
    <t># 186</t>
    <phoneticPr fontId="0" type="noConversion"/>
  </si>
  <si>
    <t># 105</t>
    <phoneticPr fontId="0" type="noConversion"/>
  </si>
  <si>
    <t># 106</t>
    <phoneticPr fontId="0" type="noConversion"/>
  </si>
  <si>
    <t># 107</t>
  </si>
  <si>
    <t># 108</t>
  </si>
  <si>
    <t># 109</t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</si>
  <si>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#128-132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</si>
</sst>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115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b/>
      <sz val="13"/>
      <name val="Times New Roman"/>
      <family val="1"/>
    </font>
    <font>
      <sz val="14"/>
      <name val="Times New Roman"/>
      <family val="2"/>
    </font>
    <font>
      <sz val="14"/>
      <name val="細明體"/>
      <family val="2"/>
      <charset val="136"/>
    </font>
    <font>
      <sz val="13"/>
      <name val="細明體"/>
      <family val="1"/>
      <charset val="136"/>
    </font>
    <font>
      <sz val="13"/>
      <name val="Times New Roman"/>
      <family val="1"/>
      <charset val="136"/>
    </font>
    <font>
      <sz val="14"/>
      <name val="Times New Roman"/>
      <family val="2"/>
      <charset val="136"/>
    </font>
    <font>
      <sz val="14"/>
      <name val="微軟正黑體"/>
      <family val="2"/>
      <charset val="136"/>
    </font>
    <font>
      <sz val="12"/>
      <name val="細明體"/>
      <family val="1"/>
      <charset val="136"/>
    </font>
    <font>
      <sz val="11"/>
      <name val="Times New Roman"/>
      <family val="1"/>
      <charset val="136"/>
    </font>
    <font>
      <sz val="13"/>
      <name val="Times New Roman"/>
      <family val="3"/>
      <charset val="136"/>
    </font>
    <font>
      <sz val="10"/>
      <name val="Times New Roman"/>
      <family val="1"/>
    </font>
    <font>
      <sz val="11"/>
      <name val="Times New Roman"/>
      <family val="1"/>
    </font>
    <font>
      <sz val="13"/>
      <name val="新細明體"/>
      <family val="1"/>
      <charset val="136"/>
    </font>
    <font>
      <sz val="16"/>
      <name val="細明體"/>
      <family val="3"/>
      <charset val="136"/>
    </font>
    <font>
      <sz val="13"/>
      <name val="Times New Roman"/>
      <family val="3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Times New Roman"/>
      <family val="3"/>
      <charset val="136"/>
    </font>
    <font>
      <sz val="12"/>
      <name val="Times New Roman"/>
      <family val="3"/>
    </font>
    <font>
      <sz val="14"/>
      <name val="Microsoft JhengHei UI"/>
      <family val="1"/>
      <charset val="1"/>
    </font>
    <font>
      <sz val="13"/>
      <name val="微軟正黑體"/>
      <family val="3"/>
      <charset val="136"/>
    </font>
    <font>
      <sz val="14"/>
      <name val="Times New Roman"/>
      <family val="3"/>
    </font>
    <font>
      <sz val="14"/>
      <name val="微軟正黑體"/>
      <family val="3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01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7" fillId="14" borderId="0" applyNumberFormat="0" applyBorder="0" applyAlignment="0" applyProtection="0">
      <alignment vertical="center"/>
    </xf>
    <xf numFmtId="0" fontId="77" fillId="1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79" fillId="25" borderId="1" applyNumberFormat="0" applyAlignment="0" applyProtection="0">
      <alignment vertical="center"/>
    </xf>
    <xf numFmtId="0" fontId="79" fillId="25" borderId="1" applyNumberFormat="0" applyAlignment="0" applyProtection="0">
      <alignment vertical="center"/>
    </xf>
    <xf numFmtId="0" fontId="80" fillId="26" borderId="2" applyNumberFormat="0" applyAlignment="0" applyProtection="0">
      <alignment vertical="center"/>
    </xf>
    <xf numFmtId="0" fontId="80" fillId="26" borderId="2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5" fillId="0" borderId="8" applyNumberFormat="0" applyFill="0" applyAlignment="0" applyProtection="0">
      <alignment vertical="center"/>
    </xf>
    <xf numFmtId="0" fontId="85" fillId="0" borderId="8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8" borderId="1" applyNumberFormat="0" applyAlignment="0" applyProtection="0">
      <alignment vertical="center"/>
    </xf>
    <xf numFmtId="0" fontId="86" fillId="8" borderId="1" applyNumberFormat="0" applyAlignment="0" applyProtection="0">
      <alignment vertical="center"/>
    </xf>
    <xf numFmtId="0" fontId="87" fillId="0" borderId="10" applyNumberFormat="0" applyFill="0" applyAlignment="0" applyProtection="0">
      <alignment vertical="center"/>
    </xf>
    <xf numFmtId="0" fontId="87" fillId="0" borderId="10" applyNumberFormat="0" applyFill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0" fontId="89" fillId="25" borderId="12" applyNumberFormat="0" applyAlignment="0" applyProtection="0">
      <alignment vertical="center"/>
    </xf>
    <xf numFmtId="0" fontId="89" fillId="25" borderId="12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3" fillId="4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93" fillId="20" borderId="0" applyNumberFormat="0" applyBorder="0" applyAlignment="0" applyProtection="0">
      <alignment vertical="center"/>
    </xf>
    <xf numFmtId="0" fontId="93" fillId="20" borderId="0" applyNumberFormat="0" applyBorder="0" applyAlignment="0" applyProtection="0">
      <alignment vertical="center"/>
    </xf>
    <xf numFmtId="0" fontId="93" fillId="21" borderId="0" applyNumberFormat="0" applyBorder="0" applyAlignment="0" applyProtection="0">
      <alignment vertical="center"/>
    </xf>
    <xf numFmtId="0" fontId="93" fillId="21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5" fillId="25" borderId="1" applyNumberFormat="0" applyAlignment="0" applyProtection="0">
      <alignment vertical="center"/>
    </xf>
    <xf numFmtId="0" fontId="95" fillId="25" borderId="1" applyNumberFormat="0" applyAlignment="0" applyProtection="0">
      <alignment vertical="center"/>
    </xf>
    <xf numFmtId="0" fontId="96" fillId="26" borderId="2" applyNumberFormat="0" applyAlignment="0" applyProtection="0">
      <alignment vertical="center"/>
    </xf>
    <xf numFmtId="0" fontId="96" fillId="26" borderId="2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100" fillId="0" borderId="6" applyNumberFormat="0" applyFill="0" applyAlignment="0" applyProtection="0">
      <alignment vertical="center"/>
    </xf>
    <xf numFmtId="0" fontId="100" fillId="0" borderId="6" applyNumberFormat="0" applyFill="0" applyAlignment="0" applyProtection="0">
      <alignment vertical="center"/>
    </xf>
    <xf numFmtId="0" fontId="101" fillId="0" borderId="8" applyNumberFormat="0" applyFill="0" applyAlignment="0" applyProtection="0">
      <alignment vertical="center"/>
    </xf>
    <xf numFmtId="0" fontId="101" fillId="0" borderId="8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8" borderId="1" applyNumberFormat="0" applyAlignment="0" applyProtection="0">
      <alignment vertical="center"/>
    </xf>
    <xf numFmtId="0" fontId="102" fillId="8" borderId="1" applyNumberFormat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104" fillId="11" borderId="0" applyNumberFormat="0" applyBorder="0" applyAlignment="0" applyProtection="0">
      <alignment vertical="center"/>
    </xf>
    <xf numFmtId="0" fontId="104" fillId="11" borderId="0" applyNumberFormat="0" applyBorder="0" applyAlignment="0" applyProtection="0">
      <alignment vertical="center"/>
    </xf>
    <xf numFmtId="0" fontId="105" fillId="25" borderId="12" applyNumberFormat="0" applyAlignment="0" applyProtection="0">
      <alignment vertical="center"/>
    </xf>
    <xf numFmtId="0" fontId="105" fillId="25" borderId="12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14" applyNumberFormat="0" applyFill="0" applyAlignment="0" applyProtection="0">
      <alignment vertical="center"/>
    </xf>
    <xf numFmtId="0" fontId="107" fillId="0" borderId="14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</cellStyleXfs>
  <cellXfs count="740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7" fillId="0" borderId="31" xfId="0" applyFont="1" applyBorder="1" applyAlignment="1">
      <alignment horizontal="center" vertical="center"/>
    </xf>
    <xf numFmtId="0" fontId="47" fillId="0" borderId="55" xfId="0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6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5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8" xfId="0" applyNumberFormat="1" applyFont="1" applyBorder="1" applyAlignment="1">
      <alignment horizontal="right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49" fontId="47" fillId="0" borderId="78" xfId="0" applyNumberFormat="1" applyFont="1" applyBorder="1" applyAlignment="1">
      <alignment horizontal="right" vertical="center" wrapText="1"/>
    </xf>
    <xf numFmtId="0" fontId="47" fillId="0" borderId="61" xfId="0" applyFont="1" applyBorder="1" applyAlignment="1">
      <alignment horizontal="right" vertical="center"/>
    </xf>
    <xf numFmtId="0" fontId="47" fillId="0" borderId="42" xfId="0" quotePrefix="1" applyFont="1" applyBorder="1" applyAlignment="1">
      <alignment horizontal="left" vertical="center"/>
    </xf>
    <xf numFmtId="0" fontId="47" fillId="0" borderId="53" xfId="0" quotePrefix="1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2" fillId="0" borderId="31" xfId="0" applyFont="1" applyBorder="1" applyAlignment="1">
      <alignment horizontal="center" vertical="center"/>
    </xf>
    <xf numFmtId="49" fontId="52" fillId="0" borderId="40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7" fillId="0" borderId="39" xfId="0" quotePrefix="1" applyFont="1" applyBorder="1" applyAlignment="1">
      <alignment horizontal="center" vertical="center"/>
    </xf>
    <xf numFmtId="0" fontId="46" fillId="0" borderId="60" xfId="0" applyFont="1" applyBorder="1" applyAlignment="1">
      <alignment horizontal="left" vertical="center"/>
    </xf>
    <xf numFmtId="0" fontId="47" fillId="0" borderId="78" xfId="0" applyFont="1" applyBorder="1" applyAlignment="1">
      <alignment horizontal="right" vertical="center"/>
    </xf>
    <xf numFmtId="0" fontId="66" fillId="0" borderId="39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0" fontId="43" fillId="0" borderId="43" xfId="0" applyFont="1" applyBorder="1" applyAlignment="1">
      <alignment vertical="center"/>
    </xf>
    <xf numFmtId="49" fontId="54" fillId="0" borderId="40" xfId="0" applyNumberFormat="1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39" xfId="0" applyFont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59" fillId="0" borderId="39" xfId="0" applyFont="1" applyBorder="1" applyAlignment="1">
      <alignment horizontal="center" vertical="center" wrapText="1"/>
    </xf>
    <xf numFmtId="0" fontId="59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53" fillId="0" borderId="39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8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47" fillId="0" borderId="37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9" fillId="0" borderId="39" xfId="0" applyFont="1" applyBorder="1" applyAlignment="1">
      <alignment horizontal="center" vertical="center"/>
    </xf>
    <xf numFmtId="0" fontId="53" fillId="0" borderId="36" xfId="388" quotePrefix="1" applyFont="1" applyBorder="1" applyAlignment="1">
      <alignment horizontal="center" vertical="center"/>
    </xf>
    <xf numFmtId="0" fontId="47" fillId="0" borderId="81" xfId="0" applyFont="1" applyBorder="1" applyAlignment="1">
      <alignment horizontal="right" vertical="center"/>
    </xf>
    <xf numFmtId="0" fontId="59" fillId="0" borderId="36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79" xfId="0" applyFont="1" applyBorder="1" applyAlignment="1">
      <alignment horizontal="center" vertical="center"/>
    </xf>
    <xf numFmtId="0" fontId="47" fillId="0" borderId="80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46" fillId="0" borderId="61" xfId="0" applyFont="1" applyBorder="1" applyAlignment="1">
      <alignment horizontal="left" vertical="center"/>
    </xf>
    <xf numFmtId="0" fontId="62" fillId="0" borderId="85" xfId="0" applyFont="1" applyBorder="1" applyAlignment="1">
      <alignment vertical="center"/>
    </xf>
    <xf numFmtId="0" fontId="47" fillId="0" borderId="85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1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8" fillId="0" borderId="40" xfId="388" applyFont="1" applyBorder="1" applyAlignment="1">
      <alignment horizontal="center" vertical="center" wrapText="1"/>
    </xf>
    <xf numFmtId="0" fontId="47" fillId="0" borderId="72" xfId="0" applyFont="1" applyBorder="1" applyAlignment="1">
      <alignment horizontal="left" vertical="center"/>
    </xf>
    <xf numFmtId="0" fontId="46" fillId="0" borderId="75" xfId="0" applyFont="1" applyBorder="1" applyAlignment="1">
      <alignment horizontal="right" vertical="center"/>
    </xf>
    <xf numFmtId="0" fontId="46" fillId="0" borderId="61" xfId="0" applyFont="1" applyBorder="1" applyAlignment="1">
      <alignment horizontal="right" vertical="center"/>
    </xf>
    <xf numFmtId="49" fontId="48" fillId="0" borderId="54" xfId="0" applyNumberFormat="1" applyFont="1" applyBorder="1" applyAlignment="1">
      <alignment horizontal="center" vertical="center" wrapText="1"/>
    </xf>
    <xf numFmtId="0" fontId="46" fillId="0" borderId="70" xfId="0" applyFont="1" applyBorder="1" applyAlignment="1">
      <alignment horizontal="left" vertical="center"/>
    </xf>
    <xf numFmtId="0" fontId="71" fillId="0" borderId="40" xfId="388" applyFont="1" applyBorder="1" applyAlignment="1">
      <alignment horizontal="center" vertical="center" wrapText="1"/>
    </xf>
    <xf numFmtId="49" fontId="47" fillId="0" borderId="40" xfId="0" applyNumberFormat="1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36" xfId="388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45" xfId="0" applyFont="1" applyBorder="1" applyAlignment="1">
      <alignment horizontal="left"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73" fillId="0" borderId="54" xfId="0" applyFont="1" applyBorder="1" applyAlignment="1">
      <alignment vertical="center"/>
    </xf>
    <xf numFmtId="0" fontId="47" fillId="0" borderId="55" xfId="0" applyFont="1" applyBorder="1" applyAlignment="1">
      <alignment vertical="center"/>
    </xf>
    <xf numFmtId="0" fontId="47" fillId="0" borderId="58" xfId="0" applyFont="1" applyBorder="1" applyAlignment="1">
      <alignment vertical="center"/>
    </xf>
    <xf numFmtId="0" fontId="47" fillId="0" borderId="45" xfId="0" applyFont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59" fillId="0" borderId="54" xfId="0" applyFont="1" applyBorder="1" applyAlignment="1">
      <alignment horizontal="center" vertical="center"/>
    </xf>
    <xf numFmtId="49" fontId="47" fillId="0" borderId="52" xfId="0" quotePrefix="1" applyNumberFormat="1" applyFont="1" applyBorder="1" applyAlignment="1">
      <alignment horizontal="right" vertical="center"/>
    </xf>
    <xf numFmtId="0" fontId="59" fillId="0" borderId="36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6" fillId="27" borderId="46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7" xfId="0" applyFont="1" applyFill="1" applyBorder="1" applyAlignment="1">
      <alignment horizontal="left" vertical="center"/>
    </xf>
    <xf numFmtId="0" fontId="47" fillId="27" borderId="45" xfId="0" quotePrefix="1" applyFont="1" applyFill="1" applyBorder="1" applyAlignment="1">
      <alignment vertical="center"/>
    </xf>
    <xf numFmtId="0" fontId="47" fillId="27" borderId="88" xfId="0" applyFont="1" applyFill="1" applyBorder="1" applyAlignment="1">
      <alignment horizontal="left" vertical="center"/>
    </xf>
    <xf numFmtId="0" fontId="47" fillId="27" borderId="89" xfId="0" applyFont="1" applyFill="1" applyBorder="1" applyAlignment="1">
      <alignment horizontal="left" vertical="center"/>
    </xf>
    <xf numFmtId="0" fontId="54" fillId="27" borderId="40" xfId="0" applyFont="1" applyFill="1" applyBorder="1" applyAlignment="1">
      <alignment horizontal="center" vertical="center"/>
    </xf>
    <xf numFmtId="0" fontId="59" fillId="27" borderId="41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52" fillId="27" borderId="39" xfId="0" applyFont="1" applyFill="1" applyBorder="1" applyAlignment="1">
      <alignment horizontal="center" vertical="center"/>
    </xf>
    <xf numFmtId="0" fontId="52" fillId="27" borderId="54" xfId="0" applyFont="1" applyFill="1" applyBorder="1" applyAlignment="1">
      <alignment horizontal="center" vertical="center"/>
    </xf>
    <xf numFmtId="0" fontId="52" fillId="27" borderId="36" xfId="0" applyFont="1" applyFill="1" applyBorder="1" applyAlignment="1">
      <alignment horizontal="center" vertical="center"/>
    </xf>
    <xf numFmtId="0" fontId="70" fillId="27" borderId="36" xfId="0" applyFont="1" applyFill="1" applyBorder="1" applyAlignment="1">
      <alignment horizontal="center" vertical="center"/>
    </xf>
    <xf numFmtId="0" fontId="47" fillId="27" borderId="44" xfId="0" quotePrefix="1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right" vertical="center"/>
    </xf>
    <xf numFmtId="0" fontId="47" fillId="27" borderId="39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center" vertical="center"/>
    </xf>
    <xf numFmtId="0" fontId="48" fillId="27" borderId="87" xfId="0" applyFont="1" applyFill="1" applyBorder="1" applyAlignment="1">
      <alignment horizontal="left" vertical="center"/>
    </xf>
    <xf numFmtId="0" fontId="62" fillId="27" borderId="85" xfId="0" applyFont="1" applyFill="1" applyBorder="1" applyAlignment="1">
      <alignment vertical="center"/>
    </xf>
    <xf numFmtId="0" fontId="48" fillId="27" borderId="85" xfId="0" applyFont="1" applyFill="1" applyBorder="1" applyAlignment="1">
      <alignment horizontal="center" vertical="center"/>
    </xf>
    <xf numFmtId="0" fontId="47" fillId="27" borderId="85" xfId="0" applyFont="1" applyFill="1" applyBorder="1" applyAlignment="1">
      <alignment horizontal="right" vertical="center"/>
    </xf>
    <xf numFmtId="0" fontId="47" fillId="27" borderId="43" xfId="0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right" vertical="center"/>
    </xf>
    <xf numFmtId="0" fontId="47" fillId="27" borderId="55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vertical="center"/>
    </xf>
    <xf numFmtId="0" fontId="47" fillId="27" borderId="45" xfId="388" applyFont="1" applyFill="1" applyBorder="1" applyAlignment="1">
      <alignment horizontal="left" vertical="center"/>
    </xf>
    <xf numFmtId="49" fontId="54" fillId="27" borderId="40" xfId="0" applyNumberFormat="1" applyFont="1" applyFill="1" applyBorder="1" applyAlignment="1">
      <alignment horizontal="center" vertical="center" shrinkToFit="1"/>
    </xf>
    <xf numFmtId="0" fontId="47" fillId="27" borderId="37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horizontal="center" vertical="center"/>
    </xf>
    <xf numFmtId="0" fontId="48" fillId="27" borderId="40" xfId="388" applyFont="1" applyFill="1" applyBorder="1" applyAlignment="1">
      <alignment horizontal="center" vertical="center" wrapText="1"/>
    </xf>
    <xf numFmtId="0" fontId="47" fillId="27" borderId="4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67" fillId="27" borderId="0" xfId="0" applyFont="1" applyFill="1" applyAlignment="1">
      <alignment horizontal="center" vertical="center"/>
    </xf>
    <xf numFmtId="0" fontId="48" fillId="27" borderId="53" xfId="0" applyFont="1" applyFill="1" applyBorder="1" applyAlignment="1">
      <alignment horizontal="left" vertical="center" wrapText="1"/>
    </xf>
    <xf numFmtId="49" fontId="48" fillId="27" borderId="54" xfId="0" applyNumberFormat="1" applyFont="1" applyFill="1" applyBorder="1" applyAlignment="1">
      <alignment horizontal="center" vertical="center" wrapText="1"/>
    </xf>
    <xf numFmtId="0" fontId="71" fillId="27" borderId="40" xfId="388" applyFont="1" applyFill="1" applyBorder="1" applyAlignment="1">
      <alignment horizontal="center" vertical="center" wrapText="1"/>
    </xf>
    <xf numFmtId="0" fontId="48" fillId="27" borderId="54" xfId="0" applyFont="1" applyFill="1" applyBorder="1" applyAlignment="1">
      <alignment vertical="center"/>
    </xf>
    <xf numFmtId="0" fontId="72" fillId="27" borderId="52" xfId="0" applyFont="1" applyFill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center" vertical="center"/>
    </xf>
    <xf numFmtId="49" fontId="52" fillId="27" borderId="41" xfId="0" applyNumberFormat="1" applyFont="1" applyFill="1" applyBorder="1" applyAlignment="1">
      <alignment horizontal="center" vertical="center"/>
    </xf>
    <xf numFmtId="49" fontId="47" fillId="27" borderId="36" xfId="0" applyNumberFormat="1" applyFont="1" applyFill="1" applyBorder="1" applyAlignment="1">
      <alignment horizontal="center" vertical="center" wrapText="1" shrinkToFit="1"/>
    </xf>
    <xf numFmtId="0" fontId="48" fillId="27" borderId="0" xfId="0" applyFont="1" applyFill="1" applyAlignment="1">
      <alignment horizontal="left" vertical="center"/>
    </xf>
    <xf numFmtId="0" fontId="47" fillId="27" borderId="56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center" vertical="center" wrapText="1" shrinkToFit="1"/>
    </xf>
    <xf numFmtId="0" fontId="46" fillId="27" borderId="35" xfId="0" applyFont="1" applyFill="1" applyBorder="1" applyAlignment="1">
      <alignment horizontal="right" vertical="center"/>
    </xf>
    <xf numFmtId="0" fontId="47" fillId="27" borderId="36" xfId="388" applyFont="1" applyFill="1" applyBorder="1" applyAlignment="1">
      <alignment horizontal="center" vertical="center"/>
    </xf>
    <xf numFmtId="0" fontId="47" fillId="27" borderId="60" xfId="0" applyFont="1" applyFill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left" vertical="center" wrapText="1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1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0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5" xfId="0" applyFont="1" applyFill="1" applyBorder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left" vertical="center"/>
    </xf>
    <xf numFmtId="0" fontId="47" fillId="27" borderId="40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2" fillId="27" borderId="33" xfId="0" applyFont="1" applyFill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0" fontId="42" fillId="0" borderId="36" xfId="0" applyFont="1" applyBorder="1" applyAlignment="1">
      <alignment horizontal="center" vertical="center"/>
    </xf>
    <xf numFmtId="49" fontId="47" fillId="0" borderId="52" xfId="0" applyNumberFormat="1" applyFont="1" applyBorder="1" applyAlignment="1">
      <alignment horizontal="center" vertical="center" shrinkToFit="1"/>
    </xf>
    <xf numFmtId="0" fontId="53" fillId="0" borderId="40" xfId="0" applyFont="1" applyBorder="1" applyAlignment="1">
      <alignment horizontal="center" vertical="center"/>
    </xf>
    <xf numFmtId="49" fontId="48" fillId="0" borderId="40" xfId="0" applyNumberFormat="1" applyFont="1" applyBorder="1" applyAlignment="1">
      <alignment horizontal="center" vertical="center" wrapText="1"/>
    </xf>
    <xf numFmtId="49" fontId="54" fillId="0" borderId="52" xfId="0" applyNumberFormat="1" applyFont="1" applyBorder="1" applyAlignment="1">
      <alignment horizontal="center" vertical="center"/>
    </xf>
    <xf numFmtId="0" fontId="48" fillId="0" borderId="40" xfId="0" applyFont="1" applyBorder="1" applyAlignment="1">
      <alignment vertical="center"/>
    </xf>
    <xf numFmtId="0" fontId="59" fillId="0" borderId="40" xfId="0" applyFont="1" applyBorder="1" applyAlignment="1">
      <alignment horizontal="center" vertical="center" wrapText="1"/>
    </xf>
    <xf numFmtId="0" fontId="47" fillId="0" borderId="40" xfId="388" applyFont="1" applyBorder="1" applyAlignment="1">
      <alignment horizontal="center" vertical="center" wrapText="1"/>
    </xf>
    <xf numFmtId="0" fontId="53" fillId="0" borderId="36" xfId="0" applyFont="1" applyBorder="1" applyAlignment="1">
      <alignment horizontal="center" vertical="center" wrapText="1"/>
    </xf>
    <xf numFmtId="49" fontId="47" fillId="0" borderId="40" xfId="0" applyNumberFormat="1" applyFont="1" applyBorder="1" applyAlignment="1">
      <alignment horizontal="center" vertical="center" shrinkToFit="1"/>
    </xf>
    <xf numFmtId="0" fontId="75" fillId="0" borderId="36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49" fontId="47" fillId="27" borderId="40" xfId="0" applyNumberFormat="1" applyFont="1" applyFill="1" applyBorder="1" applyAlignment="1">
      <alignment horizontal="center" vertical="center" shrinkToFit="1"/>
    </xf>
    <xf numFmtId="49" fontId="47" fillId="27" borderId="36" xfId="0" applyNumberFormat="1" applyFont="1" applyFill="1" applyBorder="1" applyAlignment="1">
      <alignment horizontal="center" vertical="center" shrinkToFit="1"/>
    </xf>
    <xf numFmtId="0" fontId="48" fillId="27" borderId="31" xfId="0" applyFont="1" applyFill="1" applyBorder="1" applyAlignment="1">
      <alignment horizontal="left" vertical="center"/>
    </xf>
    <xf numFmtId="0" fontId="62" fillId="27" borderId="0" xfId="0" applyFont="1" applyFill="1" applyAlignment="1">
      <alignment horizontal="center" vertical="center"/>
    </xf>
    <xf numFmtId="0" fontId="74" fillId="0" borderId="39" xfId="388" applyFont="1" applyBorder="1" applyAlignment="1">
      <alignment vertical="center"/>
    </xf>
    <xf numFmtId="49" fontId="76" fillId="0" borderId="54" xfId="0" applyNumberFormat="1" applyFont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65" xfId="0" applyFont="1" applyFill="1" applyBorder="1" applyAlignment="1">
      <alignment horizontal="center" vertical="center"/>
    </xf>
    <xf numFmtId="0" fontId="47" fillId="28" borderId="52" xfId="0" applyFont="1" applyFill="1" applyBorder="1" applyAlignment="1">
      <alignment horizontal="center" vertical="center"/>
    </xf>
    <xf numFmtId="0" fontId="54" fillId="28" borderId="54" xfId="0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horizontal="center" vertical="center"/>
    </xf>
    <xf numFmtId="0" fontId="48" fillId="28" borderId="52" xfId="0" applyFont="1" applyFill="1" applyBorder="1" applyAlignment="1">
      <alignment vertical="center"/>
    </xf>
    <xf numFmtId="0" fontId="48" fillId="28" borderId="54" xfId="0" applyFont="1" applyFill="1" applyBorder="1" applyAlignment="1">
      <alignment vertical="center"/>
    </xf>
    <xf numFmtId="49" fontId="48" fillId="28" borderId="53" xfId="0" applyNumberFormat="1" applyFont="1" applyFill="1" applyBorder="1" applyAlignment="1">
      <alignment horizontal="left" vertical="center"/>
    </xf>
    <xf numFmtId="0" fontId="72" fillId="28" borderId="54" xfId="0" applyFont="1" applyFill="1" applyBorder="1" applyAlignment="1">
      <alignment horizontal="center" vertical="center"/>
    </xf>
    <xf numFmtId="49" fontId="47" fillId="28" borderId="40" xfId="0" applyNumberFormat="1" applyFont="1" applyFill="1" applyBorder="1" applyAlignment="1">
      <alignment horizontal="center" vertical="center" wrapText="1" shrinkToFit="1"/>
    </xf>
    <xf numFmtId="0" fontId="54" fillId="28" borderId="40" xfId="0" applyFont="1" applyFill="1" applyBorder="1" applyAlignment="1">
      <alignment horizontal="center" vertical="center"/>
    </xf>
    <xf numFmtId="49" fontId="47" fillId="28" borderId="40" xfId="0" applyNumberFormat="1" applyFont="1" applyFill="1" applyBorder="1" applyAlignment="1">
      <alignment horizontal="center" vertical="center"/>
    </xf>
    <xf numFmtId="49" fontId="71" fillId="28" borderId="54" xfId="0" applyNumberFormat="1" applyFont="1" applyFill="1" applyBorder="1" applyAlignment="1">
      <alignment horizontal="center" vertical="center" wrapText="1"/>
    </xf>
    <xf numFmtId="0" fontId="47" fillId="28" borderId="36" xfId="388" applyFont="1" applyFill="1" applyBorder="1" applyAlignment="1">
      <alignment horizontal="center" vertical="center" wrapText="1"/>
    </xf>
    <xf numFmtId="49" fontId="48" fillId="28" borderId="54" xfId="0" applyNumberFormat="1" applyFont="1" applyFill="1" applyBorder="1" applyAlignment="1">
      <alignment horizontal="center" vertical="center" wrapText="1"/>
    </xf>
    <xf numFmtId="0" fontId="48" fillId="28" borderId="53" xfId="0" applyFont="1" applyFill="1" applyBorder="1" applyAlignment="1">
      <alignment horizontal="left" vertical="center" wrapText="1"/>
    </xf>
    <xf numFmtId="0" fontId="47" fillId="28" borderId="45" xfId="388" applyFont="1" applyFill="1" applyBorder="1" applyAlignment="1">
      <alignment horizontal="left" vertical="center" wrapText="1"/>
    </xf>
    <xf numFmtId="0" fontId="47" fillId="28" borderId="40" xfId="388" applyFont="1" applyFill="1" applyBorder="1" applyAlignment="1">
      <alignment horizontal="center" vertical="center" wrapText="1"/>
    </xf>
    <xf numFmtId="0" fontId="73" fillId="28" borderId="54" xfId="0" applyFont="1" applyFill="1" applyBorder="1" applyAlignment="1">
      <alignment vertical="center"/>
    </xf>
    <xf numFmtId="0" fontId="47" fillId="28" borderId="54" xfId="0" quotePrefix="1" applyFont="1" applyFill="1" applyBorder="1" applyAlignment="1">
      <alignment horizontal="center" vertical="center"/>
    </xf>
    <xf numFmtId="0" fontId="47" fillId="28" borderId="53" xfId="0" quotePrefix="1" applyFont="1" applyFill="1" applyBorder="1" applyAlignment="1">
      <alignment vertical="center"/>
    </xf>
    <xf numFmtId="0" fontId="54" fillId="28" borderId="54" xfId="0" applyFont="1" applyFill="1" applyBorder="1" applyAlignment="1">
      <alignment vertical="center"/>
    </xf>
    <xf numFmtId="0" fontId="47" fillId="28" borderId="42" xfId="0" applyFont="1" applyFill="1" applyBorder="1" applyAlignment="1">
      <alignment vertical="center"/>
    </xf>
    <xf numFmtId="0" fontId="47" fillId="28" borderId="43" xfId="0" applyFont="1" applyFill="1" applyBorder="1" applyAlignment="1">
      <alignment horizontal="center" vertical="center"/>
    </xf>
    <xf numFmtId="0" fontId="47" fillId="28" borderId="53" xfId="0" applyFont="1" applyFill="1" applyBorder="1" applyAlignment="1">
      <alignment vertical="center"/>
    </xf>
    <xf numFmtId="0" fontId="52" fillId="28" borderId="40" xfId="0" applyFont="1" applyFill="1" applyBorder="1" applyAlignment="1">
      <alignment horizontal="center" vertical="center"/>
    </xf>
    <xf numFmtId="49" fontId="47" fillId="28" borderId="52" xfId="0" quotePrefix="1" applyNumberFormat="1" applyFont="1" applyFill="1" applyBorder="1" applyAlignment="1">
      <alignment horizontal="right" vertical="center"/>
    </xf>
    <xf numFmtId="0" fontId="47" fillId="28" borderId="45" xfId="0" quotePrefix="1" applyFont="1" applyFill="1" applyBorder="1" applyAlignment="1">
      <alignment vertical="center"/>
    </xf>
    <xf numFmtId="0" fontId="52" fillId="28" borderId="41" xfId="0" applyFont="1" applyFill="1" applyBorder="1" applyAlignment="1">
      <alignment horizontal="center" vertical="center"/>
    </xf>
    <xf numFmtId="0" fontId="59" fillId="28" borderId="54" xfId="0" applyFont="1" applyFill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6" fillId="27" borderId="65" xfId="0" applyFont="1" applyFill="1" applyBorder="1" applyAlignment="1">
      <alignment horizontal="center" vertical="center"/>
    </xf>
    <xf numFmtId="0" fontId="47" fillId="27" borderId="76" xfId="0" applyFont="1" applyFill="1" applyBorder="1" applyAlignment="1">
      <alignment vertical="center"/>
    </xf>
    <xf numFmtId="0" fontId="69" fillId="0" borderId="39" xfId="0" applyFont="1" applyBorder="1" applyAlignment="1">
      <alignment horizontal="center" vertical="center" wrapText="1"/>
    </xf>
    <xf numFmtId="0" fontId="69" fillId="0" borderId="43" xfId="0" applyFont="1" applyBorder="1" applyAlignment="1">
      <alignment horizontal="center" vertical="center" wrapText="1"/>
    </xf>
    <xf numFmtId="0" fontId="48" fillId="27" borderId="39" xfId="388" applyFont="1" applyFill="1" applyBorder="1" applyAlignment="1">
      <alignment horizontal="center" vertical="center" wrapText="1"/>
    </xf>
    <xf numFmtId="0" fontId="74" fillId="0" borderId="39" xfId="388" applyFont="1" applyBorder="1" applyAlignment="1">
      <alignment horizontal="center" vertical="center" wrapText="1"/>
    </xf>
    <xf numFmtId="0" fontId="48" fillId="0" borderId="39" xfId="388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42" xfId="0" quotePrefix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left" vertical="center"/>
    </xf>
    <xf numFmtId="0" fontId="71" fillId="28" borderId="54" xfId="0" applyFont="1" applyFill="1" applyBorder="1" applyAlignment="1">
      <alignment horizontal="left" vertical="center"/>
    </xf>
    <xf numFmtId="0" fontId="48" fillId="28" borderId="54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46" fillId="0" borderId="47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7" fillId="0" borderId="56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27" borderId="0" xfId="0" applyFont="1" applyFill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71" fillId="0" borderId="40" xfId="0" applyFont="1" applyBorder="1" applyAlignment="1">
      <alignment horizontal="right" vertical="center"/>
    </xf>
    <xf numFmtId="49" fontId="53" fillId="0" borderId="57" xfId="0" applyNumberFormat="1" applyFont="1" applyBorder="1" applyAlignment="1">
      <alignment horizontal="center" vertical="center" shrinkToFit="1"/>
    </xf>
    <xf numFmtId="0" fontId="42" fillId="0" borderId="40" xfId="0" applyFont="1" applyBorder="1" applyAlignment="1">
      <alignment vertical="center"/>
    </xf>
    <xf numFmtId="49" fontId="47" fillId="0" borderId="41" xfId="0" applyNumberFormat="1" applyFont="1" applyBorder="1" applyAlignment="1">
      <alignment horizontal="center" vertical="center" shrinkToFit="1"/>
    </xf>
    <xf numFmtId="0" fontId="54" fillId="0" borderId="40" xfId="388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2" fillId="0" borderId="37" xfId="0" applyFont="1" applyBorder="1" applyAlignment="1">
      <alignment horizontal="right" vertical="center"/>
    </xf>
    <xf numFmtId="0" fontId="52" fillId="0" borderId="41" xfId="0" applyFont="1" applyBorder="1" applyAlignment="1">
      <alignment vertical="center"/>
    </xf>
    <xf numFmtId="0" fontId="47" fillId="0" borderId="41" xfId="0" applyFont="1" applyBorder="1" applyAlignment="1">
      <alignment horizontal="left" vertical="center"/>
    </xf>
    <xf numFmtId="49" fontId="76" fillId="0" borderId="33" xfId="0" applyNumberFormat="1" applyFont="1" applyBorder="1" applyAlignment="1">
      <alignment horizontal="center" vertical="center" wrapText="1"/>
    </xf>
    <xf numFmtId="0" fontId="47" fillId="0" borderId="57" xfId="0" quotePrefix="1" applyFont="1" applyBorder="1" applyAlignment="1">
      <alignment horizontal="center" vertical="center"/>
    </xf>
    <xf numFmtId="49" fontId="53" fillId="0" borderId="36" xfId="0" applyNumberFormat="1" applyFont="1" applyBorder="1" applyAlignment="1">
      <alignment horizontal="center" vertical="center" shrinkToFit="1"/>
    </xf>
    <xf numFmtId="0" fontId="71" fillId="27" borderId="33" xfId="0" applyFont="1" applyFill="1" applyBorder="1" applyAlignment="1">
      <alignment vertical="center"/>
    </xf>
    <xf numFmtId="0" fontId="48" fillId="27" borderId="57" xfId="0" applyFont="1" applyFill="1" applyBorder="1" applyAlignment="1">
      <alignment vertical="center"/>
    </xf>
    <xf numFmtId="0" fontId="54" fillId="27" borderId="40" xfId="388" applyFont="1" applyFill="1" applyBorder="1" applyAlignment="1">
      <alignment horizontal="center" vertical="center" wrapText="1"/>
    </xf>
    <xf numFmtId="49" fontId="48" fillId="27" borderId="33" xfId="0" applyNumberFormat="1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horizontal="center" vertical="center" wrapText="1"/>
    </xf>
    <xf numFmtId="49" fontId="71" fillId="27" borderId="33" xfId="0" applyNumberFormat="1" applyFont="1" applyFill="1" applyBorder="1" applyAlignment="1">
      <alignment horizontal="center" vertical="center" wrapText="1"/>
    </xf>
    <xf numFmtId="0" fontId="48" fillId="27" borderId="33" xfId="0" applyFont="1" applyFill="1" applyBorder="1" applyAlignment="1">
      <alignment vertical="center"/>
    </xf>
    <xf numFmtId="0" fontId="42" fillId="27" borderId="40" xfId="0" applyFont="1" applyFill="1" applyBorder="1" applyAlignment="1">
      <alignment vertical="center"/>
    </xf>
    <xf numFmtId="0" fontId="46" fillId="27" borderId="40" xfId="0" applyFont="1" applyFill="1" applyBorder="1" applyAlignment="1">
      <alignment vertical="center"/>
    </xf>
    <xf numFmtId="0" fontId="72" fillId="27" borderId="33" xfId="0" applyFont="1" applyFill="1" applyBorder="1" applyAlignment="1">
      <alignment horizontal="center" vertical="center"/>
    </xf>
    <xf numFmtId="0" fontId="54" fillId="27" borderId="40" xfId="0" applyFont="1" applyFill="1" applyBorder="1" applyAlignment="1">
      <alignment vertical="center"/>
    </xf>
    <xf numFmtId="0" fontId="54" fillId="27" borderId="0" xfId="0" applyFont="1" applyFill="1" applyAlignment="1">
      <alignment vertical="center"/>
    </xf>
    <xf numFmtId="49" fontId="47" fillId="29" borderId="35" xfId="0" applyNumberFormat="1" applyFont="1" applyFill="1" applyBorder="1" applyAlignment="1">
      <alignment horizontal="center" vertical="center" wrapText="1" shrinkToFit="1"/>
    </xf>
    <xf numFmtId="49" fontId="47" fillId="29" borderId="43" xfId="0" applyNumberFormat="1" applyFont="1" applyFill="1" applyBorder="1" applyAlignment="1">
      <alignment horizontal="center" vertical="center" wrapText="1" shrinkToFit="1"/>
    </xf>
    <xf numFmtId="0" fontId="44" fillId="29" borderId="33" xfId="0" applyFont="1" applyFill="1" applyBorder="1" applyAlignment="1">
      <alignment horizontal="center" vertical="center"/>
    </xf>
    <xf numFmtId="49" fontId="47" fillId="29" borderId="37" xfId="0" applyNumberFormat="1" applyFont="1" applyFill="1" applyBorder="1" applyAlignment="1">
      <alignment horizontal="center" vertical="center"/>
    </xf>
    <xf numFmtId="0" fontId="47" fillId="29" borderId="42" xfId="388" applyFont="1" applyFill="1" applyBorder="1" applyAlignment="1">
      <alignment horizontal="left" vertical="center" wrapText="1"/>
    </xf>
    <xf numFmtId="0" fontId="46" fillId="29" borderId="44" xfId="0" applyFont="1" applyFill="1" applyBorder="1" applyAlignment="1">
      <alignment horizontal="right" vertical="center"/>
    </xf>
    <xf numFmtId="0" fontId="47" fillId="29" borderId="41" xfId="0" applyFont="1" applyFill="1" applyBorder="1" applyAlignment="1">
      <alignment horizontal="center" vertical="center"/>
    </xf>
    <xf numFmtId="0" fontId="47" fillId="0" borderId="33" xfId="0" quotePrefix="1" applyFont="1" applyBorder="1" applyAlignment="1">
      <alignment horizontal="center" vertical="center"/>
    </xf>
    <xf numFmtId="0" fontId="73" fillId="0" borderId="33" xfId="0" applyFont="1" applyBorder="1" applyAlignment="1">
      <alignment vertical="center"/>
    </xf>
    <xf numFmtId="0" fontId="47" fillId="29" borderId="38" xfId="0" applyFont="1" applyFill="1" applyBorder="1" applyAlignment="1">
      <alignment horizontal="center" vertical="center"/>
    </xf>
    <xf numFmtId="0" fontId="54" fillId="27" borderId="39" xfId="0" applyFont="1" applyFill="1" applyBorder="1" applyAlignment="1">
      <alignment horizontal="center" vertical="center"/>
    </xf>
    <xf numFmtId="0" fontId="63" fillId="27" borderId="0" xfId="0" applyFont="1" applyFill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75" fillId="0" borderId="43" xfId="0" applyFont="1" applyBorder="1" applyAlignment="1">
      <alignment vertical="center"/>
    </xf>
    <xf numFmtId="0" fontId="53" fillId="0" borderId="43" xfId="0" applyFont="1" applyBorder="1" applyAlignment="1">
      <alignment horizontal="center" vertical="center" wrapText="1"/>
    </xf>
    <xf numFmtId="0" fontId="48" fillId="0" borderId="39" xfId="0" applyFont="1" applyBorder="1" applyAlignment="1">
      <alignment vertical="center"/>
    </xf>
    <xf numFmtId="49" fontId="71" fillId="0" borderId="39" xfId="0" applyNumberFormat="1" applyFont="1" applyBorder="1" applyAlignment="1">
      <alignment horizontal="center" vertical="center" wrapText="1"/>
    </xf>
    <xf numFmtId="0" fontId="66" fillId="0" borderId="43" xfId="0" applyFont="1" applyBorder="1" applyAlignment="1">
      <alignment horizontal="center" vertical="center"/>
    </xf>
    <xf numFmtId="0" fontId="73" fillId="0" borderId="39" xfId="0" applyFont="1" applyBorder="1" applyAlignment="1">
      <alignment vertical="center"/>
    </xf>
    <xf numFmtId="0" fontId="71" fillId="0" borderId="39" xfId="0" applyFont="1" applyBorder="1" applyAlignment="1">
      <alignment horizontal="right" vertical="center"/>
    </xf>
    <xf numFmtId="0" fontId="54" fillId="0" borderId="33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 vertical="center"/>
    </xf>
    <xf numFmtId="0" fontId="47" fillId="27" borderId="0" xfId="0" applyFont="1" applyFill="1" applyAlignment="1">
      <alignment horizontal="left" vertical="center" wrapText="1"/>
    </xf>
    <xf numFmtId="49" fontId="47" fillId="27" borderId="35" xfId="0" applyNumberFormat="1" applyFont="1" applyFill="1" applyBorder="1" applyAlignment="1">
      <alignment horizontal="center" vertical="center" wrapText="1" shrinkToFit="1"/>
    </xf>
    <xf numFmtId="49" fontId="47" fillId="27" borderId="43" xfId="0" applyNumberFormat="1" applyFont="1" applyFill="1" applyBorder="1" applyAlignment="1">
      <alignment horizontal="center" vertical="center" wrapText="1" shrinkToFit="1"/>
    </xf>
    <xf numFmtId="0" fontId="44" fillId="27" borderId="0" xfId="0" applyFont="1" applyFill="1" applyAlignment="1">
      <alignment horizontal="center" vertical="center"/>
    </xf>
    <xf numFmtId="0" fontId="44" fillId="27" borderId="39" xfId="0" applyFont="1" applyFill="1" applyBorder="1" applyAlignment="1">
      <alignment horizontal="center" vertical="center"/>
    </xf>
    <xf numFmtId="49" fontId="47" fillId="27" borderId="37" xfId="0" applyNumberFormat="1" applyFont="1" applyFill="1" applyBorder="1" applyAlignment="1">
      <alignment horizontal="center" vertical="center"/>
    </xf>
    <xf numFmtId="0" fontId="47" fillId="27" borderId="42" xfId="388" applyFont="1" applyFill="1" applyBorder="1" applyAlignment="1">
      <alignment horizontal="left" vertical="center" wrapText="1"/>
    </xf>
    <xf numFmtId="49" fontId="71" fillId="27" borderId="54" xfId="0" applyNumberFormat="1" applyFont="1" applyFill="1" applyBorder="1" applyAlignment="1">
      <alignment horizontal="center" vertical="center" wrapText="1"/>
    </xf>
    <xf numFmtId="0" fontId="47" fillId="27" borderId="45" xfId="388" applyFont="1" applyFill="1" applyBorder="1" applyAlignment="1">
      <alignment horizontal="left" vertical="center" wrapText="1"/>
    </xf>
    <xf numFmtId="0" fontId="48" fillId="27" borderId="52" xfId="0" applyFont="1" applyFill="1" applyBorder="1" applyAlignment="1">
      <alignment vertical="center"/>
    </xf>
    <xf numFmtId="49" fontId="113" fillId="27" borderId="40" xfId="0" applyNumberFormat="1" applyFont="1" applyFill="1" applyBorder="1" applyAlignment="1">
      <alignment horizontal="center" vertical="center" shrinkToFit="1"/>
    </xf>
    <xf numFmtId="0" fontId="71" fillId="27" borderId="54" xfId="0" applyFont="1" applyFill="1" applyBorder="1" applyAlignment="1">
      <alignment vertical="center"/>
    </xf>
    <xf numFmtId="49" fontId="48" fillId="27" borderId="53" xfId="0" applyNumberFormat="1" applyFont="1" applyFill="1" applyBorder="1" applyAlignment="1">
      <alignment horizontal="left" vertical="center"/>
    </xf>
    <xf numFmtId="49" fontId="53" fillId="27" borderId="40" xfId="0" applyNumberFormat="1" applyFont="1" applyFill="1" applyBorder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113" fillId="0" borderId="40" xfId="0" applyNumberFormat="1" applyFont="1" applyBorder="1" applyAlignment="1">
      <alignment horizontal="center" vertical="center" shrinkToFit="1"/>
    </xf>
    <xf numFmtId="49" fontId="53" fillId="0" borderId="40" xfId="0" applyNumberFormat="1" applyFont="1" applyBorder="1" applyAlignment="1">
      <alignment horizontal="center" vertical="center" shrinkToFit="1"/>
    </xf>
    <xf numFmtId="0" fontId="47" fillId="0" borderId="38" xfId="0" quotePrefix="1" applyFont="1" applyBorder="1" applyAlignment="1">
      <alignment horizontal="left" vertical="center"/>
    </xf>
    <xf numFmtId="0" fontId="47" fillId="0" borderId="41" xfId="388" applyFont="1" applyBorder="1" applyAlignment="1">
      <alignment horizontal="center" vertical="center" wrapText="1"/>
    </xf>
    <xf numFmtId="49" fontId="54" fillId="0" borderId="57" xfId="0" applyNumberFormat="1" applyFont="1" applyBorder="1" applyAlignment="1">
      <alignment horizontal="center" vertical="center"/>
    </xf>
    <xf numFmtId="49" fontId="71" fillId="0" borderId="40" xfId="0" applyNumberFormat="1" applyFont="1" applyBorder="1" applyAlignment="1">
      <alignment horizontal="center" vertical="center" wrapText="1"/>
    </xf>
    <xf numFmtId="0" fontId="47" fillId="0" borderId="56" xfId="0" quotePrefix="1" applyFont="1" applyBorder="1" applyAlignment="1">
      <alignment vertical="center"/>
    </xf>
    <xf numFmtId="49" fontId="53" fillId="0" borderId="52" xfId="0" applyNumberFormat="1" applyFont="1" applyBorder="1" applyAlignment="1">
      <alignment horizontal="center" vertical="center" shrinkToFit="1"/>
    </xf>
    <xf numFmtId="0" fontId="44" fillId="0" borderId="40" xfId="0" applyFont="1" applyBorder="1" applyAlignment="1">
      <alignment horizontal="center" vertical="center"/>
    </xf>
    <xf numFmtId="0" fontId="66" fillId="29" borderId="36" xfId="0" applyFont="1" applyFill="1" applyBorder="1" applyAlignment="1">
      <alignment horizontal="center" vertical="center"/>
    </xf>
    <xf numFmtId="0" fontId="52" fillId="29" borderId="40" xfId="0" applyFont="1" applyFill="1" applyBorder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7" borderId="53" xfId="0" applyFont="1" applyFill="1" applyBorder="1" applyAlignment="1">
      <alignment horizontal="left" vertical="center" wrapText="1"/>
    </xf>
    <xf numFmtId="0" fontId="47" fillId="29" borderId="42" xfId="0" applyFont="1" applyFill="1" applyBorder="1" applyAlignment="1">
      <alignment horizontal="left" vertical="center"/>
    </xf>
    <xf numFmtId="0" fontId="47" fillId="29" borderId="35" xfId="0" applyFont="1" applyFill="1" applyBorder="1" applyAlignment="1">
      <alignment horizontal="center" vertical="center"/>
    </xf>
    <xf numFmtId="0" fontId="47" fillId="29" borderId="0" xfId="0" applyFont="1" applyFill="1" applyAlignment="1">
      <alignment horizontal="center" vertical="center"/>
    </xf>
    <xf numFmtId="0" fontId="47" fillId="29" borderId="58" xfId="0" applyFont="1" applyFill="1" applyBorder="1" applyAlignment="1">
      <alignment horizontal="left" vertical="center"/>
    </xf>
    <xf numFmtId="0" fontId="47" fillId="29" borderId="44" xfId="0" applyFont="1" applyFill="1" applyBorder="1" applyAlignment="1">
      <alignment horizontal="center" vertical="center"/>
    </xf>
    <xf numFmtId="0" fontId="47" fillId="29" borderId="37" xfId="0" applyFont="1" applyFill="1" applyBorder="1" applyAlignment="1">
      <alignment horizontal="center" vertical="center"/>
    </xf>
    <xf numFmtId="0" fontId="73" fillId="29" borderId="40" xfId="0" applyFont="1" applyFill="1" applyBorder="1" applyAlignment="1">
      <alignment vertical="center"/>
    </xf>
    <xf numFmtId="0" fontId="72" fillId="27" borderId="54" xfId="0" applyFont="1" applyFill="1" applyBorder="1" applyAlignment="1">
      <alignment horizontal="center" vertical="center"/>
    </xf>
    <xf numFmtId="0" fontId="47" fillId="29" borderId="45" xfId="0" quotePrefix="1" applyFont="1" applyFill="1" applyBorder="1" applyAlignment="1">
      <alignment horizontal="left" vertical="center"/>
    </xf>
    <xf numFmtId="0" fontId="109" fillId="29" borderId="40" xfId="0" applyFont="1" applyFill="1" applyBorder="1" applyAlignment="1">
      <alignment horizontal="center" vertical="center"/>
    </xf>
    <xf numFmtId="0" fontId="44" fillId="29" borderId="39" xfId="0" applyFont="1" applyFill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47" fillId="27" borderId="40" xfId="388" applyFont="1" applyFill="1" applyBorder="1" applyAlignment="1">
      <alignment horizontal="center" vertical="center" wrapText="1"/>
    </xf>
    <xf numFmtId="0" fontId="54" fillId="0" borderId="41" xfId="0" applyFont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55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37" xfId="0" applyFont="1" applyBorder="1" applyAlignment="1">
      <alignment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6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47" fillId="0" borderId="42" xfId="0" applyFont="1" applyBorder="1" applyAlignment="1">
      <alignment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8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4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5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8" xfId="0" applyNumberFormat="1" applyFont="1" applyBorder="1" applyAlignment="1">
      <alignment horizontal="right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53" xfId="0" applyFont="1" applyBorder="1" applyAlignment="1">
      <alignment vertical="center"/>
    </xf>
    <xf numFmtId="49" fontId="47" fillId="0" borderId="78" xfId="0" applyNumberFormat="1" applyFont="1" applyBorder="1" applyAlignment="1">
      <alignment horizontal="right" vertical="center" wrapText="1"/>
    </xf>
    <xf numFmtId="0" fontId="47" fillId="0" borderId="61" xfId="0" applyFont="1" applyBorder="1" applyAlignment="1">
      <alignment horizontal="right" vertical="center"/>
    </xf>
    <xf numFmtId="0" fontId="47" fillId="0" borderId="53" xfId="0" quotePrefix="1" applyFont="1" applyBorder="1" applyAlignment="1">
      <alignment vertical="center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2" fillId="0" borderId="31" xfId="0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6" fillId="0" borderId="60" xfId="0" applyFont="1" applyBorder="1" applyAlignment="1">
      <alignment horizontal="left" vertical="center"/>
    </xf>
    <xf numFmtId="0" fontId="47" fillId="0" borderId="78" xfId="0" applyFont="1" applyBorder="1" applyAlignment="1">
      <alignment horizontal="right" vertical="center"/>
    </xf>
    <xf numFmtId="0" fontId="66" fillId="0" borderId="36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49" fontId="54" fillId="0" borderId="52" xfId="0" applyNumberFormat="1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39" xfId="0" applyFont="1" applyBorder="1" applyAlignment="1">
      <alignment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59" fillId="0" borderId="40" xfId="0" applyFont="1" applyBorder="1" applyAlignment="1">
      <alignment horizontal="center" vertical="center" wrapText="1"/>
    </xf>
    <xf numFmtId="0" fontId="47" fillId="0" borderId="40" xfId="388" applyFont="1" applyBorder="1" applyAlignment="1">
      <alignment horizontal="center" vertical="center" wrapText="1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8" xfId="0" applyFont="1" applyBorder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54" fillId="0" borderId="40" xfId="0" applyFont="1" applyBorder="1" applyAlignment="1">
      <alignment horizontal="center" vertical="center"/>
    </xf>
    <xf numFmtId="49" fontId="47" fillId="0" borderId="40" xfId="0" applyNumberFormat="1" applyFont="1" applyBorder="1" applyAlignment="1">
      <alignment horizontal="center" vertical="center" shrinkToFit="1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75" fillId="0" borderId="36" xfId="0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9" fillId="0" borderId="40" xfId="0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1" xfId="0" applyFont="1" applyBorder="1" applyAlignment="1">
      <alignment horizontal="right" vertical="center"/>
    </xf>
    <xf numFmtId="0" fontId="59" fillId="0" borderId="36" xfId="0" applyFont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7" fillId="0" borderId="29" xfId="0" applyFont="1" applyBorder="1" applyAlignment="1">
      <alignment horizontal="left" vertical="center"/>
    </xf>
    <xf numFmtId="0" fontId="47" fillId="0" borderId="80" xfId="0" applyFont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2" fillId="0" borderId="54" xfId="0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52" fillId="0" borderId="36" xfId="0" applyFont="1" applyBorder="1" applyAlignment="1">
      <alignment horizontal="center" vertical="center"/>
    </xf>
    <xf numFmtId="0" fontId="62" fillId="0" borderId="85" xfId="0" applyFont="1" applyBorder="1" applyAlignment="1">
      <alignment vertical="center"/>
    </xf>
    <xf numFmtId="0" fontId="47" fillId="0" borderId="85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1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0" fontId="46" fillId="0" borderId="75" xfId="0" applyFont="1" applyBorder="1" applyAlignment="1">
      <alignment horizontal="right" vertical="center"/>
    </xf>
    <xf numFmtId="0" fontId="46" fillId="0" borderId="61" xfId="0" applyFont="1" applyBorder="1" applyAlignment="1">
      <alignment horizontal="right" vertical="center"/>
    </xf>
    <xf numFmtId="0" fontId="46" fillId="0" borderId="70" xfId="0" applyFont="1" applyBorder="1" applyAlignment="1">
      <alignment horizontal="left" vertical="center"/>
    </xf>
    <xf numFmtId="49" fontId="47" fillId="0" borderId="43" xfId="0" applyNumberFormat="1" applyFont="1" applyBorder="1" applyAlignment="1">
      <alignment horizontal="center" vertical="center" wrapText="1" shrinkToFit="1"/>
    </xf>
    <xf numFmtId="49" fontId="47" fillId="0" borderId="35" xfId="0" applyNumberFormat="1" applyFont="1" applyBorder="1" applyAlignment="1">
      <alignment horizontal="center" vertical="center" wrapText="1" shrinkToFit="1"/>
    </xf>
    <xf numFmtId="0" fontId="47" fillId="0" borderId="33" xfId="0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73" fillId="0" borderId="54" xfId="0" applyFont="1" applyBorder="1" applyAlignment="1">
      <alignment vertical="center"/>
    </xf>
    <xf numFmtId="0" fontId="47" fillId="0" borderId="55" xfId="0" applyFont="1" applyBorder="1" applyAlignment="1">
      <alignment vertical="center"/>
    </xf>
    <xf numFmtId="0" fontId="74" fillId="0" borderId="39" xfId="388" applyFont="1" applyBorder="1" applyAlignment="1">
      <alignment vertical="center"/>
    </xf>
    <xf numFmtId="49" fontId="76" fillId="0" borderId="54" xfId="0" applyNumberFormat="1" applyFont="1" applyBorder="1" applyAlignment="1">
      <alignment horizontal="center" vertical="center" wrapText="1"/>
    </xf>
    <xf numFmtId="0" fontId="47" fillId="0" borderId="52" xfId="0" quotePrefix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5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9" fillId="0" borderId="54" xfId="0" applyFont="1" applyBorder="1" applyAlignment="1">
      <alignment horizontal="center" vertical="center"/>
    </xf>
    <xf numFmtId="49" fontId="47" fillId="0" borderId="52" xfId="0" quotePrefix="1" applyNumberFormat="1" applyFont="1" applyBorder="1" applyAlignment="1">
      <alignment horizontal="right" vertical="center"/>
    </xf>
    <xf numFmtId="0" fontId="52" fillId="0" borderId="41" xfId="0" applyFont="1" applyBorder="1" applyAlignment="1">
      <alignment horizontal="center" vertical="center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0" fontId="47" fillId="0" borderId="77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73" fillId="0" borderId="40" xfId="0" applyFont="1" applyBorder="1" applyAlignment="1">
      <alignment vertical="center"/>
    </xf>
    <xf numFmtId="0" fontId="54" fillId="0" borderId="39" xfId="0" applyFont="1" applyBorder="1" applyAlignment="1">
      <alignment horizontal="center" vertical="center"/>
    </xf>
  </cellXfs>
  <cellStyles count="501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096A5299-1C69-4F17-A63C-C39B48B7D4FE}"/>
    <cellStyle name="60% - Accent1 2 7 3" xfId="445" xr:uid="{5BF71C83-0634-4FCE-9B57-F1E5F1524AB6}"/>
    <cellStyle name="60% - Accent1 3" xfId="128" xr:uid="{00000000-0005-0000-0000-00007F000000}"/>
    <cellStyle name="60% - Accent1 3 2" xfId="390" xr:uid="{748FDC92-F2CB-4F62-B111-F6042296E65C}"/>
    <cellStyle name="60% - Accent1 3 3" xfId="446" xr:uid="{EC98D0D8-4E77-44D0-96DF-5A8AFC903E96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3B7531CF-09E0-4A0F-B44B-1753268BBAD4}"/>
    <cellStyle name="60% - Accent2 2 7 3" xfId="447" xr:uid="{603BD2F3-B496-4CCB-9475-94E665EF9790}"/>
    <cellStyle name="60% - Accent2 3" xfId="136" xr:uid="{00000000-0005-0000-0000-000087000000}"/>
    <cellStyle name="60% - Accent2 3 2" xfId="392" xr:uid="{45FEF51E-CF1B-496B-A4C0-35D8DC891F68}"/>
    <cellStyle name="60% - Accent2 3 3" xfId="448" xr:uid="{3064725A-6421-4D09-B4FD-D2453B2D2685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10D125C5-31F1-489E-85D2-72A05331083B}"/>
    <cellStyle name="60% - Accent3 2 7 3" xfId="449" xr:uid="{9B25E3CC-96EB-4C11-B79F-2E52A5E1D5EB}"/>
    <cellStyle name="60% - Accent3 3" xfId="144" xr:uid="{00000000-0005-0000-0000-00008F000000}"/>
    <cellStyle name="60% - Accent3 3 2" xfId="394" xr:uid="{EE71FAF3-333B-4573-B0FF-1A9255447D09}"/>
    <cellStyle name="60% - Accent3 3 3" xfId="450" xr:uid="{6B0470ED-6AA2-4B57-841C-5374ACBA887C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47EE3600-6390-48A9-AFFE-A9C52DDFBEDB}"/>
    <cellStyle name="60% - Accent4 2 7 3" xfId="451" xr:uid="{D572CA16-22C9-41FD-9A75-8A51C25189A2}"/>
    <cellStyle name="60% - Accent4 3" xfId="152" xr:uid="{00000000-0005-0000-0000-000097000000}"/>
    <cellStyle name="60% - Accent4 3 2" xfId="396" xr:uid="{736227D0-EE71-46DD-84C2-1DAB1DA18CF2}"/>
    <cellStyle name="60% - Accent4 3 3" xfId="452" xr:uid="{9325C2CC-9D38-4EE6-B45E-586DD5F57E20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0E904E02-BE19-4D2D-BF96-806AE5BDBA31}"/>
    <cellStyle name="60% - Accent5 2 7 3" xfId="453" xr:uid="{AC275209-A01F-447B-A770-030A2692F3C8}"/>
    <cellStyle name="60% - Accent5 3" xfId="160" xr:uid="{00000000-0005-0000-0000-00009F000000}"/>
    <cellStyle name="60% - Accent5 3 2" xfId="398" xr:uid="{67D035DD-1935-419E-A3FD-294BAF8D8594}"/>
    <cellStyle name="60% - Accent5 3 3" xfId="454" xr:uid="{52020AD0-A010-4A37-B87C-0258DE84CF12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A2FCDAF1-4554-48EE-A4DE-08CA65556549}"/>
    <cellStyle name="60% - Accent6 2 7 3" xfId="455" xr:uid="{B1A06875-A03C-4B21-9610-24EFC326D2A8}"/>
    <cellStyle name="60% - Accent6 3" xfId="168" xr:uid="{00000000-0005-0000-0000-0000A7000000}"/>
    <cellStyle name="60% - Accent6 3 2" xfId="400" xr:uid="{79F4DD30-53B9-4064-93ED-17EA670A1A1C}"/>
    <cellStyle name="60% - Accent6 3 3" xfId="456" xr:uid="{EBB03F69-59B7-4EDA-900F-0B42BF1B7204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093D50DF-4B7D-477C-B37F-B61E581961EB}"/>
    <cellStyle name="Accent1 2 7 3" xfId="457" xr:uid="{98DAE878-28F2-4CFA-B2F3-56B497A9C4EE}"/>
    <cellStyle name="Accent1 3" xfId="176" xr:uid="{00000000-0005-0000-0000-0000AF000000}"/>
    <cellStyle name="Accent1 3 2" xfId="402" xr:uid="{9F02261D-0927-4816-83A3-E7362902E55F}"/>
    <cellStyle name="Accent1 3 3" xfId="458" xr:uid="{A8BD6744-3542-480D-9766-5530E4386093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18702006-923E-4F04-91CC-70D7031230B7}"/>
    <cellStyle name="Accent2 2 7 3" xfId="459" xr:uid="{A056CF52-CCA3-4E91-96BD-473E02A078BD}"/>
    <cellStyle name="Accent2 3" xfId="184" xr:uid="{00000000-0005-0000-0000-0000B7000000}"/>
    <cellStyle name="Accent2 3 2" xfId="404" xr:uid="{4B859E74-5E40-4278-AE06-FAF731CD59E0}"/>
    <cellStyle name="Accent2 3 3" xfId="460" xr:uid="{8D920596-7EDF-42A8-B73D-0BD5DB119A4B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72157A35-5C2F-4E0D-908A-E1DB9D2A77A6}"/>
    <cellStyle name="Accent3 2 7 3" xfId="461" xr:uid="{B4F88B67-E0E3-427E-B133-7FE9DE8B59F6}"/>
    <cellStyle name="Accent3 3" xfId="192" xr:uid="{00000000-0005-0000-0000-0000BF000000}"/>
    <cellStyle name="Accent3 3 2" xfId="406" xr:uid="{98E43808-1FBC-4BF6-B761-1E78A5239895}"/>
    <cellStyle name="Accent3 3 3" xfId="462" xr:uid="{6077EA66-901C-4CD4-82A0-990F3E5DCA37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3CF99A7D-50CD-417A-BCBA-D0A7A598966C}"/>
    <cellStyle name="Accent4 2 7 3" xfId="463" xr:uid="{4F79AF6F-E2E0-41F7-A1D6-002ABF8166B1}"/>
    <cellStyle name="Accent4 3" xfId="200" xr:uid="{00000000-0005-0000-0000-0000C7000000}"/>
    <cellStyle name="Accent4 3 2" xfId="408" xr:uid="{C3F6BCA8-41E9-4589-8B83-1C8B8A222DA7}"/>
    <cellStyle name="Accent4 3 3" xfId="464" xr:uid="{A8283576-5F9C-47F6-95A5-379F7C8D6D88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22825156-BD7B-4C4A-886A-2163BA8FD645}"/>
    <cellStyle name="Accent5 2 7 3" xfId="465" xr:uid="{BD70A241-086A-43D9-8617-7F67C065B688}"/>
    <cellStyle name="Accent5 3" xfId="208" xr:uid="{00000000-0005-0000-0000-0000CF000000}"/>
    <cellStyle name="Accent5 3 2" xfId="410" xr:uid="{F4619B0A-C43C-4E29-BDA7-E2336D92CE09}"/>
    <cellStyle name="Accent5 3 3" xfId="466" xr:uid="{80E63A59-8FC7-4B6A-B4A2-8586523E08DF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A22F8E0E-D124-4130-96CB-D88E6F38058C}"/>
    <cellStyle name="Accent6 2 7 3" xfId="467" xr:uid="{5E0B7653-CC89-40DB-9A4F-1D9E199BCEAE}"/>
    <cellStyle name="Accent6 3" xfId="216" xr:uid="{00000000-0005-0000-0000-0000D7000000}"/>
    <cellStyle name="Accent6 3 2" xfId="412" xr:uid="{76465ED5-A733-42C5-B982-A7C8854D78CF}"/>
    <cellStyle name="Accent6 3 3" xfId="468" xr:uid="{92E95209-7724-4954-9EA6-59537E7A020B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5CACE408-114B-4032-A09F-7CC7D00EB6C2}"/>
    <cellStyle name="Bad 2 7 3" xfId="469" xr:uid="{5A05A531-8CE5-415D-BF0F-F5BF21E752F1}"/>
    <cellStyle name="Bad 3" xfId="224" xr:uid="{00000000-0005-0000-0000-0000DF000000}"/>
    <cellStyle name="Bad 3 2" xfId="414" xr:uid="{D3B7224F-F685-41AF-8C3F-789ED8472B99}"/>
    <cellStyle name="Bad 3 3" xfId="470" xr:uid="{30083CD8-04A1-41A4-9C96-CBCA30037084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6C2CECA0-FB57-49AB-9124-B00BD7B8850D}"/>
    <cellStyle name="Calculation 2 7 3" xfId="471" xr:uid="{CB6B9695-9199-4C85-A953-35DAD1F76154}"/>
    <cellStyle name="Calculation 3" xfId="232" xr:uid="{00000000-0005-0000-0000-0000E7000000}"/>
    <cellStyle name="Calculation 3 2" xfId="416" xr:uid="{45086D14-F287-4FD1-A325-C8E1398CB2A4}"/>
    <cellStyle name="Calculation 3 3" xfId="472" xr:uid="{64718758-6B4B-4040-A45F-7EF0D3886334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806B8B06-381F-4F32-9D49-C701FBC51A03}"/>
    <cellStyle name="Check Cell 2 7 3" xfId="473" xr:uid="{1D978B16-A0F4-4C97-B0BB-03F6ED46297D}"/>
    <cellStyle name="Check Cell 3" xfId="240" xr:uid="{00000000-0005-0000-0000-0000EF000000}"/>
    <cellStyle name="Check Cell 3 2" xfId="418" xr:uid="{2B10D9E4-7E0D-4203-AB66-223F8F0B06C4}"/>
    <cellStyle name="Check Cell 3 3" xfId="474" xr:uid="{4E7E6193-D803-48B4-9E40-0D2D361C716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DCB7D0FE-39B8-48CD-BD7C-2226175F62BF}"/>
    <cellStyle name="Explanatory Text 2 7 3" xfId="475" xr:uid="{47AEE283-733E-45C9-BCB6-D6CB8D828A47}"/>
    <cellStyle name="Explanatory Text 3" xfId="251" xr:uid="{00000000-0005-0000-0000-0000FA000000}"/>
    <cellStyle name="Explanatory Text 3 2" xfId="420" xr:uid="{2626965C-D04C-4E86-9C02-19B7E9B34617}"/>
    <cellStyle name="Explanatory Text 3 3" xfId="476" xr:uid="{4489CF65-1787-43B5-A72A-211B4D063E43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72C753FF-4E50-4D89-BA00-69106F1CE93A}"/>
    <cellStyle name="Good 2 7 3" xfId="477" xr:uid="{2DF80F6A-D888-487E-9DA6-4C5E555E1555}"/>
    <cellStyle name="Good 3" xfId="259" xr:uid="{00000000-0005-0000-0000-000002010000}"/>
    <cellStyle name="Good 3 2" xfId="422" xr:uid="{9467F74C-AE7D-4CF8-A016-871BB3F10F7B}"/>
    <cellStyle name="Good 3 3" xfId="478" xr:uid="{2E9A9816-076D-4093-891B-42F711683A7E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16A02D09-129E-4808-870E-0EFBC4193F14}"/>
    <cellStyle name="Heading 1 2 7 3" xfId="479" xr:uid="{5646FBE1-AD58-4A52-AF5F-F4115AFFC5FD}"/>
    <cellStyle name="Heading 1 3" xfId="267" xr:uid="{00000000-0005-0000-0000-00000A010000}"/>
    <cellStyle name="Heading 1 3 2" xfId="424" xr:uid="{6753E933-A36B-439E-A064-4136C9CDA5DC}"/>
    <cellStyle name="Heading 1 3 3" xfId="480" xr:uid="{9874827F-89E6-415A-AA08-ED19332DFD44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4592F3ED-5851-419D-9A1A-9DFF4FEAE856}"/>
    <cellStyle name="Heading 2 2 7 3" xfId="481" xr:uid="{174E2247-18B2-41F8-BAA9-7BD49F600007}"/>
    <cellStyle name="Heading 2 3" xfId="275" xr:uid="{00000000-0005-0000-0000-000012010000}"/>
    <cellStyle name="Heading 2 3 2" xfId="426" xr:uid="{BA9E428F-E315-45FD-9A6C-CD669167C229}"/>
    <cellStyle name="Heading 2 3 3" xfId="482" xr:uid="{DE3CD840-7FC6-4345-B566-87BDA0892044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BE83C563-8E4C-443E-9DB3-2C134095B6C9}"/>
    <cellStyle name="Heading 3 2 7 3" xfId="483" xr:uid="{B5A820DE-ACBB-495A-9B2C-0C61E2EAA3AE}"/>
    <cellStyle name="Heading 3 3" xfId="283" xr:uid="{00000000-0005-0000-0000-00001A010000}"/>
    <cellStyle name="Heading 3 3 2" xfId="428" xr:uid="{02F0EE15-7C19-427C-95C8-939A07114748}"/>
    <cellStyle name="Heading 3 3 3" xfId="484" xr:uid="{C67F5168-C612-4422-98D7-C3B1AF798F51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2B1E90F6-62E7-400B-A9B4-E8D56212B2A9}"/>
    <cellStyle name="Heading 4 2 7 3" xfId="485" xr:uid="{6BB0B525-57E3-43DA-A4C8-A2B40EE88619}"/>
    <cellStyle name="Heading 4 3" xfId="291" xr:uid="{00000000-0005-0000-0000-000022010000}"/>
    <cellStyle name="Heading 4 3 2" xfId="430" xr:uid="{02F62340-DA21-427E-9C37-D8B639F4EA91}"/>
    <cellStyle name="Heading 4 3 3" xfId="486" xr:uid="{E1CE6F6B-B09D-4200-9912-1885CF9C7BB6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BC1252ED-08F5-4591-BF50-8B985B092A76}"/>
    <cellStyle name="Input 2 7 3" xfId="487" xr:uid="{8409F581-C284-4549-931D-613C03C92202}"/>
    <cellStyle name="Input 3" xfId="300" xr:uid="{00000000-0005-0000-0000-00002B010000}"/>
    <cellStyle name="Input 3 2" xfId="432" xr:uid="{248D7866-020F-4195-AA11-7E72033873A4}"/>
    <cellStyle name="Input 3 3" xfId="488" xr:uid="{A953A338-0D33-4D7F-9707-8CFEC4449C26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31D59E1C-D0C4-418C-A772-085681E07DD7}"/>
    <cellStyle name="Linked Cell 2 7 3" xfId="489" xr:uid="{A565C098-F4EB-4D9F-9583-1083EC690495}"/>
    <cellStyle name="Linked Cell 3" xfId="308" xr:uid="{00000000-0005-0000-0000-000033010000}"/>
    <cellStyle name="Linked Cell 3 2" xfId="434" xr:uid="{E2DF4D4F-035C-4C6D-833B-7E84C6061BD1}"/>
    <cellStyle name="Linked Cell 3 3" xfId="490" xr:uid="{BE1664BB-2F12-4C34-9900-CD2B5C8A4440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8F5C763F-37A1-429B-B06E-7DDE15060C22}"/>
    <cellStyle name="Neutral 2 7 3" xfId="491" xr:uid="{976B17DC-2ECE-460B-BEE9-3E475134AFA1}"/>
    <cellStyle name="Neutral 3" xfId="316" xr:uid="{00000000-0005-0000-0000-00003B010000}"/>
    <cellStyle name="Neutral 3 2" xfId="436" xr:uid="{8F5FEBB3-F3AC-40B7-9846-ECF0B6BCE391}"/>
    <cellStyle name="Neutral 3 3" xfId="492" xr:uid="{51D8CC8A-2CD6-471F-A1D1-3809D6474872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8AEEA830-B37E-46D9-BE0D-8CC61837D8A9}"/>
    <cellStyle name="Output 2 7 3" xfId="493" xr:uid="{B62CB27E-0D18-4629-B09C-CCC8C30C27C3}"/>
    <cellStyle name="Output 3" xfId="354" xr:uid="{00000000-0005-0000-0000-000061010000}"/>
    <cellStyle name="Output 3 2" xfId="438" xr:uid="{56E4E87F-64A2-4F97-942D-1B7D6A63395A}"/>
    <cellStyle name="Output 3 3" xfId="494" xr:uid="{CD2B1959-CBEC-4BB7-9BB0-283BC11309A0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2F4F16A2-50A1-41F8-8747-1C652C85A0DB}"/>
    <cellStyle name="Title 2 7 3" xfId="495" xr:uid="{8C2A96A1-54F1-4F13-87A1-DCF4692AFB8E}"/>
    <cellStyle name="Title 3" xfId="365" xr:uid="{00000000-0005-0000-0000-00006C010000}"/>
    <cellStyle name="Title 3 2" xfId="440" xr:uid="{F0A110DE-7F8B-464C-98B7-F99B4526DE79}"/>
    <cellStyle name="Title 3 3" xfId="496" xr:uid="{2E25666D-44C9-4CA9-9DD6-3E67148B5082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1C457BE3-26BF-4BBD-85E4-50E71E875331}"/>
    <cellStyle name="Total 2 7 3" xfId="497" xr:uid="{85DDB153-C114-44F1-9C3E-8F44A9C459A9}"/>
    <cellStyle name="Total 3" xfId="373" xr:uid="{00000000-0005-0000-0000-000074010000}"/>
    <cellStyle name="Total 3 2" xfId="442" xr:uid="{5DBFE34D-795F-4CE6-8CAD-1611E8058DE3}"/>
    <cellStyle name="Total 3 3" xfId="498" xr:uid="{E9C14006-57AB-49B0-A1B6-7CE91C37D4E6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3448E6CE-4D3E-4F2D-A1B0-E596AE9E39C5}"/>
    <cellStyle name="Warning Text 2 7 3" xfId="499" xr:uid="{35269170-83B0-43B3-A27C-6B4174C57557}"/>
    <cellStyle name="Warning Text 3" xfId="381" xr:uid="{00000000-0005-0000-0000-00007C010000}"/>
    <cellStyle name="Warning Text 3 2" xfId="444" xr:uid="{FAC44CA8-6D79-46C9-B465-F3CB07317B97}"/>
    <cellStyle name="Warning Text 3 3" xfId="500" xr:uid="{2C630684-6622-476C-BD49-C9604EB44532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zoomScale="70" zoomScaleNormal="70" zoomScaleSheetLayoutView="70" workbookViewId="0">
      <pane xSplit="1" ySplit="4" topLeftCell="B67" activePane="bottomRight" state="frozen"/>
      <selection pane="topRight" activeCell="B1" sqref="B1"/>
      <selection pane="bottomLeft" activeCell="A5" sqref="A5"/>
      <selection pane="bottomRight" activeCell="E75" sqref="E75"/>
    </sheetView>
  </sheetViews>
  <sheetFormatPr defaultColWidth="9.453125" defaultRowHeight="15.5"/>
  <cols>
    <col min="1" max="1" width="7.6328125" style="154" customWidth="1"/>
    <col min="2" max="8" width="32.6328125" style="9" customWidth="1"/>
    <col min="9" max="9" width="7.6328125" style="224" customWidth="1"/>
    <col min="10" max="16384" width="9.453125" style="9"/>
  </cols>
  <sheetData>
    <row r="1" spans="1:9" ht="36" customHeight="1">
      <c r="A1" s="7"/>
      <c r="B1" s="8"/>
      <c r="C1" s="402" t="s">
        <v>181</v>
      </c>
      <c r="D1" s="402"/>
      <c r="E1" s="402"/>
      <c r="F1" s="402"/>
      <c r="G1" s="402"/>
      <c r="H1" s="8"/>
      <c r="I1" s="8"/>
    </row>
    <row r="2" spans="1:9" ht="17" customHeight="1" thickBot="1">
      <c r="A2" s="10" t="s">
        <v>120</v>
      </c>
      <c r="B2" s="2"/>
      <c r="C2" s="2"/>
      <c r="D2" s="1" t="s">
        <v>18</v>
      </c>
      <c r="E2" s="1"/>
      <c r="F2" s="11"/>
      <c r="G2" s="11"/>
      <c r="H2" s="403" t="s">
        <v>121</v>
      </c>
      <c r="I2" s="403"/>
    </row>
    <row r="3" spans="1:9" ht="17" customHeight="1" thickTop="1">
      <c r="A3" s="12" t="s">
        <v>19</v>
      </c>
      <c r="B3" s="13" t="s">
        <v>27</v>
      </c>
      <c r="C3" s="13" t="s">
        <v>28</v>
      </c>
      <c r="D3" s="13" t="s">
        <v>29</v>
      </c>
      <c r="E3" s="13" t="s">
        <v>30</v>
      </c>
      <c r="F3" s="13" t="s">
        <v>31</v>
      </c>
      <c r="G3" s="13" t="s">
        <v>32</v>
      </c>
      <c r="H3" s="13" t="s">
        <v>33</v>
      </c>
      <c r="I3" s="14" t="s">
        <v>19</v>
      </c>
    </row>
    <row r="4" spans="1:9" ht="17" customHeight="1" thickBot="1">
      <c r="A4" s="15"/>
      <c r="B4" s="16">
        <v>45810</v>
      </c>
      <c r="C4" s="16">
        <f t="shared" ref="C4:H4" si="0">SUM(B4+1)</f>
        <v>45811</v>
      </c>
      <c r="D4" s="17">
        <f t="shared" si="0"/>
        <v>45812</v>
      </c>
      <c r="E4" s="17">
        <f t="shared" si="0"/>
        <v>45813</v>
      </c>
      <c r="F4" s="17">
        <f t="shared" si="0"/>
        <v>45814</v>
      </c>
      <c r="G4" s="17">
        <f t="shared" si="0"/>
        <v>45815</v>
      </c>
      <c r="H4" s="17">
        <f t="shared" si="0"/>
        <v>45816</v>
      </c>
      <c r="I4" s="18"/>
    </row>
    <row r="5" spans="1:9" s="3" customFormat="1" ht="17" customHeight="1" thickBot="1">
      <c r="A5" s="19" t="s">
        <v>14</v>
      </c>
      <c r="B5" s="20"/>
      <c r="C5" s="21"/>
      <c r="D5" s="21"/>
      <c r="E5" s="21"/>
      <c r="F5" s="21"/>
      <c r="G5" s="21"/>
      <c r="H5" s="22"/>
      <c r="I5" s="23" t="s">
        <v>14</v>
      </c>
    </row>
    <row r="6" spans="1:9" ht="17" customHeight="1">
      <c r="A6" s="24"/>
      <c r="B6" s="25" t="s">
        <v>17</v>
      </c>
      <c r="C6" s="26" t="s">
        <v>17</v>
      </c>
      <c r="D6" s="27" t="str">
        <f t="shared" ref="D6:G7" si="1">C54</f>
        <v>不可能任務 Profession Impossible (Sr.2) (10 EPI)</v>
      </c>
      <c r="E6" s="28" t="str">
        <f t="shared" si="1"/>
        <v>爸知弊! 你嚟湊吖!My Papa, My Hero (10 EPI)</v>
      </c>
      <c r="F6" s="29" t="str">
        <f t="shared" si="1"/>
        <v>出走地圖 Off the Grid (Sr.2) (20 EPI)</v>
      </c>
      <c r="G6" s="30" t="str">
        <f t="shared" si="1"/>
        <v>DM 旅導遊 DM Me Now (10 EPI)</v>
      </c>
      <c r="H6" s="31" t="s">
        <v>17</v>
      </c>
      <c r="I6" s="32"/>
    </row>
    <row r="7" spans="1:9" ht="17" customHeight="1">
      <c r="A7" s="33">
        <v>30</v>
      </c>
      <c r="B7" s="34" t="str">
        <f>LEFT($H$63,5) &amp; " # " &amp; VALUE(RIGHT($H$63,2)-1)</f>
        <v>財經透視  # 22</v>
      </c>
      <c r="C7" s="35" t="str">
        <f>B26</f>
        <v>新聞掏寶  # 252</v>
      </c>
      <c r="D7" s="36" t="str">
        <f t="shared" si="1"/>
        <v># 4</v>
      </c>
      <c r="E7" s="35" t="str">
        <f t="shared" si="1"/>
        <v># 3</v>
      </c>
      <c r="F7" s="36" t="str">
        <f t="shared" si="1"/>
        <v># 18</v>
      </c>
      <c r="G7" s="35" t="str">
        <f t="shared" si="1"/>
        <v># 2</v>
      </c>
      <c r="H7" s="37" t="str">
        <f>D70</f>
        <v>美食新聞報道 (*港台篇) #3</v>
      </c>
      <c r="I7" s="38">
        <v>30</v>
      </c>
    </row>
    <row r="8" spans="1:9" ht="17" customHeight="1">
      <c r="A8" s="39"/>
      <c r="B8" s="40" t="s">
        <v>17</v>
      </c>
      <c r="C8" s="41"/>
      <c r="D8" s="41"/>
      <c r="E8" s="42" t="str">
        <f>$E$73</f>
        <v>東張西望  Scoop 2025</v>
      </c>
      <c r="F8" s="41"/>
      <c r="G8" s="41" t="s">
        <v>41</v>
      </c>
      <c r="H8" s="43"/>
      <c r="I8" s="44"/>
    </row>
    <row r="9" spans="1:9" s="3" customFormat="1" ht="17" customHeight="1" thickBot="1">
      <c r="A9" s="15" t="s">
        <v>0</v>
      </c>
      <c r="B9" s="45" t="s">
        <v>148</v>
      </c>
      <c r="C9" s="45" t="str">
        <f t="shared" ref="C9:H9" si="2">"# " &amp; VALUE(RIGHT(B9,3)+1)</f>
        <v># 153</v>
      </c>
      <c r="D9" s="45" t="str">
        <f t="shared" si="2"/>
        <v># 154</v>
      </c>
      <c r="E9" s="45" t="str">
        <f t="shared" si="2"/>
        <v># 155</v>
      </c>
      <c r="F9" s="45" t="str">
        <f t="shared" si="2"/>
        <v># 156</v>
      </c>
      <c r="G9" s="45" t="str">
        <f t="shared" si="2"/>
        <v># 157</v>
      </c>
      <c r="H9" s="45" t="str">
        <f t="shared" si="2"/>
        <v># 158</v>
      </c>
      <c r="I9" s="46" t="s">
        <v>0</v>
      </c>
    </row>
    <row r="10" spans="1:9" ht="17" customHeight="1">
      <c r="A10" s="47"/>
      <c r="B10" s="235"/>
      <c r="C10" s="236"/>
      <c r="D10" s="236"/>
      <c r="E10" s="236"/>
      <c r="F10" s="237"/>
      <c r="G10" s="235"/>
      <c r="H10" s="238"/>
      <c r="I10" s="32"/>
    </row>
    <row r="11" spans="1:9" ht="17" customHeight="1">
      <c r="A11" s="33">
        <v>30</v>
      </c>
      <c r="B11" s="239"/>
      <c r="C11" s="239"/>
      <c r="D11" s="239"/>
      <c r="E11" s="239"/>
      <c r="F11" s="239"/>
      <c r="G11" s="404" t="s">
        <v>35</v>
      </c>
      <c r="H11" s="405"/>
      <c r="I11" s="38">
        <v>30</v>
      </c>
    </row>
    <row r="12" spans="1:9" ht="17" customHeight="1">
      <c r="A12" s="48"/>
      <c r="B12" s="404" t="s">
        <v>34</v>
      </c>
      <c r="C12" s="385"/>
      <c r="D12" s="385"/>
      <c r="E12" s="385"/>
      <c r="F12" s="386"/>
      <c r="G12" s="240"/>
      <c r="H12" s="241"/>
      <c r="I12" s="44"/>
    </row>
    <row r="13" spans="1:9" s="3" customFormat="1" ht="17" customHeight="1" thickBot="1">
      <c r="A13" s="49" t="s">
        <v>1</v>
      </c>
      <c r="B13" s="242"/>
      <c r="C13" s="243"/>
      <c r="D13" s="243"/>
      <c r="E13" s="243"/>
      <c r="F13" s="244"/>
      <c r="G13" s="245"/>
      <c r="H13" s="246"/>
      <c r="I13" s="46" t="s">
        <v>1</v>
      </c>
    </row>
    <row r="14" spans="1:9" ht="17" customHeight="1">
      <c r="A14" s="50"/>
      <c r="B14" s="51">
        <v>800189335</v>
      </c>
      <c r="C14" s="52"/>
      <c r="D14" s="52"/>
      <c r="E14" s="52"/>
      <c r="F14" s="52"/>
      <c r="G14" s="52"/>
      <c r="H14" s="53"/>
      <c r="I14" s="54"/>
    </row>
    <row r="15" spans="1:9" ht="17" customHeight="1">
      <c r="A15" s="55" t="s">
        <v>2</v>
      </c>
      <c r="B15" s="4"/>
      <c r="C15" s="56"/>
      <c r="D15" s="56"/>
      <c r="E15" s="56" t="s">
        <v>123</v>
      </c>
      <c r="F15" s="56"/>
      <c r="G15" s="56"/>
      <c r="H15" s="57"/>
      <c r="I15" s="58" t="s">
        <v>2</v>
      </c>
    </row>
    <row r="16" spans="1:9" ht="17" customHeight="1">
      <c r="A16" s="59"/>
      <c r="B16" s="4" t="s">
        <v>122</v>
      </c>
      <c r="C16" s="60" t="str">
        <f t="shared" ref="C16:F16" si="3">"# " &amp; VALUE(RIGHT(B16,2)+1)</f>
        <v># 5</v>
      </c>
      <c r="D16" s="60" t="str">
        <f t="shared" si="3"/>
        <v># 6</v>
      </c>
      <c r="E16" s="60" t="str">
        <f t="shared" si="3"/>
        <v># 7</v>
      </c>
      <c r="F16" s="60" t="str">
        <f t="shared" si="3"/>
        <v># 8</v>
      </c>
      <c r="G16" s="60" t="str">
        <f t="shared" ref="G16" si="4">"# " &amp; VALUE(RIGHT(F16,2)+1)</f>
        <v># 9</v>
      </c>
      <c r="H16" s="61" t="str">
        <f t="shared" ref="H16" si="5">"# " &amp; VALUE(RIGHT(G16,2)+1)</f>
        <v># 10</v>
      </c>
      <c r="I16" s="62"/>
    </row>
    <row r="17" spans="1:9" s="3" customFormat="1" ht="17" customHeight="1" thickBot="1">
      <c r="A17" s="49" t="s">
        <v>3</v>
      </c>
      <c r="B17" s="63" t="s">
        <v>24</v>
      </c>
      <c r="C17" s="64"/>
      <c r="D17" s="64"/>
      <c r="E17" s="64"/>
      <c r="F17" s="64"/>
      <c r="G17" s="64"/>
      <c r="H17" s="65"/>
      <c r="I17" s="46" t="s">
        <v>16</v>
      </c>
    </row>
    <row r="18" spans="1:9" s="3" customFormat="1" ht="17" customHeight="1">
      <c r="A18" s="49"/>
      <c r="B18" s="40" t="s">
        <v>17</v>
      </c>
      <c r="C18" s="41"/>
      <c r="D18" s="41"/>
      <c r="E18" s="41" t="s">
        <v>36</v>
      </c>
      <c r="F18" s="66"/>
      <c r="G18" s="67" t="s">
        <v>168</v>
      </c>
      <c r="H18" s="68" t="s">
        <v>74</v>
      </c>
      <c r="I18" s="69"/>
    </row>
    <row r="19" spans="1:9" ht="17" customHeight="1">
      <c r="A19" s="70" t="s">
        <v>2</v>
      </c>
      <c r="B19" s="34" t="s">
        <v>149</v>
      </c>
      <c r="C19" s="71" t="str">
        <f t="shared" ref="C19:F19" si="6">B76</f>
        <v># 2568</v>
      </c>
      <c r="D19" s="71" t="str">
        <f t="shared" si="6"/>
        <v># 2569</v>
      </c>
      <c r="E19" s="71" t="str">
        <f t="shared" si="6"/>
        <v># 2570</v>
      </c>
      <c r="F19" s="72" t="str">
        <f t="shared" si="6"/>
        <v># 2571</v>
      </c>
      <c r="G19" s="71" t="s">
        <v>70</v>
      </c>
      <c r="H19" s="36" t="s">
        <v>127</v>
      </c>
      <c r="I19" s="58" t="s">
        <v>2</v>
      </c>
    </row>
    <row r="20" spans="1:9" ht="17" customHeight="1">
      <c r="A20" s="73"/>
      <c r="B20" s="247" t="s">
        <v>54</v>
      </c>
      <c r="C20" s="248"/>
      <c r="D20" s="248"/>
      <c r="E20" s="248" t="s">
        <v>47</v>
      </c>
      <c r="F20" s="248"/>
      <c r="G20" s="249"/>
      <c r="H20" s="249"/>
      <c r="I20" s="74"/>
    </row>
    <row r="21" spans="1:9" s="3" customFormat="1" ht="17" customHeight="1" thickBot="1">
      <c r="A21" s="19" t="s">
        <v>4</v>
      </c>
      <c r="B21" s="250" t="s">
        <v>124</v>
      </c>
      <c r="C21" s="248" t="str">
        <f t="shared" ref="C21:D21" si="7">"# " &amp; VALUE(RIGHT(B21,4)+1)</f>
        <v># 1350</v>
      </c>
      <c r="D21" s="251" t="str">
        <f t="shared" si="7"/>
        <v># 1351</v>
      </c>
      <c r="E21" s="251" t="str">
        <f t="shared" ref="E21:H21" si="8">"# " &amp; VALUE(RIGHT(D21,4)+1)</f>
        <v># 1352</v>
      </c>
      <c r="F21" s="248" t="str">
        <f t="shared" si="8"/>
        <v># 1353</v>
      </c>
      <c r="G21" s="248" t="str">
        <f t="shared" si="8"/>
        <v># 1354</v>
      </c>
      <c r="H21" s="248" t="str">
        <f t="shared" si="8"/>
        <v># 1355</v>
      </c>
      <c r="I21" s="46" t="s">
        <v>4</v>
      </c>
    </row>
    <row r="22" spans="1:9" ht="17" customHeight="1">
      <c r="A22" s="75"/>
      <c r="B22" s="5" t="s">
        <v>17</v>
      </c>
      <c r="C22" s="41"/>
      <c r="D22" s="76" t="str">
        <f>D90</f>
        <v>一日打工限定 A Day with a Pro (15 EPI) (15 EPI)</v>
      </c>
      <c r="E22" s="41"/>
      <c r="F22" s="66"/>
      <c r="G22" s="40">
        <v>800541970</v>
      </c>
      <c r="H22" s="77"/>
      <c r="I22" s="78"/>
    </row>
    <row r="23" spans="1:9" ht="17" customHeight="1">
      <c r="A23" s="79" t="s">
        <v>2</v>
      </c>
      <c r="B23" s="34" t="s">
        <v>150</v>
      </c>
      <c r="C23" s="71" t="str">
        <f>B91</f>
        <v># 11</v>
      </c>
      <c r="D23" s="71" t="str">
        <f>"# " &amp; VALUE(RIGHT(C23,2)+1)</f>
        <v># 12</v>
      </c>
      <c r="E23" s="71" t="str">
        <f>"# " &amp; VALUE(RIGHT(D23,2)+1)</f>
        <v># 13</v>
      </c>
      <c r="F23" s="72" t="str">
        <f>"# " &amp; VALUE(RIGHT(E23,2)+1)</f>
        <v># 14</v>
      </c>
      <c r="G23" s="80"/>
      <c r="H23" s="81"/>
      <c r="I23" s="82" t="s">
        <v>2</v>
      </c>
    </row>
    <row r="24" spans="1:9" ht="17" customHeight="1">
      <c r="A24" s="83"/>
      <c r="B24" s="84" t="s">
        <v>17</v>
      </c>
      <c r="C24" s="85"/>
      <c r="D24" s="86" t="s">
        <v>85</v>
      </c>
      <c r="E24" s="86"/>
      <c r="F24" s="87"/>
      <c r="G24" s="80"/>
      <c r="H24" s="81"/>
      <c r="I24" s="88"/>
    </row>
    <row r="25" spans="1:9" ht="17" customHeight="1">
      <c r="A25" s="83"/>
      <c r="B25" s="89" t="s">
        <v>17</v>
      </c>
      <c r="C25" s="90" t="s">
        <v>17</v>
      </c>
      <c r="D25" s="91" t="s">
        <v>17</v>
      </c>
      <c r="E25" s="91" t="s">
        <v>17</v>
      </c>
      <c r="F25" s="91" t="s">
        <v>17</v>
      </c>
      <c r="G25" s="410" t="s">
        <v>99</v>
      </c>
      <c r="H25" s="411"/>
      <c r="I25" s="88"/>
    </row>
    <row r="26" spans="1:9" ht="17" customHeight="1">
      <c r="A26" s="83"/>
      <c r="B26" s="61" t="str">
        <f>LEFT($H$35,5) &amp; " # " &amp; VALUE(RIGHT($H$35,3)-1)</f>
        <v>新聞掏寶  # 252</v>
      </c>
      <c r="C26" s="61" t="str">
        <f>B70</f>
        <v>美食新聞報道 # 92</v>
      </c>
      <c r="D26" s="80" t="str">
        <f>C70</f>
        <v>美食新聞報道 # 93</v>
      </c>
      <c r="E26" s="80" t="str">
        <f>D70</f>
        <v>美食新聞報道 (*港台篇) #3</v>
      </c>
      <c r="F26" s="80" t="str">
        <f>E70</f>
        <v>親民的品味 #12</v>
      </c>
      <c r="G26" s="412" t="s">
        <v>100</v>
      </c>
      <c r="H26" s="413"/>
      <c r="I26" s="88"/>
    </row>
    <row r="27" spans="1:9" s="3" customFormat="1" ht="17" customHeight="1" thickBot="1">
      <c r="A27" s="92" t="s">
        <v>5</v>
      </c>
      <c r="B27" s="72"/>
      <c r="C27" s="61"/>
      <c r="D27" s="36"/>
      <c r="E27" s="36"/>
      <c r="F27" s="36"/>
      <c r="G27" s="80" t="s">
        <v>152</v>
      </c>
      <c r="H27" s="60" t="s">
        <v>153</v>
      </c>
      <c r="I27" s="93" t="s">
        <v>5</v>
      </c>
    </row>
    <row r="28" spans="1:9" ht="17" customHeight="1">
      <c r="A28" s="83"/>
      <c r="B28" s="5" t="s">
        <v>17</v>
      </c>
      <c r="C28" s="41"/>
      <c r="D28" s="42"/>
      <c r="E28" s="42"/>
      <c r="F28" s="42"/>
      <c r="G28" s="94"/>
      <c r="H28" s="81"/>
      <c r="I28" s="95"/>
    </row>
    <row r="29" spans="1:9" ht="17" customHeight="1">
      <c r="A29" s="96" t="s">
        <v>2</v>
      </c>
      <c r="B29" s="4"/>
      <c r="C29" s="60"/>
      <c r="D29" s="60" t="str">
        <f>D79</f>
        <v>刑偵12 D.I.D. 12 (25 EPI)</v>
      </c>
      <c r="E29" s="60"/>
      <c r="F29" s="60"/>
      <c r="G29" s="97"/>
      <c r="H29" s="98"/>
      <c r="I29" s="82" t="s">
        <v>2</v>
      </c>
    </row>
    <row r="30" spans="1:9" ht="17" customHeight="1">
      <c r="A30" s="83"/>
      <c r="B30" s="4" t="s">
        <v>150</v>
      </c>
      <c r="C30" s="60" t="str">
        <f>"# " &amp; VALUE(RIGHT(C80,2)-1)</f>
        <v># 11</v>
      </c>
      <c r="D30" s="60" t="str">
        <f>"# " &amp; VALUE(RIGHT(D80,2)-1)</f>
        <v># 12</v>
      </c>
      <c r="E30" s="60" t="str">
        <f>"# " &amp; VALUE(RIGHT(E80,2)-1)</f>
        <v># 13</v>
      </c>
      <c r="F30" s="60" t="str">
        <f>E80</f>
        <v># 14</v>
      </c>
      <c r="G30" s="80"/>
      <c r="H30" s="81"/>
      <c r="I30" s="88"/>
    </row>
    <row r="31" spans="1:9" s="3" customFormat="1" ht="17" customHeight="1" thickBot="1">
      <c r="A31" s="92" t="s">
        <v>6</v>
      </c>
      <c r="B31" s="34"/>
      <c r="C31" s="71"/>
      <c r="D31" s="71"/>
      <c r="E31" s="71"/>
      <c r="F31" s="71"/>
      <c r="G31" s="99" t="s">
        <v>24</v>
      </c>
      <c r="H31" s="100"/>
      <c r="I31" s="101" t="s">
        <v>6</v>
      </c>
    </row>
    <row r="32" spans="1:9" ht="17" customHeight="1">
      <c r="A32" s="102"/>
      <c r="B32" s="5" t="s">
        <v>17</v>
      </c>
      <c r="C32" s="2"/>
      <c r="D32" s="41"/>
      <c r="E32" s="42" t="str">
        <f>$E$73</f>
        <v>東張西望  Scoop 2025</v>
      </c>
      <c r="F32" s="41"/>
      <c r="G32" s="2"/>
      <c r="H32" s="103"/>
      <c r="I32" s="74"/>
    </row>
    <row r="33" spans="1:9" ht="17" customHeight="1">
      <c r="A33" s="96" t="s">
        <v>2</v>
      </c>
      <c r="B33" s="71" t="str">
        <f>B9</f>
        <v># 152</v>
      </c>
      <c r="C33" s="71" t="str">
        <f>B74</f>
        <v># 153</v>
      </c>
      <c r="D33" s="71" t="str">
        <f>D9</f>
        <v># 154</v>
      </c>
      <c r="E33" s="71" t="str">
        <f>E9</f>
        <v># 155</v>
      </c>
      <c r="F33" s="71" t="str">
        <f>F9</f>
        <v># 156</v>
      </c>
      <c r="G33" s="71" t="str">
        <f>"# " &amp; VALUE(RIGHT(F33,3)+1)</f>
        <v># 157</v>
      </c>
      <c r="H33" s="71" t="str">
        <f>"# " &amp; VALUE(RIGHT(G33,3)+1)</f>
        <v># 158</v>
      </c>
      <c r="I33" s="58" t="s">
        <v>2</v>
      </c>
    </row>
    <row r="34" spans="1:9" ht="17" customHeight="1">
      <c r="A34" s="83"/>
      <c r="B34" s="5" t="s">
        <v>17</v>
      </c>
      <c r="C34" s="41"/>
      <c r="D34" s="60" t="s">
        <v>67</v>
      </c>
      <c r="E34" s="60"/>
      <c r="F34" s="60"/>
      <c r="G34" s="104" t="s">
        <v>20</v>
      </c>
      <c r="H34" s="329" t="s">
        <v>25</v>
      </c>
      <c r="I34" s="105"/>
    </row>
    <row r="35" spans="1:9" ht="17" customHeight="1">
      <c r="A35" s="83"/>
      <c r="B35" s="60" t="s">
        <v>151</v>
      </c>
      <c r="C35" s="60" t="str">
        <f>B61</f>
        <v># 1886</v>
      </c>
      <c r="D35" s="60" t="str">
        <f>C61</f>
        <v># 1887</v>
      </c>
      <c r="E35" s="60" t="str">
        <f>D61</f>
        <v># 1888</v>
      </c>
      <c r="F35" s="60" t="str">
        <f>E61</f>
        <v># 1889</v>
      </c>
      <c r="G35" s="106" t="s">
        <v>111</v>
      </c>
      <c r="H35" s="330" t="s">
        <v>156</v>
      </c>
      <c r="I35" s="105"/>
    </row>
    <row r="36" spans="1:9" s="3" customFormat="1" ht="17" customHeight="1" thickBot="1">
      <c r="A36" s="92" t="s">
        <v>7</v>
      </c>
      <c r="B36" s="60"/>
      <c r="C36" s="60"/>
      <c r="D36" s="71"/>
      <c r="E36" s="71"/>
      <c r="F36" s="108">
        <v>1255</v>
      </c>
      <c r="G36" s="35"/>
      <c r="H36" s="328" t="s">
        <v>26</v>
      </c>
      <c r="I36" s="18" t="s">
        <v>7</v>
      </c>
    </row>
    <row r="37" spans="1:9" ht="17" customHeight="1">
      <c r="A37" s="109"/>
      <c r="B37" s="5" t="s">
        <v>17</v>
      </c>
      <c r="C37" s="42"/>
      <c r="D37" s="42"/>
      <c r="E37" s="42" t="s">
        <v>47</v>
      </c>
      <c r="F37" s="110"/>
      <c r="G37" s="111" t="s">
        <v>78</v>
      </c>
      <c r="H37" s="112" t="s">
        <v>159</v>
      </c>
      <c r="I37" s="113"/>
    </row>
    <row r="38" spans="1:9" ht="17" customHeight="1">
      <c r="A38" s="73"/>
      <c r="B38" s="60" t="str">
        <f>B21</f>
        <v># 1349</v>
      </c>
      <c r="C38" s="60" t="str">
        <f>C21</f>
        <v># 1350</v>
      </c>
      <c r="D38" s="60" t="str">
        <f t="shared" ref="D38:F38" si="9">"# " &amp; VALUE(RIGHT(C38,4)+1)</f>
        <v># 1351</v>
      </c>
      <c r="E38" s="60" t="str">
        <f t="shared" ref="E38" si="10">"# " &amp; VALUE(RIGHT(D38,4)+1)</f>
        <v># 1352</v>
      </c>
      <c r="F38" s="61" t="str">
        <f t="shared" si="9"/>
        <v># 1353</v>
      </c>
      <c r="G38" s="106" t="s">
        <v>154</v>
      </c>
      <c r="I38" s="105"/>
    </row>
    <row r="39" spans="1:9" ht="17" customHeight="1">
      <c r="A39" s="55" t="s">
        <v>2</v>
      </c>
      <c r="B39" s="71"/>
      <c r="C39" s="71"/>
      <c r="D39" s="71"/>
      <c r="E39" s="71"/>
      <c r="F39" s="114">
        <v>1320</v>
      </c>
      <c r="G39" s="35" t="s">
        <v>77</v>
      </c>
      <c r="H39" s="115" t="s">
        <v>157</v>
      </c>
      <c r="I39" s="116" t="s">
        <v>2</v>
      </c>
    </row>
    <row r="40" spans="1:9" ht="17" customHeight="1">
      <c r="A40" s="117"/>
      <c r="B40" s="255" t="s">
        <v>53</v>
      </c>
      <c r="C40" s="256"/>
      <c r="D40" s="239"/>
      <c r="E40" s="249"/>
      <c r="F40" s="249"/>
      <c r="G40" s="252" t="s">
        <v>51</v>
      </c>
      <c r="H40" s="118" t="s">
        <v>158</v>
      </c>
      <c r="I40" s="105"/>
    </row>
    <row r="41" spans="1:9" ht="17" customHeight="1" thickBot="1">
      <c r="A41" s="73"/>
      <c r="B41" s="257"/>
      <c r="C41" s="248"/>
      <c r="D41" s="258" t="s">
        <v>64</v>
      </c>
      <c r="E41" s="248"/>
      <c r="F41" s="248"/>
      <c r="G41" s="253" t="s">
        <v>155</v>
      </c>
      <c r="H41" s="118"/>
      <c r="I41" s="105"/>
    </row>
    <row r="42" spans="1:9" s="3" customFormat="1" ht="17" customHeight="1" thickBot="1">
      <c r="A42" s="120" t="s">
        <v>8</v>
      </c>
      <c r="B42" s="257" t="s">
        <v>125</v>
      </c>
      <c r="C42" s="248" t="str">
        <f>"# " &amp; VALUE(RIGHT(B42,4)+1)</f>
        <v># 1732</v>
      </c>
      <c r="D42" s="248" t="str">
        <f>"# " &amp; VALUE(RIGHT(C42,4)+1)</f>
        <v># 1733</v>
      </c>
      <c r="E42" s="248" t="str">
        <f>"# " &amp; VALUE(RIGHT(D42,4)+1)</f>
        <v># 1734</v>
      </c>
      <c r="F42" s="248" t="str">
        <f>"# " &amp; VALUE(RIGHT(E42,4)+1)</f>
        <v># 1735</v>
      </c>
      <c r="G42" s="254" t="s">
        <v>21</v>
      </c>
      <c r="H42" s="121"/>
      <c r="I42" s="18" t="s">
        <v>8</v>
      </c>
    </row>
    <row r="43" spans="1:9" ht="17" customHeight="1">
      <c r="A43" s="102"/>
      <c r="B43" s="257"/>
      <c r="C43" s="248"/>
      <c r="D43" s="248"/>
      <c r="E43" s="248"/>
      <c r="F43" s="259">
        <v>1405</v>
      </c>
      <c r="G43" s="408" t="s">
        <v>69</v>
      </c>
      <c r="H43" s="409"/>
      <c r="I43" s="95"/>
    </row>
    <row r="44" spans="1:9" ht="17" customHeight="1">
      <c r="A44" s="83"/>
      <c r="B44" s="40" t="s">
        <v>17</v>
      </c>
      <c r="C44" s="41"/>
      <c r="D44" s="41"/>
      <c r="E44" s="41" t="s">
        <v>36</v>
      </c>
      <c r="F44" s="41"/>
      <c r="G44" s="80" t="str">
        <f>B70</f>
        <v>美食新聞報道 # 92</v>
      </c>
      <c r="H44" s="60" t="str">
        <f>C70</f>
        <v>美食新聞報道 # 93</v>
      </c>
      <c r="I44" s="88"/>
    </row>
    <row r="45" spans="1:9" ht="17" customHeight="1">
      <c r="A45" s="122" t="s">
        <v>2</v>
      </c>
      <c r="B45" s="36" t="str">
        <f>B19</f>
        <v># 2567</v>
      </c>
      <c r="C45" s="60" t="str">
        <f>C19</f>
        <v># 2568</v>
      </c>
      <c r="D45" s="60" t="str">
        <f>C76</f>
        <v># 2569</v>
      </c>
      <c r="E45" s="60" t="str">
        <f>D76</f>
        <v># 2570</v>
      </c>
      <c r="F45" s="60" t="str">
        <f>E76</f>
        <v># 2571</v>
      </c>
      <c r="G45" s="36"/>
      <c r="H45" s="71"/>
      <c r="I45" s="82" t="s">
        <v>2</v>
      </c>
    </row>
    <row r="46" spans="1:9" ht="17" customHeight="1">
      <c r="A46" s="123"/>
      <c r="B46" s="5" t="s">
        <v>17</v>
      </c>
      <c r="C46" s="42"/>
      <c r="D46" s="42"/>
      <c r="E46" s="42"/>
      <c r="F46" s="42"/>
      <c r="G46" s="124" t="s">
        <v>20</v>
      </c>
      <c r="H46" s="125" t="s">
        <v>23</v>
      </c>
      <c r="I46" s="126"/>
    </row>
    <row r="47" spans="1:9" s="3" customFormat="1" ht="17" customHeight="1" thickBot="1">
      <c r="A47" s="127">
        <v>1500</v>
      </c>
      <c r="B47" s="128"/>
      <c r="C47" s="60"/>
      <c r="D47" s="60" t="str">
        <f>D85</f>
        <v>相思令 Everlasting Longing (30 EPI)</v>
      </c>
      <c r="E47" s="60"/>
      <c r="F47" s="60"/>
      <c r="G47" s="80"/>
      <c r="H47" s="129"/>
      <c r="I47" s="130">
        <v>1500</v>
      </c>
    </row>
    <row r="48" spans="1:9" ht="17" customHeight="1">
      <c r="A48" s="131"/>
      <c r="B48" s="60" t="s">
        <v>150</v>
      </c>
      <c r="C48" s="60" t="str">
        <f>B86</f>
        <v># 11</v>
      </c>
      <c r="D48" s="60" t="str">
        <f>C86</f>
        <v># 12</v>
      </c>
      <c r="E48" s="60" t="str">
        <f>D86</f>
        <v># 13</v>
      </c>
      <c r="F48" s="60" t="str">
        <f>E86</f>
        <v># 14</v>
      </c>
      <c r="G48" s="132"/>
      <c r="H48" s="129"/>
      <c r="I48" s="133"/>
    </row>
    <row r="49" spans="1:9" ht="17" customHeight="1">
      <c r="A49" s="134">
        <v>30</v>
      </c>
      <c r="B49" s="34"/>
      <c r="C49" s="71"/>
      <c r="D49" s="71"/>
      <c r="E49" s="71"/>
      <c r="F49" s="71"/>
      <c r="G49" s="135" t="s">
        <v>118</v>
      </c>
      <c r="H49" s="129"/>
      <c r="I49" s="82" t="s">
        <v>2</v>
      </c>
    </row>
    <row r="50" spans="1:9" ht="17" customHeight="1">
      <c r="A50" s="123"/>
      <c r="B50" s="84" t="s">
        <v>17</v>
      </c>
      <c r="C50" s="136"/>
      <c r="D50" s="137" t="s">
        <v>85</v>
      </c>
      <c r="E50" s="86"/>
      <c r="F50" s="87"/>
      <c r="G50" s="138"/>
      <c r="H50" s="129"/>
      <c r="I50" s="88"/>
    </row>
    <row r="51" spans="1:9" ht="17" customHeight="1">
      <c r="A51" s="123"/>
      <c r="B51" s="5" t="s">
        <v>17</v>
      </c>
      <c r="C51" s="41"/>
      <c r="D51" s="76" t="str">
        <f>D22</f>
        <v>一日打工限定 A Day with a Pro (15 EPI) (15 EPI)</v>
      </c>
      <c r="E51" s="41"/>
      <c r="F51" s="41"/>
      <c r="G51" s="138"/>
      <c r="H51" s="106"/>
      <c r="I51" s="88"/>
    </row>
    <row r="52" spans="1:9" s="3" customFormat="1" ht="17" customHeight="1" thickBot="1">
      <c r="A52" s="127">
        <v>1600</v>
      </c>
      <c r="B52" s="34" t="str">
        <f>B23</f>
        <v># 10</v>
      </c>
      <c r="C52" s="71" t="str">
        <f>C23</f>
        <v># 11</v>
      </c>
      <c r="D52" s="71" t="str">
        <f>"# " &amp; VALUE(RIGHT(C52,2)+1)</f>
        <v># 12</v>
      </c>
      <c r="E52" s="71" t="str">
        <f>"# " &amp; VALUE(RIGHT(D52,2)+1)</f>
        <v># 13</v>
      </c>
      <c r="F52" s="71" t="str">
        <f>"# " &amp; VALUE(RIGHT(E52,2)+1)</f>
        <v># 14</v>
      </c>
      <c r="G52" s="139"/>
      <c r="H52" s="140" t="s">
        <v>167</v>
      </c>
      <c r="I52" s="130">
        <v>1600</v>
      </c>
    </row>
    <row r="53" spans="1:9" ht="17" customHeight="1">
      <c r="A53" s="24"/>
      <c r="B53" s="141" t="s">
        <v>103</v>
      </c>
      <c r="C53" s="91" t="s">
        <v>89</v>
      </c>
      <c r="D53" s="26" t="s">
        <v>92</v>
      </c>
      <c r="E53" s="90" t="s">
        <v>58</v>
      </c>
      <c r="F53" s="91" t="s">
        <v>105</v>
      </c>
      <c r="G53" s="124" t="s">
        <v>20</v>
      </c>
      <c r="H53" s="129"/>
      <c r="I53" s="78"/>
    </row>
    <row r="54" spans="1:9" ht="17" customHeight="1">
      <c r="A54" s="47"/>
      <c r="B54" s="142" t="s">
        <v>102</v>
      </c>
      <c r="C54" s="143" t="s">
        <v>88</v>
      </c>
      <c r="D54" s="144" t="s">
        <v>91</v>
      </c>
      <c r="E54" s="145" t="s">
        <v>57</v>
      </c>
      <c r="F54" s="146" t="s">
        <v>104</v>
      </c>
      <c r="G54" s="147" t="s">
        <v>119</v>
      </c>
      <c r="H54" s="148"/>
      <c r="I54" s="149"/>
    </row>
    <row r="55" spans="1:9" ht="16.75" customHeight="1">
      <c r="A55" s="33">
        <v>30</v>
      </c>
      <c r="B55" s="34" t="s">
        <v>90</v>
      </c>
      <c r="C55" s="36" t="s">
        <v>122</v>
      </c>
      <c r="D55" s="36" t="s">
        <v>95</v>
      </c>
      <c r="E55" s="36" t="s">
        <v>126</v>
      </c>
      <c r="F55" s="36" t="s">
        <v>90</v>
      </c>
      <c r="G55" s="150"/>
      <c r="H55" s="129"/>
      <c r="I55" s="151">
        <v>30</v>
      </c>
    </row>
    <row r="56" spans="1:9" ht="17" customHeight="1">
      <c r="A56" s="47"/>
      <c r="B56" s="152" t="s">
        <v>20</v>
      </c>
      <c r="C56" s="153" t="s">
        <v>131</v>
      </c>
      <c r="D56" s="154" t="s">
        <v>73</v>
      </c>
      <c r="E56" s="406" t="s">
        <v>113</v>
      </c>
      <c r="F56" s="407"/>
      <c r="G56" s="124" t="s">
        <v>20</v>
      </c>
      <c r="H56" s="129"/>
      <c r="I56" s="126"/>
    </row>
    <row r="57" spans="1:9" ht="17" customHeight="1">
      <c r="A57" s="47"/>
      <c r="B57" s="106" t="s">
        <v>111</v>
      </c>
      <c r="C57" s="61" t="s">
        <v>130</v>
      </c>
      <c r="D57" s="60" t="s">
        <v>72</v>
      </c>
      <c r="E57" s="396" t="s">
        <v>114</v>
      </c>
      <c r="F57" s="397"/>
      <c r="G57" s="391" t="s">
        <v>160</v>
      </c>
      <c r="H57" s="129"/>
      <c r="I57" s="126"/>
    </row>
    <row r="58" spans="1:9" s="3" customFormat="1" ht="17" customHeight="1" thickBot="1">
      <c r="A58" s="155">
        <v>1700</v>
      </c>
      <c r="B58" s="156"/>
      <c r="C58" s="71" t="s">
        <v>70</v>
      </c>
      <c r="D58" s="36" t="s">
        <v>127</v>
      </c>
      <c r="E58" s="80" t="s">
        <v>107</v>
      </c>
      <c r="F58" s="71" t="str">
        <f>"# " &amp; VALUE(RIGHT(E58,2)+1)</f>
        <v># 6</v>
      </c>
      <c r="G58" s="392"/>
      <c r="H58" s="129"/>
      <c r="I58" s="130">
        <v>1700</v>
      </c>
    </row>
    <row r="59" spans="1:9" ht="17" customHeight="1">
      <c r="A59" s="75"/>
      <c r="B59" s="41" t="s">
        <v>60</v>
      </c>
      <c r="C59" s="157"/>
      <c r="D59" s="77"/>
      <c r="E59" s="77"/>
      <c r="F59" s="77"/>
      <c r="G59" s="124" t="s">
        <v>20</v>
      </c>
      <c r="H59" s="129"/>
      <c r="I59" s="78"/>
    </row>
    <row r="60" spans="1:9" ht="17" customHeight="1">
      <c r="A60" s="123"/>
      <c r="B60" s="90"/>
      <c r="C60" s="60"/>
      <c r="D60" s="158" t="s">
        <v>59</v>
      </c>
      <c r="E60" s="2"/>
      <c r="F60" s="2"/>
      <c r="G60" s="60" t="s">
        <v>112</v>
      </c>
      <c r="H60" s="129"/>
      <c r="I60" s="126"/>
    </row>
    <row r="61" spans="1:9" ht="17" customHeight="1">
      <c r="A61" s="134">
        <v>30</v>
      </c>
      <c r="B61" s="71" t="s">
        <v>128</v>
      </c>
      <c r="C61" s="71" t="str">
        <f>"# " &amp; VALUE(RIGHT(B61,4)+1)</f>
        <v># 1887</v>
      </c>
      <c r="D61" s="71" t="str">
        <f>"# " &amp; VALUE(RIGHT(C61,4)+1)</f>
        <v># 1888</v>
      </c>
      <c r="E61" s="60" t="str">
        <f>"# " &amp; VALUE(RIGHT(D61,4)+1)</f>
        <v># 1889</v>
      </c>
      <c r="F61" s="71" t="str">
        <f>"# " &amp; VALUE(RIGHT(E61,4)+1)</f>
        <v># 1890</v>
      </c>
      <c r="G61" s="159"/>
      <c r="H61" s="160"/>
      <c r="I61" s="151">
        <v>30</v>
      </c>
    </row>
    <row r="62" spans="1:9" ht="17" customHeight="1">
      <c r="A62" s="161"/>
      <c r="B62" s="5" t="s">
        <v>93</v>
      </c>
      <c r="C62" s="77"/>
      <c r="D62" s="77"/>
      <c r="E62" s="77"/>
      <c r="F62" s="77"/>
      <c r="G62" s="162">
        <v>1745</v>
      </c>
      <c r="H62" s="286" t="s">
        <v>50</v>
      </c>
      <c r="I62" s="126"/>
    </row>
    <row r="63" spans="1:9" ht="17" customHeight="1">
      <c r="A63" s="123"/>
      <c r="B63" s="25"/>
      <c r="C63" s="90"/>
      <c r="D63" s="163" t="s">
        <v>94</v>
      </c>
      <c r="E63" s="158"/>
      <c r="F63" s="158"/>
      <c r="G63" s="104" t="s">
        <v>20</v>
      </c>
      <c r="H63" s="258" t="s">
        <v>166</v>
      </c>
      <c r="I63" s="126"/>
    </row>
    <row r="64" spans="1:9" s="3" customFormat="1" ht="17" customHeight="1" thickBot="1">
      <c r="A64" s="127">
        <v>1800</v>
      </c>
      <c r="B64" s="4" t="s">
        <v>129</v>
      </c>
      <c r="C64" s="60" t="str">
        <f>"# " &amp; VALUE(RIGHT(B64,2)+1)</f>
        <v># 14</v>
      </c>
      <c r="D64" s="60" t="str">
        <f>"# " &amp; VALUE(RIGHT(C64,2)+1)</f>
        <v># 15</v>
      </c>
      <c r="E64" s="60" t="str">
        <f>"# " &amp; VALUE(RIGHT(D64,2)+1)</f>
        <v># 16</v>
      </c>
      <c r="F64" s="60" t="str">
        <f>"# " &amp; VALUE(RIGHT(E64,2)+1)</f>
        <v># 17</v>
      </c>
      <c r="G64" s="106" t="s">
        <v>110</v>
      </c>
      <c r="H64" s="328" t="s">
        <v>45</v>
      </c>
      <c r="I64" s="130">
        <v>1800</v>
      </c>
    </row>
    <row r="65" spans="1:9" ht="17" customHeight="1">
      <c r="A65" s="123"/>
      <c r="B65" s="4"/>
      <c r="C65" s="60"/>
      <c r="D65" s="60"/>
      <c r="E65" s="60"/>
      <c r="F65" s="61"/>
      <c r="G65" s="398" t="s">
        <v>115</v>
      </c>
      <c r="H65" s="399"/>
      <c r="I65" s="44"/>
    </row>
    <row r="66" spans="1:9" ht="17" customHeight="1" thickBot="1">
      <c r="A66" s="134">
        <v>30</v>
      </c>
      <c r="B66" s="164"/>
      <c r="C66" s="45"/>
      <c r="D66" s="45"/>
      <c r="E66" s="45"/>
      <c r="F66" s="165"/>
      <c r="G66" s="166" t="str">
        <f>E58</f>
        <v># 5</v>
      </c>
      <c r="H66" s="167" t="str">
        <f>F58</f>
        <v># 6</v>
      </c>
      <c r="I66" s="38">
        <v>30</v>
      </c>
    </row>
    <row r="67" spans="1:9" ht="17" customHeight="1">
      <c r="A67" s="123"/>
      <c r="B67" s="384" t="s">
        <v>87</v>
      </c>
      <c r="C67" s="385"/>
      <c r="D67" s="385"/>
      <c r="E67" s="385"/>
      <c r="F67" s="386"/>
      <c r="G67" s="387" t="s">
        <v>37</v>
      </c>
      <c r="H67" s="388"/>
      <c r="I67" s="44"/>
    </row>
    <row r="68" spans="1:9" s="3" customFormat="1" ht="12.65" customHeight="1" thickBot="1">
      <c r="A68" s="127">
        <v>1900</v>
      </c>
      <c r="B68" s="260"/>
      <c r="C68" s="260"/>
      <c r="D68" s="260"/>
      <c r="E68" s="260"/>
      <c r="F68" s="244">
        <v>1900</v>
      </c>
      <c r="G68" s="261"/>
      <c r="H68" s="262"/>
      <c r="I68" s="168">
        <v>1900</v>
      </c>
    </row>
    <row r="69" spans="1:9" s="3" customFormat="1" ht="17" customHeight="1">
      <c r="A69" s="155"/>
      <c r="B69" s="252" t="s">
        <v>61</v>
      </c>
      <c r="C69" s="252" t="s">
        <v>61</v>
      </c>
      <c r="D69" s="252" t="s">
        <v>96</v>
      </c>
      <c r="E69" s="263" t="s">
        <v>82</v>
      </c>
      <c r="F69" s="264" t="s">
        <v>62</v>
      </c>
      <c r="G69" s="265" t="s">
        <v>79</v>
      </c>
      <c r="H69" s="266" t="s">
        <v>108</v>
      </c>
      <c r="I69" s="133"/>
    </row>
    <row r="70" spans="1:9" s="3" customFormat="1" ht="17" customHeight="1">
      <c r="A70" s="155"/>
      <c r="B70" s="267" t="s">
        <v>133</v>
      </c>
      <c r="C70" s="267" t="s">
        <v>134</v>
      </c>
      <c r="D70" s="267" t="s">
        <v>135</v>
      </c>
      <c r="E70" s="268" t="s">
        <v>136</v>
      </c>
      <c r="F70" s="269" t="s">
        <v>137</v>
      </c>
      <c r="G70" s="270" t="s">
        <v>161</v>
      </c>
      <c r="H70" s="271" t="s">
        <v>162</v>
      </c>
      <c r="I70" s="170"/>
    </row>
    <row r="71" spans="1:9" s="3" customFormat="1" ht="17" customHeight="1">
      <c r="A71" s="47">
        <v>30</v>
      </c>
      <c r="B71" s="272" t="s">
        <v>63</v>
      </c>
      <c r="C71" s="272" t="s">
        <v>63</v>
      </c>
      <c r="D71" s="273" t="s">
        <v>132</v>
      </c>
      <c r="E71" s="274" t="s">
        <v>81</v>
      </c>
      <c r="F71" s="275" t="s">
        <v>86</v>
      </c>
      <c r="G71" s="276" t="s">
        <v>80</v>
      </c>
      <c r="H71" s="277" t="s">
        <v>109</v>
      </c>
      <c r="I71" s="126">
        <v>30</v>
      </c>
    </row>
    <row r="72" spans="1:9" s="3" customFormat="1" ht="17" customHeight="1">
      <c r="A72" s="47"/>
      <c r="B72" s="278">
        <v>800653411</v>
      </c>
      <c r="C72" s="279"/>
      <c r="D72" s="280" t="s">
        <v>85</v>
      </c>
      <c r="E72" s="280"/>
      <c r="F72" s="281">
        <v>1935</v>
      </c>
      <c r="G72" s="282"/>
      <c r="H72" s="283">
        <v>1935</v>
      </c>
      <c r="I72" s="126"/>
    </row>
    <row r="73" spans="1:9" ht="17" customHeight="1">
      <c r="A73" s="173"/>
      <c r="B73" s="284" t="s">
        <v>52</v>
      </c>
      <c r="C73" s="249"/>
      <c r="D73" s="249"/>
      <c r="E73" s="258" t="s">
        <v>44</v>
      </c>
      <c r="F73" s="249"/>
      <c r="G73" s="249"/>
      <c r="H73" s="249"/>
      <c r="I73" s="174"/>
    </row>
    <row r="74" spans="1:9" s="3" customFormat="1" ht="17" customHeight="1" thickBot="1">
      <c r="A74" s="155">
        <v>2000</v>
      </c>
      <c r="B74" s="257" t="s">
        <v>138</v>
      </c>
      <c r="C74" s="251" t="str">
        <f t="shared" ref="C74:H74" si="11">"# " &amp; VALUE(RIGHT(B74,3)+1)</f>
        <v># 154</v>
      </c>
      <c r="D74" s="251" t="str">
        <f t="shared" si="11"/>
        <v># 155</v>
      </c>
      <c r="E74" s="251" t="str">
        <f t="shared" si="11"/>
        <v># 156</v>
      </c>
      <c r="F74" s="251" t="str">
        <f t="shared" si="11"/>
        <v># 157</v>
      </c>
      <c r="G74" s="251" t="str">
        <f t="shared" si="11"/>
        <v># 158</v>
      </c>
      <c r="H74" s="251" t="str">
        <f t="shared" si="11"/>
        <v># 159</v>
      </c>
      <c r="I74" s="130">
        <v>2000</v>
      </c>
    </row>
    <row r="75" spans="1:9" s="3" customFormat="1" ht="17" customHeight="1">
      <c r="A75" s="175"/>
      <c r="B75" s="284" t="s">
        <v>75</v>
      </c>
      <c r="C75" s="285" t="s">
        <v>22</v>
      </c>
      <c r="D75" s="286"/>
      <c r="E75" s="286" t="s">
        <v>39</v>
      </c>
      <c r="F75" s="287"/>
      <c r="G75" s="288"/>
      <c r="H75" s="359" t="s">
        <v>269</v>
      </c>
      <c r="I75" s="176"/>
    </row>
    <row r="76" spans="1:9" ht="17" customHeight="1">
      <c r="A76" s="47">
        <v>30</v>
      </c>
      <c r="B76" s="257" t="s">
        <v>139</v>
      </c>
      <c r="C76" s="248" t="str">
        <f>"# " &amp; VALUE(RIGHT(B76,4)+1)</f>
        <v># 2569</v>
      </c>
      <c r="D76" s="248" t="str">
        <f>"# " &amp; VALUE(RIGHT(C76,4)+1)</f>
        <v># 2570</v>
      </c>
      <c r="E76" s="248" t="str">
        <f>"# " &amp; VALUE(RIGHT(D76,4)+1)</f>
        <v># 2571</v>
      </c>
      <c r="F76" s="248" t="str">
        <f>"# " &amp; VALUE(RIGHT(E76,4)+1)</f>
        <v># 2572</v>
      </c>
      <c r="G76" s="289"/>
      <c r="H76" s="400" t="s">
        <v>270</v>
      </c>
      <c r="I76" s="38">
        <v>30</v>
      </c>
    </row>
    <row r="77" spans="1:9" ht="17" customHeight="1">
      <c r="A77" s="39"/>
      <c r="B77" s="284" t="s">
        <v>116</v>
      </c>
      <c r="C77" s="286"/>
      <c r="D77" s="287" t="s">
        <v>22</v>
      </c>
      <c r="E77" s="290"/>
      <c r="F77" s="291"/>
      <c r="G77" s="292"/>
      <c r="H77" s="401"/>
      <c r="I77" s="178"/>
    </row>
    <row r="78" spans="1:9" ht="17" customHeight="1" thickBot="1">
      <c r="A78" s="47"/>
      <c r="B78" s="255"/>
      <c r="C78" s="256"/>
      <c r="D78" s="248"/>
      <c r="E78" s="248"/>
      <c r="F78" s="293"/>
      <c r="G78" s="393"/>
      <c r="H78" s="358" t="s">
        <v>271</v>
      </c>
      <c r="I78" s="44"/>
    </row>
    <row r="79" spans="1:9" s="3" customFormat="1" ht="17" customHeight="1" thickBot="1">
      <c r="A79" s="179">
        <v>2100</v>
      </c>
      <c r="B79" s="257"/>
      <c r="C79" s="294"/>
      <c r="D79" s="295" t="s">
        <v>117</v>
      </c>
      <c r="E79" s="248"/>
      <c r="F79" s="293"/>
      <c r="G79" s="393"/>
      <c r="H79" s="357"/>
      <c r="I79" s="168">
        <v>2100</v>
      </c>
    </row>
    <row r="80" spans="1:9" s="3" customFormat="1" ht="17" customHeight="1">
      <c r="A80" s="131"/>
      <c r="B80" s="248" t="s">
        <v>106</v>
      </c>
      <c r="C80" s="248" t="str">
        <f>"# " &amp; VALUE(RIGHT(B80,2)+1)</f>
        <v># 12</v>
      </c>
      <c r="D80" s="248" t="str">
        <f>"# " &amp; VALUE(RIGHT(C80,2)+1)</f>
        <v># 13</v>
      </c>
      <c r="E80" s="248" t="str">
        <f>"# " &amp; VALUE(RIGHT(D80,2)+1)</f>
        <v># 14</v>
      </c>
      <c r="F80" s="293" t="str">
        <f>"# " &amp; VALUE(RIGHT(E80,2)+1)</f>
        <v># 15</v>
      </c>
      <c r="G80" s="393"/>
      <c r="H80" s="296" t="s">
        <v>171</v>
      </c>
      <c r="I80" s="176"/>
    </row>
    <row r="81" spans="1:9" s="3" customFormat="1" ht="17" customHeight="1">
      <c r="A81" s="180"/>
      <c r="B81" s="248"/>
      <c r="C81" s="248"/>
      <c r="D81" s="248"/>
      <c r="E81" s="248"/>
      <c r="F81" s="293"/>
      <c r="G81" s="393"/>
      <c r="H81" s="297"/>
      <c r="I81" s="182"/>
    </row>
    <row r="82" spans="1:9" ht="17" customHeight="1">
      <c r="A82" s="134">
        <v>30</v>
      </c>
      <c r="B82" s="248"/>
      <c r="C82" s="248"/>
      <c r="D82" s="248"/>
      <c r="E82" s="248"/>
      <c r="F82" s="293"/>
      <c r="G82" s="298" t="s">
        <v>163</v>
      </c>
      <c r="H82" s="297" t="s">
        <v>169</v>
      </c>
      <c r="I82" s="38">
        <v>30</v>
      </c>
    </row>
    <row r="83" spans="1:9" ht="17" customHeight="1">
      <c r="A83" s="123"/>
      <c r="B83" s="284" t="s">
        <v>97</v>
      </c>
      <c r="C83" s="286"/>
      <c r="D83" s="287" t="s">
        <v>22</v>
      </c>
      <c r="E83" s="290"/>
      <c r="F83" s="291"/>
      <c r="G83" s="393" t="s">
        <v>164</v>
      </c>
      <c r="H83" s="299" t="s">
        <v>170</v>
      </c>
      <c r="I83" s="44"/>
    </row>
    <row r="84" spans="1:9" ht="17" customHeight="1">
      <c r="A84" s="123"/>
      <c r="B84" s="255"/>
      <c r="C84" s="256"/>
      <c r="D84" s="248"/>
      <c r="E84" s="248"/>
      <c r="F84" s="293"/>
      <c r="G84" s="393"/>
      <c r="H84" s="299"/>
      <c r="I84" s="44"/>
    </row>
    <row r="85" spans="1:9" s="3" customFormat="1" ht="17" customHeight="1" thickBot="1">
      <c r="A85" s="127">
        <v>2200</v>
      </c>
      <c r="B85" s="257"/>
      <c r="C85" s="294"/>
      <c r="D85" s="248" t="s">
        <v>98</v>
      </c>
      <c r="E85" s="248"/>
      <c r="F85" s="293"/>
      <c r="G85" s="292"/>
      <c r="H85" s="300"/>
      <c r="I85" s="168">
        <v>2200</v>
      </c>
    </row>
    <row r="86" spans="1:9" s="3" customFormat="1" ht="17" customHeight="1">
      <c r="A86" s="180"/>
      <c r="B86" s="257" t="s">
        <v>106</v>
      </c>
      <c r="C86" s="248" t="str">
        <f>"# " &amp; VALUE(RIGHT(B86,2)+1)</f>
        <v># 12</v>
      </c>
      <c r="D86" s="248" t="str">
        <f>"# " &amp; VALUE(RIGHT(C86,2)+1)</f>
        <v># 13</v>
      </c>
      <c r="E86" s="248" t="str">
        <f>"# " &amp; VALUE(RIGHT(D86,2)+1)</f>
        <v># 14</v>
      </c>
      <c r="F86" s="293" t="str">
        <f>"# " &amp; VALUE(RIGHT(E86,2)+1)</f>
        <v># 15</v>
      </c>
      <c r="G86" s="393"/>
      <c r="H86" s="301" t="s">
        <v>176</v>
      </c>
      <c r="I86" s="176"/>
    </row>
    <row r="87" spans="1:9" s="3" customFormat="1" ht="17" customHeight="1">
      <c r="A87" s="180"/>
      <c r="B87" s="257"/>
      <c r="C87" s="248"/>
      <c r="D87" s="248"/>
      <c r="E87" s="248"/>
      <c r="F87" s="293"/>
      <c r="G87" s="393"/>
      <c r="H87" s="267" t="s">
        <v>178</v>
      </c>
      <c r="I87" s="182"/>
    </row>
    <row r="88" spans="1:9" ht="17" customHeight="1">
      <c r="A88" s="134">
        <v>30</v>
      </c>
      <c r="B88" s="302"/>
      <c r="C88" s="251"/>
      <c r="D88" s="251"/>
      <c r="E88" s="251"/>
      <c r="F88" s="303"/>
      <c r="G88" s="304"/>
      <c r="H88" s="305" t="s">
        <v>177</v>
      </c>
      <c r="I88" s="38">
        <v>30</v>
      </c>
    </row>
    <row r="89" spans="1:9" ht="17" customHeight="1">
      <c r="A89" s="161"/>
      <c r="B89" s="256">
        <v>800655785</v>
      </c>
      <c r="C89" s="239"/>
      <c r="D89" s="306"/>
      <c r="E89" s="306"/>
      <c r="F89" s="306"/>
      <c r="G89" s="301"/>
      <c r="H89" s="307" t="s">
        <v>83</v>
      </c>
      <c r="I89" s="44"/>
    </row>
    <row r="90" spans="1:9" ht="17" customHeight="1">
      <c r="A90" s="123"/>
      <c r="B90" s="308"/>
      <c r="C90" s="239"/>
      <c r="D90" s="258" t="s">
        <v>101</v>
      </c>
      <c r="E90" s="258"/>
      <c r="F90" s="258"/>
      <c r="G90" s="267"/>
      <c r="H90" s="309"/>
      <c r="I90" s="44"/>
    </row>
    <row r="91" spans="1:9" ht="17" customHeight="1">
      <c r="A91" s="123"/>
      <c r="B91" s="248" t="s">
        <v>106</v>
      </c>
      <c r="C91" s="248" t="str">
        <f>"# " &amp; VALUE(RIGHT(B91,2)+1)</f>
        <v># 12</v>
      </c>
      <c r="D91" s="248" t="str">
        <f>"# " &amp; VALUE(RIGHT(C91,2)+1)</f>
        <v># 13</v>
      </c>
      <c r="E91" s="248" t="str">
        <f>"# " &amp; VALUE(RIGHT(D91,2)+1)</f>
        <v># 14</v>
      </c>
      <c r="F91" s="248" t="str">
        <f>"# " &amp; VALUE(RIGHT(E91,2)+1)</f>
        <v># 15</v>
      </c>
      <c r="G91" s="310"/>
      <c r="H91" s="309" t="s">
        <v>172</v>
      </c>
      <c r="I91" s="44"/>
    </row>
    <row r="92" spans="1:9" ht="17" customHeight="1" thickBot="1">
      <c r="A92" s="127">
        <v>2300</v>
      </c>
      <c r="B92" s="251"/>
      <c r="C92" s="251"/>
      <c r="D92" s="311"/>
      <c r="E92" s="311"/>
      <c r="F92" s="311">
        <v>2300</v>
      </c>
      <c r="G92" s="312"/>
      <c r="H92" s="309" t="s">
        <v>84</v>
      </c>
      <c r="I92" s="168">
        <v>2300</v>
      </c>
    </row>
    <row r="93" spans="1:9" s="3" customFormat="1" ht="17" customHeight="1">
      <c r="A93" s="187"/>
      <c r="B93" s="255" t="s">
        <v>68</v>
      </c>
      <c r="C93" s="294"/>
      <c r="D93" s="248"/>
      <c r="E93" s="313"/>
      <c r="F93" s="286">
        <v>800651265</v>
      </c>
      <c r="G93" s="314" t="s">
        <v>49</v>
      </c>
      <c r="H93" s="309"/>
      <c r="I93" s="176"/>
    </row>
    <row r="94" spans="1:9" s="3" customFormat="1" ht="17" customHeight="1">
      <c r="A94" s="187"/>
      <c r="B94" s="257"/>
      <c r="C94" s="315" t="s">
        <v>42</v>
      </c>
      <c r="D94" s="316"/>
      <c r="E94" s="317" t="s">
        <v>179</v>
      </c>
      <c r="F94" s="315" t="s">
        <v>42</v>
      </c>
      <c r="G94" s="253" t="s">
        <v>165</v>
      </c>
      <c r="H94" s="309"/>
      <c r="I94" s="182"/>
    </row>
    <row r="95" spans="1:9" s="3" customFormat="1" ht="17" customHeight="1" thickBot="1">
      <c r="A95" s="189">
        <v>2315</v>
      </c>
      <c r="B95" s="257" t="s">
        <v>140</v>
      </c>
      <c r="C95" s="248" t="str">
        <f>"# " &amp; VALUE(RIGHT(B95,4)+1)</f>
        <v># 3779</v>
      </c>
      <c r="D95" s="248" t="str">
        <f>"# " &amp; VALUE(RIGHT(C95,4)+1)</f>
        <v># 3780</v>
      </c>
      <c r="E95" s="318"/>
      <c r="F95" s="319" t="s">
        <v>141</v>
      </c>
      <c r="G95" s="254" t="s">
        <v>46</v>
      </c>
      <c r="H95" s="309"/>
      <c r="I95" s="190">
        <v>2315</v>
      </c>
    </row>
    <row r="96" spans="1:9" ht="17" customHeight="1" thickBot="1">
      <c r="A96" s="33">
        <v>30</v>
      </c>
      <c r="B96" s="320"/>
      <c r="C96" s="321"/>
      <c r="D96" s="321"/>
      <c r="E96" s="322" t="s">
        <v>180</v>
      </c>
      <c r="F96" s="321"/>
      <c r="G96" s="389" t="s">
        <v>40</v>
      </c>
      <c r="H96" s="390"/>
      <c r="I96" s="192">
        <v>30</v>
      </c>
    </row>
    <row r="97" spans="1:9" ht="17" customHeight="1">
      <c r="A97" s="39"/>
      <c r="B97" s="257"/>
      <c r="C97" s="323"/>
      <c r="D97" s="323" t="s">
        <v>48</v>
      </c>
      <c r="E97" s="188" t="s">
        <v>17</v>
      </c>
      <c r="F97" s="323"/>
      <c r="G97" s="193" t="s">
        <v>23</v>
      </c>
      <c r="H97" s="326" t="s">
        <v>65</v>
      </c>
      <c r="I97" s="44"/>
    </row>
    <row r="98" spans="1:9" ht="17" customHeight="1">
      <c r="A98" s="47"/>
      <c r="B98" s="257"/>
      <c r="C98" s="249"/>
      <c r="D98" s="249"/>
      <c r="E98" s="6" t="str">
        <f>E70</f>
        <v>親民的品味 #12</v>
      </c>
      <c r="F98" s="249"/>
      <c r="G98" s="106" t="s">
        <v>155</v>
      </c>
      <c r="H98" s="253" t="s">
        <v>173</v>
      </c>
      <c r="I98" s="44"/>
    </row>
    <row r="99" spans="1:9" ht="17" customHeight="1" thickBot="1">
      <c r="A99" s="47"/>
      <c r="B99" s="257"/>
      <c r="C99" s="249"/>
      <c r="D99" s="249"/>
      <c r="E99" s="194"/>
      <c r="F99" s="294">
        <v>2350</v>
      </c>
      <c r="G99" s="194"/>
      <c r="H99" s="327" t="s">
        <v>66</v>
      </c>
      <c r="I99" s="44"/>
    </row>
    <row r="100" spans="1:9" s="3" customFormat="1" ht="17" customHeight="1" thickBot="1">
      <c r="A100" s="15" t="s">
        <v>9</v>
      </c>
      <c r="B100" s="324"/>
      <c r="C100" s="325"/>
      <c r="D100" s="325" t="s">
        <v>43</v>
      </c>
      <c r="E100" s="35"/>
      <c r="F100" s="325"/>
      <c r="G100" s="35"/>
      <c r="H100" s="254"/>
      <c r="I100" s="46" t="s">
        <v>9</v>
      </c>
    </row>
    <row r="101" spans="1:9" ht="17" customHeight="1">
      <c r="A101" s="24"/>
      <c r="B101" s="51" t="s">
        <v>17</v>
      </c>
      <c r="C101" s="191"/>
      <c r="D101" s="191"/>
      <c r="E101" s="2"/>
      <c r="F101" s="191"/>
      <c r="G101" s="193" t="s">
        <v>23</v>
      </c>
      <c r="H101" s="112" t="s">
        <v>20</v>
      </c>
      <c r="I101" s="32"/>
    </row>
    <row r="102" spans="1:9" ht="17" customHeight="1">
      <c r="A102" s="47"/>
      <c r="B102" s="90"/>
      <c r="C102" s="2"/>
      <c r="D102" s="2" t="str">
        <f>D60</f>
        <v>兄弟幫 Big Boys Club (2505 EPI)</v>
      </c>
      <c r="F102" s="195"/>
      <c r="G102" s="196" t="str">
        <f>G70</f>
        <v>新聞透視 # 21</v>
      </c>
      <c r="H102" s="107" t="str">
        <f>H35</f>
        <v>新聞掏寶 # 253</v>
      </c>
      <c r="I102" s="44"/>
    </row>
    <row r="103" spans="1:9" ht="17" customHeight="1">
      <c r="A103" s="33">
        <v>30</v>
      </c>
      <c r="B103" s="71" t="str">
        <f>B61</f>
        <v># 1886</v>
      </c>
      <c r="C103" s="71" t="str">
        <f>C61</f>
        <v># 1887</v>
      </c>
      <c r="D103" s="71" t="str">
        <f>D61</f>
        <v># 1888</v>
      </c>
      <c r="E103" s="71" t="str">
        <f>E61</f>
        <v># 1889</v>
      </c>
      <c r="F103" s="71" t="str">
        <f>F61</f>
        <v># 1890</v>
      </c>
      <c r="G103" s="186"/>
      <c r="H103" s="197"/>
      <c r="I103" s="38">
        <v>30</v>
      </c>
    </row>
    <row r="104" spans="1:9" ht="17" customHeight="1">
      <c r="A104" s="47"/>
      <c r="B104" s="5" t="s">
        <v>17</v>
      </c>
      <c r="C104" s="41"/>
      <c r="D104" s="42"/>
      <c r="E104" s="42"/>
      <c r="F104" s="110"/>
      <c r="G104" s="169" t="s">
        <v>23</v>
      </c>
      <c r="H104" s="112" t="s">
        <v>20</v>
      </c>
      <c r="I104" s="198"/>
    </row>
    <row r="105" spans="1:9" s="3" customFormat="1" ht="17" customHeight="1" thickBot="1">
      <c r="A105" s="15" t="s">
        <v>10</v>
      </c>
      <c r="B105" s="215"/>
      <c r="C105" s="2"/>
      <c r="D105" s="60" t="s">
        <v>98</v>
      </c>
      <c r="F105" s="60"/>
      <c r="G105" s="225" t="s">
        <v>182</v>
      </c>
      <c r="H105" s="119" t="str">
        <f>H63</f>
        <v>財經透視 # 23</v>
      </c>
      <c r="I105" s="18" t="s">
        <v>10</v>
      </c>
    </row>
    <row r="106" spans="1:9" ht="17" customHeight="1">
      <c r="A106" s="109"/>
      <c r="B106" s="4" t="str">
        <f>B86</f>
        <v># 11</v>
      </c>
      <c r="C106" s="60" t="str">
        <f>"# " &amp; VALUE(RIGHT(B106,2)+1)</f>
        <v># 12</v>
      </c>
      <c r="D106" s="60" t="str">
        <f>"# " &amp; VALUE(RIGHT(C106,2)+1)</f>
        <v># 13</v>
      </c>
      <c r="E106" s="60" t="str">
        <f>"# " &amp; VALUE(RIGHT(D106,2)+1)</f>
        <v># 14</v>
      </c>
      <c r="F106" s="60" t="str">
        <f>"# " &amp; VALUE(RIGHT(E106,2)+1)</f>
        <v># 15</v>
      </c>
      <c r="G106" s="169" t="s">
        <v>23</v>
      </c>
      <c r="H106" s="112" t="s">
        <v>20</v>
      </c>
      <c r="I106" s="113"/>
    </row>
    <row r="107" spans="1:9" ht="17" customHeight="1">
      <c r="A107" s="199">
        <v>30</v>
      </c>
      <c r="B107" s="34"/>
      <c r="C107" s="71"/>
      <c r="D107" s="71"/>
      <c r="E107" s="71"/>
      <c r="F107" s="72"/>
      <c r="G107" s="225" t="s">
        <v>183</v>
      </c>
      <c r="H107" s="107" t="str">
        <f>H70</f>
        <v>星期日檔案 # 21</v>
      </c>
      <c r="I107" s="116">
        <v>30</v>
      </c>
    </row>
    <row r="108" spans="1:9" ht="17" customHeight="1">
      <c r="A108" s="117"/>
      <c r="B108" s="5" t="s">
        <v>17</v>
      </c>
      <c r="C108" s="41"/>
      <c r="D108" s="42"/>
      <c r="E108" s="42"/>
      <c r="F108" s="110"/>
      <c r="G108" s="60" t="s">
        <v>38</v>
      </c>
      <c r="H108" s="372" t="s">
        <v>272</v>
      </c>
      <c r="I108" s="62"/>
    </row>
    <row r="109" spans="1:9" s="3" customFormat="1" ht="17" customHeight="1" thickBot="1">
      <c r="A109" s="15" t="s">
        <v>11</v>
      </c>
      <c r="B109" s="4"/>
      <c r="C109" s="10"/>
      <c r="D109" s="60" t="str">
        <f>$D$79</f>
        <v>刑偵12 D.I.D. 12 (25 EPI)</v>
      </c>
      <c r="E109" s="60"/>
      <c r="F109" s="61"/>
      <c r="G109" s="72" t="s">
        <v>174</v>
      </c>
      <c r="H109" s="373" t="s">
        <v>273</v>
      </c>
      <c r="I109" s="46" t="s">
        <v>11</v>
      </c>
    </row>
    <row r="110" spans="1:9" ht="17" customHeight="1">
      <c r="A110" s="109"/>
      <c r="B110" s="4" t="str">
        <f>B80</f>
        <v># 11</v>
      </c>
      <c r="C110" s="60" t="str">
        <f>"# " &amp; VALUE(RIGHT(B110,2)+1)</f>
        <v># 12</v>
      </c>
      <c r="D110" s="60" t="str">
        <f>"# " &amp; VALUE(RIGHT(C110,2)+1)</f>
        <v># 13</v>
      </c>
      <c r="E110" s="60" t="str">
        <f>"# " &amp; VALUE(RIGHT(D110,2)+1)</f>
        <v># 14</v>
      </c>
      <c r="F110" s="60" t="str">
        <f>"# " &amp; VALUE(RIGHT(E110,2)+1)</f>
        <v># 15</v>
      </c>
      <c r="G110" s="169" t="s">
        <v>23</v>
      </c>
      <c r="H110" s="371"/>
      <c r="I110" s="54"/>
    </row>
    <row r="111" spans="1:9" ht="17" customHeight="1">
      <c r="A111" s="73">
        <v>30</v>
      </c>
      <c r="B111" s="63"/>
      <c r="C111" s="71"/>
      <c r="D111" s="71"/>
      <c r="E111" s="71"/>
      <c r="F111" s="61"/>
      <c r="G111" s="129"/>
      <c r="H111" s="370"/>
      <c r="I111" s="58">
        <v>30</v>
      </c>
    </row>
    <row r="112" spans="1:9" ht="17" customHeight="1">
      <c r="A112" s="73"/>
      <c r="B112" s="5" t="s">
        <v>17</v>
      </c>
      <c r="C112" s="171"/>
      <c r="D112" s="86" t="s">
        <v>85</v>
      </c>
      <c r="E112" s="86"/>
      <c r="F112" s="172"/>
      <c r="G112" s="184"/>
      <c r="H112" s="125" t="s">
        <v>23</v>
      </c>
      <c r="I112" s="74"/>
    </row>
    <row r="113" spans="1:9" ht="17" customHeight="1">
      <c r="A113" s="117"/>
      <c r="B113" s="201" t="s">
        <v>17</v>
      </c>
      <c r="C113" s="41"/>
      <c r="D113" s="41" t="str">
        <f>$E$75</f>
        <v xml:space="preserve">愛．回家之開心速遞  Lo And Behold </v>
      </c>
      <c r="E113" s="41"/>
      <c r="F113" s="66"/>
      <c r="G113" s="194"/>
      <c r="H113" s="118"/>
      <c r="I113" s="62"/>
    </row>
    <row r="114" spans="1:9" s="3" customFormat="1" ht="17" customHeight="1" thickBot="1">
      <c r="A114" s="15" t="s">
        <v>12</v>
      </c>
      <c r="B114" s="34" t="str">
        <f>B76</f>
        <v># 2568</v>
      </c>
      <c r="C114" s="71" t="str">
        <f t="shared" ref="C114:D114" si="12">C76</f>
        <v># 2569</v>
      </c>
      <c r="D114" s="71" t="str">
        <f t="shared" si="12"/>
        <v># 2570</v>
      </c>
      <c r="E114" s="71" t="str">
        <f t="shared" ref="E114:F114" si="13">E76</f>
        <v># 2571</v>
      </c>
      <c r="F114" s="72" t="str">
        <f t="shared" si="13"/>
        <v># 2572</v>
      </c>
      <c r="G114" s="394" t="s">
        <v>175</v>
      </c>
      <c r="H114" s="181" t="s">
        <v>169</v>
      </c>
      <c r="I114" s="46" t="s">
        <v>12</v>
      </c>
    </row>
    <row r="115" spans="1:9" ht="17" customHeight="1">
      <c r="A115" s="109"/>
      <c r="B115" s="201" t="s">
        <v>17</v>
      </c>
      <c r="C115" s="77"/>
      <c r="D115" s="60" t="s">
        <v>38</v>
      </c>
      <c r="E115" s="41"/>
      <c r="F115" s="41"/>
      <c r="G115" s="395"/>
      <c r="H115" s="118"/>
      <c r="I115" s="113"/>
    </row>
    <row r="116" spans="1:9" ht="17" customHeight="1">
      <c r="A116" s="199">
        <v>30</v>
      </c>
      <c r="B116" s="34" t="str">
        <f>B74</f>
        <v># 153</v>
      </c>
      <c r="C116" s="71" t="str">
        <f t="shared" ref="C116:E116" si="14">C74</f>
        <v># 154</v>
      </c>
      <c r="D116" s="71" t="str">
        <f t="shared" ref="D116" si="15">D74</f>
        <v># 155</v>
      </c>
      <c r="E116" s="71" t="str">
        <f t="shared" si="14"/>
        <v># 156</v>
      </c>
      <c r="F116" s="71" t="str">
        <f t="shared" ref="F116" si="16">F74</f>
        <v># 157</v>
      </c>
      <c r="G116" s="395"/>
      <c r="H116" s="118"/>
      <c r="I116" s="116">
        <v>30</v>
      </c>
    </row>
    <row r="117" spans="1:9" ht="17" customHeight="1">
      <c r="A117" s="73"/>
      <c r="B117" s="202" t="s">
        <v>17</v>
      </c>
      <c r="C117" s="77" t="s">
        <v>17</v>
      </c>
      <c r="D117" s="188" t="s">
        <v>17</v>
      </c>
      <c r="E117" s="40" t="s">
        <v>17</v>
      </c>
      <c r="F117" s="40" t="s">
        <v>17</v>
      </c>
      <c r="G117" s="395"/>
      <c r="H117" s="203" t="s">
        <v>38</v>
      </c>
      <c r="I117" s="74"/>
    </row>
    <row r="118" spans="1:9" s="3" customFormat="1" ht="17" customHeight="1" thickBot="1">
      <c r="A118" s="15" t="s">
        <v>15</v>
      </c>
      <c r="B118" s="204" t="str">
        <f>B70</f>
        <v>美食新聞報道 # 92</v>
      </c>
      <c r="C118" s="60" t="str">
        <f>$C$70</f>
        <v>美食新聞報道 # 93</v>
      </c>
      <c r="D118" s="194" t="str">
        <f>D70</f>
        <v>美食新聞報道 (*港台篇) #3</v>
      </c>
      <c r="E118" s="194" t="str">
        <f>$E$70</f>
        <v>親民的品味 #12</v>
      </c>
      <c r="F118" s="36" t="str">
        <f>F70</f>
        <v>最強生命線 # 400</v>
      </c>
      <c r="G118" s="183"/>
      <c r="H118" s="35" t="str">
        <f>H74</f>
        <v># 159</v>
      </c>
      <c r="I118" s="46" t="s">
        <v>15</v>
      </c>
    </row>
    <row r="119" spans="1:9" ht="17" customHeight="1">
      <c r="A119" s="109"/>
      <c r="B119" s="5" t="s">
        <v>17</v>
      </c>
      <c r="C119" s="41"/>
      <c r="D119" s="42"/>
      <c r="E119" s="42"/>
      <c r="F119" s="42"/>
      <c r="G119" s="395"/>
      <c r="H119" s="125" t="s">
        <v>23</v>
      </c>
      <c r="I119" s="54"/>
    </row>
    <row r="120" spans="1:9" ht="17" customHeight="1">
      <c r="A120" s="199">
        <v>30</v>
      </c>
      <c r="B120" s="205"/>
      <c r="C120" s="60"/>
      <c r="D120" s="206" t="str">
        <f>D63</f>
        <v>機智女法醫 The Imperial Coroner (20 EPI)</v>
      </c>
      <c r="E120" s="158"/>
      <c r="F120" s="207"/>
      <c r="G120" s="395"/>
      <c r="H120" s="208" t="str">
        <f>H91</f>
        <v>J Music #87</v>
      </c>
      <c r="I120" s="58">
        <v>30</v>
      </c>
    </row>
    <row r="121" spans="1:9" ht="17" customHeight="1">
      <c r="A121" s="73"/>
      <c r="B121" s="4" t="str">
        <f>B64</f>
        <v># 13</v>
      </c>
      <c r="C121" s="60" t="str">
        <f>C64</f>
        <v># 14</v>
      </c>
      <c r="D121" s="60" t="str">
        <f>D64</f>
        <v># 15</v>
      </c>
      <c r="E121" s="60" t="str">
        <f>E64</f>
        <v># 16</v>
      </c>
      <c r="F121" s="60" t="str">
        <f>F64</f>
        <v># 17</v>
      </c>
      <c r="G121" s="177"/>
      <c r="H121" s="209" t="s">
        <v>76</v>
      </c>
      <c r="I121" s="62"/>
    </row>
    <row r="122" spans="1:9" s="3" customFormat="1" ht="17" customHeight="1" thickBot="1">
      <c r="A122" s="15" t="s">
        <v>13</v>
      </c>
      <c r="B122" s="63"/>
      <c r="C122" s="71"/>
      <c r="D122" s="71"/>
      <c r="E122" s="71"/>
      <c r="F122" s="71"/>
      <c r="G122" s="210"/>
      <c r="H122" s="211" t="str">
        <f>G94</f>
        <v>勁歌金榜 # 23</v>
      </c>
      <c r="I122" s="46" t="s">
        <v>13</v>
      </c>
    </row>
    <row r="123" spans="1:9" ht="17" customHeight="1">
      <c r="A123" s="47"/>
      <c r="B123" s="201" t="s">
        <v>17</v>
      </c>
      <c r="C123" s="77"/>
      <c r="D123" s="42" t="str">
        <f>D$41</f>
        <v>*流行都市  Big City Shop 2025</v>
      </c>
      <c r="E123" s="2"/>
      <c r="F123" s="66"/>
      <c r="G123" s="169" t="s">
        <v>23</v>
      </c>
      <c r="H123" s="212" t="s">
        <v>20</v>
      </c>
      <c r="I123" s="44"/>
    </row>
    <row r="124" spans="1:9" ht="17" customHeight="1">
      <c r="A124" s="47"/>
      <c r="B124" s="60" t="str">
        <f>B$42</f>
        <v># 1731</v>
      </c>
      <c r="C124" s="60" t="str">
        <f>C$42</f>
        <v># 1732</v>
      </c>
      <c r="D124" s="60" t="str">
        <f>D$42</f>
        <v># 1733</v>
      </c>
      <c r="E124" s="60" t="str">
        <f>E$42</f>
        <v># 1734</v>
      </c>
      <c r="F124" s="60" t="str">
        <f>F42</f>
        <v># 1735</v>
      </c>
      <c r="G124" s="194" t="str">
        <f>G70</f>
        <v>新聞透視 # 21</v>
      </c>
      <c r="H124" s="213"/>
      <c r="I124" s="44"/>
    </row>
    <row r="125" spans="1:9" ht="17" customHeight="1">
      <c r="A125" s="199" t="s">
        <v>2</v>
      </c>
      <c r="B125" s="34"/>
      <c r="C125" s="71"/>
      <c r="D125" s="71"/>
      <c r="E125" s="71"/>
      <c r="F125" s="214" t="s">
        <v>71</v>
      </c>
      <c r="H125" s="121" t="str">
        <f>H39</f>
        <v>娛樂大家 # 1</v>
      </c>
      <c r="I125" s="58" t="s">
        <v>2</v>
      </c>
    </row>
    <row r="126" spans="1:9" ht="17" customHeight="1">
      <c r="A126" s="73"/>
      <c r="B126" s="215" t="s">
        <v>56</v>
      </c>
      <c r="C126" s="60"/>
      <c r="D126" s="60" t="s">
        <v>55</v>
      </c>
      <c r="E126" s="60"/>
      <c r="F126" s="60"/>
      <c r="G126" s="169" t="s">
        <v>23</v>
      </c>
      <c r="H126" s="185"/>
      <c r="I126" s="74"/>
    </row>
    <row r="127" spans="1:9" ht="17" customHeight="1" thickBot="1">
      <c r="A127" s="216" t="s">
        <v>14</v>
      </c>
      <c r="B127" s="217" t="s">
        <v>143</v>
      </c>
      <c r="C127" s="218" t="s">
        <v>144</v>
      </c>
      <c r="D127" s="218" t="s">
        <v>145</v>
      </c>
      <c r="E127" s="218" t="s">
        <v>146</v>
      </c>
      <c r="F127" s="218" t="s">
        <v>147</v>
      </c>
      <c r="G127" s="219" t="str">
        <f>G41</f>
        <v>周六聊Teen谷 # 22</v>
      </c>
      <c r="H127" s="220"/>
      <c r="I127" s="221" t="s">
        <v>14</v>
      </c>
    </row>
    <row r="128" spans="1:9" ht="17" customHeight="1" thickTop="1">
      <c r="A128" s="222"/>
      <c r="B128" s="223" t="s">
        <v>142</v>
      </c>
      <c r="C128" s="2"/>
      <c r="D128" s="2"/>
      <c r="E128" s="2"/>
      <c r="F128" s="2"/>
      <c r="G128" s="2"/>
      <c r="H128" s="382">
        <f ca="1">TODAY()</f>
        <v>45811</v>
      </c>
      <c r="I128" s="383"/>
    </row>
    <row r="129" ht="17" customHeight="1"/>
    <row r="130" ht="17" customHeight="1"/>
    <row r="131" ht="17" customHeight="1"/>
  </sheetData>
  <mergeCells count="23">
    <mergeCell ref="C1:G1"/>
    <mergeCell ref="H2:I2"/>
    <mergeCell ref="B12:F12"/>
    <mergeCell ref="G11:H11"/>
    <mergeCell ref="E56:F56"/>
    <mergeCell ref="G43:H43"/>
    <mergeCell ref="G25:H25"/>
    <mergeCell ref="G26:H26"/>
    <mergeCell ref="H128:I128"/>
    <mergeCell ref="B67:F67"/>
    <mergeCell ref="G67:H67"/>
    <mergeCell ref="G96:H96"/>
    <mergeCell ref="G57:G58"/>
    <mergeCell ref="G83:G84"/>
    <mergeCell ref="G86:G87"/>
    <mergeCell ref="G80:G81"/>
    <mergeCell ref="G78:G79"/>
    <mergeCell ref="G114:G115"/>
    <mergeCell ref="G116:G117"/>
    <mergeCell ref="G119:G120"/>
    <mergeCell ref="E57:F57"/>
    <mergeCell ref="G65:H65"/>
    <mergeCell ref="H76:H77"/>
  </mergeCells>
  <phoneticPr fontId="0" type="noConversion"/>
  <printOptions horizontalCentered="1"/>
  <pageMargins left="0" right="0" top="0.27559055118110237" bottom="0" header="0.11811023622047245" footer="0"/>
  <pageSetup paperSize="9" scale="39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BC747-7690-440F-8750-2B4CD39FC83D}">
  <dimension ref="A1:I131"/>
  <sheetViews>
    <sheetView tabSelected="1" zoomScale="70" zoomScaleNormal="70" workbookViewId="0">
      <pane ySplit="4" topLeftCell="A82" activePane="bottomLeft" state="frozen"/>
      <selection pane="bottomLeft" activeCell="B93" sqref="B93"/>
    </sheetView>
  </sheetViews>
  <sheetFormatPr defaultColWidth="9.453125" defaultRowHeight="15.5"/>
  <cols>
    <col min="1" max="1" width="7.6328125" style="154" customWidth="1"/>
    <col min="2" max="8" width="32.6328125" style="9" customWidth="1"/>
    <col min="9" max="9" width="7.6328125" style="224" customWidth="1"/>
    <col min="10" max="16384" width="9.453125" style="9"/>
  </cols>
  <sheetData>
    <row r="1" spans="1:9" ht="36" customHeight="1">
      <c r="A1" s="226"/>
      <c r="B1" s="8"/>
      <c r="C1" s="402" t="s">
        <v>184</v>
      </c>
      <c r="D1" s="402"/>
      <c r="E1" s="402"/>
      <c r="F1" s="402"/>
      <c r="G1" s="402"/>
      <c r="H1" s="8"/>
      <c r="I1" s="8"/>
    </row>
    <row r="2" spans="1:9" ht="17" customHeight="1" thickBot="1">
      <c r="A2" s="10" t="s">
        <v>185</v>
      </c>
      <c r="B2" s="2"/>
      <c r="C2" s="2"/>
      <c r="D2" s="1" t="s">
        <v>18</v>
      </c>
      <c r="E2" s="1"/>
      <c r="F2" s="11"/>
      <c r="G2" s="11"/>
      <c r="H2" s="403" t="s">
        <v>186</v>
      </c>
      <c r="I2" s="403"/>
    </row>
    <row r="3" spans="1:9" ht="17" customHeight="1" thickTop="1">
      <c r="A3" s="12" t="s">
        <v>19</v>
      </c>
      <c r="B3" s="13" t="s">
        <v>27</v>
      </c>
      <c r="C3" s="13" t="s">
        <v>28</v>
      </c>
      <c r="D3" s="13" t="s">
        <v>29</v>
      </c>
      <c r="E3" s="13" t="s">
        <v>187</v>
      </c>
      <c r="F3" s="13" t="s">
        <v>31</v>
      </c>
      <c r="G3" s="13" t="s">
        <v>32</v>
      </c>
      <c r="H3" s="13" t="s">
        <v>33</v>
      </c>
      <c r="I3" s="14" t="s">
        <v>19</v>
      </c>
    </row>
    <row r="4" spans="1:9" ht="17" customHeight="1" thickBot="1">
      <c r="A4" s="15"/>
      <c r="B4" s="16">
        <v>45817</v>
      </c>
      <c r="C4" s="16">
        <f t="shared" ref="C4:H4" si="0">SUM(B4+1)</f>
        <v>45818</v>
      </c>
      <c r="D4" s="17">
        <f t="shared" si="0"/>
        <v>45819</v>
      </c>
      <c r="E4" s="17">
        <f t="shared" si="0"/>
        <v>45820</v>
      </c>
      <c r="F4" s="17">
        <f t="shared" si="0"/>
        <v>45821</v>
      </c>
      <c r="G4" s="17">
        <f t="shared" si="0"/>
        <v>45822</v>
      </c>
      <c r="H4" s="17">
        <f t="shared" si="0"/>
        <v>45823</v>
      </c>
      <c r="I4" s="18"/>
    </row>
    <row r="5" spans="1:9" s="3" customFormat="1" ht="17" customHeight="1" thickBot="1">
      <c r="A5" s="19" t="s">
        <v>14</v>
      </c>
      <c r="B5" s="20"/>
      <c r="C5" s="21"/>
      <c r="D5" s="21"/>
      <c r="E5" s="21"/>
      <c r="F5" s="21"/>
      <c r="G5" s="21"/>
      <c r="H5" s="22"/>
      <c r="I5" s="23" t="s">
        <v>14</v>
      </c>
    </row>
    <row r="6" spans="1:9" ht="17" customHeight="1">
      <c r="A6" s="24"/>
      <c r="B6" s="25" t="s">
        <v>17</v>
      </c>
      <c r="C6" s="26" t="s">
        <v>17</v>
      </c>
      <c r="D6" s="27" t="str">
        <f t="shared" ref="D6:G7" si="1">C54</f>
        <v>不可能任務 Profession Impossible (Sr.2) (10 EPI)</v>
      </c>
      <c r="E6" s="28" t="str">
        <f t="shared" si="1"/>
        <v>爸知弊! 你嚟湊吖!My Papa, My Hero (10 EPI)</v>
      </c>
      <c r="F6" s="29" t="str">
        <f t="shared" si="1"/>
        <v>出走地圖 Off the Grid (Sr.2) (20 EPI)</v>
      </c>
      <c r="G6" s="30" t="str">
        <f t="shared" si="1"/>
        <v>DM 旅導遊 DM Me Now (10 EPI)</v>
      </c>
      <c r="H6" s="31" t="s">
        <v>17</v>
      </c>
      <c r="I6" s="32"/>
    </row>
    <row r="7" spans="1:9" ht="17" customHeight="1">
      <c r="A7" s="33">
        <v>30</v>
      </c>
      <c r="B7" s="34" t="str">
        <f>LEFT($H$63,5) &amp; " # " &amp; VALUE(RIGHT($H$63,2)-1)</f>
        <v>財經透視  # 23</v>
      </c>
      <c r="C7" s="35" t="str">
        <f>B26</f>
        <v>新聞掏寶  # 253</v>
      </c>
      <c r="D7" s="36" t="str">
        <f t="shared" si="1"/>
        <v># 5</v>
      </c>
      <c r="E7" s="35" t="str">
        <f t="shared" si="1"/>
        <v># 4</v>
      </c>
      <c r="F7" s="36" t="str">
        <f t="shared" si="1"/>
        <v># 19</v>
      </c>
      <c r="G7" s="35" t="str">
        <f t="shared" si="1"/>
        <v># 3</v>
      </c>
      <c r="H7" s="37" t="str">
        <f>D70</f>
        <v>美食新聞報道 (*港台篇) # 4</v>
      </c>
      <c r="I7" s="38">
        <v>30</v>
      </c>
    </row>
    <row r="8" spans="1:9" ht="17" customHeight="1">
      <c r="A8" s="39"/>
      <c r="B8" s="229" t="s">
        <v>17</v>
      </c>
      <c r="C8" s="41"/>
      <c r="D8" s="41"/>
      <c r="E8" s="42" t="str">
        <f>$E$73</f>
        <v>東張西望  Scoop 2025</v>
      </c>
      <c r="F8" s="41"/>
      <c r="G8" s="41" t="s">
        <v>41</v>
      </c>
      <c r="H8" s="43"/>
      <c r="I8" s="44"/>
    </row>
    <row r="9" spans="1:9" s="3" customFormat="1" ht="17" customHeight="1" thickBot="1">
      <c r="A9" s="15" t="s">
        <v>0</v>
      </c>
      <c r="B9" s="45" t="s">
        <v>188</v>
      </c>
      <c r="C9" s="45" t="str">
        <f t="shared" ref="C9:H9" si="2">"# " &amp; VALUE(RIGHT(B9,3)+1)</f>
        <v># 160</v>
      </c>
      <c r="D9" s="45" t="str">
        <f t="shared" si="2"/>
        <v># 161</v>
      </c>
      <c r="E9" s="45" t="str">
        <f t="shared" si="2"/>
        <v># 162</v>
      </c>
      <c r="F9" s="45" t="str">
        <f t="shared" si="2"/>
        <v># 163</v>
      </c>
      <c r="G9" s="45" t="str">
        <f t="shared" si="2"/>
        <v># 164</v>
      </c>
      <c r="H9" s="45" t="str">
        <f t="shared" si="2"/>
        <v># 165</v>
      </c>
      <c r="I9" s="46" t="s">
        <v>0</v>
      </c>
    </row>
    <row r="10" spans="1:9" ht="17" customHeight="1">
      <c r="A10" s="47"/>
      <c r="B10" s="235"/>
      <c r="C10" s="236"/>
      <c r="D10" s="236"/>
      <c r="E10" s="236"/>
      <c r="F10" s="237"/>
      <c r="G10" s="235"/>
      <c r="H10" s="238"/>
      <c r="I10" s="32"/>
    </row>
    <row r="11" spans="1:9" ht="17" customHeight="1">
      <c r="A11" s="33">
        <v>30</v>
      </c>
      <c r="B11" s="239"/>
      <c r="C11" s="239"/>
      <c r="D11" s="239"/>
      <c r="E11" s="239"/>
      <c r="F11" s="239"/>
      <c r="G11" s="404" t="s">
        <v>35</v>
      </c>
      <c r="H11" s="405"/>
      <c r="I11" s="38">
        <v>30</v>
      </c>
    </row>
    <row r="12" spans="1:9" ht="17" customHeight="1">
      <c r="A12" s="48"/>
      <c r="B12" s="404" t="s">
        <v>189</v>
      </c>
      <c r="C12" s="385"/>
      <c r="D12" s="385"/>
      <c r="E12" s="385"/>
      <c r="F12" s="386"/>
      <c r="G12" s="240"/>
      <c r="H12" s="241"/>
      <c r="I12" s="44"/>
    </row>
    <row r="13" spans="1:9" s="3" customFormat="1" ht="17" customHeight="1" thickBot="1">
      <c r="A13" s="49" t="s">
        <v>1</v>
      </c>
      <c r="B13" s="242"/>
      <c r="C13" s="243"/>
      <c r="D13" s="243"/>
      <c r="E13" s="243"/>
      <c r="F13" s="244"/>
      <c r="G13" s="245"/>
      <c r="H13" s="246"/>
      <c r="I13" s="46" t="s">
        <v>1</v>
      </c>
    </row>
    <row r="14" spans="1:9" ht="17" customHeight="1">
      <c r="A14" s="50"/>
      <c r="B14" s="51">
        <v>800189335</v>
      </c>
      <c r="C14" s="52"/>
      <c r="D14" s="52"/>
      <c r="E14" s="52"/>
      <c r="F14" s="52"/>
      <c r="G14" s="52"/>
      <c r="H14" s="53"/>
      <c r="I14" s="54"/>
    </row>
    <row r="15" spans="1:9" ht="17" customHeight="1">
      <c r="A15" s="55" t="s">
        <v>2</v>
      </c>
      <c r="B15" s="4"/>
      <c r="C15" s="230"/>
      <c r="D15" s="230"/>
      <c r="E15" s="230" t="s">
        <v>190</v>
      </c>
      <c r="F15" s="230"/>
      <c r="G15" s="230"/>
      <c r="H15" s="57"/>
      <c r="I15" s="58" t="s">
        <v>2</v>
      </c>
    </row>
    <row r="16" spans="1:9" ht="17" customHeight="1">
      <c r="A16" s="59"/>
      <c r="B16" s="4" t="s">
        <v>106</v>
      </c>
      <c r="C16" s="232" t="str">
        <f t="shared" ref="C16:H16" si="3">"# " &amp; VALUE(RIGHT(B16,2)+1)</f>
        <v># 12</v>
      </c>
      <c r="D16" s="232" t="str">
        <f t="shared" si="3"/>
        <v># 13</v>
      </c>
      <c r="E16" s="232" t="str">
        <f t="shared" si="3"/>
        <v># 14</v>
      </c>
      <c r="F16" s="232" t="str">
        <f t="shared" si="3"/>
        <v># 15</v>
      </c>
      <c r="G16" s="232" t="str">
        <f t="shared" si="3"/>
        <v># 16</v>
      </c>
      <c r="H16" s="61" t="str">
        <f t="shared" si="3"/>
        <v># 17</v>
      </c>
      <c r="I16" s="62"/>
    </row>
    <row r="17" spans="1:9" s="3" customFormat="1" ht="17" customHeight="1" thickBot="1">
      <c r="A17" s="49" t="s">
        <v>3</v>
      </c>
      <c r="B17" s="63" t="s">
        <v>24</v>
      </c>
      <c r="C17" s="64"/>
      <c r="D17" s="64"/>
      <c r="E17" s="64"/>
      <c r="F17" s="64"/>
      <c r="G17" s="64"/>
      <c r="H17" s="65"/>
      <c r="I17" s="46" t="s">
        <v>16</v>
      </c>
    </row>
    <row r="18" spans="1:9" s="3" customFormat="1" ht="17" customHeight="1">
      <c r="A18" s="49"/>
      <c r="B18" s="229" t="s">
        <v>17</v>
      </c>
      <c r="C18" s="41"/>
      <c r="D18" s="41"/>
      <c r="E18" s="41" t="s">
        <v>36</v>
      </c>
      <c r="F18" s="66"/>
      <c r="G18" s="67" t="s">
        <v>168</v>
      </c>
      <c r="H18" s="68" t="s">
        <v>74</v>
      </c>
      <c r="I18" s="69"/>
    </row>
    <row r="19" spans="1:9" ht="17" customHeight="1">
      <c r="A19" s="70" t="s">
        <v>2</v>
      </c>
      <c r="B19" s="34" t="s">
        <v>191</v>
      </c>
      <c r="C19" s="71" t="str">
        <f t="shared" ref="C19:F19" si="4">B76</f>
        <v># 2573</v>
      </c>
      <c r="D19" s="71" t="str">
        <f t="shared" si="4"/>
        <v># 2574</v>
      </c>
      <c r="E19" s="71" t="str">
        <f t="shared" si="4"/>
        <v># 2575</v>
      </c>
      <c r="F19" s="72" t="str">
        <f t="shared" si="4"/>
        <v># 2576</v>
      </c>
      <c r="G19" s="71" t="s">
        <v>90</v>
      </c>
      <c r="H19" s="36" t="s">
        <v>129</v>
      </c>
      <c r="I19" s="58" t="s">
        <v>2</v>
      </c>
    </row>
    <row r="20" spans="1:9" ht="17" customHeight="1">
      <c r="A20" s="73"/>
      <c r="B20" s="491" t="s">
        <v>17</v>
      </c>
      <c r="C20" s="491" t="s">
        <v>288</v>
      </c>
      <c r="D20" s="493"/>
      <c r="E20" s="493" t="s">
        <v>289</v>
      </c>
      <c r="F20" s="493"/>
      <c r="G20" s="489"/>
      <c r="H20" s="489"/>
      <c r="I20" s="74"/>
    </row>
    <row r="21" spans="1:9" s="3" customFormat="1" ht="17" customHeight="1" thickBot="1">
      <c r="A21" s="19" t="s">
        <v>4</v>
      </c>
      <c r="B21" s="488" t="s">
        <v>199</v>
      </c>
      <c r="C21" s="493" t="s">
        <v>290</v>
      </c>
      <c r="D21" s="492" t="s">
        <v>291</v>
      </c>
      <c r="E21" s="492" t="s">
        <v>292</v>
      </c>
      <c r="F21" s="493" t="s">
        <v>293</v>
      </c>
      <c r="G21" s="493" t="s">
        <v>294</v>
      </c>
      <c r="H21" s="493" t="s">
        <v>295</v>
      </c>
      <c r="I21" s="46" t="s">
        <v>4</v>
      </c>
    </row>
    <row r="22" spans="1:9" ht="17" customHeight="1">
      <c r="A22" s="75"/>
      <c r="B22" s="5" t="s">
        <v>193</v>
      </c>
      <c r="C22" s="331"/>
      <c r="D22" s="76" t="str">
        <f>D90</f>
        <v>人生美食地圖 - 東京篇 Foodprint Tokyo (10 EPI)</v>
      </c>
      <c r="E22" s="41"/>
      <c r="F22" s="66"/>
      <c r="G22" s="229">
        <v>800541970</v>
      </c>
      <c r="H22" s="77"/>
      <c r="I22" s="78"/>
    </row>
    <row r="23" spans="1:9" ht="17" customHeight="1">
      <c r="A23" s="79" t="s">
        <v>2</v>
      </c>
      <c r="B23" s="34" t="s">
        <v>150</v>
      </c>
      <c r="C23" s="36" t="str">
        <f>B91</f>
        <v># 1</v>
      </c>
      <c r="D23" s="71" t="str">
        <f>"# " &amp; VALUE(RIGHT(C23,2)+1)</f>
        <v># 2</v>
      </c>
      <c r="E23" s="71" t="str">
        <f>"# " &amp; VALUE(RIGHT(D23,2)+1)</f>
        <v># 3</v>
      </c>
      <c r="F23" s="72" t="str">
        <f>"# " &amp; VALUE(RIGHT(E23,2)+1)</f>
        <v># 4</v>
      </c>
      <c r="G23" s="231"/>
      <c r="H23" s="81"/>
      <c r="I23" s="82" t="s">
        <v>2</v>
      </c>
    </row>
    <row r="24" spans="1:9" ht="17" customHeight="1">
      <c r="A24" s="83"/>
      <c r="B24" s="84" t="s">
        <v>17</v>
      </c>
      <c r="C24" s="85"/>
      <c r="D24" s="86" t="s">
        <v>194</v>
      </c>
      <c r="E24" s="86"/>
      <c r="F24" s="87"/>
      <c r="G24" s="231"/>
      <c r="H24" s="81"/>
      <c r="I24" s="88"/>
    </row>
    <row r="25" spans="1:9" ht="17" customHeight="1">
      <c r="A25" s="83"/>
      <c r="B25" s="89" t="s">
        <v>17</v>
      </c>
      <c r="C25" s="228" t="s">
        <v>17</v>
      </c>
      <c r="D25" s="227" t="s">
        <v>17</v>
      </c>
      <c r="E25" s="227" t="s">
        <v>17</v>
      </c>
      <c r="F25" s="227" t="s">
        <v>17</v>
      </c>
      <c r="G25" s="410" t="s">
        <v>99</v>
      </c>
      <c r="H25" s="411"/>
      <c r="I25" s="88"/>
    </row>
    <row r="26" spans="1:9" ht="17" customHeight="1">
      <c r="A26" s="83"/>
      <c r="B26" s="61" t="str">
        <f>LEFT($H$35,5) &amp; " # " &amp; VALUE(RIGHT($H$35,3)-1)</f>
        <v>新聞掏寶  # 253</v>
      </c>
      <c r="C26" s="61" t="str">
        <f>B70</f>
        <v>美食新聞報道 # 94</v>
      </c>
      <c r="D26" s="231" t="str">
        <f>C70</f>
        <v>美食新聞報道 # 95</v>
      </c>
      <c r="E26" s="231" t="str">
        <f>D70</f>
        <v>美食新聞報道 (*港台篇) # 4</v>
      </c>
      <c r="F26" s="231" t="str">
        <f>E70</f>
        <v>親民的品味 #14</v>
      </c>
      <c r="G26" s="412" t="s">
        <v>100</v>
      </c>
      <c r="H26" s="413"/>
      <c r="I26" s="88"/>
    </row>
    <row r="27" spans="1:9" s="3" customFormat="1" ht="17" customHeight="1" thickBot="1">
      <c r="A27" s="92" t="s">
        <v>5</v>
      </c>
      <c r="B27" s="72"/>
      <c r="C27" s="61"/>
      <c r="D27" s="36"/>
      <c r="E27" s="36"/>
      <c r="F27" s="36"/>
      <c r="G27" s="231" t="s">
        <v>195</v>
      </c>
      <c r="H27" s="232" t="s">
        <v>196</v>
      </c>
      <c r="I27" s="93" t="s">
        <v>5</v>
      </c>
    </row>
    <row r="28" spans="1:9" ht="17" customHeight="1">
      <c r="A28" s="83"/>
      <c r="B28" s="5" t="s">
        <v>17</v>
      </c>
      <c r="C28" s="41"/>
      <c r="D28" s="42"/>
      <c r="E28" s="42"/>
      <c r="F28" s="42"/>
      <c r="G28" s="94"/>
      <c r="H28" s="81"/>
      <c r="I28" s="95"/>
    </row>
    <row r="29" spans="1:9" ht="17" customHeight="1">
      <c r="A29" s="96" t="s">
        <v>2</v>
      </c>
      <c r="B29" s="4"/>
      <c r="C29" s="232"/>
      <c r="D29" s="232" t="str">
        <f>D79</f>
        <v>刑偵12 D.I.D. 12 (25 EPI)</v>
      </c>
      <c r="E29" s="232"/>
      <c r="F29" s="232"/>
      <c r="G29" s="233"/>
      <c r="H29" s="98"/>
      <c r="I29" s="82" t="s">
        <v>2</v>
      </c>
    </row>
    <row r="30" spans="1:9" ht="17" customHeight="1">
      <c r="A30" s="83"/>
      <c r="B30" s="4" t="s">
        <v>197</v>
      </c>
      <c r="C30" s="232" t="str">
        <f>"# " &amp; VALUE(RIGHT(C80,2)-1)</f>
        <v># 16</v>
      </c>
      <c r="D30" s="232" t="str">
        <f>"# " &amp; VALUE(RIGHT(D80,2)-1)</f>
        <v># 17</v>
      </c>
      <c r="E30" s="232" t="str">
        <f>"# " &amp; VALUE(RIGHT(E80,2)-1)</f>
        <v># 18</v>
      </c>
      <c r="F30" s="232" t="str">
        <f>E80</f>
        <v># 19</v>
      </c>
      <c r="G30" s="231"/>
      <c r="H30" s="81"/>
      <c r="I30" s="88"/>
    </row>
    <row r="31" spans="1:9" s="3" customFormat="1" ht="17" customHeight="1" thickBot="1">
      <c r="A31" s="92" t="s">
        <v>6</v>
      </c>
      <c r="B31" s="34"/>
      <c r="C31" s="71"/>
      <c r="D31" s="71"/>
      <c r="E31" s="71"/>
      <c r="F31" s="71"/>
      <c r="G31" s="99" t="s">
        <v>24</v>
      </c>
      <c r="H31" s="100"/>
      <c r="I31" s="101" t="s">
        <v>6</v>
      </c>
    </row>
    <row r="32" spans="1:9" ht="17" customHeight="1">
      <c r="A32" s="102"/>
      <c r="B32" s="5" t="s">
        <v>17</v>
      </c>
      <c r="C32" s="2"/>
      <c r="D32" s="41"/>
      <c r="E32" s="42" t="str">
        <f>$E$73</f>
        <v>東張西望  Scoop 2025</v>
      </c>
      <c r="F32" s="41"/>
      <c r="G32" s="2"/>
      <c r="H32" s="103"/>
      <c r="I32" s="74"/>
    </row>
    <row r="33" spans="1:9" ht="17" customHeight="1">
      <c r="A33" s="96" t="s">
        <v>2</v>
      </c>
      <c r="B33" s="71" t="str">
        <f>B9</f>
        <v># 159</v>
      </c>
      <c r="C33" s="71" t="str">
        <f>B74</f>
        <v># 160</v>
      </c>
      <c r="D33" s="71" t="str">
        <f>D9</f>
        <v># 161</v>
      </c>
      <c r="E33" s="71" t="str">
        <f>E9</f>
        <v># 162</v>
      </c>
      <c r="F33" s="71" t="str">
        <f>F9</f>
        <v># 163</v>
      </c>
      <c r="G33" s="71" t="str">
        <f>"# " &amp; VALUE(RIGHT(F33,3)+1)</f>
        <v># 164</v>
      </c>
      <c r="H33" s="71" t="str">
        <f>"# " &amp; VALUE(RIGHT(G33,3)+1)</f>
        <v># 165</v>
      </c>
      <c r="I33" s="58" t="s">
        <v>2</v>
      </c>
    </row>
    <row r="34" spans="1:9" ht="17" customHeight="1">
      <c r="A34" s="83"/>
      <c r="B34" s="5" t="s">
        <v>17</v>
      </c>
      <c r="C34" s="41"/>
      <c r="D34" s="232" t="s">
        <v>67</v>
      </c>
      <c r="E34" s="232"/>
      <c r="F34" s="232"/>
      <c r="G34" s="104" t="s">
        <v>20</v>
      </c>
      <c r="H34" s="329" t="s">
        <v>25</v>
      </c>
      <c r="I34" s="105"/>
    </row>
    <row r="35" spans="1:9" ht="17" customHeight="1">
      <c r="A35" s="83"/>
      <c r="B35" s="232" t="s">
        <v>198</v>
      </c>
      <c r="C35" s="232" t="str">
        <f>B61</f>
        <v># 1891</v>
      </c>
      <c r="D35" s="232" t="str">
        <f>C61</f>
        <v># 1892</v>
      </c>
      <c r="E35" s="232" t="str">
        <f>D61</f>
        <v># 1893</v>
      </c>
      <c r="F35" s="232" t="str">
        <f>E61</f>
        <v># 1894</v>
      </c>
      <c r="G35" s="106" t="s">
        <v>199</v>
      </c>
      <c r="H35" s="330" t="s">
        <v>200</v>
      </c>
      <c r="I35" s="105"/>
    </row>
    <row r="36" spans="1:9" s="3" customFormat="1" ht="17" customHeight="1" thickBot="1">
      <c r="A36" s="92" t="s">
        <v>7</v>
      </c>
      <c r="B36" s="232"/>
      <c r="C36" s="232"/>
      <c r="D36" s="71"/>
      <c r="E36" s="71"/>
      <c r="F36" s="108">
        <v>1255</v>
      </c>
      <c r="G36" s="35"/>
      <c r="H36" s="328" t="s">
        <v>26</v>
      </c>
      <c r="I36" s="18" t="s">
        <v>7</v>
      </c>
    </row>
    <row r="37" spans="1:9" ht="17" customHeight="1">
      <c r="A37" s="109"/>
      <c r="B37" s="494" t="s">
        <v>17</v>
      </c>
      <c r="C37" s="496"/>
      <c r="D37" s="496"/>
      <c r="E37" s="496" t="s">
        <v>47</v>
      </c>
      <c r="F37" s="449"/>
      <c r="G37" s="111" t="s">
        <v>201</v>
      </c>
      <c r="H37" s="112" t="s">
        <v>159</v>
      </c>
      <c r="I37" s="113"/>
    </row>
    <row r="38" spans="1:9" ht="17" customHeight="1">
      <c r="A38" s="73"/>
      <c r="B38" s="446" t="s">
        <v>296</v>
      </c>
      <c r="C38" s="493" t="str">
        <f>C21</f>
        <v># 1357</v>
      </c>
      <c r="D38" s="493" t="str">
        <f t="shared" ref="D38:F38" si="5">"# " &amp; VALUE(RIGHT(C38,4)+1)</f>
        <v># 1358</v>
      </c>
      <c r="E38" s="493" t="str">
        <f t="shared" si="5"/>
        <v># 1359</v>
      </c>
      <c r="F38" s="446" t="str">
        <f t="shared" si="5"/>
        <v># 1360</v>
      </c>
      <c r="G38" s="194" t="s">
        <v>202</v>
      </c>
      <c r="I38" s="105"/>
    </row>
    <row r="39" spans="1:9" ht="17" customHeight="1">
      <c r="A39" s="55" t="s">
        <v>2</v>
      </c>
      <c r="B39" s="495"/>
      <c r="C39" s="492"/>
      <c r="D39" s="492"/>
      <c r="E39" s="492"/>
      <c r="F39" s="445">
        <v>1320</v>
      </c>
      <c r="G39" s="332" t="s">
        <v>203</v>
      </c>
      <c r="H39" s="115" t="s">
        <v>204</v>
      </c>
      <c r="I39" s="116" t="s">
        <v>2</v>
      </c>
    </row>
    <row r="40" spans="1:9" ht="17" customHeight="1">
      <c r="A40" s="117"/>
      <c r="B40" s="255" t="s">
        <v>53</v>
      </c>
      <c r="C40" s="256"/>
      <c r="D40" s="239"/>
      <c r="E40" s="249"/>
      <c r="F40" s="249"/>
      <c r="G40" s="252" t="s">
        <v>51</v>
      </c>
      <c r="H40" s="118" t="s">
        <v>158</v>
      </c>
      <c r="I40" s="105"/>
    </row>
    <row r="41" spans="1:9" ht="17" customHeight="1" thickBot="1">
      <c r="A41" s="73"/>
      <c r="B41" s="257"/>
      <c r="C41" s="248"/>
      <c r="D41" s="258" t="s">
        <v>205</v>
      </c>
      <c r="E41" s="248"/>
      <c r="F41" s="248"/>
      <c r="G41" s="253" t="s">
        <v>206</v>
      </c>
      <c r="H41" s="118"/>
      <c r="I41" s="105"/>
    </row>
    <row r="42" spans="1:9" s="3" customFormat="1" ht="17" customHeight="1" thickBot="1">
      <c r="A42" s="120" t="s">
        <v>8</v>
      </c>
      <c r="B42" s="257" t="s">
        <v>207</v>
      </c>
      <c r="C42" s="248" t="str">
        <f>"# " &amp; VALUE(RIGHT(B42,4)+1)</f>
        <v># 1737</v>
      </c>
      <c r="D42" s="248" t="str">
        <f>"# " &amp; VALUE(RIGHT(C42,4)+1)</f>
        <v># 1738</v>
      </c>
      <c r="E42" s="248" t="str">
        <f>"# " &amp; VALUE(RIGHT(D42,4)+1)</f>
        <v># 1739</v>
      </c>
      <c r="F42" s="248" t="str">
        <f>"# " &amp; VALUE(RIGHT(E42,4)+1)</f>
        <v># 1740</v>
      </c>
      <c r="G42" s="254" t="s">
        <v>21</v>
      </c>
      <c r="H42" s="121"/>
      <c r="I42" s="18" t="s">
        <v>8</v>
      </c>
    </row>
    <row r="43" spans="1:9" ht="17" customHeight="1">
      <c r="A43" s="102"/>
      <c r="B43" s="257"/>
      <c r="C43" s="248"/>
      <c r="D43" s="248"/>
      <c r="E43" s="248"/>
      <c r="F43" s="259">
        <v>1405</v>
      </c>
      <c r="G43" s="374" t="s">
        <v>69</v>
      </c>
      <c r="H43" s="376" t="s">
        <v>69</v>
      </c>
      <c r="I43" s="95"/>
    </row>
    <row r="44" spans="1:9" ht="17" customHeight="1">
      <c r="A44" s="83"/>
      <c r="B44" s="229" t="s">
        <v>17</v>
      </c>
      <c r="C44" s="41"/>
      <c r="D44" s="41"/>
      <c r="E44" s="41" t="s">
        <v>36</v>
      </c>
      <c r="F44" s="41"/>
      <c r="G44" s="356" t="s">
        <v>274</v>
      </c>
      <c r="H44" s="355" t="s">
        <v>275</v>
      </c>
      <c r="I44" s="88"/>
    </row>
    <row r="45" spans="1:9" ht="17" customHeight="1">
      <c r="A45" s="122" t="s">
        <v>2</v>
      </c>
      <c r="B45" s="36" t="str">
        <f>B19</f>
        <v># 2572</v>
      </c>
      <c r="C45" s="232" t="str">
        <f>C19</f>
        <v># 2573</v>
      </c>
      <c r="D45" s="232" t="str">
        <f>C76</f>
        <v># 2574</v>
      </c>
      <c r="E45" s="232" t="str">
        <f>D76</f>
        <v># 2575</v>
      </c>
      <c r="F45" s="232" t="str">
        <f>E76</f>
        <v># 2576</v>
      </c>
      <c r="G45" s="375"/>
      <c r="H45" s="354"/>
      <c r="I45" s="82" t="s">
        <v>2</v>
      </c>
    </row>
    <row r="46" spans="1:9" ht="17" customHeight="1">
      <c r="A46" s="123"/>
      <c r="B46" s="5" t="s">
        <v>17</v>
      </c>
      <c r="C46" s="42"/>
      <c r="D46" s="42"/>
      <c r="E46" s="42"/>
      <c r="F46" s="42"/>
      <c r="G46" s="499" t="s">
        <v>69</v>
      </c>
      <c r="H46" s="125" t="s">
        <v>23</v>
      </c>
      <c r="I46" s="126"/>
    </row>
    <row r="47" spans="1:9" s="3" customFormat="1" ht="17" customHeight="1" thickBot="1">
      <c r="A47" s="127">
        <v>1500</v>
      </c>
      <c r="B47" s="128"/>
      <c r="C47" s="232"/>
      <c r="D47" s="232" t="str">
        <f>D85</f>
        <v>相思令 Everlasting Longing (30 EPI)</v>
      </c>
      <c r="E47" s="232"/>
      <c r="F47" s="232"/>
      <c r="G47" s="500" t="s">
        <v>297</v>
      </c>
      <c r="H47" s="333" t="s">
        <v>208</v>
      </c>
      <c r="I47" s="130">
        <v>1500</v>
      </c>
    </row>
    <row r="48" spans="1:9" ht="17" customHeight="1">
      <c r="A48" s="131"/>
      <c r="B48" s="232" t="s">
        <v>197</v>
      </c>
      <c r="C48" s="232" t="str">
        <f>B86</f>
        <v># 16</v>
      </c>
      <c r="D48" s="232" t="str">
        <f>C86</f>
        <v># 17</v>
      </c>
      <c r="E48" s="232" t="str">
        <f>D86</f>
        <v># 18</v>
      </c>
      <c r="F48" s="232" t="str">
        <f>E86</f>
        <v># 19</v>
      </c>
      <c r="G48" s="497"/>
      <c r="H48" s="125" t="s">
        <v>23</v>
      </c>
      <c r="I48" s="133"/>
    </row>
    <row r="49" spans="1:9" ht="17" customHeight="1">
      <c r="A49" s="134">
        <v>30</v>
      </c>
      <c r="B49" s="34"/>
      <c r="C49" s="71"/>
      <c r="D49" s="71"/>
      <c r="E49" s="71"/>
      <c r="F49" s="71"/>
      <c r="G49" s="487"/>
      <c r="H49" s="106" t="s">
        <v>209</v>
      </c>
      <c r="I49" s="82" t="s">
        <v>2</v>
      </c>
    </row>
    <row r="50" spans="1:9" ht="17" customHeight="1">
      <c r="A50" s="123"/>
      <c r="B50" s="84" t="s">
        <v>17</v>
      </c>
      <c r="C50" s="136"/>
      <c r="D50" s="137" t="s">
        <v>194</v>
      </c>
      <c r="E50" s="86"/>
      <c r="F50" s="87"/>
      <c r="G50" s="104" t="s">
        <v>20</v>
      </c>
      <c r="H50" s="125" t="s">
        <v>23</v>
      </c>
      <c r="I50" s="88"/>
    </row>
    <row r="51" spans="1:9" ht="17" customHeight="1">
      <c r="A51" s="123"/>
      <c r="B51" s="5" t="s">
        <v>193</v>
      </c>
      <c r="C51" s="331"/>
      <c r="D51" s="76" t="str">
        <f>D22</f>
        <v>人生美食地圖 - 東京篇 Foodprint Tokyo (10 EPI)</v>
      </c>
      <c r="E51" s="41"/>
      <c r="F51" s="41"/>
      <c r="G51" s="334"/>
      <c r="H51" s="233" t="s">
        <v>210</v>
      </c>
      <c r="I51" s="88"/>
    </row>
    <row r="52" spans="1:9" s="3" customFormat="1" ht="17" customHeight="1" thickBot="1">
      <c r="A52" s="127">
        <v>1600</v>
      </c>
      <c r="B52" s="34" t="str">
        <f>B23</f>
        <v># 10</v>
      </c>
      <c r="C52" s="36" t="str">
        <f>C23</f>
        <v># 1</v>
      </c>
      <c r="D52" s="71" t="str">
        <f>"# " &amp; VALUE(RIGHT(C52,2)+1)</f>
        <v># 2</v>
      </c>
      <c r="E52" s="71" t="str">
        <f>"# " &amp; VALUE(RIGHT(D52,2)+1)</f>
        <v># 3</v>
      </c>
      <c r="F52" s="71" t="str">
        <f>"# " &amp; VALUE(RIGHT(E52,2)+1)</f>
        <v># 4</v>
      </c>
      <c r="G52" s="335" t="s">
        <v>211</v>
      </c>
      <c r="H52" s="336"/>
      <c r="I52" s="130">
        <v>1600</v>
      </c>
    </row>
    <row r="53" spans="1:9" ht="17" customHeight="1">
      <c r="A53" s="24"/>
      <c r="B53" s="141" t="s">
        <v>103</v>
      </c>
      <c r="C53" s="227" t="s">
        <v>89</v>
      </c>
      <c r="D53" s="26" t="s">
        <v>92</v>
      </c>
      <c r="E53" s="228" t="s">
        <v>58</v>
      </c>
      <c r="F53" s="227" t="s">
        <v>105</v>
      </c>
      <c r="G53" s="337"/>
      <c r="H53" s="125" t="s">
        <v>23</v>
      </c>
      <c r="I53" s="78"/>
    </row>
    <row r="54" spans="1:9" ht="17" customHeight="1">
      <c r="A54" s="47"/>
      <c r="B54" s="142" t="s">
        <v>212</v>
      </c>
      <c r="C54" s="143" t="s">
        <v>213</v>
      </c>
      <c r="D54" s="144" t="s">
        <v>214</v>
      </c>
      <c r="E54" s="145" t="s">
        <v>215</v>
      </c>
      <c r="F54" s="146" t="s">
        <v>216</v>
      </c>
      <c r="G54" s="338"/>
      <c r="H54" s="339" t="s">
        <v>217</v>
      </c>
      <c r="I54" s="149"/>
    </row>
    <row r="55" spans="1:9" ht="16.75" customHeight="1">
      <c r="A55" s="33">
        <v>30</v>
      </c>
      <c r="B55" s="34" t="s">
        <v>218</v>
      </c>
      <c r="C55" s="36" t="s">
        <v>107</v>
      </c>
      <c r="D55" s="36" t="s">
        <v>122</v>
      </c>
      <c r="E55" s="36" t="s">
        <v>219</v>
      </c>
      <c r="F55" s="36" t="s">
        <v>95</v>
      </c>
      <c r="G55" s="340"/>
      <c r="H55" s="336"/>
      <c r="I55" s="151">
        <v>30</v>
      </c>
    </row>
    <row r="56" spans="1:9" ht="17" customHeight="1">
      <c r="A56" s="47"/>
      <c r="B56" s="152" t="s">
        <v>20</v>
      </c>
      <c r="C56" s="153" t="s">
        <v>220</v>
      </c>
      <c r="D56" s="154" t="s">
        <v>221</v>
      </c>
      <c r="E56" s="406" t="s">
        <v>113</v>
      </c>
      <c r="F56" s="407"/>
      <c r="G56" s="104" t="s">
        <v>20</v>
      </c>
      <c r="H56" s="125" t="s">
        <v>23</v>
      </c>
      <c r="I56" s="126"/>
    </row>
    <row r="57" spans="1:9" ht="17" customHeight="1">
      <c r="A57" s="47"/>
      <c r="B57" s="106" t="s">
        <v>199</v>
      </c>
      <c r="C57" s="61" t="s">
        <v>130</v>
      </c>
      <c r="D57" s="232" t="s">
        <v>72</v>
      </c>
      <c r="E57" s="396" t="s">
        <v>222</v>
      </c>
      <c r="F57" s="397"/>
      <c r="G57" s="6" t="s">
        <v>178</v>
      </c>
      <c r="H57" s="341" t="s">
        <v>223</v>
      </c>
      <c r="I57" s="126"/>
    </row>
    <row r="58" spans="1:9" s="3" customFormat="1" ht="17" customHeight="1" thickBot="1">
      <c r="A58" s="155">
        <v>1700</v>
      </c>
      <c r="B58" s="156"/>
      <c r="C58" s="71" t="s">
        <v>90</v>
      </c>
      <c r="D58" s="36" t="s">
        <v>129</v>
      </c>
      <c r="E58" s="231" t="s">
        <v>224</v>
      </c>
      <c r="F58" s="71" t="str">
        <f>"# " &amp; VALUE(RIGHT(E58,2)+1)</f>
        <v># 8</v>
      </c>
      <c r="G58" s="342"/>
      <c r="H58" s="343"/>
      <c r="I58" s="130">
        <v>1700</v>
      </c>
    </row>
    <row r="59" spans="1:9" ht="17" customHeight="1">
      <c r="A59" s="75"/>
      <c r="B59" s="41" t="s">
        <v>60</v>
      </c>
      <c r="C59" s="157"/>
      <c r="D59" s="77"/>
      <c r="E59" s="77"/>
      <c r="F59" s="77"/>
      <c r="G59" s="104" t="s">
        <v>20</v>
      </c>
      <c r="H59" s="125" t="s">
        <v>23</v>
      </c>
      <c r="I59" s="78"/>
    </row>
    <row r="60" spans="1:9" ht="17" customHeight="1">
      <c r="A60" s="123"/>
      <c r="B60" s="228"/>
      <c r="C60" s="232"/>
      <c r="D60" s="158" t="s">
        <v>59</v>
      </c>
      <c r="E60" s="2"/>
      <c r="F60" s="2"/>
      <c r="G60" s="194" t="s">
        <v>172</v>
      </c>
      <c r="H60" s="107" t="s">
        <v>200</v>
      </c>
      <c r="I60" s="126"/>
    </row>
    <row r="61" spans="1:9" ht="17" customHeight="1">
      <c r="A61" s="134">
        <v>30</v>
      </c>
      <c r="B61" s="71" t="s">
        <v>225</v>
      </c>
      <c r="C61" s="71" t="str">
        <f>"# " &amp; VALUE(RIGHT(B61,4)+1)</f>
        <v># 1892</v>
      </c>
      <c r="D61" s="71" t="str">
        <f>"# " &amp; VALUE(RIGHT(C61,4)+1)</f>
        <v># 1893</v>
      </c>
      <c r="E61" s="232" t="str">
        <f>"# " &amp; VALUE(RIGHT(D61,4)+1)</f>
        <v># 1894</v>
      </c>
      <c r="F61" s="71" t="str">
        <f>"# " &amp; VALUE(RIGHT(E61,4)+1)</f>
        <v># 1895</v>
      </c>
      <c r="G61" s="148"/>
      <c r="H61" s="344"/>
      <c r="I61" s="151">
        <v>30</v>
      </c>
    </row>
    <row r="62" spans="1:9" ht="17" customHeight="1">
      <c r="A62" s="161"/>
      <c r="B62" s="5" t="s">
        <v>93</v>
      </c>
      <c r="C62" s="77"/>
      <c r="D62" s="77"/>
      <c r="E62" s="229">
        <v>800585083</v>
      </c>
      <c r="F62" s="77"/>
      <c r="G62" s="162">
        <v>1745</v>
      </c>
      <c r="H62" s="286" t="s">
        <v>50</v>
      </c>
      <c r="I62" s="126"/>
    </row>
    <row r="63" spans="1:9" ht="17" customHeight="1">
      <c r="A63" s="123"/>
      <c r="B63" s="25"/>
      <c r="C63" s="228"/>
      <c r="D63" s="163" t="s">
        <v>94</v>
      </c>
      <c r="E63" s="143" t="s">
        <v>226</v>
      </c>
      <c r="F63" s="207"/>
      <c r="G63" s="104" t="s">
        <v>20</v>
      </c>
      <c r="H63" s="258" t="s">
        <v>227</v>
      </c>
      <c r="I63" s="126"/>
    </row>
    <row r="64" spans="1:9" s="3" customFormat="1" ht="17" customHeight="1" thickBot="1">
      <c r="A64" s="127">
        <v>1800</v>
      </c>
      <c r="B64" s="4" t="s">
        <v>126</v>
      </c>
      <c r="C64" s="232" t="str">
        <f>"# " &amp; VALUE(RIGHT(B64,2)+1)</f>
        <v># 19</v>
      </c>
      <c r="D64" s="232" t="str">
        <f>"# " &amp; VALUE(RIGHT(C64,2)+1)</f>
        <v># 20</v>
      </c>
      <c r="E64" s="231" t="s">
        <v>70</v>
      </c>
      <c r="F64" s="61" t="str">
        <f>"# " &amp; VALUE(RIGHT(E64,2)+1)</f>
        <v># 2</v>
      </c>
      <c r="G64" s="106" t="s">
        <v>228</v>
      </c>
      <c r="H64" s="328" t="s">
        <v>45</v>
      </c>
      <c r="I64" s="130">
        <v>1800</v>
      </c>
    </row>
    <row r="65" spans="1:9" ht="17" customHeight="1">
      <c r="A65" s="123"/>
      <c r="B65" s="4"/>
      <c r="C65" s="232"/>
      <c r="D65" s="232"/>
      <c r="E65" s="231"/>
      <c r="F65" s="61"/>
      <c r="G65" s="398" t="s">
        <v>229</v>
      </c>
      <c r="H65" s="399"/>
      <c r="I65" s="44"/>
    </row>
    <row r="66" spans="1:9" ht="17" customHeight="1" thickBot="1">
      <c r="A66" s="134">
        <v>30</v>
      </c>
      <c r="B66" s="164"/>
      <c r="C66" s="45"/>
      <c r="D66" s="45"/>
      <c r="E66" s="166"/>
      <c r="F66" s="165"/>
      <c r="G66" s="166" t="str">
        <f>E58</f>
        <v># 7</v>
      </c>
      <c r="H66" s="167" t="str">
        <f>F58</f>
        <v># 8</v>
      </c>
      <c r="I66" s="38">
        <v>30</v>
      </c>
    </row>
    <row r="67" spans="1:9" ht="17" customHeight="1">
      <c r="A67" s="123"/>
      <c r="B67" s="384" t="s">
        <v>230</v>
      </c>
      <c r="C67" s="385"/>
      <c r="D67" s="385"/>
      <c r="E67" s="385"/>
      <c r="F67" s="386"/>
      <c r="G67" s="387" t="s">
        <v>231</v>
      </c>
      <c r="H67" s="388"/>
      <c r="I67" s="44"/>
    </row>
    <row r="68" spans="1:9" s="3" customFormat="1" ht="12.65" customHeight="1" thickBot="1">
      <c r="A68" s="127">
        <v>1900</v>
      </c>
      <c r="B68" s="260"/>
      <c r="C68" s="260"/>
      <c r="D68" s="260"/>
      <c r="E68" s="260"/>
      <c r="F68" s="244">
        <v>1900</v>
      </c>
      <c r="G68" s="261"/>
      <c r="H68" s="262"/>
      <c r="I68" s="168">
        <v>1900</v>
      </c>
    </row>
    <row r="69" spans="1:9" s="3" customFormat="1" ht="17" customHeight="1">
      <c r="A69" s="155"/>
      <c r="B69" s="252" t="s">
        <v>61</v>
      </c>
      <c r="C69" s="252" t="s">
        <v>61</v>
      </c>
      <c r="D69" s="252" t="s">
        <v>96</v>
      </c>
      <c r="E69" s="263" t="s">
        <v>82</v>
      </c>
      <c r="F69" s="264" t="s">
        <v>62</v>
      </c>
      <c r="G69" s="265" t="s">
        <v>79</v>
      </c>
      <c r="H69" s="266" t="s">
        <v>108</v>
      </c>
      <c r="I69" s="133"/>
    </row>
    <row r="70" spans="1:9" s="3" customFormat="1" ht="17" customHeight="1">
      <c r="A70" s="155"/>
      <c r="B70" s="267" t="s">
        <v>232</v>
      </c>
      <c r="C70" s="267" t="s">
        <v>233</v>
      </c>
      <c r="D70" s="267" t="s">
        <v>234</v>
      </c>
      <c r="E70" s="268" t="s">
        <v>235</v>
      </c>
      <c r="F70" s="269" t="s">
        <v>236</v>
      </c>
      <c r="G70" s="270" t="s">
        <v>210</v>
      </c>
      <c r="H70" s="271" t="s">
        <v>237</v>
      </c>
      <c r="I70" s="170"/>
    </row>
    <row r="71" spans="1:9" s="3" customFormat="1" ht="17" customHeight="1">
      <c r="A71" s="47">
        <v>30</v>
      </c>
      <c r="B71" s="272" t="s">
        <v>63</v>
      </c>
      <c r="C71" s="272" t="s">
        <v>63</v>
      </c>
      <c r="D71" s="273" t="s">
        <v>132</v>
      </c>
      <c r="E71" s="274" t="s">
        <v>81</v>
      </c>
      <c r="F71" s="275" t="s">
        <v>238</v>
      </c>
      <c r="G71" s="276" t="s">
        <v>80</v>
      </c>
      <c r="H71" s="277" t="s">
        <v>109</v>
      </c>
      <c r="I71" s="126">
        <v>30</v>
      </c>
    </row>
    <row r="72" spans="1:9" s="3" customFormat="1" ht="17" customHeight="1">
      <c r="A72" s="47"/>
      <c r="B72" s="278">
        <v>800653411</v>
      </c>
      <c r="C72" s="279"/>
      <c r="D72" s="280" t="s">
        <v>194</v>
      </c>
      <c r="E72" s="280"/>
      <c r="F72" s="281">
        <v>1935</v>
      </c>
      <c r="G72" s="282"/>
      <c r="H72" s="283">
        <v>1935</v>
      </c>
      <c r="I72" s="126"/>
    </row>
    <row r="73" spans="1:9" ht="17" customHeight="1">
      <c r="A73" s="173"/>
      <c r="B73" s="284" t="s">
        <v>52</v>
      </c>
      <c r="C73" s="249"/>
      <c r="D73" s="249"/>
      <c r="E73" s="258" t="s">
        <v>239</v>
      </c>
      <c r="F73" s="249"/>
      <c r="G73" s="249"/>
      <c r="H73" s="249"/>
      <c r="I73" s="174"/>
    </row>
    <row r="74" spans="1:9" s="3" customFormat="1" ht="17" customHeight="1" thickBot="1">
      <c r="A74" s="155">
        <v>2000</v>
      </c>
      <c r="B74" s="257" t="s">
        <v>240</v>
      </c>
      <c r="C74" s="251" t="str">
        <f t="shared" ref="C74:H74" si="6">"# " &amp; VALUE(RIGHT(B74,3)+1)</f>
        <v># 161</v>
      </c>
      <c r="D74" s="251" t="str">
        <f t="shared" si="6"/>
        <v># 162</v>
      </c>
      <c r="E74" s="251" t="str">
        <f t="shared" si="6"/>
        <v># 163</v>
      </c>
      <c r="F74" s="251" t="str">
        <f t="shared" si="6"/>
        <v># 164</v>
      </c>
      <c r="G74" s="251" t="str">
        <f t="shared" si="6"/>
        <v># 165</v>
      </c>
      <c r="H74" s="251" t="str">
        <f t="shared" si="6"/>
        <v># 166</v>
      </c>
      <c r="I74" s="130">
        <v>2000</v>
      </c>
    </row>
    <row r="75" spans="1:9" s="3" customFormat="1" ht="17" customHeight="1">
      <c r="A75" s="175"/>
      <c r="B75" s="284" t="s">
        <v>75</v>
      </c>
      <c r="C75" s="285" t="s">
        <v>22</v>
      </c>
      <c r="D75" s="286"/>
      <c r="E75" s="286" t="s">
        <v>241</v>
      </c>
      <c r="F75" s="287"/>
      <c r="G75" s="345" t="s">
        <v>208</v>
      </c>
      <c r="H75" s="359" t="s">
        <v>269</v>
      </c>
      <c r="I75" s="176"/>
    </row>
    <row r="76" spans="1:9" ht="17" customHeight="1">
      <c r="A76" s="47">
        <v>30</v>
      </c>
      <c r="B76" s="257" t="s">
        <v>242</v>
      </c>
      <c r="C76" s="248" t="str">
        <f>"# " &amp; VALUE(RIGHT(B76,4)+1)</f>
        <v># 2574</v>
      </c>
      <c r="D76" s="248" t="str">
        <f>"# " &amp; VALUE(RIGHT(C76,4)+1)</f>
        <v># 2575</v>
      </c>
      <c r="E76" s="248" t="str">
        <f>"# " &amp; VALUE(RIGHT(D76,4)+1)</f>
        <v># 2576</v>
      </c>
      <c r="F76" s="248" t="str">
        <f>"# " &amp; VALUE(RIGHT(E76,4)+1)</f>
        <v># 2577</v>
      </c>
      <c r="G76" s="346" t="s">
        <v>243</v>
      </c>
      <c r="H76" s="400" t="s">
        <v>276</v>
      </c>
      <c r="I76" s="38">
        <v>30</v>
      </c>
    </row>
    <row r="77" spans="1:9" ht="17" customHeight="1">
      <c r="A77" s="39"/>
      <c r="B77" s="284" t="s">
        <v>116</v>
      </c>
      <c r="C77" s="286"/>
      <c r="D77" s="287" t="s">
        <v>22</v>
      </c>
      <c r="E77" s="290"/>
      <c r="F77" s="291"/>
      <c r="G77" s="326" t="s">
        <v>244</v>
      </c>
      <c r="H77" s="401"/>
      <c r="I77" s="178"/>
    </row>
    <row r="78" spans="1:9" ht="17" customHeight="1" thickBot="1">
      <c r="A78" s="47"/>
      <c r="B78" s="255"/>
      <c r="C78" s="256"/>
      <c r="D78" s="248"/>
      <c r="E78" s="248"/>
      <c r="F78" s="293"/>
      <c r="G78" s="345" t="s">
        <v>223</v>
      </c>
      <c r="H78" s="358" t="s">
        <v>271</v>
      </c>
      <c r="I78" s="44"/>
    </row>
    <row r="79" spans="1:9" s="3" customFormat="1" ht="17" customHeight="1" thickBot="1">
      <c r="A79" s="179">
        <v>2100</v>
      </c>
      <c r="B79" s="257"/>
      <c r="C79" s="294"/>
      <c r="D79" s="295" t="s">
        <v>245</v>
      </c>
      <c r="E79" s="248"/>
      <c r="F79" s="293"/>
      <c r="G79" s="346" t="s">
        <v>246</v>
      </c>
      <c r="H79" s="357"/>
      <c r="I79" s="168">
        <v>2100</v>
      </c>
    </row>
    <row r="80" spans="1:9" s="3" customFormat="1" ht="17" customHeight="1">
      <c r="A80" s="131"/>
      <c r="B80" s="248" t="s">
        <v>247</v>
      </c>
      <c r="C80" s="248" t="str">
        <f>"# " &amp; VALUE(RIGHT(B80,2)+1)</f>
        <v># 17</v>
      </c>
      <c r="D80" s="248" t="str">
        <f>"# " &amp; VALUE(RIGHT(C80,2)+1)</f>
        <v># 18</v>
      </c>
      <c r="E80" s="248" t="str">
        <f>"# " &amp; VALUE(RIGHT(D80,2)+1)</f>
        <v># 19</v>
      </c>
      <c r="F80" s="293" t="str">
        <f>"# " &amp; VALUE(RIGHT(E80,2)+1)</f>
        <v># 20</v>
      </c>
      <c r="G80" s="368" t="s">
        <v>278</v>
      </c>
      <c r="H80" s="367" t="s">
        <v>279</v>
      </c>
      <c r="I80" s="176"/>
    </row>
    <row r="81" spans="1:9" s="3" customFormat="1" ht="17" customHeight="1">
      <c r="A81" s="180"/>
      <c r="B81" s="248"/>
      <c r="C81" s="248"/>
      <c r="D81" s="248"/>
      <c r="E81" s="248"/>
      <c r="F81" s="293"/>
      <c r="G81" s="369" t="s">
        <v>217</v>
      </c>
      <c r="H81" s="366"/>
      <c r="I81" s="182"/>
    </row>
    <row r="82" spans="1:9" ht="17" customHeight="1">
      <c r="A82" s="134">
        <v>30</v>
      </c>
      <c r="B82" s="248"/>
      <c r="C82" s="248"/>
      <c r="D82" s="248"/>
      <c r="E82" s="248"/>
      <c r="F82" s="293"/>
      <c r="G82" s="365" t="s">
        <v>280</v>
      </c>
      <c r="H82" s="364" t="s">
        <v>248</v>
      </c>
      <c r="I82" s="38">
        <v>30</v>
      </c>
    </row>
    <row r="83" spans="1:9" ht="17" customHeight="1">
      <c r="A83" s="123"/>
      <c r="B83" s="284" t="s">
        <v>97</v>
      </c>
      <c r="C83" s="286"/>
      <c r="D83" s="287" t="s">
        <v>22</v>
      </c>
      <c r="E83" s="290"/>
      <c r="F83" s="291"/>
      <c r="G83" s="363" t="s">
        <v>176</v>
      </c>
      <c r="H83" s="358" t="s">
        <v>281</v>
      </c>
      <c r="I83" s="44"/>
    </row>
    <row r="84" spans="1:9" ht="17" customHeight="1">
      <c r="A84" s="123"/>
      <c r="B84" s="255"/>
      <c r="C84" s="256"/>
      <c r="D84" s="248"/>
      <c r="E84" s="248"/>
      <c r="F84" s="293"/>
      <c r="G84" s="362" t="s">
        <v>277</v>
      </c>
      <c r="H84" s="358"/>
      <c r="I84" s="44"/>
    </row>
    <row r="85" spans="1:9" s="3" customFormat="1" ht="17" customHeight="1" thickBot="1">
      <c r="A85" s="127">
        <v>2200</v>
      </c>
      <c r="B85" s="257"/>
      <c r="C85" s="294"/>
      <c r="D85" s="248" t="s">
        <v>249</v>
      </c>
      <c r="E85" s="248"/>
      <c r="F85" s="293"/>
      <c r="G85" s="361" t="s">
        <v>177</v>
      </c>
      <c r="H85" s="360"/>
      <c r="I85" s="168">
        <v>2200</v>
      </c>
    </row>
    <row r="86" spans="1:9" s="3" customFormat="1" ht="17" customHeight="1">
      <c r="A86" s="180"/>
      <c r="B86" s="257" t="s">
        <v>247</v>
      </c>
      <c r="C86" s="248" t="str">
        <f>"# " &amp; VALUE(RIGHT(B86,2)+1)</f>
        <v># 17</v>
      </c>
      <c r="D86" s="248" t="str">
        <f>"# " &amp; VALUE(RIGHT(C86,2)+1)</f>
        <v># 18</v>
      </c>
      <c r="E86" s="248" t="str">
        <f>"# " &amp; VALUE(RIGHT(D86,2)+1)</f>
        <v># 19</v>
      </c>
      <c r="F86" s="293" t="str">
        <f>"# " &amp; VALUE(RIGHT(E86,2)+1)</f>
        <v># 20</v>
      </c>
      <c r="G86" s="444" t="s">
        <v>282</v>
      </c>
      <c r="H86" s="443"/>
      <c r="I86" s="176"/>
    </row>
    <row r="87" spans="1:9" s="3" customFormat="1" ht="17" customHeight="1">
      <c r="A87" s="180"/>
      <c r="B87" s="257"/>
      <c r="C87" s="248"/>
      <c r="D87" s="248"/>
      <c r="E87" s="248"/>
      <c r="F87" s="293"/>
      <c r="G87" s="501" t="s">
        <v>298</v>
      </c>
      <c r="H87" s="442"/>
      <c r="I87" s="182"/>
    </row>
    <row r="88" spans="1:9" ht="17" customHeight="1">
      <c r="A88" s="134">
        <v>30</v>
      </c>
      <c r="B88" s="302"/>
      <c r="C88" s="251"/>
      <c r="D88" s="251"/>
      <c r="E88" s="251"/>
      <c r="F88" s="303"/>
      <c r="G88" s="441" t="s">
        <v>283</v>
      </c>
      <c r="H88" s="440" t="s">
        <v>284</v>
      </c>
      <c r="I88" s="38">
        <v>30</v>
      </c>
    </row>
    <row r="89" spans="1:9" ht="17" customHeight="1">
      <c r="A89" s="161"/>
      <c r="B89" s="347" t="s">
        <v>250</v>
      </c>
      <c r="C89" s="348"/>
      <c r="D89" s="239"/>
      <c r="E89" s="306"/>
      <c r="F89" s="306"/>
      <c r="G89" s="326" t="s">
        <v>251</v>
      </c>
      <c r="H89" s="307" t="s">
        <v>83</v>
      </c>
      <c r="I89" s="44"/>
    </row>
    <row r="90" spans="1:9" ht="17" customHeight="1">
      <c r="A90" s="123"/>
      <c r="B90" s="306"/>
      <c r="C90" s="348"/>
      <c r="D90" s="248" t="s">
        <v>252</v>
      </c>
      <c r="E90" s="258"/>
      <c r="F90" s="258"/>
      <c r="G90" s="253" t="s">
        <v>209</v>
      </c>
      <c r="H90" s="309"/>
      <c r="I90" s="44"/>
    </row>
    <row r="91" spans="1:9" ht="17" customHeight="1">
      <c r="A91" s="123"/>
      <c r="B91" s="248" t="s">
        <v>70</v>
      </c>
      <c r="C91" s="248" t="str">
        <f>"# " &amp; VALUE(RIGHT(B91,2)+1)</f>
        <v># 2</v>
      </c>
      <c r="D91" s="248" t="str">
        <f>"# " &amp; VALUE(RIGHT(C91,2)+1)</f>
        <v># 3</v>
      </c>
      <c r="E91" s="248" t="str">
        <f>"# " &amp; VALUE(RIGHT(D91,2)+1)</f>
        <v># 4</v>
      </c>
      <c r="F91" s="248" t="str">
        <f>"# " &amp; VALUE(RIGHT(E91,2)+1)</f>
        <v># 5</v>
      </c>
      <c r="G91" s="327" t="s">
        <v>253</v>
      </c>
      <c r="H91" s="309" t="s">
        <v>254</v>
      </c>
      <c r="I91" s="44"/>
    </row>
    <row r="92" spans="1:9" ht="17" customHeight="1" thickBot="1">
      <c r="A92" s="127">
        <v>2300</v>
      </c>
      <c r="B92" s="251"/>
      <c r="C92" s="251"/>
      <c r="D92" s="311"/>
      <c r="E92" s="311"/>
      <c r="F92" s="311">
        <v>2300</v>
      </c>
      <c r="G92" s="254"/>
      <c r="H92" s="309" t="s">
        <v>84</v>
      </c>
      <c r="I92" s="168">
        <v>2300</v>
      </c>
    </row>
    <row r="93" spans="1:9" s="3" customFormat="1" ht="17" customHeight="1">
      <c r="A93" s="187"/>
      <c r="B93" s="255" t="s">
        <v>68</v>
      </c>
      <c r="C93" s="294"/>
      <c r="D93" s="248"/>
      <c r="E93" s="313"/>
      <c r="F93" s="286">
        <v>800651265</v>
      </c>
      <c r="G93" s="314" t="s">
        <v>49</v>
      </c>
      <c r="H93" s="309"/>
      <c r="I93" s="176"/>
    </row>
    <row r="94" spans="1:9" s="3" customFormat="1" ht="17" customHeight="1">
      <c r="A94" s="187"/>
      <c r="B94" s="257"/>
      <c r="C94" s="315" t="s">
        <v>255</v>
      </c>
      <c r="D94" s="316"/>
      <c r="E94" s="317" t="s">
        <v>179</v>
      </c>
      <c r="F94" s="315" t="s">
        <v>255</v>
      </c>
      <c r="G94" s="253" t="s">
        <v>256</v>
      </c>
      <c r="H94" s="309"/>
      <c r="I94" s="182"/>
    </row>
    <row r="95" spans="1:9" s="3" customFormat="1" ht="17" customHeight="1" thickBot="1">
      <c r="A95" s="189">
        <v>2315</v>
      </c>
      <c r="B95" s="257" t="s">
        <v>257</v>
      </c>
      <c r="C95" s="248" t="str">
        <f>"# " &amp; VALUE(RIGHT(B95,4)+1)</f>
        <v># 3783</v>
      </c>
      <c r="D95" s="248" t="str">
        <f>"# " &amp; VALUE(RIGHT(C95,4)+1)</f>
        <v># 3784</v>
      </c>
      <c r="E95" s="318"/>
      <c r="F95" s="319" t="s">
        <v>258</v>
      </c>
      <c r="G95" s="254" t="s">
        <v>46</v>
      </c>
      <c r="H95" s="309"/>
      <c r="I95" s="190">
        <v>2315</v>
      </c>
    </row>
    <row r="96" spans="1:9" ht="17" customHeight="1" thickBot="1">
      <c r="A96" s="33">
        <v>30</v>
      </c>
      <c r="B96" s="320"/>
      <c r="C96" s="321"/>
      <c r="D96" s="321"/>
      <c r="E96" s="322" t="s">
        <v>180</v>
      </c>
      <c r="F96" s="321"/>
      <c r="G96" s="389" t="s">
        <v>179</v>
      </c>
      <c r="H96" s="390"/>
      <c r="I96" s="192">
        <v>30</v>
      </c>
    </row>
    <row r="97" spans="1:9" ht="17" customHeight="1">
      <c r="A97" s="39"/>
      <c r="B97" s="257"/>
      <c r="C97" s="323"/>
      <c r="D97" s="323" t="s">
        <v>48</v>
      </c>
      <c r="E97" s="188" t="s">
        <v>17</v>
      </c>
      <c r="F97" s="323"/>
      <c r="G97" s="193" t="s">
        <v>23</v>
      </c>
      <c r="H97" s="326" t="s">
        <v>65</v>
      </c>
      <c r="I97" s="44"/>
    </row>
    <row r="98" spans="1:9" ht="17" customHeight="1">
      <c r="A98" s="47"/>
      <c r="B98" s="257"/>
      <c r="C98" s="249"/>
      <c r="D98" s="249"/>
      <c r="E98" s="6" t="str">
        <f>E70</f>
        <v>親民的品味 #14</v>
      </c>
      <c r="F98" s="249"/>
      <c r="G98" s="106" t="str">
        <f>G41</f>
        <v>周六聊Teen谷 # 23</v>
      </c>
      <c r="H98" s="253" t="s">
        <v>259</v>
      </c>
      <c r="I98" s="44"/>
    </row>
    <row r="99" spans="1:9" ht="17" customHeight="1" thickBot="1">
      <c r="A99" s="47"/>
      <c r="B99" s="257"/>
      <c r="C99" s="249"/>
      <c r="D99" s="249"/>
      <c r="E99" s="194"/>
      <c r="F99" s="294">
        <v>2350</v>
      </c>
      <c r="G99" s="194"/>
      <c r="H99" s="327" t="s">
        <v>66</v>
      </c>
      <c r="I99" s="44"/>
    </row>
    <row r="100" spans="1:9" s="3" customFormat="1" ht="17" customHeight="1" thickBot="1">
      <c r="A100" s="15" t="s">
        <v>9</v>
      </c>
      <c r="B100" s="324"/>
      <c r="C100" s="325"/>
      <c r="D100" s="325" t="s">
        <v>43</v>
      </c>
      <c r="E100" s="35"/>
      <c r="F100" s="325"/>
      <c r="G100" s="35"/>
      <c r="H100" s="254"/>
      <c r="I100" s="46" t="s">
        <v>9</v>
      </c>
    </row>
    <row r="101" spans="1:9" ht="17" customHeight="1">
      <c r="A101" s="24"/>
      <c r="B101" s="51" t="s">
        <v>17</v>
      </c>
      <c r="C101" s="191"/>
      <c r="D101" s="191"/>
      <c r="E101" s="2"/>
      <c r="F101" s="191"/>
      <c r="G101" s="193" t="s">
        <v>23</v>
      </c>
      <c r="H101" s="112" t="s">
        <v>20</v>
      </c>
      <c r="I101" s="32"/>
    </row>
    <row r="102" spans="1:9" ht="17" customHeight="1">
      <c r="A102" s="47"/>
      <c r="B102" s="228"/>
      <c r="C102" s="2"/>
      <c r="D102" s="2" t="str">
        <f>D60</f>
        <v>兄弟幫 Big Boys Club (2505 EPI)</v>
      </c>
      <c r="F102" s="195"/>
      <c r="G102" s="196" t="str">
        <f>G70</f>
        <v>新聞透視 # 22</v>
      </c>
      <c r="H102" s="107" t="str">
        <f>H35</f>
        <v>新聞掏寶 # 254</v>
      </c>
      <c r="I102" s="44"/>
    </row>
    <row r="103" spans="1:9" ht="17" customHeight="1">
      <c r="A103" s="33">
        <v>30</v>
      </c>
      <c r="B103" s="71" t="str">
        <f>B61</f>
        <v># 1891</v>
      </c>
      <c r="C103" s="71" t="str">
        <f>C61</f>
        <v># 1892</v>
      </c>
      <c r="D103" s="71" t="str">
        <f>D61</f>
        <v># 1893</v>
      </c>
      <c r="E103" s="71" t="str">
        <f>E61</f>
        <v># 1894</v>
      </c>
      <c r="F103" s="71" t="str">
        <f>F61</f>
        <v># 1895</v>
      </c>
      <c r="G103" s="186"/>
      <c r="H103" s="197"/>
      <c r="I103" s="38">
        <v>30</v>
      </c>
    </row>
    <row r="104" spans="1:9" ht="17" customHeight="1">
      <c r="A104" s="47"/>
      <c r="B104" s="5" t="s">
        <v>17</v>
      </c>
      <c r="C104" s="41"/>
      <c r="D104" s="42"/>
      <c r="E104" s="42"/>
      <c r="F104" s="110"/>
      <c r="G104" s="169" t="s">
        <v>23</v>
      </c>
      <c r="H104" s="112" t="s">
        <v>20</v>
      </c>
      <c r="I104" s="198"/>
    </row>
    <row r="105" spans="1:9" s="3" customFormat="1" ht="17" customHeight="1" thickBot="1">
      <c r="A105" s="15" t="s">
        <v>10</v>
      </c>
      <c r="B105" s="215"/>
      <c r="C105" s="2"/>
      <c r="D105" s="232" t="s">
        <v>249</v>
      </c>
      <c r="F105" s="232"/>
      <c r="G105" s="225" t="s">
        <v>260</v>
      </c>
      <c r="H105" s="234" t="str">
        <f>H63</f>
        <v>財經透視 # 24</v>
      </c>
      <c r="I105" s="18" t="s">
        <v>10</v>
      </c>
    </row>
    <row r="106" spans="1:9" ht="17" customHeight="1">
      <c r="A106" s="109"/>
      <c r="B106" s="4" t="str">
        <f>B86</f>
        <v># 16</v>
      </c>
      <c r="C106" s="232" t="str">
        <f>"# " &amp; VALUE(RIGHT(B106,2)+1)</f>
        <v># 17</v>
      </c>
      <c r="D106" s="232" t="str">
        <f>"# " &amp; VALUE(RIGHT(C106,2)+1)</f>
        <v># 18</v>
      </c>
      <c r="E106" s="232" t="str">
        <f>"# " &amp; VALUE(RIGHT(D106,2)+1)</f>
        <v># 19</v>
      </c>
      <c r="F106" s="232" t="str">
        <f>"# " &amp; VALUE(RIGHT(E106,2)+1)</f>
        <v># 20</v>
      </c>
      <c r="G106" s="169" t="s">
        <v>23</v>
      </c>
      <c r="H106" s="112" t="s">
        <v>20</v>
      </c>
      <c r="I106" s="113"/>
    </row>
    <row r="107" spans="1:9" ht="17" customHeight="1">
      <c r="A107" s="199">
        <v>30</v>
      </c>
      <c r="B107" s="34"/>
      <c r="C107" s="71"/>
      <c r="D107" s="71"/>
      <c r="E107" s="71"/>
      <c r="F107" s="72"/>
      <c r="G107" s="225" t="s">
        <v>261</v>
      </c>
      <c r="H107" s="107" t="str">
        <f>H70</f>
        <v>星期日檔案 # 22</v>
      </c>
      <c r="I107" s="116">
        <v>30</v>
      </c>
    </row>
    <row r="108" spans="1:9" ht="17" customHeight="1">
      <c r="A108" s="117"/>
      <c r="B108" s="5" t="s">
        <v>17</v>
      </c>
      <c r="C108" s="41"/>
      <c r="D108" s="42"/>
      <c r="E108" s="42"/>
      <c r="F108" s="110"/>
      <c r="G108" s="169" t="s">
        <v>23</v>
      </c>
      <c r="H108" s="125" t="s">
        <v>23</v>
      </c>
      <c r="I108" s="62"/>
    </row>
    <row r="109" spans="1:9" s="3" customFormat="1" ht="17" customHeight="1" thickBot="1">
      <c r="A109" s="15" t="s">
        <v>11</v>
      </c>
      <c r="B109" s="4"/>
      <c r="C109" s="10"/>
      <c r="D109" s="232" t="str">
        <f>$D$79</f>
        <v>刑偵12 D.I.D. 12 (25 EPI)</v>
      </c>
      <c r="E109" s="232"/>
      <c r="F109" s="61"/>
      <c r="G109" s="341" t="s">
        <v>208</v>
      </c>
      <c r="H109" s="200" t="str">
        <f>H76</f>
        <v>中年好聲音321經典大戰 # 31</v>
      </c>
      <c r="I109" s="46" t="s">
        <v>11</v>
      </c>
    </row>
    <row r="110" spans="1:9" ht="17" customHeight="1">
      <c r="A110" s="109"/>
      <c r="B110" s="4" t="str">
        <f>B80</f>
        <v># 16</v>
      </c>
      <c r="C110" s="232" t="str">
        <f>"# " &amp; VALUE(RIGHT(B110,2)+1)</f>
        <v># 17</v>
      </c>
      <c r="D110" s="232" t="str">
        <f>"# " &amp; VALUE(RIGHT(C110,2)+1)</f>
        <v># 18</v>
      </c>
      <c r="E110" s="232" t="str">
        <f>"# " &amp; VALUE(RIGHT(D110,2)+1)</f>
        <v># 19</v>
      </c>
      <c r="F110" s="232" t="str">
        <f>"# " &amp; VALUE(RIGHT(E110,2)+1)</f>
        <v># 20</v>
      </c>
      <c r="G110" s="169" t="s">
        <v>23</v>
      </c>
      <c r="H110" s="118"/>
      <c r="I110" s="54"/>
    </row>
    <row r="111" spans="1:9" ht="17" customHeight="1">
      <c r="A111" s="73">
        <v>30</v>
      </c>
      <c r="B111" s="63"/>
      <c r="C111" s="71"/>
      <c r="D111" s="71"/>
      <c r="E111" s="71"/>
      <c r="F111" s="61"/>
      <c r="G111" s="341" t="s">
        <v>223</v>
      </c>
      <c r="H111" s="200"/>
      <c r="I111" s="58">
        <v>30</v>
      </c>
    </row>
    <row r="112" spans="1:9" ht="17" customHeight="1">
      <c r="A112" s="73"/>
      <c r="B112" s="5" t="s">
        <v>17</v>
      </c>
      <c r="C112" s="171"/>
      <c r="D112" s="86" t="s">
        <v>194</v>
      </c>
      <c r="E112" s="86"/>
      <c r="F112" s="172"/>
      <c r="G112" s="169" t="s">
        <v>23</v>
      </c>
      <c r="H112" s="125" t="s">
        <v>23</v>
      </c>
      <c r="I112" s="74"/>
    </row>
    <row r="113" spans="1:9" ht="17" customHeight="1">
      <c r="A113" s="117"/>
      <c r="B113" s="201" t="s">
        <v>17</v>
      </c>
      <c r="C113" s="41"/>
      <c r="D113" s="41" t="str">
        <f>$E$75</f>
        <v xml:space="preserve">愛．回家之開心速遞  Lo And Behold </v>
      </c>
      <c r="E113" s="41"/>
      <c r="F113" s="66"/>
      <c r="G113" s="339" t="s">
        <v>217</v>
      </c>
      <c r="H113" s="118"/>
      <c r="I113" s="62"/>
    </row>
    <row r="114" spans="1:9" s="3" customFormat="1" ht="17" customHeight="1" thickBot="1">
      <c r="A114" s="15" t="s">
        <v>12</v>
      </c>
      <c r="B114" s="34" t="str">
        <f>B76</f>
        <v># 2573</v>
      </c>
      <c r="C114" s="71" t="str">
        <f t="shared" ref="C114:F114" si="7">C76</f>
        <v># 2574</v>
      </c>
      <c r="D114" s="71" t="str">
        <f t="shared" si="7"/>
        <v># 2575</v>
      </c>
      <c r="E114" s="71" t="str">
        <f t="shared" si="7"/>
        <v># 2576</v>
      </c>
      <c r="F114" s="72" t="str">
        <f t="shared" si="7"/>
        <v># 2577</v>
      </c>
      <c r="G114" s="349"/>
      <c r="H114" s="350" t="str">
        <f>H82</f>
        <v>女神配對計劃 # 2</v>
      </c>
      <c r="I114" s="46" t="s">
        <v>12</v>
      </c>
    </row>
    <row r="115" spans="1:9" ht="17" customHeight="1">
      <c r="A115" s="109"/>
      <c r="B115" s="201" t="s">
        <v>17</v>
      </c>
      <c r="C115" s="77"/>
      <c r="D115" s="232" t="s">
        <v>262</v>
      </c>
      <c r="E115" s="41"/>
      <c r="F115" s="41"/>
      <c r="G115" s="41"/>
      <c r="H115" s="118"/>
      <c r="I115" s="113"/>
    </row>
    <row r="116" spans="1:9" ht="17" customHeight="1">
      <c r="A116" s="199">
        <v>30</v>
      </c>
      <c r="B116" s="34" t="str">
        <f>B74</f>
        <v># 160</v>
      </c>
      <c r="C116" s="71" t="str">
        <f t="shared" ref="C116:G116" si="8">C74</f>
        <v># 161</v>
      </c>
      <c r="D116" s="71" t="str">
        <f t="shared" si="8"/>
        <v># 162</v>
      </c>
      <c r="E116" s="71" t="str">
        <f t="shared" si="8"/>
        <v># 163</v>
      </c>
      <c r="F116" s="71" t="str">
        <f t="shared" si="8"/>
        <v># 164</v>
      </c>
      <c r="G116" s="71" t="str">
        <f t="shared" si="8"/>
        <v># 165</v>
      </c>
      <c r="H116" s="118"/>
      <c r="I116" s="116">
        <v>30</v>
      </c>
    </row>
    <row r="117" spans="1:9" ht="17" customHeight="1">
      <c r="A117" s="73"/>
      <c r="B117" s="202" t="s">
        <v>17</v>
      </c>
      <c r="C117" s="77" t="s">
        <v>17</v>
      </c>
      <c r="D117" s="188" t="s">
        <v>17</v>
      </c>
      <c r="E117" s="229" t="s">
        <v>17</v>
      </c>
      <c r="F117" s="229" t="s">
        <v>17</v>
      </c>
      <c r="G117" s="501" t="s">
        <v>298</v>
      </c>
      <c r="H117" s="442"/>
      <c r="I117" s="105"/>
    </row>
    <row r="118" spans="1:9" s="3" customFormat="1" ht="17" customHeight="1" thickBot="1">
      <c r="A118" s="15" t="s">
        <v>15</v>
      </c>
      <c r="B118" s="204" t="str">
        <f>B70</f>
        <v>美食新聞報道 # 94</v>
      </c>
      <c r="C118" s="232" t="str">
        <f>$C$70</f>
        <v>美食新聞報道 # 95</v>
      </c>
      <c r="D118" s="194" t="str">
        <f>D70</f>
        <v>美食新聞報道 (*港台篇) # 4</v>
      </c>
      <c r="E118" s="194" t="str">
        <f>$E$70</f>
        <v>親民的品味 #14</v>
      </c>
      <c r="F118" s="36" t="str">
        <f>F70</f>
        <v>最強生命線 # 401</v>
      </c>
      <c r="G118" s="441" t="s">
        <v>283</v>
      </c>
      <c r="H118" s="440" t="s">
        <v>284</v>
      </c>
      <c r="I118" s="18" t="s">
        <v>15</v>
      </c>
    </row>
    <row r="119" spans="1:9" ht="17" customHeight="1">
      <c r="A119" s="109"/>
      <c r="B119" s="5" t="s">
        <v>17</v>
      </c>
      <c r="C119" s="41"/>
      <c r="D119" s="42"/>
      <c r="E119" s="351"/>
      <c r="F119" s="42"/>
      <c r="G119" s="379" t="s">
        <v>272</v>
      </c>
      <c r="H119" s="372" t="s">
        <v>272</v>
      </c>
      <c r="I119" s="54"/>
    </row>
    <row r="120" spans="1:9" ht="17" customHeight="1">
      <c r="A120" s="199">
        <v>30</v>
      </c>
      <c r="B120" s="205"/>
      <c r="C120" s="232"/>
      <c r="D120" s="206" t="str">
        <f>D63</f>
        <v>機智女法醫 The Imperial Coroner (20 EPI)</v>
      </c>
      <c r="E120" s="143" t="s">
        <v>226</v>
      </c>
      <c r="F120" s="158"/>
      <c r="G120" s="362" t="s">
        <v>277</v>
      </c>
      <c r="H120" s="381" t="s">
        <v>285</v>
      </c>
      <c r="I120" s="58">
        <v>30</v>
      </c>
    </row>
    <row r="121" spans="1:9" ht="17" customHeight="1">
      <c r="A121" s="73"/>
      <c r="B121" s="4" t="str">
        <f>B64</f>
        <v># 18</v>
      </c>
      <c r="C121" s="232" t="str">
        <f>C64</f>
        <v># 19</v>
      </c>
      <c r="D121" s="232" t="str">
        <f>D64</f>
        <v># 20</v>
      </c>
      <c r="E121" s="231" t="str">
        <f>E64</f>
        <v># 1</v>
      </c>
      <c r="F121" s="61" t="str">
        <f>F64</f>
        <v># 2</v>
      </c>
      <c r="G121" s="379" t="s">
        <v>272</v>
      </c>
      <c r="H121" s="378" t="s">
        <v>286</v>
      </c>
      <c r="I121" s="62"/>
    </row>
    <row r="122" spans="1:9" s="3" customFormat="1" ht="17" customHeight="1" thickBot="1">
      <c r="A122" s="15" t="s">
        <v>13</v>
      </c>
      <c r="B122" s="63"/>
      <c r="C122" s="71"/>
      <c r="D122" s="71"/>
      <c r="E122" s="36"/>
      <c r="F122" s="72"/>
      <c r="G122" s="377" t="s">
        <v>209</v>
      </c>
      <c r="H122" s="380" t="s">
        <v>287</v>
      </c>
      <c r="I122" s="46" t="s">
        <v>13</v>
      </c>
    </row>
    <row r="123" spans="1:9" ht="17" customHeight="1">
      <c r="A123" s="47"/>
      <c r="B123" s="201" t="s">
        <v>17</v>
      </c>
      <c r="C123" s="77"/>
      <c r="D123" s="42" t="str">
        <f>D$41</f>
        <v>*流行都市  Big City Shop 2025</v>
      </c>
      <c r="E123" s="2"/>
      <c r="F123" s="66"/>
      <c r="G123" s="169" t="s">
        <v>23</v>
      </c>
      <c r="H123" s="212" t="s">
        <v>20</v>
      </c>
      <c r="I123" s="44"/>
    </row>
    <row r="124" spans="1:9" ht="17" customHeight="1">
      <c r="A124" s="47"/>
      <c r="B124" s="232" t="str">
        <f>B$42</f>
        <v># 1736</v>
      </c>
      <c r="C124" s="232" t="str">
        <f>C$42</f>
        <v># 1737</v>
      </c>
      <c r="D124" s="232" t="str">
        <f>D$42</f>
        <v># 1738</v>
      </c>
      <c r="E124" s="232" t="str">
        <f>E$42</f>
        <v># 1739</v>
      </c>
      <c r="F124" s="232" t="str">
        <f>F42</f>
        <v># 1740</v>
      </c>
      <c r="G124" s="194" t="str">
        <f>G70</f>
        <v>新聞透視 # 22</v>
      </c>
      <c r="H124" s="213"/>
      <c r="I124" s="44"/>
    </row>
    <row r="125" spans="1:9" ht="17" customHeight="1">
      <c r="A125" s="199" t="s">
        <v>2</v>
      </c>
      <c r="B125" s="34"/>
      <c r="C125" s="71"/>
      <c r="D125" s="71"/>
      <c r="E125" s="71"/>
      <c r="F125" s="214" t="s">
        <v>71</v>
      </c>
      <c r="H125" s="121" t="str">
        <f>H39</f>
        <v>娛樂大家 # 2</v>
      </c>
      <c r="I125" s="58" t="s">
        <v>2</v>
      </c>
    </row>
    <row r="126" spans="1:9" ht="17" customHeight="1">
      <c r="A126" s="73"/>
      <c r="B126" s="215" t="s">
        <v>56</v>
      </c>
      <c r="C126" s="232"/>
      <c r="D126" s="232" t="s">
        <v>55</v>
      </c>
      <c r="E126" s="232"/>
      <c r="F126" s="232"/>
      <c r="G126" s="169" t="s">
        <v>23</v>
      </c>
      <c r="H126" s="185"/>
      <c r="I126" s="74"/>
    </row>
    <row r="127" spans="1:9" ht="17" customHeight="1" thickBot="1">
      <c r="A127" s="216" t="s">
        <v>14</v>
      </c>
      <c r="B127" s="217" t="s">
        <v>263</v>
      </c>
      <c r="C127" s="218" t="s">
        <v>264</v>
      </c>
      <c r="D127" s="218" t="s">
        <v>265</v>
      </c>
      <c r="E127" s="218" t="s">
        <v>266</v>
      </c>
      <c r="F127" s="218" t="s">
        <v>267</v>
      </c>
      <c r="G127" s="219" t="str">
        <f>G41</f>
        <v>周六聊Teen谷 # 23</v>
      </c>
      <c r="H127" s="220"/>
      <c r="I127" s="221" t="s">
        <v>14</v>
      </c>
    </row>
    <row r="128" spans="1:9" ht="17" customHeight="1" thickTop="1">
      <c r="A128" s="222"/>
      <c r="B128" s="223" t="s">
        <v>268</v>
      </c>
      <c r="C128" s="2"/>
      <c r="D128" s="2"/>
      <c r="E128" s="2"/>
      <c r="F128" s="2"/>
      <c r="G128" s="2"/>
      <c r="H128" s="382">
        <f ca="1">TODAY()</f>
        <v>45811</v>
      </c>
      <c r="I128" s="383"/>
    </row>
    <row r="129" ht="17" customHeight="1"/>
    <row r="130" ht="17" customHeight="1"/>
    <row r="131" ht="17" customHeight="1"/>
  </sheetData>
  <mergeCells count="16">
    <mergeCell ref="H128:I128"/>
    <mergeCell ref="G87:H87"/>
    <mergeCell ref="G117:H117"/>
    <mergeCell ref="G26:H26"/>
    <mergeCell ref="H76:H77"/>
    <mergeCell ref="C1:G1"/>
    <mergeCell ref="H2:I2"/>
    <mergeCell ref="G11:H11"/>
    <mergeCell ref="B12:F12"/>
    <mergeCell ref="G25:H25"/>
    <mergeCell ref="E56:F56"/>
    <mergeCell ref="E57:F57"/>
    <mergeCell ref="G65:H65"/>
    <mergeCell ref="B67:F67"/>
    <mergeCell ref="G67:H67"/>
    <mergeCell ref="G96:H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D0D4-CD96-4462-8E6C-ECA3EA04F98E}">
  <dimension ref="A1:I131"/>
  <sheetViews>
    <sheetView zoomScale="70" zoomScaleNormal="70" workbookViewId="0">
      <pane ySplit="4" topLeftCell="A65" activePane="bottomLeft" state="frozen"/>
      <selection pane="bottomLeft" activeCell="D72" sqref="D72"/>
    </sheetView>
  </sheetViews>
  <sheetFormatPr defaultColWidth="9.453125" defaultRowHeight="15.5"/>
  <cols>
    <col min="1" max="1" width="7.6328125" style="660" customWidth="1"/>
    <col min="2" max="8" width="32.6328125" style="513" customWidth="1"/>
    <col min="9" max="9" width="7.6328125" style="737" customWidth="1"/>
    <col min="10" max="16384" width="9.453125" style="513"/>
  </cols>
  <sheetData>
    <row r="1" spans="1:9" ht="36" customHeight="1">
      <c r="A1" s="511"/>
      <c r="B1" s="512"/>
      <c r="C1" s="402" t="s">
        <v>299</v>
      </c>
      <c r="D1" s="402"/>
      <c r="E1" s="402"/>
      <c r="F1" s="402"/>
      <c r="G1" s="402"/>
      <c r="H1" s="512"/>
      <c r="I1" s="512"/>
    </row>
    <row r="2" spans="1:9" ht="17" customHeight="1" thickBot="1">
      <c r="A2" s="514" t="s">
        <v>300</v>
      </c>
      <c r="B2" s="515"/>
      <c r="C2" s="515"/>
      <c r="D2" s="505" t="s">
        <v>18</v>
      </c>
      <c r="E2" s="505"/>
      <c r="F2" s="516"/>
      <c r="G2" s="516"/>
      <c r="H2" s="403" t="s">
        <v>301</v>
      </c>
      <c r="I2" s="403"/>
    </row>
    <row r="3" spans="1:9" ht="17" customHeight="1" thickTop="1">
      <c r="A3" s="517" t="s">
        <v>19</v>
      </c>
      <c r="B3" s="518" t="s">
        <v>27</v>
      </c>
      <c r="C3" s="518" t="s">
        <v>28</v>
      </c>
      <c r="D3" s="518" t="s">
        <v>29</v>
      </c>
      <c r="E3" s="518" t="s">
        <v>187</v>
      </c>
      <c r="F3" s="518" t="s">
        <v>31</v>
      </c>
      <c r="G3" s="518" t="s">
        <v>32</v>
      </c>
      <c r="H3" s="518" t="s">
        <v>33</v>
      </c>
      <c r="I3" s="519" t="s">
        <v>19</v>
      </c>
    </row>
    <row r="4" spans="1:9" ht="17" customHeight="1" thickBot="1">
      <c r="A4" s="520"/>
      <c r="B4" s="521">
        <v>45824</v>
      </c>
      <c r="C4" s="521">
        <f t="shared" ref="C4:H4" si="0">SUM(B4+1)</f>
        <v>45825</v>
      </c>
      <c r="D4" s="522">
        <f t="shared" si="0"/>
        <v>45826</v>
      </c>
      <c r="E4" s="522">
        <f t="shared" si="0"/>
        <v>45827</v>
      </c>
      <c r="F4" s="522">
        <f t="shared" si="0"/>
        <v>45828</v>
      </c>
      <c r="G4" s="522">
        <f t="shared" si="0"/>
        <v>45829</v>
      </c>
      <c r="H4" s="522">
        <f t="shared" si="0"/>
        <v>45830</v>
      </c>
      <c r="I4" s="523"/>
    </row>
    <row r="5" spans="1:9" s="529" customFormat="1" ht="17" customHeight="1" thickBot="1">
      <c r="A5" s="524" t="s">
        <v>14</v>
      </c>
      <c r="B5" s="525"/>
      <c r="C5" s="526"/>
      <c r="D5" s="526"/>
      <c r="E5" s="526"/>
      <c r="F5" s="526"/>
      <c r="G5" s="526"/>
      <c r="H5" s="527"/>
      <c r="I5" s="528" t="s">
        <v>14</v>
      </c>
    </row>
    <row r="6" spans="1:9" ht="17" customHeight="1">
      <c r="A6" s="530"/>
      <c r="B6" s="531" t="s">
        <v>17</v>
      </c>
      <c r="C6" s="532" t="s">
        <v>17</v>
      </c>
      <c r="D6" s="533" t="str">
        <f t="shared" ref="D6:G7" si="1">C54</f>
        <v>不可能任務 Profession Impossible (Sr.2) (10 EPI)</v>
      </c>
      <c r="E6" s="534" t="str">
        <f t="shared" si="1"/>
        <v>爸知弊! 你嚟湊吖!My Papa, My Hero (10 EPI)</v>
      </c>
      <c r="F6" s="535" t="str">
        <f t="shared" si="1"/>
        <v>出走地圖 Off the Grid (Sr.2) (20 EPI)</v>
      </c>
      <c r="G6" s="536" t="str">
        <f t="shared" si="1"/>
        <v>DM 旅導遊 DM Me Now (10 EPI)</v>
      </c>
      <c r="H6" s="537" t="s">
        <v>17</v>
      </c>
      <c r="I6" s="538"/>
    </row>
    <row r="7" spans="1:9" ht="17" customHeight="1">
      <c r="A7" s="539">
        <v>30</v>
      </c>
      <c r="B7" s="540" t="str">
        <f>LEFT($H$63,5) &amp; " # " &amp; VALUE(RIGHT($H$63,2)-1)</f>
        <v>財經透視  # 24</v>
      </c>
      <c r="C7" s="541" t="str">
        <f>B26</f>
        <v>新聞掏寶  # 254</v>
      </c>
      <c r="D7" s="542" t="str">
        <f t="shared" si="1"/>
        <v># 6</v>
      </c>
      <c r="E7" s="541" t="str">
        <f t="shared" si="1"/>
        <v># 5</v>
      </c>
      <c r="F7" s="542" t="str">
        <f t="shared" si="1"/>
        <v># 20</v>
      </c>
      <c r="G7" s="541" t="str">
        <f t="shared" si="1"/>
        <v># 4</v>
      </c>
      <c r="H7" s="543" t="str">
        <f>D70</f>
        <v>美食新聞報道 (*港台篇) # 5</v>
      </c>
      <c r="I7" s="544">
        <v>30</v>
      </c>
    </row>
    <row r="8" spans="1:9" ht="17" customHeight="1">
      <c r="A8" s="545"/>
      <c r="B8" s="507" t="s">
        <v>17</v>
      </c>
      <c r="C8" s="546"/>
      <c r="D8" s="546"/>
      <c r="E8" s="508" t="str">
        <f>$E$73</f>
        <v>東張西望  Scoop 2025</v>
      </c>
      <c r="F8" s="546"/>
      <c r="G8" s="546" t="s">
        <v>41</v>
      </c>
      <c r="H8" s="547"/>
      <c r="I8" s="548"/>
    </row>
    <row r="9" spans="1:9" s="529" customFormat="1" ht="17" customHeight="1" thickBot="1">
      <c r="A9" s="520" t="s">
        <v>0</v>
      </c>
      <c r="B9" s="549" t="s">
        <v>302</v>
      </c>
      <c r="C9" s="549" t="str">
        <f t="shared" ref="C9:H9" si="2">"# " &amp; VALUE(RIGHT(B9,3)+1)</f>
        <v># 167</v>
      </c>
      <c r="D9" s="549" t="str">
        <f t="shared" si="2"/>
        <v># 168</v>
      </c>
      <c r="E9" s="549" t="str">
        <f t="shared" si="2"/>
        <v># 169</v>
      </c>
      <c r="F9" s="549" t="str">
        <f t="shared" si="2"/>
        <v># 170</v>
      </c>
      <c r="G9" s="549" t="str">
        <f t="shared" si="2"/>
        <v># 171</v>
      </c>
      <c r="H9" s="549" t="str">
        <f t="shared" si="2"/>
        <v># 172</v>
      </c>
      <c r="I9" s="550" t="s">
        <v>0</v>
      </c>
    </row>
    <row r="10" spans="1:9" ht="17" customHeight="1">
      <c r="A10" s="551"/>
      <c r="B10" s="235"/>
      <c r="C10" s="236"/>
      <c r="D10" s="236"/>
      <c r="E10" s="236"/>
      <c r="F10" s="237"/>
      <c r="G10" s="235"/>
      <c r="H10" s="238"/>
      <c r="I10" s="538"/>
    </row>
    <row r="11" spans="1:9" ht="17" customHeight="1">
      <c r="A11" s="539">
        <v>30</v>
      </c>
      <c r="B11" s="239"/>
      <c r="C11" s="239"/>
      <c r="D11" s="239"/>
      <c r="E11" s="239"/>
      <c r="F11" s="239"/>
      <c r="G11" s="404" t="s">
        <v>35</v>
      </c>
      <c r="H11" s="405"/>
      <c r="I11" s="544">
        <v>30</v>
      </c>
    </row>
    <row r="12" spans="1:9" ht="17" customHeight="1">
      <c r="A12" s="552"/>
      <c r="B12" s="404" t="s">
        <v>189</v>
      </c>
      <c r="C12" s="385"/>
      <c r="D12" s="385"/>
      <c r="E12" s="385"/>
      <c r="F12" s="386"/>
      <c r="G12" s="240"/>
      <c r="H12" s="241"/>
      <c r="I12" s="548"/>
    </row>
    <row r="13" spans="1:9" s="529" customFormat="1" ht="17" customHeight="1" thickBot="1">
      <c r="A13" s="553" t="s">
        <v>1</v>
      </c>
      <c r="B13" s="242"/>
      <c r="C13" s="243"/>
      <c r="D13" s="243"/>
      <c r="E13" s="243"/>
      <c r="F13" s="244"/>
      <c r="G13" s="245"/>
      <c r="H13" s="246"/>
      <c r="I13" s="550" t="s">
        <v>1</v>
      </c>
    </row>
    <row r="14" spans="1:9" ht="17" customHeight="1">
      <c r="A14" s="554"/>
      <c r="B14" s="555">
        <v>800189335</v>
      </c>
      <c r="C14" s="556"/>
      <c r="D14" s="557"/>
      <c r="E14" s="556">
        <v>800548366</v>
      </c>
      <c r="F14" s="556"/>
      <c r="G14" s="556"/>
      <c r="H14" s="557"/>
      <c r="I14" s="558"/>
    </row>
    <row r="15" spans="1:9" ht="17" customHeight="1">
      <c r="A15" s="559" t="s">
        <v>2</v>
      </c>
      <c r="B15" s="560"/>
      <c r="C15" s="561" t="s">
        <v>190</v>
      </c>
      <c r="D15" s="504"/>
      <c r="E15" s="561"/>
      <c r="F15" s="561" t="s">
        <v>303</v>
      </c>
      <c r="G15" s="561"/>
      <c r="H15" s="562"/>
      <c r="I15" s="563" t="s">
        <v>2</v>
      </c>
    </row>
    <row r="16" spans="1:9" ht="17" customHeight="1">
      <c r="A16" s="564"/>
      <c r="B16" s="560" t="s">
        <v>126</v>
      </c>
      <c r="C16" s="509" t="str">
        <f t="shared" ref="C16:H16" si="3">"# " &amp; VALUE(RIGHT(B16,2)+1)</f>
        <v># 19</v>
      </c>
      <c r="D16" s="565" t="str">
        <f t="shared" si="3"/>
        <v># 20</v>
      </c>
      <c r="E16" s="509" t="s">
        <v>70</v>
      </c>
      <c r="F16" s="509" t="str">
        <f t="shared" si="3"/>
        <v># 2</v>
      </c>
      <c r="G16" s="509" t="str">
        <f t="shared" si="3"/>
        <v># 3</v>
      </c>
      <c r="H16" s="565" t="str">
        <f t="shared" si="3"/>
        <v># 4</v>
      </c>
      <c r="I16" s="566"/>
    </row>
    <row r="17" spans="1:9" s="529" customFormat="1" ht="17" customHeight="1" thickBot="1">
      <c r="A17" s="553" t="s">
        <v>3</v>
      </c>
      <c r="B17" s="567" t="s">
        <v>24</v>
      </c>
      <c r="C17" s="568"/>
      <c r="D17" s="569"/>
      <c r="E17" s="568"/>
      <c r="F17" s="568"/>
      <c r="G17" s="568"/>
      <c r="H17" s="569"/>
      <c r="I17" s="550" t="s">
        <v>16</v>
      </c>
    </row>
    <row r="18" spans="1:9" s="529" customFormat="1" ht="17" customHeight="1">
      <c r="A18" s="553"/>
      <c r="B18" s="507" t="s">
        <v>17</v>
      </c>
      <c r="C18" s="546"/>
      <c r="D18" s="546"/>
      <c r="E18" s="546" t="s">
        <v>36</v>
      </c>
      <c r="F18" s="570"/>
      <c r="G18" s="571" t="s">
        <v>168</v>
      </c>
      <c r="H18" s="572" t="s">
        <v>74</v>
      </c>
      <c r="I18" s="573"/>
    </row>
    <row r="19" spans="1:9" ht="17" customHeight="1">
      <c r="A19" s="574" t="s">
        <v>2</v>
      </c>
      <c r="B19" s="540" t="s">
        <v>304</v>
      </c>
      <c r="C19" s="506" t="str">
        <f t="shared" ref="C19:F19" si="4">B76</f>
        <v># 2578</v>
      </c>
      <c r="D19" s="506" t="str">
        <f t="shared" si="4"/>
        <v># 2579</v>
      </c>
      <c r="E19" s="506" t="str">
        <f t="shared" si="4"/>
        <v># 2580</v>
      </c>
      <c r="F19" s="575" t="str">
        <f t="shared" si="4"/>
        <v># 2581</v>
      </c>
      <c r="G19" s="506" t="s">
        <v>95</v>
      </c>
      <c r="H19" s="542" t="s">
        <v>305</v>
      </c>
      <c r="I19" s="563" t="s">
        <v>2</v>
      </c>
    </row>
    <row r="20" spans="1:9" ht="17" customHeight="1">
      <c r="A20" s="576"/>
      <c r="B20" s="247" t="s">
        <v>54</v>
      </c>
      <c r="C20" s="248"/>
      <c r="D20" s="248"/>
      <c r="E20" s="248" t="s">
        <v>47</v>
      </c>
      <c r="F20" s="248"/>
      <c r="G20" s="249"/>
      <c r="H20" s="249"/>
      <c r="I20" s="577"/>
    </row>
    <row r="21" spans="1:9" s="529" customFormat="1" ht="17" customHeight="1" thickBot="1">
      <c r="A21" s="524" t="s">
        <v>4</v>
      </c>
      <c r="B21" s="250" t="s">
        <v>306</v>
      </c>
      <c r="C21" s="248" t="str">
        <f t="shared" ref="C21:H21" si="5">"# " &amp; VALUE(RIGHT(B21,4)+1)</f>
        <v># 1364</v>
      </c>
      <c r="D21" s="251" t="str">
        <f t="shared" si="5"/>
        <v># 1365</v>
      </c>
      <c r="E21" s="251" t="str">
        <f t="shared" si="5"/>
        <v># 1366</v>
      </c>
      <c r="F21" s="248" t="str">
        <f t="shared" si="5"/>
        <v># 1367</v>
      </c>
      <c r="G21" s="248" t="str">
        <f t="shared" si="5"/>
        <v># 1368</v>
      </c>
      <c r="H21" s="248" t="str">
        <f t="shared" si="5"/>
        <v># 1369</v>
      </c>
      <c r="I21" s="550" t="s">
        <v>4</v>
      </c>
    </row>
    <row r="22" spans="1:9" ht="17" customHeight="1">
      <c r="A22" s="578"/>
      <c r="B22" s="507" t="s">
        <v>17</v>
      </c>
      <c r="C22" s="546"/>
      <c r="D22" s="580" t="str">
        <f>D90</f>
        <v>人生美食地圖 - 東京篇 Foodprint Tokyo (10 EPI)</v>
      </c>
      <c r="E22" s="546"/>
      <c r="F22" s="570"/>
      <c r="G22" s="507">
        <v>800541970</v>
      </c>
      <c r="H22" s="581"/>
      <c r="I22" s="582"/>
    </row>
    <row r="23" spans="1:9" ht="17" customHeight="1">
      <c r="A23" s="583" t="s">
        <v>2</v>
      </c>
      <c r="B23" s="540" t="s">
        <v>107</v>
      </c>
      <c r="C23" s="542" t="str">
        <f>B91</f>
        <v># 6</v>
      </c>
      <c r="D23" s="506" t="str">
        <f>"# " &amp; VALUE(RIGHT(C23,2)+1)</f>
        <v># 7</v>
      </c>
      <c r="E23" s="506" t="str">
        <f>"# " &amp; VALUE(RIGHT(D23,2)+1)</f>
        <v># 8</v>
      </c>
      <c r="F23" s="575" t="str">
        <f>"# " &amp; VALUE(RIGHT(E23,2)+1)</f>
        <v># 9</v>
      </c>
      <c r="G23" s="584"/>
      <c r="H23" s="585"/>
      <c r="I23" s="586" t="s">
        <v>2</v>
      </c>
    </row>
    <row r="24" spans="1:9" ht="17" customHeight="1">
      <c r="A24" s="587"/>
      <c r="B24" s="588" t="s">
        <v>17</v>
      </c>
      <c r="C24" s="589"/>
      <c r="D24" s="590" t="s">
        <v>194</v>
      </c>
      <c r="E24" s="590"/>
      <c r="F24" s="591"/>
      <c r="G24" s="584"/>
      <c r="H24" s="585"/>
      <c r="I24" s="592"/>
    </row>
    <row r="25" spans="1:9" ht="17" customHeight="1">
      <c r="A25" s="587"/>
      <c r="B25" s="593" t="s">
        <v>17</v>
      </c>
      <c r="C25" s="594" t="s">
        <v>17</v>
      </c>
      <c r="D25" s="595" t="s">
        <v>17</v>
      </c>
      <c r="E25" s="595" t="s">
        <v>17</v>
      </c>
      <c r="F25" s="595" t="s">
        <v>17</v>
      </c>
      <c r="G25" s="410" t="s">
        <v>99</v>
      </c>
      <c r="H25" s="411"/>
      <c r="I25" s="592"/>
    </row>
    <row r="26" spans="1:9" ht="17" customHeight="1">
      <c r="A26" s="587"/>
      <c r="B26" s="565" t="str">
        <f>LEFT($H$35,5) &amp; " # " &amp; VALUE(RIGHT($H$35,3)-1)</f>
        <v>新聞掏寶  # 254</v>
      </c>
      <c r="C26" s="565" t="str">
        <f>B70</f>
        <v>美食新聞報道 # 96</v>
      </c>
      <c r="D26" s="584" t="str">
        <f>C70</f>
        <v>美食新聞報道 # 97</v>
      </c>
      <c r="E26" s="584" t="str">
        <f>D70</f>
        <v>美食新聞報道 (*港台篇) # 5</v>
      </c>
      <c r="F26" s="584" t="str">
        <f>E70</f>
        <v>冲遊泰國 #1</v>
      </c>
      <c r="G26" s="412" t="s">
        <v>100</v>
      </c>
      <c r="H26" s="413"/>
      <c r="I26" s="592"/>
    </row>
    <row r="27" spans="1:9" s="529" customFormat="1" ht="17" customHeight="1" thickBot="1">
      <c r="A27" s="596" t="s">
        <v>5</v>
      </c>
      <c r="B27" s="575"/>
      <c r="C27" s="565"/>
      <c r="D27" s="542"/>
      <c r="E27" s="542"/>
      <c r="F27" s="542"/>
      <c r="G27" s="584" t="s">
        <v>307</v>
      </c>
      <c r="H27" s="509" t="s">
        <v>308</v>
      </c>
      <c r="I27" s="597" t="s">
        <v>5</v>
      </c>
    </row>
    <row r="28" spans="1:9" ht="17" customHeight="1">
      <c r="A28" s="587"/>
      <c r="B28" s="510" t="s">
        <v>17</v>
      </c>
      <c r="C28" s="546"/>
      <c r="D28" s="508"/>
      <c r="E28" s="508"/>
      <c r="F28" s="508"/>
      <c r="G28" s="598"/>
      <c r="H28" s="585"/>
      <c r="I28" s="599"/>
    </row>
    <row r="29" spans="1:9" ht="17" customHeight="1">
      <c r="A29" s="600" t="s">
        <v>2</v>
      </c>
      <c r="B29" s="560"/>
      <c r="C29" s="509"/>
      <c r="D29" s="509" t="str">
        <f>D79</f>
        <v>刑偵12 D.I.D. 12 (25 EPI)</v>
      </c>
      <c r="E29" s="509"/>
      <c r="F29" s="509"/>
      <c r="G29" s="601"/>
      <c r="H29" s="602"/>
      <c r="I29" s="586" t="s">
        <v>2</v>
      </c>
    </row>
    <row r="30" spans="1:9" ht="17" customHeight="1">
      <c r="A30" s="587"/>
      <c r="B30" s="560" t="s">
        <v>309</v>
      </c>
      <c r="C30" s="509" t="str">
        <f>"# " &amp; VALUE(RIGHT(C80,2)-1)</f>
        <v># 21</v>
      </c>
      <c r="D30" s="509" t="str">
        <f>"# " &amp; VALUE(RIGHT(D80,2)-1)</f>
        <v># 22</v>
      </c>
      <c r="E30" s="509" t="str">
        <f>"# " &amp; VALUE(RIGHT(E80,2)-1)</f>
        <v># 23</v>
      </c>
      <c r="F30" s="509" t="str">
        <f>E80</f>
        <v># 24</v>
      </c>
      <c r="G30" s="584"/>
      <c r="H30" s="585"/>
      <c r="I30" s="592"/>
    </row>
    <row r="31" spans="1:9" s="529" customFormat="1" ht="17" customHeight="1" thickBot="1">
      <c r="A31" s="596" t="s">
        <v>6</v>
      </c>
      <c r="B31" s="540"/>
      <c r="C31" s="506"/>
      <c r="D31" s="506"/>
      <c r="E31" s="506"/>
      <c r="F31" s="506"/>
      <c r="G31" s="603" t="s">
        <v>24</v>
      </c>
      <c r="H31" s="604"/>
      <c r="I31" s="605" t="s">
        <v>6</v>
      </c>
    </row>
    <row r="32" spans="1:9" ht="17" customHeight="1">
      <c r="A32" s="606"/>
      <c r="B32" s="510" t="s">
        <v>17</v>
      </c>
      <c r="C32" s="515"/>
      <c r="D32" s="546"/>
      <c r="E32" s="508" t="str">
        <f>$E$73</f>
        <v>東張西望  Scoop 2025</v>
      </c>
      <c r="F32" s="546"/>
      <c r="G32" s="515"/>
      <c r="H32" s="607"/>
      <c r="I32" s="577"/>
    </row>
    <row r="33" spans="1:9" ht="17" customHeight="1">
      <c r="A33" s="600" t="s">
        <v>2</v>
      </c>
      <c r="B33" s="506" t="str">
        <f>B9</f>
        <v># 166</v>
      </c>
      <c r="C33" s="506" t="str">
        <f>B74</f>
        <v># 167</v>
      </c>
      <c r="D33" s="506" t="str">
        <f>D9</f>
        <v># 168</v>
      </c>
      <c r="E33" s="506" t="str">
        <f>E9</f>
        <v># 169</v>
      </c>
      <c r="F33" s="506" t="str">
        <f>F9</f>
        <v># 170</v>
      </c>
      <c r="G33" s="506" t="str">
        <f>"# " &amp; VALUE(RIGHT(F33,3)+1)</f>
        <v># 171</v>
      </c>
      <c r="H33" s="506" t="str">
        <f>"# " &amp; VALUE(RIGHT(G33,3)+1)</f>
        <v># 172</v>
      </c>
      <c r="I33" s="563" t="s">
        <v>2</v>
      </c>
    </row>
    <row r="34" spans="1:9" ht="17" customHeight="1">
      <c r="A34" s="587"/>
      <c r="B34" s="510" t="s">
        <v>17</v>
      </c>
      <c r="C34" s="546"/>
      <c r="D34" s="509" t="s">
        <v>67</v>
      </c>
      <c r="E34" s="509"/>
      <c r="F34" s="509"/>
      <c r="G34" s="608" t="s">
        <v>20</v>
      </c>
      <c r="H34" s="609" t="s">
        <v>25</v>
      </c>
      <c r="I34" s="610"/>
    </row>
    <row r="35" spans="1:9" ht="17" customHeight="1">
      <c r="A35" s="587"/>
      <c r="B35" s="509" t="s">
        <v>310</v>
      </c>
      <c r="C35" s="509" t="str">
        <f>B61</f>
        <v># 1896</v>
      </c>
      <c r="D35" s="509" t="str">
        <f>C61</f>
        <v># 1897</v>
      </c>
      <c r="E35" s="509" t="str">
        <f>D61</f>
        <v># 1898</v>
      </c>
      <c r="F35" s="509" t="str">
        <f>E61</f>
        <v># 1899</v>
      </c>
      <c r="G35" s="611" t="s">
        <v>259</v>
      </c>
      <c r="H35" s="612" t="s">
        <v>311</v>
      </c>
      <c r="I35" s="610"/>
    </row>
    <row r="36" spans="1:9" s="529" customFormat="1" ht="17" customHeight="1" thickBot="1">
      <c r="A36" s="596" t="s">
        <v>7</v>
      </c>
      <c r="B36" s="509"/>
      <c r="C36" s="509"/>
      <c r="D36" s="506"/>
      <c r="E36" s="506"/>
      <c r="F36" s="613">
        <v>1255</v>
      </c>
      <c r="G36" s="541"/>
      <c r="H36" s="614" t="s">
        <v>26</v>
      </c>
      <c r="I36" s="523" t="s">
        <v>7</v>
      </c>
    </row>
    <row r="37" spans="1:9" ht="17" customHeight="1">
      <c r="A37" s="615"/>
      <c r="B37" s="510" t="s">
        <v>17</v>
      </c>
      <c r="C37" s="508"/>
      <c r="D37" s="508"/>
      <c r="E37" s="508" t="s">
        <v>47</v>
      </c>
      <c r="F37" s="616"/>
      <c r="G37" s="617" t="s">
        <v>201</v>
      </c>
      <c r="H37" s="618" t="s">
        <v>159</v>
      </c>
      <c r="I37" s="619"/>
    </row>
    <row r="38" spans="1:9" ht="17" customHeight="1">
      <c r="A38" s="576"/>
      <c r="B38" s="509" t="str">
        <f>B21</f>
        <v># 1363</v>
      </c>
      <c r="C38" s="509" t="str">
        <f>C21</f>
        <v># 1364</v>
      </c>
      <c r="D38" s="509" t="str">
        <f t="shared" ref="D38:F38" si="6">"# " &amp; VALUE(RIGHT(C38,4)+1)</f>
        <v># 1365</v>
      </c>
      <c r="E38" s="509" t="str">
        <f t="shared" si="6"/>
        <v># 1366</v>
      </c>
      <c r="F38" s="565" t="str">
        <f t="shared" si="6"/>
        <v># 1367</v>
      </c>
      <c r="G38" s="611" t="s">
        <v>312</v>
      </c>
      <c r="I38" s="610"/>
    </row>
    <row r="39" spans="1:9" ht="17" customHeight="1">
      <c r="A39" s="559" t="s">
        <v>2</v>
      </c>
      <c r="B39" s="506"/>
      <c r="C39" s="506"/>
      <c r="D39" s="506"/>
      <c r="E39" s="506"/>
      <c r="F39" s="621">
        <v>1320</v>
      </c>
      <c r="G39" s="622" t="s">
        <v>203</v>
      </c>
      <c r="H39" s="623" t="s">
        <v>313</v>
      </c>
      <c r="I39" s="624" t="s">
        <v>2</v>
      </c>
    </row>
    <row r="40" spans="1:9" ht="17" customHeight="1">
      <c r="A40" s="625"/>
      <c r="B40" s="255" t="s">
        <v>53</v>
      </c>
      <c r="C40" s="256"/>
      <c r="D40" s="239"/>
      <c r="E40" s="249"/>
      <c r="F40" s="249"/>
      <c r="G40" s="252" t="s">
        <v>51</v>
      </c>
      <c r="H40" s="626" t="s">
        <v>158</v>
      </c>
      <c r="I40" s="610"/>
    </row>
    <row r="41" spans="1:9" ht="17" customHeight="1" thickBot="1">
      <c r="A41" s="576"/>
      <c r="B41" s="257"/>
      <c r="C41" s="248"/>
      <c r="D41" s="258" t="s">
        <v>205</v>
      </c>
      <c r="E41" s="248"/>
      <c r="F41" s="248"/>
      <c r="G41" s="253" t="s">
        <v>314</v>
      </c>
      <c r="H41" s="626"/>
      <c r="I41" s="610"/>
    </row>
    <row r="42" spans="1:9" s="529" customFormat="1" ht="17" customHeight="1" thickBot="1">
      <c r="A42" s="628" t="s">
        <v>8</v>
      </c>
      <c r="B42" s="257" t="s">
        <v>315</v>
      </c>
      <c r="C42" s="248" t="str">
        <f>"# " &amp; VALUE(RIGHT(B42,4)+1)</f>
        <v># 1742</v>
      </c>
      <c r="D42" s="248" t="str">
        <f>"# " &amp; VALUE(RIGHT(C42,4)+1)</f>
        <v># 1743</v>
      </c>
      <c r="E42" s="248" t="str">
        <f>"# " &amp; VALUE(RIGHT(D42,4)+1)</f>
        <v># 1744</v>
      </c>
      <c r="F42" s="248" t="str">
        <f>"# " &amp; VALUE(RIGHT(E42,4)+1)</f>
        <v># 1745</v>
      </c>
      <c r="G42" s="254" t="s">
        <v>21</v>
      </c>
      <c r="H42" s="629"/>
      <c r="I42" s="523" t="s">
        <v>8</v>
      </c>
    </row>
    <row r="43" spans="1:9" ht="17" customHeight="1">
      <c r="A43" s="606"/>
      <c r="B43" s="257"/>
      <c r="C43" s="248"/>
      <c r="D43" s="248"/>
      <c r="E43" s="248"/>
      <c r="F43" s="259">
        <v>1405</v>
      </c>
      <c r="G43" s="579" t="s">
        <v>69</v>
      </c>
      <c r="H43" s="630" t="s">
        <v>69</v>
      </c>
      <c r="I43" s="599"/>
    </row>
    <row r="44" spans="1:9" ht="17" customHeight="1">
      <c r="A44" s="587"/>
      <c r="B44" s="507" t="s">
        <v>17</v>
      </c>
      <c r="C44" s="546"/>
      <c r="D44" s="546"/>
      <c r="E44" s="546" t="s">
        <v>36</v>
      </c>
      <c r="F44" s="546"/>
      <c r="G44" s="739" t="s">
        <v>316</v>
      </c>
      <c r="H44" s="502" t="s">
        <v>317</v>
      </c>
      <c r="I44" s="592"/>
    </row>
    <row r="45" spans="1:9" ht="17" customHeight="1">
      <c r="A45" s="631" t="s">
        <v>2</v>
      </c>
      <c r="B45" s="542" t="str">
        <f>B19</f>
        <v># 2577</v>
      </c>
      <c r="C45" s="509" t="str">
        <f>C19</f>
        <v># 2578</v>
      </c>
      <c r="D45" s="509" t="str">
        <f>C76</f>
        <v># 2579</v>
      </c>
      <c r="E45" s="509" t="str">
        <f>D76</f>
        <v># 2580</v>
      </c>
      <c r="F45" s="509" t="str">
        <f>E76</f>
        <v># 2581</v>
      </c>
      <c r="G45" s="542"/>
      <c r="H45" s="543"/>
      <c r="I45" s="586" t="s">
        <v>2</v>
      </c>
    </row>
    <row r="46" spans="1:9" ht="17" customHeight="1">
      <c r="A46" s="632"/>
      <c r="B46" s="510" t="s">
        <v>17</v>
      </c>
      <c r="C46" s="508"/>
      <c r="D46" s="508"/>
      <c r="E46" s="508"/>
      <c r="F46" s="508"/>
      <c r="G46" s="608" t="s">
        <v>20</v>
      </c>
      <c r="H46" s="633" t="s">
        <v>23</v>
      </c>
      <c r="I46" s="634"/>
    </row>
    <row r="47" spans="1:9" s="529" customFormat="1" ht="17" customHeight="1" thickBot="1">
      <c r="A47" s="635">
        <v>1500</v>
      </c>
      <c r="B47" s="636"/>
      <c r="C47" s="509"/>
      <c r="D47" s="509" t="str">
        <f>D85</f>
        <v>相思令 Everlasting Longing (30 EPI)</v>
      </c>
      <c r="E47" s="509"/>
      <c r="F47" s="509"/>
      <c r="G47" s="486" t="s">
        <v>318</v>
      </c>
      <c r="H47" s="485" t="s">
        <v>319</v>
      </c>
      <c r="I47" s="637">
        <v>1500</v>
      </c>
    </row>
    <row r="48" spans="1:9" ht="17" customHeight="1">
      <c r="A48" s="638"/>
      <c r="B48" s="560" t="s">
        <v>309</v>
      </c>
      <c r="C48" s="509" t="str">
        <f>B86</f>
        <v># 21</v>
      </c>
      <c r="D48" s="509" t="str">
        <f>C86</f>
        <v># 22</v>
      </c>
      <c r="E48" s="509" t="str">
        <f>D86</f>
        <v># 23</v>
      </c>
      <c r="F48" s="509" t="str">
        <f>E86</f>
        <v># 24</v>
      </c>
      <c r="G48" s="738"/>
      <c r="H48" s="633" t="s">
        <v>23</v>
      </c>
      <c r="I48" s="639"/>
    </row>
    <row r="49" spans="1:9" ht="17" customHeight="1">
      <c r="A49" s="640">
        <v>30</v>
      </c>
      <c r="B49" s="540"/>
      <c r="C49" s="506"/>
      <c r="D49" s="506"/>
      <c r="E49" s="506"/>
      <c r="F49" s="506"/>
      <c r="G49" s="641"/>
      <c r="H49" s="611" t="s">
        <v>320</v>
      </c>
      <c r="I49" s="586" t="s">
        <v>2</v>
      </c>
    </row>
    <row r="50" spans="1:9" ht="17" customHeight="1">
      <c r="A50" s="632"/>
      <c r="B50" s="588" t="s">
        <v>17</v>
      </c>
      <c r="C50" s="642"/>
      <c r="D50" s="643" t="s">
        <v>194</v>
      </c>
      <c r="E50" s="590"/>
      <c r="F50" s="591"/>
      <c r="G50" s="608" t="s">
        <v>20</v>
      </c>
      <c r="H50" s="484" t="s">
        <v>23</v>
      </c>
      <c r="I50" s="592"/>
    </row>
    <row r="51" spans="1:9" ht="17" customHeight="1">
      <c r="A51" s="632"/>
      <c r="B51" s="510" t="s">
        <v>17</v>
      </c>
      <c r="C51" s="508"/>
      <c r="D51" s="580" t="str">
        <f>D22</f>
        <v>人生美食地圖 - 東京篇 Foodprint Tokyo (10 EPI)</v>
      </c>
      <c r="E51" s="546"/>
      <c r="F51" s="546"/>
      <c r="G51" s="644"/>
      <c r="H51" s="627" t="s">
        <v>321</v>
      </c>
      <c r="I51" s="592"/>
    </row>
    <row r="52" spans="1:9" s="529" customFormat="1" ht="17" customHeight="1" thickBot="1">
      <c r="A52" s="635">
        <v>1600</v>
      </c>
      <c r="B52" s="540" t="str">
        <f>B23</f>
        <v># 5</v>
      </c>
      <c r="C52" s="542" t="str">
        <f>C23</f>
        <v># 6</v>
      </c>
      <c r="D52" s="506" t="str">
        <f>"# " &amp; VALUE(RIGHT(C52,2)+1)</f>
        <v># 7</v>
      </c>
      <c r="E52" s="506" t="str">
        <f>"# " &amp; VALUE(RIGHT(D52,2)+1)</f>
        <v># 8</v>
      </c>
      <c r="F52" s="506" t="str">
        <f>"# " &amp; VALUE(RIGHT(E52,2)+1)</f>
        <v># 9</v>
      </c>
      <c r="G52" s="483" t="s">
        <v>248</v>
      </c>
      <c r="H52" s="482"/>
      <c r="I52" s="637">
        <v>1600</v>
      </c>
    </row>
    <row r="53" spans="1:9" ht="17" customHeight="1">
      <c r="A53" s="530"/>
      <c r="B53" s="646" t="s">
        <v>103</v>
      </c>
      <c r="C53" s="595" t="s">
        <v>89</v>
      </c>
      <c r="D53" s="532" t="s">
        <v>92</v>
      </c>
      <c r="E53" s="594" t="s">
        <v>58</v>
      </c>
      <c r="F53" s="595" t="s">
        <v>105</v>
      </c>
      <c r="G53" s="647"/>
      <c r="H53" s="484" t="s">
        <v>23</v>
      </c>
      <c r="I53" s="582"/>
    </row>
    <row r="54" spans="1:9" ht="17" customHeight="1">
      <c r="A54" s="551"/>
      <c r="B54" s="648" t="s">
        <v>212</v>
      </c>
      <c r="C54" s="649" t="s">
        <v>213</v>
      </c>
      <c r="D54" s="650" t="s">
        <v>214</v>
      </c>
      <c r="E54" s="651" t="s">
        <v>215</v>
      </c>
      <c r="F54" s="652" t="s">
        <v>216</v>
      </c>
      <c r="G54" s="653"/>
      <c r="H54" s="481"/>
      <c r="I54" s="655"/>
    </row>
    <row r="55" spans="1:9" ht="16.75" customHeight="1">
      <c r="A55" s="539">
        <v>30</v>
      </c>
      <c r="B55" s="540" t="s">
        <v>322</v>
      </c>
      <c r="C55" s="542" t="s">
        <v>323</v>
      </c>
      <c r="D55" s="542" t="s">
        <v>107</v>
      </c>
      <c r="E55" s="542" t="s">
        <v>309</v>
      </c>
      <c r="F55" s="542" t="s">
        <v>122</v>
      </c>
      <c r="G55" s="656"/>
      <c r="H55" s="611" t="s">
        <v>324</v>
      </c>
      <c r="I55" s="657">
        <v>30</v>
      </c>
    </row>
    <row r="56" spans="1:9" ht="17" customHeight="1">
      <c r="A56" s="551"/>
      <c r="B56" s="658" t="s">
        <v>20</v>
      </c>
      <c r="C56" s="659" t="s">
        <v>220</v>
      </c>
      <c r="D56" s="660" t="s">
        <v>221</v>
      </c>
      <c r="E56" s="406" t="s">
        <v>113</v>
      </c>
      <c r="F56" s="407"/>
      <c r="G56" s="608" t="s">
        <v>20</v>
      </c>
      <c r="H56" s="620"/>
      <c r="I56" s="634"/>
    </row>
    <row r="57" spans="1:9" ht="17" customHeight="1">
      <c r="A57" s="551"/>
      <c r="B57" s="611" t="s">
        <v>259</v>
      </c>
      <c r="C57" s="565" t="s">
        <v>130</v>
      </c>
      <c r="D57" s="509" t="s">
        <v>72</v>
      </c>
      <c r="E57" s="396" t="s">
        <v>222</v>
      </c>
      <c r="F57" s="397"/>
      <c r="G57" s="661" t="s">
        <v>325</v>
      </c>
      <c r="H57" s="662"/>
      <c r="I57" s="634"/>
    </row>
    <row r="58" spans="1:9" s="529" customFormat="1" ht="17" customHeight="1" thickBot="1">
      <c r="A58" s="663">
        <v>1700</v>
      </c>
      <c r="B58" s="664"/>
      <c r="C58" s="506" t="s">
        <v>95</v>
      </c>
      <c r="D58" s="542" t="s">
        <v>305</v>
      </c>
      <c r="E58" s="584" t="s">
        <v>326</v>
      </c>
      <c r="F58" s="506" t="str">
        <f>"# " &amp; VALUE(RIGHT(E58,2)+1)</f>
        <v># 10</v>
      </c>
      <c r="G58" s="665"/>
      <c r="H58" s="666"/>
      <c r="I58" s="637">
        <v>1700</v>
      </c>
    </row>
    <row r="59" spans="1:9" ht="17" customHeight="1">
      <c r="A59" s="578"/>
      <c r="B59" s="546" t="s">
        <v>60</v>
      </c>
      <c r="C59" s="667"/>
      <c r="D59" s="581"/>
      <c r="E59" s="581"/>
      <c r="F59" s="593"/>
      <c r="G59" s="480" t="s">
        <v>20</v>
      </c>
      <c r="H59" s="484" t="s">
        <v>23</v>
      </c>
      <c r="I59" s="582"/>
    </row>
    <row r="60" spans="1:9" ht="17" customHeight="1">
      <c r="A60" s="632"/>
      <c r="B60" s="594"/>
      <c r="C60" s="509"/>
      <c r="D60" s="668" t="s">
        <v>59</v>
      </c>
      <c r="E60" s="515"/>
      <c r="F60" s="705"/>
      <c r="G60" s="565" t="s">
        <v>254</v>
      </c>
      <c r="H60" s="612" t="s">
        <v>311</v>
      </c>
      <c r="I60" s="634"/>
    </row>
    <row r="61" spans="1:9" ht="17" customHeight="1">
      <c r="A61" s="640">
        <v>30</v>
      </c>
      <c r="B61" s="506" t="s">
        <v>327</v>
      </c>
      <c r="C61" s="506" t="str">
        <f>"# " &amp; VALUE(RIGHT(B61,4)+1)</f>
        <v># 1897</v>
      </c>
      <c r="D61" s="506" t="str">
        <f>"# " &amp; VALUE(RIGHT(C61,4)+1)</f>
        <v># 1898</v>
      </c>
      <c r="E61" s="509" t="str">
        <f>"# " &amp; VALUE(RIGHT(D61,4)+1)</f>
        <v># 1899</v>
      </c>
      <c r="F61" s="575" t="str">
        <f>"# " &amp; VALUE(RIGHT(E61,4)+1)</f>
        <v># 1900</v>
      </c>
      <c r="G61" s="681"/>
      <c r="H61" s="670"/>
      <c r="I61" s="657">
        <v>30</v>
      </c>
    </row>
    <row r="62" spans="1:9" ht="17" customHeight="1">
      <c r="A62" s="671"/>
      <c r="B62" s="510" t="s">
        <v>328</v>
      </c>
      <c r="C62" s="581"/>
      <c r="D62" s="581"/>
      <c r="E62" s="581"/>
      <c r="F62" s="581"/>
      <c r="G62" s="672">
        <v>1745</v>
      </c>
      <c r="H62" s="286" t="s">
        <v>50</v>
      </c>
      <c r="I62" s="634"/>
    </row>
    <row r="63" spans="1:9" ht="17" customHeight="1">
      <c r="A63" s="632"/>
      <c r="B63" s="531"/>
      <c r="C63" s="594"/>
      <c r="D63" s="673" t="s">
        <v>329</v>
      </c>
      <c r="E63" s="668"/>
      <c r="F63" s="674"/>
      <c r="G63" s="608" t="s">
        <v>20</v>
      </c>
      <c r="H63" s="258" t="s">
        <v>330</v>
      </c>
      <c r="I63" s="634"/>
    </row>
    <row r="64" spans="1:9" s="529" customFormat="1" ht="17" customHeight="1" thickBot="1">
      <c r="A64" s="635">
        <v>1800</v>
      </c>
      <c r="B64" s="560" t="s">
        <v>95</v>
      </c>
      <c r="C64" s="509" t="str">
        <f>"# " &amp; VALUE(RIGHT(B64,2)+1)</f>
        <v># 4</v>
      </c>
      <c r="D64" s="509" t="str">
        <f>"# " &amp; VALUE(RIGHT(C64,2)+1)</f>
        <v># 5</v>
      </c>
      <c r="E64" s="509" t="str">
        <f>"# " &amp; VALUE(RIGHT(D64,2)+1)</f>
        <v># 6</v>
      </c>
      <c r="F64" s="509" t="str">
        <f>"# " &amp; VALUE(RIGHT(E64,2)+1)</f>
        <v># 7</v>
      </c>
      <c r="G64" s="611" t="s">
        <v>256</v>
      </c>
      <c r="H64" s="328" t="s">
        <v>45</v>
      </c>
      <c r="I64" s="637">
        <v>1800</v>
      </c>
    </row>
    <row r="65" spans="1:9" ht="17" customHeight="1">
      <c r="A65" s="632"/>
      <c r="B65" s="560"/>
      <c r="C65" s="509"/>
      <c r="D65" s="509"/>
      <c r="E65" s="509"/>
      <c r="F65" s="565"/>
      <c r="G65" s="398" t="s">
        <v>229</v>
      </c>
      <c r="H65" s="399"/>
      <c r="I65" s="548"/>
    </row>
    <row r="66" spans="1:9" ht="17" customHeight="1" thickBot="1">
      <c r="A66" s="640">
        <v>30</v>
      </c>
      <c r="B66" s="675"/>
      <c r="C66" s="549"/>
      <c r="D66" s="549"/>
      <c r="E66" s="549"/>
      <c r="F66" s="677"/>
      <c r="G66" s="676" t="str">
        <f>E58</f>
        <v># 9</v>
      </c>
      <c r="H66" s="678" t="str">
        <f>F58</f>
        <v># 10</v>
      </c>
      <c r="I66" s="544">
        <v>30</v>
      </c>
    </row>
    <row r="67" spans="1:9" ht="17" customHeight="1">
      <c r="A67" s="632"/>
      <c r="B67" s="384" t="s">
        <v>230</v>
      </c>
      <c r="C67" s="385"/>
      <c r="D67" s="385"/>
      <c r="E67" s="385"/>
      <c r="F67" s="386"/>
      <c r="G67" s="387" t="s">
        <v>231</v>
      </c>
      <c r="H67" s="388"/>
      <c r="I67" s="548"/>
    </row>
    <row r="68" spans="1:9" s="529" customFormat="1" ht="12.65" customHeight="1" thickBot="1">
      <c r="A68" s="635">
        <v>1900</v>
      </c>
      <c r="B68" s="260"/>
      <c r="C68" s="260"/>
      <c r="D68" s="260"/>
      <c r="E68" s="260"/>
      <c r="F68" s="244">
        <v>1900</v>
      </c>
      <c r="G68" s="261"/>
      <c r="H68" s="262"/>
      <c r="I68" s="679">
        <v>1900</v>
      </c>
    </row>
    <row r="69" spans="1:9" s="529" customFormat="1" ht="17" customHeight="1">
      <c r="A69" s="663"/>
      <c r="B69" s="252" t="s">
        <v>61</v>
      </c>
      <c r="C69" s="252" t="s">
        <v>61</v>
      </c>
      <c r="D69" s="252" t="s">
        <v>96</v>
      </c>
      <c r="E69" s="263" t="s">
        <v>331</v>
      </c>
      <c r="F69" s="264" t="s">
        <v>62</v>
      </c>
      <c r="G69" s="265" t="s">
        <v>79</v>
      </c>
      <c r="H69" s="266" t="s">
        <v>108</v>
      </c>
      <c r="I69" s="639"/>
    </row>
    <row r="70" spans="1:9" s="529" customFormat="1" ht="17" customHeight="1">
      <c r="A70" s="663"/>
      <c r="B70" s="267" t="s">
        <v>332</v>
      </c>
      <c r="C70" s="267" t="s">
        <v>333</v>
      </c>
      <c r="D70" s="267" t="s">
        <v>334</v>
      </c>
      <c r="E70" s="268" t="s">
        <v>335</v>
      </c>
      <c r="F70" s="269" t="s">
        <v>336</v>
      </c>
      <c r="G70" s="270" t="s">
        <v>321</v>
      </c>
      <c r="H70" s="271" t="s">
        <v>337</v>
      </c>
      <c r="I70" s="683"/>
    </row>
    <row r="71" spans="1:9" s="529" customFormat="1" ht="17" customHeight="1">
      <c r="A71" s="551">
        <v>30</v>
      </c>
      <c r="B71" s="272" t="s">
        <v>63</v>
      </c>
      <c r="C71" s="272" t="s">
        <v>63</v>
      </c>
      <c r="D71" s="273" t="s">
        <v>132</v>
      </c>
      <c r="E71" s="274" t="s">
        <v>338</v>
      </c>
      <c r="F71" s="275" t="s">
        <v>238</v>
      </c>
      <c r="G71" s="276" t="s">
        <v>80</v>
      </c>
      <c r="H71" s="277" t="s">
        <v>109</v>
      </c>
      <c r="I71" s="634">
        <v>30</v>
      </c>
    </row>
    <row r="72" spans="1:9" s="529" customFormat="1" ht="17" customHeight="1">
      <c r="A72" s="551"/>
      <c r="B72" s="278">
        <v>800653411</v>
      </c>
      <c r="C72" s="279"/>
      <c r="D72" s="280" t="s">
        <v>194</v>
      </c>
      <c r="E72" s="280"/>
      <c r="F72" s="281">
        <v>1935</v>
      </c>
      <c r="G72" s="282"/>
      <c r="H72" s="283">
        <v>1935</v>
      </c>
      <c r="I72" s="634"/>
    </row>
    <row r="73" spans="1:9" ht="17" customHeight="1">
      <c r="A73" s="687"/>
      <c r="B73" s="284" t="s">
        <v>52</v>
      </c>
      <c r="C73" s="249"/>
      <c r="D73" s="249"/>
      <c r="E73" s="258" t="s">
        <v>239</v>
      </c>
      <c r="F73" s="249"/>
      <c r="G73" s="249"/>
      <c r="H73" s="249"/>
      <c r="I73" s="688"/>
    </row>
    <row r="74" spans="1:9" s="529" customFormat="1" ht="17" customHeight="1" thickBot="1">
      <c r="A74" s="663">
        <v>2000</v>
      </c>
      <c r="B74" s="257" t="s">
        <v>339</v>
      </c>
      <c r="C74" s="251" t="str">
        <f t="shared" ref="C74:H74" si="7">"# " &amp; VALUE(RIGHT(B74,3)+1)</f>
        <v># 168</v>
      </c>
      <c r="D74" s="251" t="str">
        <f t="shared" si="7"/>
        <v># 169</v>
      </c>
      <c r="E74" s="251" t="str">
        <f t="shared" si="7"/>
        <v># 170</v>
      </c>
      <c r="F74" s="251" t="str">
        <f t="shared" si="7"/>
        <v># 171</v>
      </c>
      <c r="G74" s="251" t="str">
        <f t="shared" si="7"/>
        <v># 172</v>
      </c>
      <c r="H74" s="251" t="str">
        <f t="shared" si="7"/>
        <v># 173</v>
      </c>
      <c r="I74" s="637">
        <v>2000</v>
      </c>
    </row>
    <row r="75" spans="1:9" s="529" customFormat="1" ht="17" customHeight="1">
      <c r="A75" s="689"/>
      <c r="B75" s="284" t="s">
        <v>75</v>
      </c>
      <c r="C75" s="285" t="s">
        <v>22</v>
      </c>
      <c r="D75" s="286"/>
      <c r="E75" s="286" t="s">
        <v>241</v>
      </c>
      <c r="F75" s="287"/>
      <c r="G75" s="475" t="s">
        <v>319</v>
      </c>
      <c r="H75" s="474" t="s">
        <v>171</v>
      </c>
      <c r="I75" s="690"/>
    </row>
    <row r="76" spans="1:9" ht="17" customHeight="1">
      <c r="A76" s="551">
        <v>30</v>
      </c>
      <c r="B76" s="257" t="s">
        <v>340</v>
      </c>
      <c r="C76" s="248" t="str">
        <f>"# " &amp; VALUE(RIGHT(B76,4)+1)</f>
        <v># 2579</v>
      </c>
      <c r="D76" s="248" t="str">
        <f>"# " &amp; VALUE(RIGHT(C76,4)+1)</f>
        <v># 2580</v>
      </c>
      <c r="E76" s="248" t="str">
        <f>"# " &amp; VALUE(RIGHT(D76,4)+1)</f>
        <v># 2581</v>
      </c>
      <c r="F76" s="248" t="str">
        <f>"# " &amp; VALUE(RIGHT(E76,4)+1)</f>
        <v># 2582</v>
      </c>
      <c r="G76" s="346" t="s">
        <v>243</v>
      </c>
      <c r="H76" s="473"/>
      <c r="I76" s="544">
        <v>30</v>
      </c>
    </row>
    <row r="77" spans="1:9" ht="17" customHeight="1">
      <c r="A77" s="545"/>
      <c r="B77" s="284" t="s">
        <v>116</v>
      </c>
      <c r="C77" s="286"/>
      <c r="D77" s="287" t="s">
        <v>22</v>
      </c>
      <c r="E77" s="290"/>
      <c r="F77" s="291"/>
      <c r="G77" s="326" t="s">
        <v>171</v>
      </c>
      <c r="H77" s="473" t="s">
        <v>341</v>
      </c>
      <c r="I77" s="692"/>
    </row>
    <row r="78" spans="1:9" ht="17" customHeight="1" thickBot="1">
      <c r="A78" s="551"/>
      <c r="B78" s="255"/>
      <c r="C78" s="256"/>
      <c r="D78" s="248"/>
      <c r="E78" s="248"/>
      <c r="F78" s="293"/>
      <c r="G78" s="472" t="s">
        <v>342</v>
      </c>
      <c r="H78" s="473" t="s">
        <v>343</v>
      </c>
      <c r="I78" s="548"/>
    </row>
    <row r="79" spans="1:9" s="529" customFormat="1" ht="17" customHeight="1" thickBot="1">
      <c r="A79" s="693">
        <v>2100</v>
      </c>
      <c r="B79" s="257"/>
      <c r="C79" s="352"/>
      <c r="D79" s="295" t="s">
        <v>245</v>
      </c>
      <c r="E79" s="248"/>
      <c r="F79" s="293"/>
      <c r="G79" s="346" t="s">
        <v>344</v>
      </c>
      <c r="H79" s="471"/>
      <c r="I79" s="679">
        <v>2100</v>
      </c>
    </row>
    <row r="80" spans="1:9" s="529" customFormat="1" ht="17" customHeight="1">
      <c r="A80" s="638"/>
      <c r="B80" s="248" t="s">
        <v>345</v>
      </c>
      <c r="C80" s="248" t="str">
        <f>"# " &amp; VALUE(RIGHT(B80,2)+1)</f>
        <v># 22</v>
      </c>
      <c r="D80" s="248" t="str">
        <f>"# " &amp; VALUE(RIGHT(C80,2)+1)</f>
        <v># 23</v>
      </c>
      <c r="E80" s="248" t="str">
        <f>"# " &amp; VALUE(RIGHT(D80,2)+1)</f>
        <v># 24</v>
      </c>
      <c r="F80" s="293" t="str">
        <f>"# " &amp; VALUE(RIGHT(E80,2)+1)</f>
        <v># 25</v>
      </c>
      <c r="G80" s="470" t="s">
        <v>171</v>
      </c>
      <c r="H80" s="490" t="s">
        <v>346</v>
      </c>
      <c r="I80" s="690"/>
    </row>
    <row r="81" spans="1:9" s="529" customFormat="1" ht="17" customHeight="1">
      <c r="A81" s="694"/>
      <c r="B81" s="248"/>
      <c r="C81" s="248"/>
      <c r="D81" s="248"/>
      <c r="E81" s="248"/>
      <c r="F81" s="293"/>
      <c r="G81" s="503"/>
      <c r="H81" s="297"/>
      <c r="I81" s="695"/>
    </row>
    <row r="82" spans="1:9" ht="17" customHeight="1">
      <c r="A82" s="640">
        <v>30</v>
      </c>
      <c r="B82" s="248"/>
      <c r="C82" s="248"/>
      <c r="D82" s="248"/>
      <c r="E82" s="248"/>
      <c r="F82" s="293"/>
      <c r="G82" s="258" t="s">
        <v>324</v>
      </c>
      <c r="H82" s="469" t="s">
        <v>347</v>
      </c>
      <c r="I82" s="544">
        <v>30</v>
      </c>
    </row>
    <row r="83" spans="1:9" ht="17" customHeight="1">
      <c r="A83" s="632"/>
      <c r="B83" s="284" t="s">
        <v>97</v>
      </c>
      <c r="C83" s="286"/>
      <c r="D83" s="287" t="s">
        <v>22</v>
      </c>
      <c r="E83" s="290"/>
      <c r="F83" s="291"/>
      <c r="G83" s="248" t="s">
        <v>250</v>
      </c>
      <c r="H83" s="299" t="s">
        <v>170</v>
      </c>
      <c r="I83" s="548"/>
    </row>
    <row r="84" spans="1:9" ht="17" customHeight="1">
      <c r="A84" s="632"/>
      <c r="B84" s="255"/>
      <c r="C84" s="256"/>
      <c r="D84" s="248"/>
      <c r="E84" s="248"/>
      <c r="F84" s="293"/>
      <c r="G84" s="239"/>
      <c r="H84" s="299"/>
      <c r="I84" s="548"/>
    </row>
    <row r="85" spans="1:9" s="529" customFormat="1" ht="17" customHeight="1" thickBot="1">
      <c r="A85" s="635">
        <v>2200</v>
      </c>
      <c r="B85" s="257"/>
      <c r="C85" s="352"/>
      <c r="D85" s="295" t="s">
        <v>249</v>
      </c>
      <c r="E85" s="248"/>
      <c r="F85" s="293"/>
      <c r="G85" s="310"/>
      <c r="H85" s="498"/>
      <c r="I85" s="679">
        <v>2200</v>
      </c>
    </row>
    <row r="86" spans="1:9" s="529" customFormat="1" ht="17" customHeight="1">
      <c r="A86" s="694"/>
      <c r="B86" s="257" t="s">
        <v>345</v>
      </c>
      <c r="C86" s="248" t="str">
        <f>"# " &amp; VALUE(RIGHT(B86,2)+1)</f>
        <v># 22</v>
      </c>
      <c r="D86" s="248" t="str">
        <f>"# " &amp; VALUE(RIGHT(C86,2)+1)</f>
        <v># 23</v>
      </c>
      <c r="E86" s="248" t="str">
        <f>"# " &amp; VALUE(RIGHT(D86,2)+1)</f>
        <v># 24</v>
      </c>
      <c r="F86" s="248" t="str">
        <f>"# " &amp; VALUE(RIGHT(E86,2)+1)</f>
        <v># 25</v>
      </c>
      <c r="G86" s="468" t="s">
        <v>348</v>
      </c>
      <c r="H86" s="467"/>
      <c r="I86" s="639"/>
    </row>
    <row r="87" spans="1:9" s="529" customFormat="1" ht="17" customHeight="1">
      <c r="A87" s="694"/>
      <c r="B87" s="257"/>
      <c r="C87" s="248"/>
      <c r="D87" s="248"/>
      <c r="E87" s="248"/>
      <c r="F87" s="248"/>
      <c r="G87" s="466" t="s">
        <v>349</v>
      </c>
      <c r="H87" s="465"/>
      <c r="I87" s="683"/>
    </row>
    <row r="88" spans="1:9" ht="17" customHeight="1">
      <c r="A88" s="640">
        <v>30</v>
      </c>
      <c r="B88" s="302"/>
      <c r="C88" s="251"/>
      <c r="D88" s="251"/>
      <c r="E88" s="251"/>
      <c r="F88" s="251"/>
      <c r="G88" s="464" t="s">
        <v>95</v>
      </c>
      <c r="H88" s="463" t="s">
        <v>122</v>
      </c>
      <c r="I88" s="657">
        <v>30</v>
      </c>
    </row>
    <row r="89" spans="1:9" ht="17" customHeight="1">
      <c r="A89" s="671"/>
      <c r="B89" s="284">
        <v>800656622</v>
      </c>
      <c r="C89" s="348"/>
      <c r="D89" s="239"/>
      <c r="E89" s="306"/>
      <c r="F89" s="306"/>
      <c r="G89" s="252" t="s">
        <v>176</v>
      </c>
      <c r="H89" s="462" t="s">
        <v>83</v>
      </c>
      <c r="I89" s="634"/>
    </row>
    <row r="90" spans="1:9" ht="17" customHeight="1">
      <c r="A90" s="632"/>
      <c r="B90" s="306"/>
      <c r="C90" s="348"/>
      <c r="D90" s="315" t="s">
        <v>252</v>
      </c>
      <c r="E90" s="258"/>
      <c r="F90" s="258"/>
      <c r="G90" s="253" t="s">
        <v>320</v>
      </c>
      <c r="H90" s="248"/>
      <c r="I90" s="634"/>
    </row>
    <row r="91" spans="1:9" ht="17" customHeight="1">
      <c r="A91" s="632"/>
      <c r="B91" s="248" t="s">
        <v>323</v>
      </c>
      <c r="C91" s="248" t="str">
        <f>"# " &amp; VALUE(RIGHT(B91,2)+1)</f>
        <v># 7</v>
      </c>
      <c r="D91" s="248" t="str">
        <f>"# " &amp; VALUE(RIGHT(C91,2)+1)</f>
        <v># 8</v>
      </c>
      <c r="E91" s="248" t="str">
        <f>"# " &amp; VALUE(RIGHT(D91,2)+1)</f>
        <v># 9</v>
      </c>
      <c r="F91" s="248" t="str">
        <f>"# " &amp; VALUE(RIGHT(E91,2)+1)</f>
        <v># 10</v>
      </c>
      <c r="G91" s="327" t="s">
        <v>177</v>
      </c>
      <c r="H91" s="248" t="s">
        <v>350</v>
      </c>
      <c r="I91" s="634"/>
    </row>
    <row r="92" spans="1:9" ht="17" customHeight="1" thickBot="1">
      <c r="A92" s="635">
        <v>2300</v>
      </c>
      <c r="B92" s="251"/>
      <c r="C92" s="251"/>
      <c r="D92" s="311"/>
      <c r="E92" s="311"/>
      <c r="F92" s="311">
        <v>2300</v>
      </c>
      <c r="G92" s="254"/>
      <c r="H92" s="248" t="s">
        <v>84</v>
      </c>
      <c r="I92" s="637">
        <v>2300</v>
      </c>
    </row>
    <row r="93" spans="1:9" s="529" customFormat="1" ht="17" customHeight="1">
      <c r="A93" s="699"/>
      <c r="B93" s="255" t="s">
        <v>68</v>
      </c>
      <c r="C93" s="352"/>
      <c r="D93" s="248"/>
      <c r="E93" s="313"/>
      <c r="F93" s="286">
        <v>800651265</v>
      </c>
      <c r="G93" s="314" t="s">
        <v>49</v>
      </c>
      <c r="H93" s="309"/>
      <c r="I93" s="690"/>
    </row>
    <row r="94" spans="1:9" s="529" customFormat="1" ht="17" customHeight="1">
      <c r="A94" s="699"/>
      <c r="B94" s="257"/>
      <c r="C94" s="315" t="s">
        <v>255</v>
      </c>
      <c r="D94" s="316"/>
      <c r="E94" s="317" t="s">
        <v>179</v>
      </c>
      <c r="F94" s="315" t="s">
        <v>255</v>
      </c>
      <c r="G94" s="253" t="s">
        <v>351</v>
      </c>
      <c r="H94" s="309"/>
      <c r="I94" s="695"/>
    </row>
    <row r="95" spans="1:9" s="529" customFormat="1" ht="17" customHeight="1" thickBot="1">
      <c r="A95" s="700">
        <v>2315</v>
      </c>
      <c r="B95" s="257" t="s">
        <v>352</v>
      </c>
      <c r="C95" s="248" t="str">
        <f>"# " &amp; VALUE(RIGHT(B95,4)+1)</f>
        <v># 3787</v>
      </c>
      <c r="D95" s="248" t="str">
        <f>"# " &amp; VALUE(RIGHT(C95,4)+1)</f>
        <v># 3788</v>
      </c>
      <c r="E95" s="318"/>
      <c r="F95" s="319" t="s">
        <v>353</v>
      </c>
      <c r="G95" s="254" t="s">
        <v>46</v>
      </c>
      <c r="H95" s="309"/>
      <c r="I95" s="701">
        <v>2315</v>
      </c>
    </row>
    <row r="96" spans="1:9" ht="17" customHeight="1" thickBot="1">
      <c r="A96" s="539">
        <v>30</v>
      </c>
      <c r="B96" s="320"/>
      <c r="C96" s="321"/>
      <c r="D96" s="321"/>
      <c r="E96" s="322" t="s">
        <v>180</v>
      </c>
      <c r="F96" s="321"/>
      <c r="G96" s="389" t="s">
        <v>179</v>
      </c>
      <c r="H96" s="390"/>
      <c r="I96" s="703">
        <v>30</v>
      </c>
    </row>
    <row r="97" spans="1:9" ht="17" customHeight="1">
      <c r="A97" s="545"/>
      <c r="B97" s="257"/>
      <c r="C97" s="323"/>
      <c r="D97" s="323" t="s">
        <v>48</v>
      </c>
      <c r="E97" s="691" t="s">
        <v>17</v>
      </c>
      <c r="F97" s="323"/>
      <c r="G97" s="704" t="s">
        <v>23</v>
      </c>
      <c r="H97" s="326" t="s">
        <v>65</v>
      </c>
      <c r="I97" s="548"/>
    </row>
    <row r="98" spans="1:9" ht="17" customHeight="1">
      <c r="A98" s="551"/>
      <c r="B98" s="257"/>
      <c r="C98" s="249"/>
      <c r="D98" s="249"/>
      <c r="E98" s="661" t="str">
        <f>E70</f>
        <v>冲遊泰國 #1</v>
      </c>
      <c r="F98" s="249"/>
      <c r="G98" s="611" t="str">
        <f>G41</f>
        <v>周六聊Teen谷 # 24</v>
      </c>
      <c r="H98" s="253" t="s">
        <v>354</v>
      </c>
      <c r="I98" s="548"/>
    </row>
    <row r="99" spans="1:9" ht="17" customHeight="1" thickBot="1">
      <c r="A99" s="551"/>
      <c r="B99" s="257"/>
      <c r="C99" s="249"/>
      <c r="D99" s="249"/>
      <c r="E99" s="620"/>
      <c r="F99" s="352">
        <v>2350</v>
      </c>
      <c r="G99" s="620"/>
      <c r="H99" s="327" t="s">
        <v>66</v>
      </c>
      <c r="I99" s="548"/>
    </row>
    <row r="100" spans="1:9" s="529" customFormat="1" ht="17" customHeight="1" thickBot="1">
      <c r="A100" s="520" t="s">
        <v>9</v>
      </c>
      <c r="B100" s="353"/>
      <c r="C100" s="325"/>
      <c r="D100" s="325" t="s">
        <v>43</v>
      </c>
      <c r="E100" s="541"/>
      <c r="F100" s="325"/>
      <c r="G100" s="541"/>
      <c r="H100" s="254"/>
      <c r="I100" s="550" t="s">
        <v>9</v>
      </c>
    </row>
    <row r="101" spans="1:9" ht="17" customHeight="1">
      <c r="A101" s="530"/>
      <c r="B101" s="555" t="s">
        <v>17</v>
      </c>
      <c r="C101" s="702"/>
      <c r="D101" s="702"/>
      <c r="E101" s="515"/>
      <c r="F101" s="702"/>
      <c r="G101" s="704" t="s">
        <v>23</v>
      </c>
      <c r="H101" s="618" t="s">
        <v>20</v>
      </c>
      <c r="I101" s="538"/>
    </row>
    <row r="102" spans="1:9" ht="17" customHeight="1">
      <c r="A102" s="551"/>
      <c r="B102" s="594"/>
      <c r="C102" s="515"/>
      <c r="D102" s="515" t="str">
        <f>D60</f>
        <v>兄弟幫 Big Boys Club (2505 EPI)</v>
      </c>
      <c r="F102" s="705"/>
      <c r="G102" s="706" t="str">
        <f>G70</f>
        <v>新聞透視 # 23</v>
      </c>
      <c r="H102" s="612" t="str">
        <f>H35</f>
        <v>新聞掏寶 # 255</v>
      </c>
      <c r="I102" s="548"/>
    </row>
    <row r="103" spans="1:9" ht="17" customHeight="1">
      <c r="A103" s="539">
        <v>30</v>
      </c>
      <c r="B103" s="506" t="str">
        <f>B61</f>
        <v># 1896</v>
      </c>
      <c r="C103" s="506" t="str">
        <f>C61</f>
        <v># 1897</v>
      </c>
      <c r="D103" s="506" t="str">
        <f>D61</f>
        <v># 1898</v>
      </c>
      <c r="E103" s="506" t="str">
        <f>E61</f>
        <v># 1899</v>
      </c>
      <c r="F103" s="506" t="str">
        <f>F61</f>
        <v># 1900</v>
      </c>
      <c r="G103" s="707"/>
      <c r="H103" s="708"/>
      <c r="I103" s="544">
        <v>30</v>
      </c>
    </row>
    <row r="104" spans="1:9" ht="17" customHeight="1">
      <c r="A104" s="551"/>
      <c r="B104" s="510" t="s">
        <v>17</v>
      </c>
      <c r="C104" s="546"/>
      <c r="D104" s="508"/>
      <c r="E104" s="508"/>
      <c r="F104" s="616"/>
      <c r="G104" s="680" t="s">
        <v>23</v>
      </c>
      <c r="H104" s="618" t="s">
        <v>20</v>
      </c>
      <c r="I104" s="709"/>
    </row>
    <row r="105" spans="1:9" s="529" customFormat="1" ht="17" customHeight="1" thickBot="1">
      <c r="A105" s="520" t="s">
        <v>10</v>
      </c>
      <c r="B105" s="710"/>
      <c r="C105" s="515"/>
      <c r="D105" s="509" t="s">
        <v>249</v>
      </c>
      <c r="F105" s="509"/>
      <c r="G105" s="711" t="s">
        <v>355</v>
      </c>
      <c r="H105" s="627" t="str">
        <f>H63</f>
        <v>財經透視 # 25</v>
      </c>
      <c r="I105" s="523" t="s">
        <v>10</v>
      </c>
    </row>
    <row r="106" spans="1:9" ht="17" customHeight="1">
      <c r="A106" s="615"/>
      <c r="B106" s="560" t="str">
        <f>B86</f>
        <v># 21</v>
      </c>
      <c r="C106" s="509" t="str">
        <f>"# " &amp; VALUE(RIGHT(B106,2)+1)</f>
        <v># 22</v>
      </c>
      <c r="D106" s="509" t="str">
        <f>"# " &amp; VALUE(RIGHT(C106,2)+1)</f>
        <v># 23</v>
      </c>
      <c r="E106" s="509" t="str">
        <f>"# " &amp; VALUE(RIGHT(D106,2)+1)</f>
        <v># 24</v>
      </c>
      <c r="F106" s="509" t="str">
        <f>"# " &amp; VALUE(RIGHT(E106,2)+1)</f>
        <v># 25</v>
      </c>
      <c r="G106" s="680" t="s">
        <v>23</v>
      </c>
      <c r="H106" s="618" t="s">
        <v>20</v>
      </c>
      <c r="I106" s="619"/>
    </row>
    <row r="107" spans="1:9" ht="17" customHeight="1">
      <c r="A107" s="712">
        <v>30</v>
      </c>
      <c r="B107" s="540"/>
      <c r="C107" s="506"/>
      <c r="D107" s="506"/>
      <c r="E107" s="506"/>
      <c r="F107" s="575"/>
      <c r="G107" s="711" t="s">
        <v>356</v>
      </c>
      <c r="H107" s="612" t="str">
        <f>H70</f>
        <v>星期日檔案 # 23</v>
      </c>
      <c r="I107" s="624">
        <v>30</v>
      </c>
    </row>
    <row r="108" spans="1:9" ht="17" customHeight="1">
      <c r="A108" s="625"/>
      <c r="B108" s="510" t="s">
        <v>17</v>
      </c>
      <c r="C108" s="546"/>
      <c r="D108" s="508"/>
      <c r="E108" s="508"/>
      <c r="F108" s="616"/>
      <c r="G108" s="680" t="s">
        <v>23</v>
      </c>
      <c r="H108" s="633" t="s">
        <v>23</v>
      </c>
      <c r="I108" s="566"/>
    </row>
    <row r="109" spans="1:9" s="529" customFormat="1" ht="17" customHeight="1" thickBot="1">
      <c r="A109" s="520" t="s">
        <v>11</v>
      </c>
      <c r="B109" s="560"/>
      <c r="C109" s="514"/>
      <c r="D109" s="509" t="str">
        <f>$D$79</f>
        <v>刑偵12 D.I.D. 12 (25 EPI)</v>
      </c>
      <c r="E109" s="509"/>
      <c r="F109" s="565"/>
      <c r="G109" s="479" t="s">
        <v>319</v>
      </c>
      <c r="H109" s="713" t="str">
        <f>H77</f>
        <v>大師兄Welcome Summer大激戰 # 1</v>
      </c>
      <c r="I109" s="550" t="s">
        <v>11</v>
      </c>
    </row>
    <row r="110" spans="1:9" ht="17" customHeight="1">
      <c r="A110" s="615"/>
      <c r="B110" s="560" t="str">
        <f>B80</f>
        <v># 21</v>
      </c>
      <c r="C110" s="509" t="str">
        <f>"# " &amp; VALUE(RIGHT(B110,2)+1)</f>
        <v># 22</v>
      </c>
      <c r="D110" s="509" t="str">
        <f>"# " &amp; VALUE(RIGHT(C110,2)+1)</f>
        <v># 23</v>
      </c>
      <c r="E110" s="509" t="str">
        <f>"# " &amp; VALUE(RIGHT(D110,2)+1)</f>
        <v># 24</v>
      </c>
      <c r="F110" s="509" t="str">
        <f>"# " &amp; VALUE(RIGHT(E110,2)+1)</f>
        <v># 25</v>
      </c>
      <c r="G110" s="680" t="s">
        <v>23</v>
      </c>
      <c r="H110" s="626"/>
      <c r="I110" s="558"/>
    </row>
    <row r="111" spans="1:9" ht="17" customHeight="1">
      <c r="A111" s="576">
        <v>30</v>
      </c>
      <c r="B111" s="567"/>
      <c r="C111" s="506"/>
      <c r="D111" s="506"/>
      <c r="E111" s="506"/>
      <c r="F111" s="565"/>
      <c r="G111" s="478" t="str">
        <f>G78</f>
        <v>Grand住去利物浦 # 1 (2 EPI)</v>
      </c>
      <c r="H111" s="713"/>
      <c r="I111" s="563">
        <v>30</v>
      </c>
    </row>
    <row r="112" spans="1:9" ht="17" customHeight="1">
      <c r="A112" s="576"/>
      <c r="B112" s="510" t="s">
        <v>17</v>
      </c>
      <c r="C112" s="685"/>
      <c r="D112" s="590" t="s">
        <v>194</v>
      </c>
      <c r="E112" s="590"/>
      <c r="F112" s="686"/>
      <c r="G112" s="680" t="s">
        <v>23</v>
      </c>
      <c r="H112" s="633" t="s">
        <v>23</v>
      </c>
      <c r="I112" s="577"/>
    </row>
    <row r="113" spans="1:9" ht="17" customHeight="1">
      <c r="A113" s="625"/>
      <c r="B113" s="714" t="s">
        <v>17</v>
      </c>
      <c r="C113" s="546"/>
      <c r="D113" s="546" t="str">
        <f>$E$75</f>
        <v xml:space="preserve">愛．回家之開心速遞  Lo And Behold </v>
      </c>
      <c r="E113" s="546"/>
      <c r="F113" s="570"/>
      <c r="G113" s="611" t="s">
        <v>320</v>
      </c>
      <c r="H113" s="626"/>
      <c r="I113" s="566"/>
    </row>
    <row r="114" spans="1:9" s="529" customFormat="1" ht="17" customHeight="1" thickBot="1">
      <c r="A114" s="520" t="s">
        <v>12</v>
      </c>
      <c r="B114" s="540" t="str">
        <f>B76</f>
        <v># 2578</v>
      </c>
      <c r="C114" s="506" t="str">
        <f t="shared" ref="C114:F114" si="8">C76</f>
        <v># 2579</v>
      </c>
      <c r="D114" s="506" t="str">
        <f t="shared" si="8"/>
        <v># 2580</v>
      </c>
      <c r="E114" s="506" t="str">
        <f t="shared" si="8"/>
        <v># 2581</v>
      </c>
      <c r="F114" s="575" t="str">
        <f t="shared" si="8"/>
        <v># 2582</v>
      </c>
      <c r="G114" s="715"/>
      <c r="H114" s="716" t="str">
        <f>H82</f>
        <v>女神配對計劃 # 3</v>
      </c>
      <c r="I114" s="550" t="s">
        <v>12</v>
      </c>
    </row>
    <row r="115" spans="1:9" ht="17" customHeight="1">
      <c r="A115" s="615"/>
      <c r="B115" s="714" t="s">
        <v>17</v>
      </c>
      <c r="C115" s="581"/>
      <c r="D115" s="509" t="s">
        <v>262</v>
      </c>
      <c r="E115" s="546"/>
      <c r="F115" s="546"/>
      <c r="G115" s="546"/>
      <c r="H115" s="626"/>
      <c r="I115" s="619"/>
    </row>
    <row r="116" spans="1:9" ht="17" customHeight="1">
      <c r="A116" s="712">
        <v>30</v>
      </c>
      <c r="B116" s="540" t="str">
        <f>B74</f>
        <v># 167</v>
      </c>
      <c r="C116" s="506" t="str">
        <f t="shared" ref="C116:G116" si="9">C74</f>
        <v># 168</v>
      </c>
      <c r="D116" s="506" t="str">
        <f t="shared" si="9"/>
        <v># 169</v>
      </c>
      <c r="E116" s="506" t="str">
        <f t="shared" si="9"/>
        <v># 170</v>
      </c>
      <c r="F116" s="506" t="str">
        <f t="shared" si="9"/>
        <v># 171</v>
      </c>
      <c r="G116" s="506" t="str">
        <f t="shared" si="9"/>
        <v># 172</v>
      </c>
      <c r="H116" s="717"/>
      <c r="I116" s="624">
        <v>30</v>
      </c>
    </row>
    <row r="117" spans="1:9" ht="17" customHeight="1">
      <c r="A117" s="576"/>
      <c r="B117" s="718" t="s">
        <v>17</v>
      </c>
      <c r="C117" s="581" t="s">
        <v>17</v>
      </c>
      <c r="D117" s="691" t="s">
        <v>17</v>
      </c>
      <c r="E117" s="507" t="s">
        <v>17</v>
      </c>
      <c r="F117" s="507" t="s">
        <v>17</v>
      </c>
      <c r="G117" s="477" t="s">
        <v>349</v>
      </c>
      <c r="H117" s="476"/>
      <c r="I117" s="610"/>
    </row>
    <row r="118" spans="1:9" s="529" customFormat="1" ht="17" customHeight="1" thickBot="1">
      <c r="A118" s="520" t="s">
        <v>15</v>
      </c>
      <c r="B118" s="719" t="str">
        <f>B70</f>
        <v>美食新聞報道 # 96</v>
      </c>
      <c r="C118" s="509" t="str">
        <f>$C$70</f>
        <v>美食新聞報道 # 97</v>
      </c>
      <c r="D118" s="620" t="str">
        <f>D70</f>
        <v>美食新聞報道 (*港台篇) # 5</v>
      </c>
      <c r="E118" s="620" t="str">
        <f>$E$70</f>
        <v>冲遊泰國 #1</v>
      </c>
      <c r="F118" s="542" t="str">
        <f>F70</f>
        <v>最強生命線 # 402</v>
      </c>
      <c r="G118" s="696" t="str">
        <f>G88</f>
        <v># 3</v>
      </c>
      <c r="H118" s="697" t="str">
        <f>H88</f>
        <v># 4</v>
      </c>
      <c r="I118" s="523" t="s">
        <v>15</v>
      </c>
    </row>
    <row r="119" spans="1:9" ht="17" customHeight="1">
      <c r="A119" s="615"/>
      <c r="B119" s="510" t="s">
        <v>17</v>
      </c>
      <c r="C119" s="546"/>
      <c r="D119" s="508"/>
      <c r="E119" s="508"/>
      <c r="F119" s="508"/>
      <c r="G119" s="680" t="s">
        <v>23</v>
      </c>
      <c r="H119" s="633" t="s">
        <v>23</v>
      </c>
      <c r="I119" s="558"/>
    </row>
    <row r="120" spans="1:9" ht="17" customHeight="1">
      <c r="A120" s="712">
        <v>30</v>
      </c>
      <c r="B120" s="721"/>
      <c r="C120" s="509"/>
      <c r="D120" s="722" t="str">
        <f>D63</f>
        <v>錦心似玉 The Sword and the Brocade (45 EPI</v>
      </c>
      <c r="E120" s="668"/>
      <c r="F120" s="668"/>
      <c r="G120" s="611" t="s">
        <v>324</v>
      </c>
      <c r="H120" s="723" t="str">
        <f>H91</f>
        <v>J Music #89</v>
      </c>
      <c r="I120" s="563">
        <v>30</v>
      </c>
    </row>
    <row r="121" spans="1:9" ht="17" customHeight="1">
      <c r="A121" s="576"/>
      <c r="B121" s="560" t="str">
        <f>B64</f>
        <v># 3</v>
      </c>
      <c r="C121" s="509" t="str">
        <f>C64</f>
        <v># 4</v>
      </c>
      <c r="D121" s="509" t="str">
        <f>D64</f>
        <v># 5</v>
      </c>
      <c r="E121" s="509" t="str">
        <f>E64</f>
        <v># 6</v>
      </c>
      <c r="F121" s="509" t="str">
        <f>F64</f>
        <v># 7</v>
      </c>
      <c r="G121" s="620"/>
      <c r="H121" s="724" t="s">
        <v>76</v>
      </c>
      <c r="I121" s="566"/>
    </row>
    <row r="122" spans="1:9" s="529" customFormat="1" ht="17" customHeight="1" thickBot="1">
      <c r="A122" s="520" t="s">
        <v>13</v>
      </c>
      <c r="B122" s="567"/>
      <c r="C122" s="506"/>
      <c r="D122" s="506"/>
      <c r="E122" s="506"/>
      <c r="F122" s="506"/>
      <c r="G122" s="684"/>
      <c r="H122" s="725" t="str">
        <f>G94</f>
        <v>勁歌金榜 # 25</v>
      </c>
      <c r="I122" s="550" t="s">
        <v>13</v>
      </c>
    </row>
    <row r="123" spans="1:9" ht="17" customHeight="1">
      <c r="A123" s="551"/>
      <c r="B123" s="714" t="s">
        <v>17</v>
      </c>
      <c r="C123" s="581"/>
      <c r="D123" s="509" t="str">
        <f>D$41</f>
        <v>*流行都市  Big City Shop 2025</v>
      </c>
      <c r="E123" s="515"/>
      <c r="F123" s="570"/>
      <c r="G123" s="680" t="s">
        <v>23</v>
      </c>
      <c r="H123" s="726" t="s">
        <v>20</v>
      </c>
      <c r="I123" s="548"/>
    </row>
    <row r="124" spans="1:9" ht="17" customHeight="1">
      <c r="A124" s="551"/>
      <c r="B124" s="509" t="str">
        <f>B$42</f>
        <v># 1741</v>
      </c>
      <c r="C124" s="509" t="str">
        <f>C$42</f>
        <v># 1742</v>
      </c>
      <c r="D124" s="509" t="str">
        <f>D$42</f>
        <v># 1743</v>
      </c>
      <c r="E124" s="509" t="str">
        <f>E$42</f>
        <v># 1744</v>
      </c>
      <c r="F124" s="509" t="str">
        <f>F42</f>
        <v># 1745</v>
      </c>
      <c r="G124" s="620" t="str">
        <f>G70</f>
        <v>新聞透視 # 23</v>
      </c>
      <c r="H124" s="727"/>
      <c r="I124" s="548"/>
    </row>
    <row r="125" spans="1:9" ht="17" customHeight="1">
      <c r="A125" s="712" t="s">
        <v>2</v>
      </c>
      <c r="B125" s="540"/>
      <c r="C125" s="506"/>
      <c r="D125" s="506"/>
      <c r="E125" s="506"/>
      <c r="F125" s="728" t="s">
        <v>71</v>
      </c>
      <c r="H125" s="629" t="str">
        <f>H39</f>
        <v>娛樂大家 # 3</v>
      </c>
      <c r="I125" s="563" t="s">
        <v>2</v>
      </c>
    </row>
    <row r="126" spans="1:9" ht="17" customHeight="1">
      <c r="A126" s="576"/>
      <c r="B126" s="710" t="s">
        <v>56</v>
      </c>
      <c r="C126" s="509"/>
      <c r="D126" s="509" t="s">
        <v>55</v>
      </c>
      <c r="E126" s="509"/>
      <c r="F126" s="509"/>
      <c r="G126" s="680" t="s">
        <v>23</v>
      </c>
      <c r="H126" s="698"/>
      <c r="I126" s="577"/>
    </row>
    <row r="127" spans="1:9" ht="17" customHeight="1" thickBot="1">
      <c r="A127" s="729" t="s">
        <v>14</v>
      </c>
      <c r="B127" s="730" t="s">
        <v>357</v>
      </c>
      <c r="C127" s="731" t="s">
        <v>358</v>
      </c>
      <c r="D127" s="731" t="s">
        <v>359</v>
      </c>
      <c r="E127" s="731" t="s">
        <v>360</v>
      </c>
      <c r="F127" s="731" t="s">
        <v>361</v>
      </c>
      <c r="G127" s="732" t="str">
        <f>G41</f>
        <v>周六聊Teen谷 # 24</v>
      </c>
      <c r="H127" s="733"/>
      <c r="I127" s="734" t="s">
        <v>14</v>
      </c>
    </row>
    <row r="128" spans="1:9" ht="17" customHeight="1" thickTop="1">
      <c r="A128" s="735"/>
      <c r="B128" s="736" t="s">
        <v>362</v>
      </c>
      <c r="C128" s="515"/>
      <c r="D128" s="515"/>
      <c r="E128" s="515"/>
      <c r="F128" s="515"/>
      <c r="G128" s="515"/>
      <c r="H128" s="382">
        <f ca="1">TODAY()</f>
        <v>45811</v>
      </c>
      <c r="I128" s="383"/>
    </row>
    <row r="129" ht="17" customHeight="1"/>
    <row r="130" ht="17" customHeight="1"/>
    <row r="131" ht="17" customHeight="1"/>
  </sheetData>
  <mergeCells count="15">
    <mergeCell ref="G96:H96"/>
    <mergeCell ref="G117:H117"/>
    <mergeCell ref="H128:I128"/>
    <mergeCell ref="E56:F56"/>
    <mergeCell ref="E57:F57"/>
    <mergeCell ref="G65:H65"/>
    <mergeCell ref="B67:F67"/>
    <mergeCell ref="G67:H67"/>
    <mergeCell ref="G87:H87"/>
    <mergeCell ref="C1:G1"/>
    <mergeCell ref="H2:I2"/>
    <mergeCell ref="G11:H11"/>
    <mergeCell ref="B12:F12"/>
    <mergeCell ref="G25:H25"/>
    <mergeCell ref="G26:H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BA11-EEB4-4840-8973-5AA78B3F8909}">
  <dimension ref="A1:I131"/>
  <sheetViews>
    <sheetView zoomScale="70" zoomScaleNormal="70" workbookViewId="0">
      <pane ySplit="4" topLeftCell="A83" activePane="bottomLeft" state="frozen"/>
      <selection pane="bottomLeft" activeCell="C72" sqref="C72"/>
    </sheetView>
  </sheetViews>
  <sheetFormatPr defaultColWidth="9.453125" defaultRowHeight="15.5"/>
  <cols>
    <col min="1" max="1" width="7.6328125" style="660" customWidth="1"/>
    <col min="2" max="8" width="32.6328125" style="513" customWidth="1"/>
    <col min="9" max="9" width="7.6328125" style="737" customWidth="1"/>
    <col min="10" max="16384" width="9.453125" style="513"/>
  </cols>
  <sheetData>
    <row r="1" spans="1:9" ht="36" customHeight="1">
      <c r="A1" s="511"/>
      <c r="B1" s="512"/>
      <c r="C1" s="402" t="s">
        <v>363</v>
      </c>
      <c r="D1" s="402"/>
      <c r="E1" s="402"/>
      <c r="F1" s="402"/>
      <c r="G1" s="402"/>
      <c r="H1" s="512"/>
      <c r="I1" s="512"/>
    </row>
    <row r="2" spans="1:9" ht="17" customHeight="1" thickBot="1">
      <c r="A2" s="514" t="s">
        <v>364</v>
      </c>
      <c r="B2" s="515"/>
      <c r="C2" s="515"/>
      <c r="D2" s="505" t="s">
        <v>18</v>
      </c>
      <c r="E2" s="505"/>
      <c r="F2" s="516"/>
      <c r="G2" s="516"/>
      <c r="H2" s="403" t="s">
        <v>365</v>
      </c>
      <c r="I2" s="403"/>
    </row>
    <row r="3" spans="1:9" ht="17" customHeight="1" thickTop="1">
      <c r="A3" s="517" t="s">
        <v>19</v>
      </c>
      <c r="B3" s="518" t="s">
        <v>27</v>
      </c>
      <c r="C3" s="518" t="s">
        <v>28</v>
      </c>
      <c r="D3" s="518" t="s">
        <v>29</v>
      </c>
      <c r="E3" s="518" t="s">
        <v>187</v>
      </c>
      <c r="F3" s="518" t="s">
        <v>31</v>
      </c>
      <c r="G3" s="518" t="s">
        <v>32</v>
      </c>
      <c r="H3" s="518" t="s">
        <v>33</v>
      </c>
      <c r="I3" s="519" t="s">
        <v>19</v>
      </c>
    </row>
    <row r="4" spans="1:9" ht="17" customHeight="1" thickBot="1">
      <c r="A4" s="520"/>
      <c r="B4" s="521">
        <v>45831</v>
      </c>
      <c r="C4" s="521">
        <f t="shared" ref="C4:H4" si="0">SUM(B4+1)</f>
        <v>45832</v>
      </c>
      <c r="D4" s="522">
        <f t="shared" si="0"/>
        <v>45833</v>
      </c>
      <c r="E4" s="522">
        <f t="shared" si="0"/>
        <v>45834</v>
      </c>
      <c r="F4" s="522">
        <f t="shared" si="0"/>
        <v>45835</v>
      </c>
      <c r="G4" s="522">
        <f t="shared" si="0"/>
        <v>45836</v>
      </c>
      <c r="H4" s="522">
        <f t="shared" si="0"/>
        <v>45837</v>
      </c>
      <c r="I4" s="523"/>
    </row>
    <row r="5" spans="1:9" s="529" customFormat="1" ht="17" customHeight="1" thickBot="1">
      <c r="A5" s="524" t="s">
        <v>14</v>
      </c>
      <c r="B5" s="525"/>
      <c r="C5" s="526"/>
      <c r="D5" s="526"/>
      <c r="E5" s="526"/>
      <c r="F5" s="526"/>
      <c r="G5" s="526"/>
      <c r="H5" s="527"/>
      <c r="I5" s="528" t="s">
        <v>14</v>
      </c>
    </row>
    <row r="6" spans="1:9" ht="17" customHeight="1">
      <c r="A6" s="530"/>
      <c r="B6" s="531" t="s">
        <v>17</v>
      </c>
      <c r="C6" s="532" t="s">
        <v>17</v>
      </c>
      <c r="D6" s="533" t="str">
        <f t="shared" ref="D6:G7" si="1">C54</f>
        <v>不可能任務 Profession Impossible (Sr.2) (10 EPI)</v>
      </c>
      <c r="E6" s="534" t="str">
        <f t="shared" si="1"/>
        <v>爸知弊! 你嚟湊吖!My Papa, My Hero (10 EPI)</v>
      </c>
      <c r="F6" s="535" t="str">
        <f t="shared" si="1"/>
        <v xml:space="preserve">膽粗粗．HERE WE GO HERE WE GO, Off The Beaten Roads </v>
      </c>
      <c r="G6" s="536" t="str">
        <f t="shared" si="1"/>
        <v>DM 旅導遊 DM Me Now (10 EPI)</v>
      </c>
      <c r="H6" s="537" t="s">
        <v>17</v>
      </c>
      <c r="I6" s="538"/>
    </row>
    <row r="7" spans="1:9" ht="17" customHeight="1">
      <c r="A7" s="539">
        <v>30</v>
      </c>
      <c r="B7" s="540" t="str">
        <f>LEFT($H$63,5) &amp; " # " &amp; VALUE(RIGHT($H$63,2)-1)</f>
        <v>財經透視  # 25</v>
      </c>
      <c r="C7" s="541" t="str">
        <f>B26</f>
        <v>新聞掏寶  # 255</v>
      </c>
      <c r="D7" s="542" t="str">
        <f t="shared" si="1"/>
        <v># 7</v>
      </c>
      <c r="E7" s="541" t="str">
        <f t="shared" si="1"/>
        <v># 6</v>
      </c>
      <c r="F7" s="542" t="str">
        <f t="shared" si="1"/>
        <v># 1</v>
      </c>
      <c r="G7" s="541" t="str">
        <f t="shared" si="1"/>
        <v># 5</v>
      </c>
      <c r="H7" s="543" t="str">
        <f>D70</f>
        <v>美食新聞報道 (*港台篇) # 6</v>
      </c>
      <c r="I7" s="544">
        <v>30</v>
      </c>
    </row>
    <row r="8" spans="1:9" ht="17" customHeight="1">
      <c r="A8" s="545"/>
      <c r="B8" s="507" t="s">
        <v>17</v>
      </c>
      <c r="C8" s="546"/>
      <c r="D8" s="546"/>
      <c r="E8" s="508" t="str">
        <f>$E$73</f>
        <v>東張西望  Scoop 2025</v>
      </c>
      <c r="F8" s="546"/>
      <c r="G8" s="546" t="s">
        <v>41</v>
      </c>
      <c r="H8" s="547"/>
      <c r="I8" s="548"/>
    </row>
    <row r="9" spans="1:9" s="529" customFormat="1" ht="17" customHeight="1" thickBot="1">
      <c r="A9" s="520" t="s">
        <v>0</v>
      </c>
      <c r="B9" s="549" t="s">
        <v>366</v>
      </c>
      <c r="C9" s="549" t="str">
        <f t="shared" ref="C9:H9" si="2">"# " &amp; VALUE(RIGHT(B9,3)+1)</f>
        <v># 174</v>
      </c>
      <c r="D9" s="549" t="str">
        <f t="shared" si="2"/>
        <v># 175</v>
      </c>
      <c r="E9" s="549" t="str">
        <f t="shared" si="2"/>
        <v># 176</v>
      </c>
      <c r="F9" s="549" t="str">
        <f t="shared" si="2"/>
        <v># 177</v>
      </c>
      <c r="G9" s="549" t="str">
        <f t="shared" si="2"/>
        <v># 178</v>
      </c>
      <c r="H9" s="549" t="str">
        <f t="shared" si="2"/>
        <v># 179</v>
      </c>
      <c r="I9" s="550" t="s">
        <v>0</v>
      </c>
    </row>
    <row r="10" spans="1:9" ht="17" customHeight="1">
      <c r="A10" s="551"/>
      <c r="B10" s="235"/>
      <c r="C10" s="236"/>
      <c r="D10" s="236"/>
      <c r="E10" s="236"/>
      <c r="F10" s="237"/>
      <c r="G10" s="235"/>
      <c r="H10" s="238"/>
      <c r="I10" s="538"/>
    </row>
    <row r="11" spans="1:9" ht="17" customHeight="1">
      <c r="A11" s="539">
        <v>30</v>
      </c>
      <c r="B11" s="239"/>
      <c r="C11" s="239"/>
      <c r="D11" s="239"/>
      <c r="E11" s="239"/>
      <c r="F11" s="239"/>
      <c r="G11" s="404" t="s">
        <v>35</v>
      </c>
      <c r="H11" s="405"/>
      <c r="I11" s="544">
        <v>30</v>
      </c>
    </row>
    <row r="12" spans="1:9" ht="17" customHeight="1">
      <c r="A12" s="552"/>
      <c r="B12" s="404" t="s">
        <v>189</v>
      </c>
      <c r="C12" s="385"/>
      <c r="D12" s="385"/>
      <c r="E12" s="385"/>
      <c r="F12" s="386"/>
      <c r="G12" s="240"/>
      <c r="H12" s="241"/>
      <c r="I12" s="548"/>
    </row>
    <row r="13" spans="1:9" s="529" customFormat="1" ht="17" customHeight="1" thickBot="1">
      <c r="A13" s="553" t="s">
        <v>1</v>
      </c>
      <c r="B13" s="242"/>
      <c r="C13" s="243"/>
      <c r="D13" s="243"/>
      <c r="E13" s="243"/>
      <c r="F13" s="244"/>
      <c r="G13" s="245"/>
      <c r="H13" s="246"/>
      <c r="I13" s="550" t="s">
        <v>1</v>
      </c>
    </row>
    <row r="14" spans="1:9" ht="17" customHeight="1">
      <c r="A14" s="554"/>
      <c r="B14" s="556">
        <v>800548366</v>
      </c>
      <c r="C14" s="556"/>
      <c r="D14" s="556"/>
      <c r="E14" s="556"/>
      <c r="F14" s="556"/>
      <c r="G14" s="556"/>
      <c r="H14" s="557"/>
      <c r="I14" s="558"/>
    </row>
    <row r="15" spans="1:9" ht="17" customHeight="1">
      <c r="A15" s="559" t="s">
        <v>2</v>
      </c>
      <c r="B15" s="560"/>
      <c r="C15" s="561"/>
      <c r="D15" s="561"/>
      <c r="E15" s="561" t="s">
        <v>303</v>
      </c>
      <c r="F15" s="561"/>
      <c r="G15" s="561"/>
      <c r="H15" s="562"/>
      <c r="I15" s="563" t="s">
        <v>2</v>
      </c>
    </row>
    <row r="16" spans="1:9" ht="17" customHeight="1">
      <c r="A16" s="564"/>
      <c r="B16" s="560" t="s">
        <v>107</v>
      </c>
      <c r="C16" s="509" t="str">
        <f t="shared" ref="C16:H16" si="3">"# " &amp; VALUE(RIGHT(B16,2)+1)</f>
        <v># 6</v>
      </c>
      <c r="D16" s="509" t="str">
        <f t="shared" si="3"/>
        <v># 7</v>
      </c>
      <c r="E16" s="509" t="str">
        <f t="shared" si="3"/>
        <v># 8</v>
      </c>
      <c r="F16" s="509" t="str">
        <f t="shared" si="3"/>
        <v># 9</v>
      </c>
      <c r="G16" s="509" t="str">
        <f t="shared" si="3"/>
        <v># 10</v>
      </c>
      <c r="H16" s="565" t="str">
        <f t="shared" si="3"/>
        <v># 11</v>
      </c>
      <c r="I16" s="566"/>
    </row>
    <row r="17" spans="1:9" s="529" customFormat="1" ht="17" customHeight="1" thickBot="1">
      <c r="A17" s="553" t="s">
        <v>3</v>
      </c>
      <c r="B17" s="567" t="s">
        <v>24</v>
      </c>
      <c r="C17" s="568"/>
      <c r="D17" s="568"/>
      <c r="E17" s="568"/>
      <c r="F17" s="568"/>
      <c r="G17" s="568"/>
      <c r="H17" s="569"/>
      <c r="I17" s="550" t="s">
        <v>16</v>
      </c>
    </row>
    <row r="18" spans="1:9" s="529" customFormat="1" ht="17" customHeight="1">
      <c r="A18" s="553"/>
      <c r="B18" s="507" t="s">
        <v>17</v>
      </c>
      <c r="C18" s="546"/>
      <c r="D18" s="546"/>
      <c r="E18" s="546" t="s">
        <v>36</v>
      </c>
      <c r="F18" s="570"/>
      <c r="G18" s="571" t="s">
        <v>168</v>
      </c>
      <c r="H18" s="572" t="s">
        <v>74</v>
      </c>
      <c r="I18" s="573"/>
    </row>
    <row r="19" spans="1:9" ht="17" customHeight="1">
      <c r="A19" s="574" t="s">
        <v>2</v>
      </c>
      <c r="B19" s="540" t="s">
        <v>367</v>
      </c>
      <c r="C19" s="506" t="str">
        <f t="shared" ref="C19:F19" si="4">B76</f>
        <v># 2583</v>
      </c>
      <c r="D19" s="506" t="str">
        <f t="shared" si="4"/>
        <v># 2584</v>
      </c>
      <c r="E19" s="506" t="str">
        <f t="shared" si="4"/>
        <v># 2585</v>
      </c>
      <c r="F19" s="575" t="str">
        <f t="shared" si="4"/>
        <v># 2586</v>
      </c>
      <c r="G19" s="506" t="s">
        <v>122</v>
      </c>
      <c r="H19" s="542" t="s">
        <v>197</v>
      </c>
      <c r="I19" s="563" t="s">
        <v>2</v>
      </c>
    </row>
    <row r="20" spans="1:9" ht="17" customHeight="1">
      <c r="A20" s="576"/>
      <c r="B20" s="247" t="s">
        <v>54</v>
      </c>
      <c r="C20" s="248"/>
      <c r="D20" s="248"/>
      <c r="E20" s="248" t="s">
        <v>47</v>
      </c>
      <c r="F20" s="248"/>
      <c r="G20" s="249"/>
      <c r="H20" s="249"/>
      <c r="I20" s="577"/>
    </row>
    <row r="21" spans="1:9" s="529" customFormat="1" ht="17" customHeight="1" thickBot="1">
      <c r="A21" s="524" t="s">
        <v>4</v>
      </c>
      <c r="B21" s="250" t="s">
        <v>368</v>
      </c>
      <c r="C21" s="248" t="str">
        <f t="shared" ref="C21:H21" si="5">"# " &amp; VALUE(RIGHT(B21,4)+1)</f>
        <v># 1371</v>
      </c>
      <c r="D21" s="251" t="str">
        <f t="shared" si="5"/>
        <v># 1372</v>
      </c>
      <c r="E21" s="251" t="str">
        <f t="shared" si="5"/>
        <v># 1373</v>
      </c>
      <c r="F21" s="248" t="str">
        <f t="shared" si="5"/>
        <v># 1374</v>
      </c>
      <c r="G21" s="248" t="str">
        <f t="shared" si="5"/>
        <v># 1375</v>
      </c>
      <c r="H21" s="248" t="str">
        <f t="shared" si="5"/>
        <v># 1376</v>
      </c>
      <c r="I21" s="550" t="s">
        <v>4</v>
      </c>
    </row>
    <row r="22" spans="1:9" ht="17" customHeight="1">
      <c r="A22" s="578"/>
      <c r="B22" s="507" t="s">
        <v>369</v>
      </c>
      <c r="C22" s="579"/>
      <c r="D22" s="580" t="str">
        <f>D90</f>
        <v>養生之旅 湖北篇 TBC (5 EPI)</v>
      </c>
      <c r="E22" s="546"/>
      <c r="F22" s="570"/>
      <c r="G22" s="507">
        <v>800541970</v>
      </c>
      <c r="H22" s="581"/>
      <c r="I22" s="582"/>
    </row>
    <row r="23" spans="1:9" ht="17" customHeight="1">
      <c r="A23" s="583" t="s">
        <v>2</v>
      </c>
      <c r="B23" s="540" t="s">
        <v>150</v>
      </c>
      <c r="C23" s="542" t="str">
        <f>B91</f>
        <v># 1</v>
      </c>
      <c r="D23" s="506" t="str">
        <f>"# " &amp; VALUE(RIGHT(C23,2)+1)</f>
        <v># 2</v>
      </c>
      <c r="E23" s="506" t="str">
        <f>"# " &amp; VALUE(RIGHT(D23,2)+1)</f>
        <v># 3</v>
      </c>
      <c r="F23" s="575" t="str">
        <f>"# " &amp; VALUE(RIGHT(E23,2)+1)</f>
        <v># 4</v>
      </c>
      <c r="G23" s="584"/>
      <c r="H23" s="585"/>
      <c r="I23" s="586" t="s">
        <v>2</v>
      </c>
    </row>
    <row r="24" spans="1:9" ht="17" customHeight="1">
      <c r="A24" s="587"/>
      <c r="B24" s="588" t="s">
        <v>17</v>
      </c>
      <c r="C24" s="589"/>
      <c r="D24" s="590" t="s">
        <v>194</v>
      </c>
      <c r="E24" s="590"/>
      <c r="F24" s="591"/>
      <c r="G24" s="584"/>
      <c r="H24" s="585"/>
      <c r="I24" s="592"/>
    </row>
    <row r="25" spans="1:9" ht="17" customHeight="1">
      <c r="A25" s="587"/>
      <c r="B25" s="593" t="s">
        <v>17</v>
      </c>
      <c r="C25" s="594" t="s">
        <v>17</v>
      </c>
      <c r="D25" s="595" t="s">
        <v>17</v>
      </c>
      <c r="E25" s="595" t="s">
        <v>17</v>
      </c>
      <c r="F25" s="595" t="s">
        <v>17</v>
      </c>
      <c r="G25" s="410" t="s">
        <v>99</v>
      </c>
      <c r="H25" s="411"/>
      <c r="I25" s="592"/>
    </row>
    <row r="26" spans="1:9" ht="17" customHeight="1">
      <c r="A26" s="587"/>
      <c r="B26" s="565" t="str">
        <f>LEFT($H$35,5) &amp; " # " &amp; VALUE(RIGHT($H$35,3)-1)</f>
        <v>新聞掏寶  # 255</v>
      </c>
      <c r="C26" s="565" t="str">
        <f>B70</f>
        <v>美食新聞報道 # 98</v>
      </c>
      <c r="D26" s="584" t="str">
        <f>C70</f>
        <v>美食新聞報道 # 99</v>
      </c>
      <c r="E26" s="584" t="str">
        <f>D70</f>
        <v>美食新聞報道 (*港台篇) # 6</v>
      </c>
      <c r="F26" s="584" t="str">
        <f>E70</f>
        <v>冲遊泰國 #2</v>
      </c>
      <c r="G26" s="412" t="s">
        <v>100</v>
      </c>
      <c r="H26" s="413"/>
      <c r="I26" s="592"/>
    </row>
    <row r="27" spans="1:9" s="529" customFormat="1" ht="17" customHeight="1" thickBot="1">
      <c r="A27" s="596" t="s">
        <v>5</v>
      </c>
      <c r="B27" s="575"/>
      <c r="C27" s="565"/>
      <c r="D27" s="542"/>
      <c r="E27" s="542"/>
      <c r="F27" s="542"/>
      <c r="G27" s="584" t="s">
        <v>370</v>
      </c>
      <c r="H27" s="509" t="s">
        <v>371</v>
      </c>
      <c r="I27" s="597" t="s">
        <v>5</v>
      </c>
    </row>
    <row r="28" spans="1:9" ht="17" customHeight="1">
      <c r="A28" s="587"/>
      <c r="B28" s="510" t="s">
        <v>17</v>
      </c>
      <c r="C28" s="579"/>
      <c r="D28" s="508"/>
      <c r="E28" s="508"/>
      <c r="F28" s="616"/>
      <c r="G28" s="598"/>
      <c r="H28" s="585"/>
      <c r="I28" s="599"/>
    </row>
    <row r="29" spans="1:9" ht="17" customHeight="1">
      <c r="A29" s="600" t="s">
        <v>2</v>
      </c>
      <c r="B29" s="461" t="s">
        <v>372</v>
      </c>
      <c r="C29" s="584"/>
      <c r="D29" s="509" t="str">
        <f>D79</f>
        <v>TBC</v>
      </c>
      <c r="E29" s="509"/>
      <c r="F29" s="565"/>
      <c r="G29" s="601"/>
      <c r="H29" s="602"/>
      <c r="I29" s="586" t="s">
        <v>2</v>
      </c>
    </row>
    <row r="30" spans="1:9" ht="17" customHeight="1">
      <c r="A30" s="587"/>
      <c r="B30" s="560" t="s">
        <v>373</v>
      </c>
      <c r="C30" s="584" t="str">
        <f>"# " &amp; VALUE(RIGHT(C80,2)-1)</f>
        <v># 1</v>
      </c>
      <c r="D30" s="509" t="str">
        <f>"# " &amp; VALUE(RIGHT(D80,2)-1)</f>
        <v># 2</v>
      </c>
      <c r="E30" s="509" t="str">
        <f>"# " &amp; VALUE(RIGHT(E80,2)-1)</f>
        <v># 3</v>
      </c>
      <c r="F30" s="565" t="str">
        <f>E80</f>
        <v># 4</v>
      </c>
      <c r="G30" s="584"/>
      <c r="H30" s="585"/>
      <c r="I30" s="592"/>
    </row>
    <row r="31" spans="1:9" s="529" customFormat="1" ht="17" customHeight="1" thickBot="1">
      <c r="A31" s="596" t="s">
        <v>6</v>
      </c>
      <c r="B31" s="540"/>
      <c r="C31" s="542"/>
      <c r="D31" s="506"/>
      <c r="E31" s="506"/>
      <c r="F31" s="575"/>
      <c r="G31" s="603" t="s">
        <v>24</v>
      </c>
      <c r="H31" s="604"/>
      <c r="I31" s="605" t="s">
        <v>6</v>
      </c>
    </row>
    <row r="32" spans="1:9" ht="17" customHeight="1">
      <c r="A32" s="606"/>
      <c r="B32" s="510" t="s">
        <v>17</v>
      </c>
      <c r="C32" s="515"/>
      <c r="D32" s="546"/>
      <c r="E32" s="508" t="str">
        <f>$E$73</f>
        <v>東張西望  Scoop 2025</v>
      </c>
      <c r="F32" s="546"/>
      <c r="G32" s="515"/>
      <c r="H32" s="607"/>
      <c r="I32" s="577"/>
    </row>
    <row r="33" spans="1:9" ht="17" customHeight="1">
      <c r="A33" s="600" t="s">
        <v>2</v>
      </c>
      <c r="B33" s="506" t="str">
        <f>B9</f>
        <v># 173</v>
      </c>
      <c r="C33" s="506" t="str">
        <f>B74</f>
        <v># 174</v>
      </c>
      <c r="D33" s="506" t="str">
        <f>D9</f>
        <v># 175</v>
      </c>
      <c r="E33" s="506" t="str">
        <f>E9</f>
        <v># 176</v>
      </c>
      <c r="F33" s="506" t="str">
        <f>F9</f>
        <v># 177</v>
      </c>
      <c r="G33" s="506" t="str">
        <f>"# " &amp; VALUE(RIGHT(F33,3)+1)</f>
        <v># 178</v>
      </c>
      <c r="H33" s="506" t="str">
        <f>"# " &amp; VALUE(RIGHT(G33,3)+1)</f>
        <v># 179</v>
      </c>
      <c r="I33" s="563" t="s">
        <v>2</v>
      </c>
    </row>
    <row r="34" spans="1:9" ht="17" customHeight="1">
      <c r="A34" s="587"/>
      <c r="B34" s="510" t="s">
        <v>17</v>
      </c>
      <c r="C34" s="546"/>
      <c r="D34" s="509" t="s">
        <v>67</v>
      </c>
      <c r="E34" s="509"/>
      <c r="F34" s="509"/>
      <c r="G34" s="608" t="s">
        <v>20</v>
      </c>
      <c r="H34" s="329" t="s">
        <v>25</v>
      </c>
      <c r="I34" s="610"/>
    </row>
    <row r="35" spans="1:9" ht="17" customHeight="1">
      <c r="A35" s="587"/>
      <c r="B35" s="509" t="s">
        <v>374</v>
      </c>
      <c r="C35" s="509" t="str">
        <f>B61</f>
        <v># 1901</v>
      </c>
      <c r="D35" s="509" t="str">
        <f>C61</f>
        <v># 1902</v>
      </c>
      <c r="E35" s="509" t="str">
        <f>D61</f>
        <v># 1903</v>
      </c>
      <c r="F35" s="509" t="str">
        <f>E61</f>
        <v># 1904</v>
      </c>
      <c r="G35" s="611" t="s">
        <v>354</v>
      </c>
      <c r="H35" s="330" t="s">
        <v>375</v>
      </c>
      <c r="I35" s="610"/>
    </row>
    <row r="36" spans="1:9" s="529" customFormat="1" ht="17" customHeight="1" thickBot="1">
      <c r="A36" s="596" t="s">
        <v>7</v>
      </c>
      <c r="B36" s="509"/>
      <c r="C36" s="509"/>
      <c r="D36" s="506"/>
      <c r="E36" s="506"/>
      <c r="F36" s="613">
        <v>1255</v>
      </c>
      <c r="G36" s="541"/>
      <c r="H36" s="328" t="s">
        <v>26</v>
      </c>
      <c r="I36" s="523" t="s">
        <v>7</v>
      </c>
    </row>
    <row r="37" spans="1:9" ht="17" customHeight="1">
      <c r="A37" s="615"/>
      <c r="B37" s="510" t="s">
        <v>17</v>
      </c>
      <c r="C37" s="508"/>
      <c r="D37" s="508"/>
      <c r="E37" s="508" t="s">
        <v>47</v>
      </c>
      <c r="F37" s="616"/>
      <c r="G37" s="617" t="s">
        <v>201</v>
      </c>
      <c r="H37" s="618" t="s">
        <v>159</v>
      </c>
      <c r="I37" s="619"/>
    </row>
    <row r="38" spans="1:9" ht="17" customHeight="1">
      <c r="A38" s="576"/>
      <c r="B38" s="509" t="str">
        <f>B21</f>
        <v># 1370</v>
      </c>
      <c r="C38" s="509" t="str">
        <f>C21</f>
        <v># 1371</v>
      </c>
      <c r="D38" s="509" t="str">
        <f t="shared" ref="D38:F38" si="6">"# " &amp; VALUE(RIGHT(C38,4)+1)</f>
        <v># 1372</v>
      </c>
      <c r="E38" s="509" t="str">
        <f t="shared" si="6"/>
        <v># 1373</v>
      </c>
      <c r="F38" s="565" t="str">
        <f t="shared" si="6"/>
        <v># 1374</v>
      </c>
      <c r="G38" s="611" t="s">
        <v>376</v>
      </c>
      <c r="I38" s="610"/>
    </row>
    <row r="39" spans="1:9" ht="17" customHeight="1">
      <c r="A39" s="559" t="s">
        <v>2</v>
      </c>
      <c r="B39" s="506"/>
      <c r="C39" s="506"/>
      <c r="D39" s="506"/>
      <c r="E39" s="506"/>
      <c r="F39" s="621">
        <v>1320</v>
      </c>
      <c r="G39" s="622" t="s">
        <v>203</v>
      </c>
      <c r="H39" s="623" t="s">
        <v>377</v>
      </c>
      <c r="I39" s="624" t="s">
        <v>2</v>
      </c>
    </row>
    <row r="40" spans="1:9" ht="17" customHeight="1">
      <c r="A40" s="625"/>
      <c r="B40" s="255" t="s">
        <v>53</v>
      </c>
      <c r="C40" s="256"/>
      <c r="D40" s="239"/>
      <c r="E40" s="249"/>
      <c r="F40" s="249"/>
      <c r="G40" s="252" t="s">
        <v>51</v>
      </c>
      <c r="H40" s="626" t="s">
        <v>158</v>
      </c>
      <c r="I40" s="610"/>
    </row>
    <row r="41" spans="1:9" ht="17" customHeight="1" thickBot="1">
      <c r="A41" s="576"/>
      <c r="B41" s="257"/>
      <c r="C41" s="248"/>
      <c r="D41" s="258" t="s">
        <v>205</v>
      </c>
      <c r="E41" s="248"/>
      <c r="F41" s="248"/>
      <c r="G41" s="253" t="s">
        <v>378</v>
      </c>
      <c r="H41" s="626"/>
      <c r="I41" s="610"/>
    </row>
    <row r="42" spans="1:9" s="529" customFormat="1" ht="17" customHeight="1" thickBot="1">
      <c r="A42" s="628" t="s">
        <v>8</v>
      </c>
      <c r="B42" s="257" t="s">
        <v>379</v>
      </c>
      <c r="C42" s="248" t="str">
        <f>"# " &amp; VALUE(RIGHT(B42,4)+1)</f>
        <v># 1747</v>
      </c>
      <c r="D42" s="248" t="str">
        <f>"# " &amp; VALUE(RIGHT(C42,4)+1)</f>
        <v># 1748</v>
      </c>
      <c r="E42" s="248" t="str">
        <f>"# " &amp; VALUE(RIGHT(D42,4)+1)</f>
        <v># 1749</v>
      </c>
      <c r="F42" s="248" t="str">
        <f>"# " &amp; VALUE(RIGHT(E42,4)+1)</f>
        <v># 1750</v>
      </c>
      <c r="G42" s="254" t="s">
        <v>21</v>
      </c>
      <c r="H42" s="629"/>
      <c r="I42" s="523" t="s">
        <v>8</v>
      </c>
    </row>
    <row r="43" spans="1:9" ht="17" customHeight="1">
      <c r="A43" s="606"/>
      <c r="B43" s="257"/>
      <c r="C43" s="248"/>
      <c r="D43" s="248"/>
      <c r="E43" s="248"/>
      <c r="F43" s="259">
        <v>1405</v>
      </c>
      <c r="G43" s="617" t="s">
        <v>69</v>
      </c>
      <c r="H43" s="547" t="s">
        <v>69</v>
      </c>
      <c r="I43" s="599"/>
    </row>
    <row r="44" spans="1:9" ht="17" customHeight="1">
      <c r="A44" s="587"/>
      <c r="B44" s="507" t="s">
        <v>17</v>
      </c>
      <c r="C44" s="546"/>
      <c r="D44" s="546"/>
      <c r="E44" s="546" t="s">
        <v>36</v>
      </c>
      <c r="F44" s="546"/>
      <c r="G44" s="410" t="s">
        <v>380</v>
      </c>
      <c r="H44" s="460"/>
      <c r="I44" s="592"/>
    </row>
    <row r="45" spans="1:9" ht="17" customHeight="1">
      <c r="A45" s="631" t="s">
        <v>2</v>
      </c>
      <c r="B45" s="542" t="str">
        <f>B19</f>
        <v># 2582</v>
      </c>
      <c r="C45" s="509" t="str">
        <f>C19</f>
        <v># 2583</v>
      </c>
      <c r="D45" s="509" t="str">
        <f>C76</f>
        <v># 2584</v>
      </c>
      <c r="E45" s="509" t="str">
        <f>D76</f>
        <v># 2585</v>
      </c>
      <c r="F45" s="509" t="str">
        <f>E76</f>
        <v># 2586</v>
      </c>
      <c r="G45" s="541" t="s">
        <v>381</v>
      </c>
      <c r="H45" s="614" t="s">
        <v>382</v>
      </c>
      <c r="I45" s="586" t="s">
        <v>2</v>
      </c>
    </row>
    <row r="46" spans="1:9" ht="17" customHeight="1">
      <c r="A46" s="632"/>
      <c r="B46" s="510" t="s">
        <v>17</v>
      </c>
      <c r="C46" s="508"/>
      <c r="D46" s="508"/>
      <c r="E46" s="508"/>
      <c r="F46" s="508"/>
      <c r="G46" s="124" t="s">
        <v>20</v>
      </c>
      <c r="H46" s="633" t="s">
        <v>23</v>
      </c>
      <c r="I46" s="634"/>
    </row>
    <row r="47" spans="1:9" s="529" customFormat="1" ht="17" customHeight="1" thickBot="1">
      <c r="A47" s="635">
        <v>1500</v>
      </c>
      <c r="B47" s="636"/>
      <c r="C47" s="509"/>
      <c r="D47" s="509" t="str">
        <f>D85</f>
        <v>相思令 Everlasting Longing (30 EPI)</v>
      </c>
      <c r="E47" s="509"/>
      <c r="F47" s="509"/>
      <c r="G47" s="459" t="s">
        <v>341</v>
      </c>
      <c r="H47" s="485" t="s">
        <v>383</v>
      </c>
      <c r="I47" s="637">
        <v>1500</v>
      </c>
    </row>
    <row r="48" spans="1:9" ht="17" customHeight="1">
      <c r="A48" s="638"/>
      <c r="B48" s="560" t="s">
        <v>373</v>
      </c>
      <c r="C48" s="509" t="str">
        <f>B86</f>
        <v># 26</v>
      </c>
      <c r="D48" s="509" t="str">
        <f>C86</f>
        <v># 27</v>
      </c>
      <c r="E48" s="509" t="str">
        <f>D86</f>
        <v># 28</v>
      </c>
      <c r="F48" s="509" t="str">
        <f>E86</f>
        <v># 29</v>
      </c>
      <c r="G48" s="458"/>
      <c r="H48" s="633" t="s">
        <v>23</v>
      </c>
      <c r="I48" s="639"/>
    </row>
    <row r="49" spans="1:9" ht="17" customHeight="1">
      <c r="A49" s="640">
        <v>30</v>
      </c>
      <c r="B49" s="540"/>
      <c r="C49" s="506"/>
      <c r="D49" s="506"/>
      <c r="E49" s="506"/>
      <c r="F49" s="506"/>
      <c r="G49" s="457"/>
      <c r="H49" s="611" t="s">
        <v>384</v>
      </c>
      <c r="I49" s="586" t="s">
        <v>2</v>
      </c>
    </row>
    <row r="50" spans="1:9" ht="17" customHeight="1">
      <c r="A50" s="632"/>
      <c r="B50" s="588" t="s">
        <v>17</v>
      </c>
      <c r="C50" s="642"/>
      <c r="D50" s="643" t="s">
        <v>194</v>
      </c>
      <c r="E50" s="590"/>
      <c r="F50" s="591"/>
      <c r="G50" s="124" t="s">
        <v>20</v>
      </c>
      <c r="H50" s="633" t="s">
        <v>23</v>
      </c>
      <c r="I50" s="592"/>
    </row>
    <row r="51" spans="1:9" ht="17" customHeight="1">
      <c r="A51" s="632"/>
      <c r="B51" s="510" t="s">
        <v>369</v>
      </c>
      <c r="C51" s="508"/>
      <c r="D51" s="580" t="str">
        <f>D22</f>
        <v>養生之旅 湖北篇 TBC (5 EPI)</v>
      </c>
      <c r="E51" s="546"/>
      <c r="F51" s="546"/>
      <c r="G51" s="138"/>
      <c r="H51" s="601" t="s">
        <v>385</v>
      </c>
      <c r="I51" s="592"/>
    </row>
    <row r="52" spans="1:9" s="529" customFormat="1" ht="17" customHeight="1" thickBot="1">
      <c r="A52" s="635">
        <v>1600</v>
      </c>
      <c r="B52" s="540" t="str">
        <f>B23</f>
        <v># 10</v>
      </c>
      <c r="C52" s="542" t="str">
        <f>C23</f>
        <v># 1</v>
      </c>
      <c r="D52" s="506" t="str">
        <f>"# " &amp; VALUE(RIGHT(C52,2)+1)</f>
        <v># 2</v>
      </c>
      <c r="E52" s="506" t="str">
        <f>"# " &amp; VALUE(RIGHT(D52,2)+1)</f>
        <v># 3</v>
      </c>
      <c r="F52" s="506" t="str">
        <f>"# " &amp; VALUE(RIGHT(E52,2)+1)</f>
        <v># 4</v>
      </c>
      <c r="G52" s="456" t="s">
        <v>347</v>
      </c>
      <c r="H52" s="645"/>
      <c r="I52" s="637">
        <v>1600</v>
      </c>
    </row>
    <row r="53" spans="1:9" ht="17" customHeight="1">
      <c r="A53" s="530"/>
      <c r="B53" s="646" t="s">
        <v>103</v>
      </c>
      <c r="C53" s="595" t="s">
        <v>89</v>
      </c>
      <c r="D53" s="532" t="s">
        <v>92</v>
      </c>
      <c r="E53" s="594" t="s">
        <v>386</v>
      </c>
      <c r="F53" s="595" t="s">
        <v>105</v>
      </c>
      <c r="G53" s="455"/>
      <c r="H53" s="633" t="s">
        <v>23</v>
      </c>
      <c r="I53" s="582"/>
    </row>
    <row r="54" spans="1:9" ht="17" customHeight="1">
      <c r="A54" s="551"/>
      <c r="B54" s="648" t="s">
        <v>212</v>
      </c>
      <c r="C54" s="649" t="s">
        <v>213</v>
      </c>
      <c r="D54" s="650" t="s">
        <v>214</v>
      </c>
      <c r="E54" s="651" t="s">
        <v>387</v>
      </c>
      <c r="F54" s="652" t="s">
        <v>216</v>
      </c>
      <c r="G54" s="147"/>
      <c r="H54" s="654"/>
      <c r="I54" s="655"/>
    </row>
    <row r="55" spans="1:9" ht="16.75" customHeight="1">
      <c r="A55" s="539">
        <v>30</v>
      </c>
      <c r="B55" s="540" t="s">
        <v>388</v>
      </c>
      <c r="C55" s="542" t="s">
        <v>224</v>
      </c>
      <c r="D55" s="542" t="s">
        <v>323</v>
      </c>
      <c r="E55" s="542" t="s">
        <v>70</v>
      </c>
      <c r="F55" s="542" t="s">
        <v>107</v>
      </c>
      <c r="G55" s="454"/>
      <c r="H55" s="584" t="s">
        <v>389</v>
      </c>
      <c r="I55" s="657">
        <v>30</v>
      </c>
    </row>
    <row r="56" spans="1:9" ht="17" customHeight="1">
      <c r="A56" s="551"/>
      <c r="B56" s="658" t="s">
        <v>20</v>
      </c>
      <c r="C56" s="659" t="s">
        <v>220</v>
      </c>
      <c r="D56" s="660" t="s">
        <v>221</v>
      </c>
      <c r="E56" s="406" t="s">
        <v>113</v>
      </c>
      <c r="F56" s="407"/>
      <c r="G56" s="124" t="s">
        <v>20</v>
      </c>
      <c r="H56" s="620"/>
      <c r="I56" s="634"/>
    </row>
    <row r="57" spans="1:9" ht="17" customHeight="1">
      <c r="A57" s="551"/>
      <c r="B57" s="611" t="s">
        <v>354</v>
      </c>
      <c r="C57" s="565" t="s">
        <v>130</v>
      </c>
      <c r="D57" s="509" t="s">
        <v>72</v>
      </c>
      <c r="E57" s="396" t="s">
        <v>222</v>
      </c>
      <c r="F57" s="397"/>
      <c r="G57" s="739" t="s">
        <v>390</v>
      </c>
      <c r="H57" s="662"/>
      <c r="I57" s="634"/>
    </row>
    <row r="58" spans="1:9" s="529" customFormat="1" ht="17" customHeight="1" thickBot="1">
      <c r="A58" s="663">
        <v>1700</v>
      </c>
      <c r="B58" s="664"/>
      <c r="C58" s="506" t="s">
        <v>122</v>
      </c>
      <c r="D58" s="542" t="s">
        <v>197</v>
      </c>
      <c r="E58" s="584" t="s">
        <v>106</v>
      </c>
      <c r="F58" s="506" t="str">
        <f>"# " &amp; VALUE(RIGHT(E58,2)+1)</f>
        <v># 12</v>
      </c>
      <c r="G58" s="453"/>
      <c r="H58" s="129"/>
      <c r="I58" s="637">
        <v>1700</v>
      </c>
    </row>
    <row r="59" spans="1:9" ht="17" customHeight="1">
      <c r="A59" s="578"/>
      <c r="B59" s="546" t="s">
        <v>60</v>
      </c>
      <c r="C59" s="667"/>
      <c r="D59" s="581"/>
      <c r="E59" s="581"/>
      <c r="F59" s="593"/>
      <c r="G59" s="667" t="s">
        <v>20</v>
      </c>
      <c r="H59" s="633" t="s">
        <v>23</v>
      </c>
      <c r="I59" s="582"/>
    </row>
    <row r="60" spans="1:9" ht="17" customHeight="1">
      <c r="A60" s="632"/>
      <c r="B60" s="594"/>
      <c r="C60" s="509"/>
      <c r="D60" s="668" t="s">
        <v>59</v>
      </c>
      <c r="E60" s="515"/>
      <c r="F60" s="705"/>
      <c r="G60" s="509" t="s">
        <v>350</v>
      </c>
      <c r="H60" s="682" t="s">
        <v>375</v>
      </c>
      <c r="I60" s="634"/>
    </row>
    <row r="61" spans="1:9" ht="17" customHeight="1">
      <c r="A61" s="640">
        <v>30</v>
      </c>
      <c r="B61" s="506" t="s">
        <v>391</v>
      </c>
      <c r="C61" s="506" t="str">
        <f>"# " &amp; VALUE(RIGHT(B61,4)+1)</f>
        <v># 1902</v>
      </c>
      <c r="D61" s="506" t="str">
        <f>"# " &amp; VALUE(RIGHT(C61,4)+1)</f>
        <v># 1903</v>
      </c>
      <c r="E61" s="509" t="str">
        <f>"# " &amp; VALUE(RIGHT(D61,4)+1)</f>
        <v># 1904</v>
      </c>
      <c r="F61" s="575" t="str">
        <f>"# " &amp; VALUE(RIGHT(E61,4)+1)</f>
        <v># 1905</v>
      </c>
      <c r="G61" s="452"/>
      <c r="H61" s="160"/>
      <c r="I61" s="657">
        <v>30</v>
      </c>
    </row>
    <row r="62" spans="1:9" ht="17" customHeight="1">
      <c r="A62" s="671"/>
      <c r="B62" s="510" t="s">
        <v>328</v>
      </c>
      <c r="C62" s="581"/>
      <c r="D62" s="581"/>
      <c r="E62" s="581"/>
      <c r="F62" s="581"/>
      <c r="G62" s="672">
        <v>1745</v>
      </c>
      <c r="H62" s="286" t="s">
        <v>50</v>
      </c>
      <c r="I62" s="634"/>
    </row>
    <row r="63" spans="1:9" ht="17" customHeight="1">
      <c r="A63" s="632"/>
      <c r="B63" s="531"/>
      <c r="C63" s="594"/>
      <c r="D63" s="673" t="s">
        <v>329</v>
      </c>
      <c r="E63" s="668"/>
      <c r="F63" s="674"/>
      <c r="G63" s="608" t="s">
        <v>20</v>
      </c>
      <c r="H63" s="258" t="s">
        <v>392</v>
      </c>
      <c r="I63" s="634"/>
    </row>
    <row r="64" spans="1:9" s="529" customFormat="1" ht="17" customHeight="1" thickBot="1">
      <c r="A64" s="635">
        <v>1800</v>
      </c>
      <c r="B64" s="560" t="s">
        <v>393</v>
      </c>
      <c r="C64" s="509" t="str">
        <f>"# " &amp; VALUE(RIGHT(B64,2)+1)</f>
        <v># 9</v>
      </c>
      <c r="D64" s="509" t="str">
        <f>"# " &amp; VALUE(RIGHT(C64,2)+1)</f>
        <v># 10</v>
      </c>
      <c r="E64" s="509" t="str">
        <f>"# " &amp; VALUE(RIGHT(D64,2)+1)</f>
        <v># 11</v>
      </c>
      <c r="F64" s="509" t="str">
        <f>"# " &amp; VALUE(RIGHT(E64,2)+1)</f>
        <v># 12</v>
      </c>
      <c r="G64" s="611" t="s">
        <v>351</v>
      </c>
      <c r="H64" s="328" t="s">
        <v>45</v>
      </c>
      <c r="I64" s="637">
        <v>1800</v>
      </c>
    </row>
    <row r="65" spans="1:9" ht="17" customHeight="1">
      <c r="A65" s="632"/>
      <c r="B65" s="560"/>
      <c r="C65" s="509"/>
      <c r="D65" s="509"/>
      <c r="E65" s="509"/>
      <c r="F65" s="565"/>
      <c r="G65" s="398" t="s">
        <v>229</v>
      </c>
      <c r="H65" s="399"/>
      <c r="I65" s="548"/>
    </row>
    <row r="66" spans="1:9" ht="17" customHeight="1" thickBot="1">
      <c r="A66" s="640">
        <v>30</v>
      </c>
      <c r="B66" s="675"/>
      <c r="C66" s="549"/>
      <c r="D66" s="549"/>
      <c r="E66" s="549"/>
      <c r="F66" s="677"/>
      <c r="G66" s="676" t="str">
        <f>E58</f>
        <v># 11</v>
      </c>
      <c r="H66" s="678" t="str">
        <f>F58</f>
        <v># 12</v>
      </c>
      <c r="I66" s="544">
        <v>30</v>
      </c>
    </row>
    <row r="67" spans="1:9" ht="17" customHeight="1">
      <c r="A67" s="632"/>
      <c r="B67" s="384" t="s">
        <v>230</v>
      </c>
      <c r="C67" s="385"/>
      <c r="D67" s="385"/>
      <c r="E67" s="385"/>
      <c r="F67" s="386"/>
      <c r="G67" s="387" t="s">
        <v>231</v>
      </c>
      <c r="H67" s="388"/>
      <c r="I67" s="548"/>
    </row>
    <row r="68" spans="1:9" s="529" customFormat="1" ht="12.65" customHeight="1" thickBot="1">
      <c r="A68" s="635">
        <v>1900</v>
      </c>
      <c r="B68" s="260"/>
      <c r="C68" s="260"/>
      <c r="D68" s="260"/>
      <c r="E68" s="260"/>
      <c r="F68" s="244">
        <v>1900</v>
      </c>
      <c r="G68" s="261"/>
      <c r="H68" s="262"/>
      <c r="I68" s="679">
        <v>1900</v>
      </c>
    </row>
    <row r="69" spans="1:9" s="529" customFormat="1" ht="17" customHeight="1">
      <c r="A69" s="663"/>
      <c r="B69" s="252" t="s">
        <v>61</v>
      </c>
      <c r="C69" s="252" t="s">
        <v>61</v>
      </c>
      <c r="D69" s="252" t="s">
        <v>96</v>
      </c>
      <c r="E69" s="263" t="s">
        <v>331</v>
      </c>
      <c r="F69" s="264" t="s">
        <v>62</v>
      </c>
      <c r="G69" s="265" t="s">
        <v>79</v>
      </c>
      <c r="H69" s="266" t="s">
        <v>108</v>
      </c>
      <c r="I69" s="639"/>
    </row>
    <row r="70" spans="1:9" s="529" customFormat="1" ht="17" customHeight="1">
      <c r="A70" s="663"/>
      <c r="B70" s="267" t="s">
        <v>394</v>
      </c>
      <c r="C70" s="267" t="s">
        <v>395</v>
      </c>
      <c r="D70" s="267" t="s">
        <v>396</v>
      </c>
      <c r="E70" s="268" t="s">
        <v>397</v>
      </c>
      <c r="F70" s="269" t="s">
        <v>398</v>
      </c>
      <c r="G70" s="270" t="s">
        <v>385</v>
      </c>
      <c r="H70" s="271" t="s">
        <v>399</v>
      </c>
      <c r="I70" s="683"/>
    </row>
    <row r="71" spans="1:9" s="529" customFormat="1" ht="17" customHeight="1">
      <c r="A71" s="551">
        <v>30</v>
      </c>
      <c r="B71" s="272" t="s">
        <v>63</v>
      </c>
      <c r="C71" s="272" t="s">
        <v>63</v>
      </c>
      <c r="D71" s="273" t="s">
        <v>132</v>
      </c>
      <c r="E71" s="274" t="s">
        <v>338</v>
      </c>
      <c r="F71" s="275" t="s">
        <v>238</v>
      </c>
      <c r="G71" s="276" t="s">
        <v>80</v>
      </c>
      <c r="H71" s="277" t="s">
        <v>109</v>
      </c>
      <c r="I71" s="634">
        <v>30</v>
      </c>
    </row>
    <row r="72" spans="1:9" s="529" customFormat="1" ht="17" customHeight="1">
      <c r="A72" s="551"/>
      <c r="B72" s="278">
        <v>800653411</v>
      </c>
      <c r="C72" s="279"/>
      <c r="D72" s="280" t="s">
        <v>194</v>
      </c>
      <c r="E72" s="280"/>
      <c r="F72" s="281">
        <v>1935</v>
      </c>
      <c r="G72" s="282"/>
      <c r="H72" s="283">
        <v>1935</v>
      </c>
      <c r="I72" s="634"/>
    </row>
    <row r="73" spans="1:9" ht="17" customHeight="1">
      <c r="A73" s="687"/>
      <c r="B73" s="284" t="s">
        <v>52</v>
      </c>
      <c r="C73" s="249"/>
      <c r="D73" s="249"/>
      <c r="E73" s="258" t="s">
        <v>239</v>
      </c>
      <c r="F73" s="249"/>
      <c r="G73" s="249"/>
      <c r="H73" s="249"/>
      <c r="I73" s="688"/>
    </row>
    <row r="74" spans="1:9" s="529" customFormat="1" ht="17" customHeight="1" thickBot="1">
      <c r="A74" s="663">
        <v>2000</v>
      </c>
      <c r="B74" s="257" t="s">
        <v>400</v>
      </c>
      <c r="C74" s="251" t="str">
        <f t="shared" ref="C74:H74" si="7">"# " &amp; VALUE(RIGHT(B74,3)+1)</f>
        <v># 175</v>
      </c>
      <c r="D74" s="251" t="str">
        <f t="shared" si="7"/>
        <v># 176</v>
      </c>
      <c r="E74" s="251" t="str">
        <f t="shared" si="7"/>
        <v># 177</v>
      </c>
      <c r="F74" s="251" t="str">
        <f t="shared" si="7"/>
        <v># 178</v>
      </c>
      <c r="G74" s="251" t="str">
        <f t="shared" si="7"/>
        <v># 179</v>
      </c>
      <c r="H74" s="251" t="str">
        <f t="shared" si="7"/>
        <v># 180</v>
      </c>
      <c r="I74" s="637">
        <v>2000</v>
      </c>
    </row>
    <row r="75" spans="1:9" s="529" customFormat="1" ht="17" customHeight="1">
      <c r="A75" s="689"/>
      <c r="B75" s="284" t="s">
        <v>75</v>
      </c>
      <c r="C75" s="285" t="s">
        <v>22</v>
      </c>
      <c r="D75" s="286"/>
      <c r="E75" s="286" t="s">
        <v>241</v>
      </c>
      <c r="F75" s="287"/>
      <c r="G75" s="475" t="s">
        <v>383</v>
      </c>
      <c r="H75" s="474" t="s">
        <v>171</v>
      </c>
      <c r="I75" s="690"/>
    </row>
    <row r="76" spans="1:9" ht="17" customHeight="1">
      <c r="A76" s="551">
        <v>30</v>
      </c>
      <c r="B76" s="257" t="s">
        <v>401</v>
      </c>
      <c r="C76" s="248" t="str">
        <f>"# " &amp; VALUE(RIGHT(B76,4)+1)</f>
        <v># 2584</v>
      </c>
      <c r="D76" s="248" t="str">
        <f>"# " &amp; VALUE(RIGHT(C76,4)+1)</f>
        <v># 2585</v>
      </c>
      <c r="E76" s="248" t="str">
        <f>"# " &amp; VALUE(RIGHT(D76,4)+1)</f>
        <v># 2586</v>
      </c>
      <c r="F76" s="248" t="str">
        <f>"# " &amp; VALUE(RIGHT(E76,4)+1)</f>
        <v># 2587</v>
      </c>
      <c r="G76" s="346" t="s">
        <v>243</v>
      </c>
      <c r="H76" s="473"/>
      <c r="I76" s="544">
        <v>30</v>
      </c>
    </row>
    <row r="77" spans="1:9" ht="17" customHeight="1">
      <c r="A77" s="545"/>
      <c r="B77" s="284" t="s">
        <v>402</v>
      </c>
      <c r="C77" s="286"/>
      <c r="D77" s="287" t="s">
        <v>22</v>
      </c>
      <c r="E77" s="290"/>
      <c r="F77" s="291"/>
      <c r="G77" s="326" t="s">
        <v>171</v>
      </c>
      <c r="H77" s="473" t="s">
        <v>403</v>
      </c>
      <c r="I77" s="692"/>
    </row>
    <row r="78" spans="1:9" ht="17" customHeight="1" thickBot="1">
      <c r="A78" s="551"/>
      <c r="B78" s="255"/>
      <c r="C78" s="256"/>
      <c r="D78" s="248"/>
      <c r="E78" s="248"/>
      <c r="F78" s="293"/>
      <c r="G78" s="472" t="s">
        <v>404</v>
      </c>
      <c r="H78" s="473" t="s">
        <v>343</v>
      </c>
      <c r="I78" s="548"/>
    </row>
    <row r="79" spans="1:9" s="529" customFormat="1" ht="17" customHeight="1" thickBot="1">
      <c r="A79" s="693">
        <v>2100</v>
      </c>
      <c r="B79" s="257"/>
      <c r="C79" s="352"/>
      <c r="D79" s="451" t="s">
        <v>250</v>
      </c>
      <c r="E79" s="248"/>
      <c r="F79" s="293"/>
      <c r="G79" s="346" t="s">
        <v>344</v>
      </c>
      <c r="H79" s="471"/>
      <c r="I79" s="679">
        <v>2100</v>
      </c>
    </row>
    <row r="80" spans="1:9" s="529" customFormat="1" ht="17" customHeight="1">
      <c r="A80" s="638"/>
      <c r="B80" s="248" t="s">
        <v>70</v>
      </c>
      <c r="C80" s="248" t="str">
        <f>"# " &amp; VALUE(RIGHT(B80,2)+1)</f>
        <v># 2</v>
      </c>
      <c r="D80" s="248" t="str">
        <f>"# " &amp; VALUE(RIGHT(C80,2)+1)</f>
        <v># 3</v>
      </c>
      <c r="E80" s="248" t="str">
        <f>"# " &amp; VALUE(RIGHT(D80,2)+1)</f>
        <v># 4</v>
      </c>
      <c r="F80" s="293" t="str">
        <f>"# " &amp; VALUE(RIGHT(E80,2)+1)</f>
        <v># 5</v>
      </c>
      <c r="G80" s="470" t="s">
        <v>171</v>
      </c>
      <c r="H80" s="490" t="s">
        <v>346</v>
      </c>
      <c r="I80" s="690"/>
    </row>
    <row r="81" spans="1:9" s="529" customFormat="1" ht="17" customHeight="1">
      <c r="A81" s="694"/>
      <c r="B81" s="248"/>
      <c r="C81" s="248"/>
      <c r="D81" s="248"/>
      <c r="E81" s="248"/>
      <c r="F81" s="293"/>
      <c r="G81" s="503"/>
      <c r="H81" s="297"/>
      <c r="I81" s="695"/>
    </row>
    <row r="82" spans="1:9" ht="17" customHeight="1">
      <c r="A82" s="640">
        <v>30</v>
      </c>
      <c r="B82" s="248"/>
      <c r="C82" s="248"/>
      <c r="D82" s="248"/>
      <c r="E82" s="248"/>
      <c r="F82" s="293"/>
      <c r="G82" s="248" t="s">
        <v>389</v>
      </c>
      <c r="H82" s="469" t="s">
        <v>405</v>
      </c>
      <c r="I82" s="544">
        <v>30</v>
      </c>
    </row>
    <row r="83" spans="1:9" ht="17" customHeight="1">
      <c r="A83" s="632"/>
      <c r="B83" s="284" t="s">
        <v>97</v>
      </c>
      <c r="C83" s="286"/>
      <c r="D83" s="287" t="s">
        <v>22</v>
      </c>
      <c r="E83" s="290"/>
      <c r="F83" s="291"/>
      <c r="G83" s="248" t="s">
        <v>250</v>
      </c>
      <c r="H83" s="299" t="s">
        <v>170</v>
      </c>
      <c r="I83" s="548"/>
    </row>
    <row r="84" spans="1:9" ht="17" customHeight="1">
      <c r="A84" s="632"/>
      <c r="B84" s="255"/>
      <c r="C84" s="256"/>
      <c r="D84" s="248"/>
      <c r="E84" s="248"/>
      <c r="F84" s="293"/>
      <c r="G84" s="239"/>
      <c r="H84" s="299"/>
      <c r="I84" s="548"/>
    </row>
    <row r="85" spans="1:9" s="529" customFormat="1" ht="17" customHeight="1" thickBot="1">
      <c r="A85" s="635">
        <v>2200</v>
      </c>
      <c r="B85" s="257"/>
      <c r="C85" s="352"/>
      <c r="D85" s="248" t="s">
        <v>249</v>
      </c>
      <c r="E85" s="248"/>
      <c r="F85" s="293"/>
      <c r="G85" s="310"/>
      <c r="H85" s="498"/>
      <c r="I85" s="679">
        <v>2200</v>
      </c>
    </row>
    <row r="86" spans="1:9" s="529" customFormat="1" ht="17" customHeight="1">
      <c r="A86" s="694"/>
      <c r="B86" s="257" t="s">
        <v>406</v>
      </c>
      <c r="C86" s="248" t="str">
        <f>"# " &amp; VALUE(RIGHT(B86,2)+1)</f>
        <v># 27</v>
      </c>
      <c r="D86" s="248" t="str">
        <f>"# " &amp; VALUE(RIGHT(C86,2)+1)</f>
        <v># 28</v>
      </c>
      <c r="E86" s="248" t="str">
        <f>"# " &amp; VALUE(RIGHT(D86,2)+1)</f>
        <v># 29</v>
      </c>
      <c r="F86" s="248" t="str">
        <f>"# " &amp; VALUE(RIGHT(E86,2)+1)</f>
        <v># 30</v>
      </c>
      <c r="G86" s="468" t="s">
        <v>348</v>
      </c>
      <c r="H86" s="467"/>
      <c r="I86" s="639"/>
    </row>
    <row r="87" spans="1:9" s="529" customFormat="1" ht="17" customHeight="1">
      <c r="A87" s="694"/>
      <c r="B87" s="257"/>
      <c r="C87" s="248"/>
      <c r="D87" s="248"/>
      <c r="E87" s="248"/>
      <c r="F87" s="248"/>
      <c r="G87" s="450" t="s">
        <v>349</v>
      </c>
      <c r="H87" s="414"/>
      <c r="I87" s="683"/>
    </row>
    <row r="88" spans="1:9" ht="17" customHeight="1">
      <c r="A88" s="640">
        <v>30</v>
      </c>
      <c r="B88" s="302"/>
      <c r="C88" s="251"/>
      <c r="D88" s="251"/>
      <c r="E88" s="251"/>
      <c r="F88" s="251"/>
      <c r="G88" s="464" t="s">
        <v>107</v>
      </c>
      <c r="H88" s="463" t="s">
        <v>323</v>
      </c>
      <c r="I88" s="657">
        <v>30</v>
      </c>
    </row>
    <row r="89" spans="1:9" ht="17" customHeight="1">
      <c r="A89" s="671"/>
      <c r="B89" s="347" t="s">
        <v>250</v>
      </c>
      <c r="C89" s="348"/>
      <c r="D89" s="239"/>
      <c r="E89" s="306"/>
      <c r="F89" s="306"/>
      <c r="G89" s="252" t="s">
        <v>176</v>
      </c>
      <c r="H89" s="462" t="s">
        <v>83</v>
      </c>
      <c r="I89" s="634"/>
    </row>
    <row r="90" spans="1:9" ht="17" customHeight="1">
      <c r="A90" s="632"/>
      <c r="B90" s="306"/>
      <c r="C90" s="348"/>
      <c r="D90" s="258" t="s">
        <v>407</v>
      </c>
      <c r="E90" s="258"/>
      <c r="F90" s="258"/>
      <c r="G90" s="253" t="s">
        <v>384</v>
      </c>
      <c r="H90" s="248"/>
      <c r="I90" s="634"/>
    </row>
    <row r="91" spans="1:9" ht="17" customHeight="1">
      <c r="A91" s="632"/>
      <c r="B91" s="248" t="s">
        <v>70</v>
      </c>
      <c r="C91" s="248" t="str">
        <f>"# " &amp; VALUE(RIGHT(B91,2)+1)</f>
        <v># 2</v>
      </c>
      <c r="D91" s="248" t="str">
        <f>"# " &amp; VALUE(RIGHT(C91,2)+1)</f>
        <v># 3</v>
      </c>
      <c r="E91" s="248" t="str">
        <f>"# " &amp; VALUE(RIGHT(D91,2)+1)</f>
        <v># 4</v>
      </c>
      <c r="F91" s="248" t="str">
        <f>"# " &amp; VALUE(RIGHT(E91,2)+1)</f>
        <v># 5</v>
      </c>
      <c r="G91" s="327" t="s">
        <v>177</v>
      </c>
      <c r="H91" s="248" t="s">
        <v>408</v>
      </c>
      <c r="I91" s="634"/>
    </row>
    <row r="92" spans="1:9" ht="17" customHeight="1" thickBot="1">
      <c r="A92" s="635">
        <v>2300</v>
      </c>
      <c r="B92" s="251"/>
      <c r="C92" s="251"/>
      <c r="D92" s="311"/>
      <c r="E92" s="311"/>
      <c r="F92" s="311">
        <v>2300</v>
      </c>
      <c r="G92" s="254"/>
      <c r="H92" s="248" t="s">
        <v>84</v>
      </c>
      <c r="I92" s="637">
        <v>2300</v>
      </c>
    </row>
    <row r="93" spans="1:9" s="529" customFormat="1" ht="17" customHeight="1">
      <c r="A93" s="699"/>
      <c r="B93" s="255" t="s">
        <v>68</v>
      </c>
      <c r="C93" s="352"/>
      <c r="D93" s="248"/>
      <c r="E93" s="313"/>
      <c r="F93" s="286">
        <v>800651265</v>
      </c>
      <c r="G93" s="314" t="s">
        <v>49</v>
      </c>
      <c r="H93" s="309"/>
      <c r="I93" s="690"/>
    </row>
    <row r="94" spans="1:9" s="529" customFormat="1" ht="17" customHeight="1">
      <c r="A94" s="699"/>
      <c r="B94" s="257"/>
      <c r="C94" s="315" t="s">
        <v>255</v>
      </c>
      <c r="D94" s="316"/>
      <c r="E94" s="317" t="s">
        <v>179</v>
      </c>
      <c r="F94" s="315" t="s">
        <v>255</v>
      </c>
      <c r="G94" s="253" t="s">
        <v>409</v>
      </c>
      <c r="H94" s="309"/>
      <c r="I94" s="695"/>
    </row>
    <row r="95" spans="1:9" s="529" customFormat="1" ht="17" customHeight="1" thickBot="1">
      <c r="A95" s="700">
        <v>2315</v>
      </c>
      <c r="B95" s="257" t="s">
        <v>410</v>
      </c>
      <c r="C95" s="248" t="str">
        <f>"# " &amp; VALUE(RIGHT(B95,4)+1)</f>
        <v># 3791</v>
      </c>
      <c r="D95" s="248" t="str">
        <f>"# " &amp; VALUE(RIGHT(C95,4)+1)</f>
        <v># 3792</v>
      </c>
      <c r="E95" s="318"/>
      <c r="F95" s="319" t="s">
        <v>411</v>
      </c>
      <c r="G95" s="254" t="s">
        <v>46</v>
      </c>
      <c r="H95" s="309"/>
      <c r="I95" s="701">
        <v>2315</v>
      </c>
    </row>
    <row r="96" spans="1:9" ht="17" customHeight="1" thickBot="1">
      <c r="A96" s="539">
        <v>30</v>
      </c>
      <c r="B96" s="320"/>
      <c r="C96" s="321"/>
      <c r="D96" s="321"/>
      <c r="E96" s="322" t="s">
        <v>180</v>
      </c>
      <c r="F96" s="321"/>
      <c r="G96" s="389" t="s">
        <v>179</v>
      </c>
      <c r="H96" s="390"/>
      <c r="I96" s="703">
        <v>30</v>
      </c>
    </row>
    <row r="97" spans="1:9" ht="17" customHeight="1">
      <c r="A97" s="545"/>
      <c r="B97" s="257"/>
      <c r="C97" s="323"/>
      <c r="D97" s="323" t="s">
        <v>48</v>
      </c>
      <c r="E97" s="691" t="s">
        <v>17</v>
      </c>
      <c r="F97" s="323"/>
      <c r="G97" s="704" t="s">
        <v>23</v>
      </c>
      <c r="H97" s="326" t="s">
        <v>65</v>
      </c>
      <c r="I97" s="548"/>
    </row>
    <row r="98" spans="1:9" ht="17" customHeight="1">
      <c r="A98" s="551"/>
      <c r="B98" s="257"/>
      <c r="C98" s="249"/>
      <c r="D98" s="249"/>
      <c r="E98" s="661" t="str">
        <f>E70</f>
        <v>冲遊泰國 #2</v>
      </c>
      <c r="F98" s="249"/>
      <c r="G98" s="611" t="str">
        <f>G41</f>
        <v>周六聊Teen谷 # 25</v>
      </c>
      <c r="H98" s="253" t="s">
        <v>412</v>
      </c>
      <c r="I98" s="548"/>
    </row>
    <row r="99" spans="1:9" ht="17" customHeight="1" thickBot="1">
      <c r="A99" s="551"/>
      <c r="B99" s="257"/>
      <c r="C99" s="249"/>
      <c r="D99" s="249"/>
      <c r="E99" s="620"/>
      <c r="F99" s="352">
        <v>2350</v>
      </c>
      <c r="G99" s="620"/>
      <c r="H99" s="327" t="s">
        <v>66</v>
      </c>
      <c r="I99" s="548"/>
    </row>
    <row r="100" spans="1:9" s="529" customFormat="1" ht="17" customHeight="1" thickBot="1">
      <c r="A100" s="520" t="s">
        <v>9</v>
      </c>
      <c r="B100" s="353"/>
      <c r="C100" s="325"/>
      <c r="D100" s="325" t="s">
        <v>43</v>
      </c>
      <c r="E100" s="541"/>
      <c r="F100" s="325"/>
      <c r="G100" s="541"/>
      <c r="H100" s="254"/>
      <c r="I100" s="550" t="s">
        <v>9</v>
      </c>
    </row>
    <row r="101" spans="1:9" ht="17" customHeight="1">
      <c r="A101" s="530"/>
      <c r="B101" s="555" t="s">
        <v>17</v>
      </c>
      <c r="C101" s="702"/>
      <c r="D101" s="702"/>
      <c r="E101" s="515"/>
      <c r="F101" s="702"/>
      <c r="G101" s="704" t="s">
        <v>23</v>
      </c>
      <c r="H101" s="618" t="s">
        <v>20</v>
      </c>
      <c r="I101" s="538"/>
    </row>
    <row r="102" spans="1:9" ht="17" customHeight="1">
      <c r="A102" s="551"/>
      <c r="B102" s="594"/>
      <c r="C102" s="515"/>
      <c r="D102" s="515" t="str">
        <f>D60</f>
        <v>兄弟幫 Big Boys Club (2505 EPI)</v>
      </c>
      <c r="F102" s="705"/>
      <c r="G102" s="706" t="str">
        <f>G70</f>
        <v>新聞透視 # 24</v>
      </c>
      <c r="H102" s="612" t="str">
        <f>H35</f>
        <v>新聞掏寶 # 256</v>
      </c>
      <c r="I102" s="548"/>
    </row>
    <row r="103" spans="1:9" ht="17" customHeight="1">
      <c r="A103" s="539">
        <v>30</v>
      </c>
      <c r="B103" s="506" t="str">
        <f>B61</f>
        <v># 1901</v>
      </c>
      <c r="C103" s="506" t="str">
        <f>C61</f>
        <v># 1902</v>
      </c>
      <c r="D103" s="509" t="str">
        <f>D61</f>
        <v># 1903</v>
      </c>
      <c r="E103" s="506" t="str">
        <f>E61</f>
        <v># 1904</v>
      </c>
      <c r="F103" s="506" t="str">
        <f>F61</f>
        <v># 1905</v>
      </c>
      <c r="G103" s="707"/>
      <c r="H103" s="708"/>
      <c r="I103" s="544">
        <v>30</v>
      </c>
    </row>
    <row r="104" spans="1:9" ht="17" customHeight="1">
      <c r="A104" s="551"/>
      <c r="B104" s="510" t="s">
        <v>17</v>
      </c>
      <c r="C104" s="546"/>
      <c r="D104" s="508"/>
      <c r="E104" s="508"/>
      <c r="F104" s="616"/>
      <c r="G104" s="680" t="s">
        <v>23</v>
      </c>
      <c r="H104" s="618" t="s">
        <v>20</v>
      </c>
      <c r="I104" s="709"/>
    </row>
    <row r="105" spans="1:9" s="529" customFormat="1" ht="17" customHeight="1" thickBot="1">
      <c r="A105" s="520" t="s">
        <v>10</v>
      </c>
      <c r="B105" s="710"/>
      <c r="C105" s="515"/>
      <c r="D105" s="509" t="s">
        <v>249</v>
      </c>
      <c r="F105" s="509"/>
      <c r="G105" s="711" t="s">
        <v>413</v>
      </c>
      <c r="H105" s="627" t="str">
        <f>H63</f>
        <v>財經透視 # 26</v>
      </c>
      <c r="I105" s="523" t="s">
        <v>10</v>
      </c>
    </row>
    <row r="106" spans="1:9" ht="17" customHeight="1">
      <c r="A106" s="615"/>
      <c r="B106" s="560" t="str">
        <f>B86</f>
        <v># 26</v>
      </c>
      <c r="C106" s="509" t="str">
        <f>"# " &amp; VALUE(RIGHT(B106,2)+1)</f>
        <v># 27</v>
      </c>
      <c r="D106" s="509" t="str">
        <f>"# " &amp; VALUE(RIGHT(C106,2)+1)</f>
        <v># 28</v>
      </c>
      <c r="E106" s="509" t="str">
        <f>"# " &amp; VALUE(RIGHT(D106,2)+1)</f>
        <v># 29</v>
      </c>
      <c r="F106" s="509" t="str">
        <f>"# " &amp; VALUE(RIGHT(E106,2)+1)</f>
        <v># 30</v>
      </c>
      <c r="G106" s="680" t="s">
        <v>23</v>
      </c>
      <c r="H106" s="618" t="s">
        <v>20</v>
      </c>
      <c r="I106" s="619"/>
    </row>
    <row r="107" spans="1:9" ht="17" customHeight="1">
      <c r="A107" s="712">
        <v>30</v>
      </c>
      <c r="B107" s="540"/>
      <c r="C107" s="506"/>
      <c r="D107" s="506"/>
      <c r="E107" s="506"/>
      <c r="F107" s="575"/>
      <c r="G107" s="711" t="s">
        <v>414</v>
      </c>
      <c r="H107" s="612" t="str">
        <f>H70</f>
        <v>星期日檔案 # 24</v>
      </c>
      <c r="I107" s="624">
        <v>30</v>
      </c>
    </row>
    <row r="108" spans="1:9" ht="17" customHeight="1">
      <c r="A108" s="625"/>
      <c r="B108" s="510" t="s">
        <v>17</v>
      </c>
      <c r="C108" s="546"/>
      <c r="D108" s="509"/>
      <c r="E108" s="508"/>
      <c r="F108" s="616"/>
      <c r="G108" s="680" t="s">
        <v>23</v>
      </c>
      <c r="H108" s="633" t="s">
        <v>23</v>
      </c>
      <c r="I108" s="566"/>
    </row>
    <row r="109" spans="1:9" s="529" customFormat="1" ht="17" customHeight="1" thickBot="1">
      <c r="A109" s="520" t="s">
        <v>11</v>
      </c>
      <c r="B109" s="560"/>
      <c r="C109" s="514"/>
      <c r="D109" s="509" t="str">
        <f>$D$79</f>
        <v>TBC</v>
      </c>
      <c r="E109" s="509"/>
      <c r="F109" s="565"/>
      <c r="G109" s="479" t="s">
        <v>383</v>
      </c>
      <c r="H109" s="713" t="str">
        <f>H77</f>
        <v>大師兄Welcome Summer大激戰 # 2</v>
      </c>
      <c r="I109" s="550" t="s">
        <v>11</v>
      </c>
    </row>
    <row r="110" spans="1:9" ht="17" customHeight="1">
      <c r="A110" s="615"/>
      <c r="B110" s="560" t="str">
        <f>B80</f>
        <v># 1</v>
      </c>
      <c r="C110" s="509" t="str">
        <f>"# " &amp; VALUE(RIGHT(B110,2)+1)</f>
        <v># 2</v>
      </c>
      <c r="D110" s="509" t="str">
        <f>"# " &amp; VALUE(RIGHT(C110,2)+1)</f>
        <v># 3</v>
      </c>
      <c r="E110" s="509" t="str">
        <f>"# " &amp; VALUE(RIGHT(D110,2)+1)</f>
        <v># 4</v>
      </c>
      <c r="F110" s="509" t="str">
        <f>"# " &amp; VALUE(RIGHT(E110,2)+1)</f>
        <v># 5</v>
      </c>
      <c r="G110" s="680" t="s">
        <v>23</v>
      </c>
      <c r="H110" s="626"/>
      <c r="I110" s="558"/>
    </row>
    <row r="111" spans="1:9" ht="17" customHeight="1">
      <c r="A111" s="576">
        <v>30</v>
      </c>
      <c r="B111" s="567"/>
      <c r="C111" s="506"/>
      <c r="D111" s="506"/>
      <c r="E111" s="506"/>
      <c r="F111" s="565"/>
      <c r="G111" s="478" t="str">
        <f>G78</f>
        <v>Grand住去利物浦 # 2 (2 EPI)</v>
      </c>
      <c r="H111" s="713"/>
      <c r="I111" s="563">
        <v>30</v>
      </c>
    </row>
    <row r="112" spans="1:9" ht="17" customHeight="1">
      <c r="A112" s="576"/>
      <c r="B112" s="510" t="s">
        <v>17</v>
      </c>
      <c r="C112" s="685"/>
      <c r="D112" s="590" t="s">
        <v>194</v>
      </c>
      <c r="E112" s="590"/>
      <c r="F112" s="686"/>
      <c r="G112" s="680" t="s">
        <v>23</v>
      </c>
      <c r="H112" s="633" t="s">
        <v>23</v>
      </c>
      <c r="I112" s="577"/>
    </row>
    <row r="113" spans="1:9" ht="17" customHeight="1">
      <c r="A113" s="625"/>
      <c r="B113" s="714" t="s">
        <v>17</v>
      </c>
      <c r="C113" s="546"/>
      <c r="D113" s="546" t="str">
        <f>$E$75</f>
        <v xml:space="preserve">愛．回家之開心速遞  Lo And Behold </v>
      </c>
      <c r="E113" s="546"/>
      <c r="F113" s="570"/>
      <c r="G113" s="611" t="s">
        <v>384</v>
      </c>
      <c r="H113" s="626"/>
      <c r="I113" s="566"/>
    </row>
    <row r="114" spans="1:9" s="529" customFormat="1" ht="17" customHeight="1" thickBot="1">
      <c r="A114" s="520" t="s">
        <v>12</v>
      </c>
      <c r="B114" s="540" t="str">
        <f>B76</f>
        <v># 2583</v>
      </c>
      <c r="C114" s="506" t="str">
        <f t="shared" ref="C114:F114" si="8">C76</f>
        <v># 2584</v>
      </c>
      <c r="D114" s="506" t="str">
        <f t="shared" si="8"/>
        <v># 2585</v>
      </c>
      <c r="E114" s="506" t="str">
        <f t="shared" si="8"/>
        <v># 2586</v>
      </c>
      <c r="F114" s="575" t="str">
        <f t="shared" si="8"/>
        <v># 2587</v>
      </c>
      <c r="G114" s="715"/>
      <c r="H114" s="716" t="str">
        <f>H82</f>
        <v>女神配對計劃 # 4</v>
      </c>
      <c r="I114" s="550" t="s">
        <v>12</v>
      </c>
    </row>
    <row r="115" spans="1:9" ht="17" customHeight="1">
      <c r="A115" s="615"/>
      <c r="B115" s="714" t="s">
        <v>17</v>
      </c>
      <c r="C115" s="581"/>
      <c r="D115" s="509" t="s">
        <v>262</v>
      </c>
      <c r="E115" s="546"/>
      <c r="F115" s="546"/>
      <c r="G115" s="546"/>
      <c r="H115" s="626"/>
      <c r="I115" s="619"/>
    </row>
    <row r="116" spans="1:9" ht="17" customHeight="1">
      <c r="A116" s="712">
        <v>30</v>
      </c>
      <c r="B116" s="540" t="str">
        <f>B74</f>
        <v># 174</v>
      </c>
      <c r="C116" s="506" t="str">
        <f t="shared" ref="C116:G116" si="9">C74</f>
        <v># 175</v>
      </c>
      <c r="D116" s="506" t="str">
        <f t="shared" si="9"/>
        <v># 176</v>
      </c>
      <c r="E116" s="506" t="str">
        <f t="shared" si="9"/>
        <v># 177</v>
      </c>
      <c r="F116" s="506" t="str">
        <f t="shared" si="9"/>
        <v># 178</v>
      </c>
      <c r="G116" s="506" t="str">
        <f t="shared" si="9"/>
        <v># 179</v>
      </c>
      <c r="H116" s="717"/>
      <c r="I116" s="624">
        <v>30</v>
      </c>
    </row>
    <row r="117" spans="1:9" ht="17" customHeight="1">
      <c r="A117" s="576"/>
      <c r="B117" s="718" t="s">
        <v>17</v>
      </c>
      <c r="C117" s="581" t="s">
        <v>17</v>
      </c>
      <c r="D117" s="691" t="s">
        <v>17</v>
      </c>
      <c r="E117" s="507" t="s">
        <v>17</v>
      </c>
      <c r="F117" s="507" t="s">
        <v>17</v>
      </c>
      <c r="G117" s="477" t="s">
        <v>349</v>
      </c>
      <c r="H117" s="476"/>
      <c r="I117" s="610"/>
    </row>
    <row r="118" spans="1:9" s="529" customFormat="1" ht="17" customHeight="1" thickBot="1">
      <c r="A118" s="520" t="s">
        <v>15</v>
      </c>
      <c r="B118" s="719" t="str">
        <f>B70</f>
        <v>美食新聞報道 # 98</v>
      </c>
      <c r="C118" s="509" t="str">
        <f>$C$70</f>
        <v>美食新聞報道 # 99</v>
      </c>
      <c r="D118" s="620" t="str">
        <f>D70</f>
        <v>美食新聞報道 (*港台篇) # 6</v>
      </c>
      <c r="E118" s="620" t="str">
        <f>$E$70</f>
        <v>冲遊泰國 #2</v>
      </c>
      <c r="F118" s="542" t="str">
        <f>F70</f>
        <v>最強生命線 # 403</v>
      </c>
      <c r="G118" s="696" t="str">
        <f>G88</f>
        <v># 5</v>
      </c>
      <c r="H118" s="697" t="str">
        <f>H88</f>
        <v># 6</v>
      </c>
      <c r="I118" s="523" t="s">
        <v>15</v>
      </c>
    </row>
    <row r="119" spans="1:9" ht="17" customHeight="1">
      <c r="A119" s="615"/>
      <c r="B119" s="510" t="s">
        <v>17</v>
      </c>
      <c r="C119" s="546"/>
      <c r="D119" s="508"/>
      <c r="E119" s="508"/>
      <c r="F119" s="508"/>
      <c r="G119" s="680" t="s">
        <v>23</v>
      </c>
      <c r="H119" s="633" t="s">
        <v>23</v>
      </c>
      <c r="I119" s="558"/>
    </row>
    <row r="120" spans="1:9" ht="17" customHeight="1">
      <c r="A120" s="712">
        <v>30</v>
      </c>
      <c r="B120" s="721"/>
      <c r="C120" s="509"/>
      <c r="D120" s="722" t="str">
        <f>D63</f>
        <v>錦心似玉 The Sword and the Brocade (45 EPI</v>
      </c>
      <c r="E120" s="668"/>
      <c r="F120" s="668"/>
      <c r="G120" s="620" t="s">
        <v>389</v>
      </c>
      <c r="H120" s="723" t="str">
        <f>H91</f>
        <v>J Music #90</v>
      </c>
      <c r="I120" s="563">
        <v>30</v>
      </c>
    </row>
    <row r="121" spans="1:9" ht="17" customHeight="1">
      <c r="A121" s="576"/>
      <c r="B121" s="560" t="str">
        <f>B64</f>
        <v># 8</v>
      </c>
      <c r="C121" s="509" t="str">
        <f>C64</f>
        <v># 9</v>
      </c>
      <c r="D121" s="509" t="str">
        <f>D64</f>
        <v># 10</v>
      </c>
      <c r="E121" s="509" t="str">
        <f>E64</f>
        <v># 11</v>
      </c>
      <c r="F121" s="509" t="str">
        <f>F64</f>
        <v># 12</v>
      </c>
      <c r="G121" s="620"/>
      <c r="H121" s="724" t="s">
        <v>76</v>
      </c>
      <c r="I121" s="566"/>
    </row>
    <row r="122" spans="1:9" s="529" customFormat="1" ht="17" customHeight="1" thickBot="1">
      <c r="A122" s="520" t="s">
        <v>13</v>
      </c>
      <c r="B122" s="567"/>
      <c r="C122" s="506"/>
      <c r="D122" s="506"/>
      <c r="E122" s="506"/>
      <c r="F122" s="506"/>
      <c r="G122" s="684"/>
      <c r="H122" s="725" t="str">
        <f>G94</f>
        <v>勁歌金榜 # 26</v>
      </c>
      <c r="I122" s="550" t="s">
        <v>13</v>
      </c>
    </row>
    <row r="123" spans="1:9" ht="17" customHeight="1">
      <c r="A123" s="551"/>
      <c r="B123" s="714" t="s">
        <v>17</v>
      </c>
      <c r="C123" s="581"/>
      <c r="D123" s="509" t="str">
        <f>D$41</f>
        <v>*流行都市  Big City Shop 2025</v>
      </c>
      <c r="E123" s="515"/>
      <c r="F123" s="570"/>
      <c r="G123" s="680" t="s">
        <v>23</v>
      </c>
      <c r="H123" s="726" t="s">
        <v>20</v>
      </c>
      <c r="I123" s="548"/>
    </row>
    <row r="124" spans="1:9" ht="17" customHeight="1">
      <c r="A124" s="551"/>
      <c r="B124" s="509" t="str">
        <f>B$42</f>
        <v># 1746</v>
      </c>
      <c r="C124" s="509" t="str">
        <f>C$42</f>
        <v># 1747</v>
      </c>
      <c r="D124" s="509" t="str">
        <f>D$42</f>
        <v># 1748</v>
      </c>
      <c r="E124" s="509" t="str">
        <f>E$42</f>
        <v># 1749</v>
      </c>
      <c r="F124" s="509" t="str">
        <f>F42</f>
        <v># 1750</v>
      </c>
      <c r="G124" s="620" t="str">
        <f>G70</f>
        <v>新聞透視 # 24</v>
      </c>
      <c r="H124" s="727"/>
      <c r="I124" s="548"/>
    </row>
    <row r="125" spans="1:9" ht="17" customHeight="1">
      <c r="A125" s="712" t="s">
        <v>2</v>
      </c>
      <c r="B125" s="540"/>
      <c r="C125" s="506"/>
      <c r="D125" s="506"/>
      <c r="E125" s="506"/>
      <c r="F125" s="728" t="s">
        <v>71</v>
      </c>
      <c r="H125" s="629" t="str">
        <f>H39</f>
        <v>娛樂大家 # 4</v>
      </c>
      <c r="I125" s="563" t="s">
        <v>2</v>
      </c>
    </row>
    <row r="126" spans="1:9" ht="17" customHeight="1">
      <c r="A126" s="576"/>
      <c r="B126" s="710" t="s">
        <v>56</v>
      </c>
      <c r="C126" s="509"/>
      <c r="D126" s="509" t="s">
        <v>55</v>
      </c>
      <c r="E126" s="509"/>
      <c r="F126" s="509"/>
      <c r="G126" s="680" t="s">
        <v>23</v>
      </c>
      <c r="H126" s="698"/>
      <c r="I126" s="577"/>
    </row>
    <row r="127" spans="1:9" ht="17" customHeight="1" thickBot="1">
      <c r="A127" s="729" t="s">
        <v>14</v>
      </c>
      <c r="B127" s="730" t="s">
        <v>415</v>
      </c>
      <c r="C127" s="731" t="s">
        <v>416</v>
      </c>
      <c r="D127" s="731" t="s">
        <v>417</v>
      </c>
      <c r="E127" s="731" t="s">
        <v>418</v>
      </c>
      <c r="F127" s="731" t="s">
        <v>419</v>
      </c>
      <c r="G127" s="732" t="str">
        <f>G41</f>
        <v>周六聊Teen谷 # 25</v>
      </c>
      <c r="H127" s="733"/>
      <c r="I127" s="734" t="s">
        <v>14</v>
      </c>
    </row>
    <row r="128" spans="1:9" ht="17" customHeight="1" thickTop="1">
      <c r="A128" s="735"/>
      <c r="B128" s="736" t="s">
        <v>420</v>
      </c>
      <c r="C128" s="515"/>
      <c r="D128" s="515"/>
      <c r="E128" s="515"/>
      <c r="F128" s="515"/>
      <c r="G128" s="515"/>
      <c r="H128" s="382">
        <f ca="1">TODAY()</f>
        <v>45811</v>
      </c>
      <c r="I128" s="383"/>
    </row>
    <row r="129" ht="17" customHeight="1"/>
    <row r="130" ht="17" customHeight="1"/>
    <row r="131" ht="17" customHeight="1"/>
  </sheetData>
  <mergeCells count="16">
    <mergeCell ref="G87:H87"/>
    <mergeCell ref="G96:H96"/>
    <mergeCell ref="G117:H117"/>
    <mergeCell ref="H128:I128"/>
    <mergeCell ref="G44:H44"/>
    <mergeCell ref="E56:F56"/>
    <mergeCell ref="E57:F57"/>
    <mergeCell ref="G65:H65"/>
    <mergeCell ref="B67:F67"/>
    <mergeCell ref="G67:H67"/>
    <mergeCell ref="C1:G1"/>
    <mergeCell ref="H2:I2"/>
    <mergeCell ref="G11:H11"/>
    <mergeCell ref="B12:F12"/>
    <mergeCell ref="G25:H25"/>
    <mergeCell ref="G26:H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9900-8177-48E7-8594-37509526DC3E}">
  <dimension ref="A1:I131"/>
  <sheetViews>
    <sheetView zoomScale="70" zoomScaleNormal="70" workbookViewId="0">
      <pane ySplit="4" topLeftCell="A64" activePane="bottomLeft" state="frozen"/>
      <selection pane="bottomLeft" activeCell="H62" sqref="H62:H64"/>
    </sheetView>
  </sheetViews>
  <sheetFormatPr defaultColWidth="9.453125" defaultRowHeight="15.5"/>
  <cols>
    <col min="1" max="1" width="7.6328125" style="660" customWidth="1"/>
    <col min="2" max="8" width="32.6328125" style="513" customWidth="1"/>
    <col min="9" max="9" width="7.6328125" style="737" customWidth="1"/>
    <col min="10" max="16384" width="9.453125" style="513"/>
  </cols>
  <sheetData>
    <row r="1" spans="1:9" ht="36" customHeight="1">
      <c r="A1" s="511"/>
      <c r="B1" s="512"/>
      <c r="C1" s="402" t="s">
        <v>421</v>
      </c>
      <c r="D1" s="402"/>
      <c r="E1" s="402"/>
      <c r="F1" s="402"/>
      <c r="G1" s="402"/>
      <c r="H1" s="512"/>
      <c r="I1" s="512"/>
    </row>
    <row r="2" spans="1:9" ht="17" customHeight="1" thickBot="1">
      <c r="A2" s="514" t="s">
        <v>422</v>
      </c>
      <c r="B2" s="515"/>
      <c r="C2" s="515"/>
      <c r="D2" s="505" t="s">
        <v>18</v>
      </c>
      <c r="E2" s="505"/>
      <c r="F2" s="516"/>
      <c r="G2" s="516"/>
      <c r="H2" s="403" t="s">
        <v>423</v>
      </c>
      <c r="I2" s="403"/>
    </row>
    <row r="3" spans="1:9" ht="17" customHeight="1" thickTop="1">
      <c r="A3" s="517" t="s">
        <v>19</v>
      </c>
      <c r="B3" s="518" t="s">
        <v>27</v>
      </c>
      <c r="C3" s="518" t="s">
        <v>28</v>
      </c>
      <c r="D3" s="518" t="s">
        <v>29</v>
      </c>
      <c r="E3" s="518" t="s">
        <v>187</v>
      </c>
      <c r="F3" s="518" t="s">
        <v>31</v>
      </c>
      <c r="G3" s="518" t="s">
        <v>32</v>
      </c>
      <c r="H3" s="518" t="s">
        <v>33</v>
      </c>
      <c r="I3" s="519" t="s">
        <v>19</v>
      </c>
    </row>
    <row r="4" spans="1:9" ht="17" customHeight="1" thickBot="1">
      <c r="A4" s="520"/>
      <c r="B4" s="521">
        <v>45838</v>
      </c>
      <c r="C4" s="521">
        <f t="shared" ref="C4:H4" si="0">SUM(B4+1)</f>
        <v>45839</v>
      </c>
      <c r="D4" s="522">
        <f t="shared" si="0"/>
        <v>45840</v>
      </c>
      <c r="E4" s="522">
        <f t="shared" si="0"/>
        <v>45841</v>
      </c>
      <c r="F4" s="522">
        <f t="shared" si="0"/>
        <v>45842</v>
      </c>
      <c r="G4" s="522">
        <f t="shared" si="0"/>
        <v>45843</v>
      </c>
      <c r="H4" s="522">
        <f t="shared" si="0"/>
        <v>45844</v>
      </c>
      <c r="I4" s="523"/>
    </row>
    <row r="5" spans="1:9" s="529" customFormat="1" ht="17" customHeight="1" thickBot="1">
      <c r="A5" s="524" t="s">
        <v>14</v>
      </c>
      <c r="B5" s="525"/>
      <c r="C5" s="526"/>
      <c r="D5" s="526"/>
      <c r="E5" s="526"/>
      <c r="F5" s="526"/>
      <c r="G5" s="526"/>
      <c r="H5" s="527"/>
      <c r="I5" s="528" t="s">
        <v>14</v>
      </c>
    </row>
    <row r="6" spans="1:9" ht="17" customHeight="1">
      <c r="A6" s="530"/>
      <c r="B6" s="531" t="s">
        <v>17</v>
      </c>
      <c r="C6" s="532" t="s">
        <v>17</v>
      </c>
      <c r="D6" s="533" t="str">
        <f t="shared" ref="D6:G7" si="1">C54</f>
        <v>不可能任務 Profession Impossible (Sr.2) (10 EPI)</v>
      </c>
      <c r="E6" s="534" t="str">
        <f t="shared" si="1"/>
        <v>爸知弊! 你嚟湊吖!My Papa, My Hero (10 EPI)</v>
      </c>
      <c r="F6" s="535" t="str">
        <f t="shared" si="1"/>
        <v xml:space="preserve">膽粗粗．HERE WE GO HERE WE GO, Off The Beaten Roads </v>
      </c>
      <c r="G6" s="536" t="str">
        <f t="shared" si="1"/>
        <v>DM 旅導遊 DM Me Now (10 EPI)</v>
      </c>
      <c r="H6" s="537" t="s">
        <v>17</v>
      </c>
      <c r="I6" s="538"/>
    </row>
    <row r="7" spans="1:9" ht="17" customHeight="1">
      <c r="A7" s="539">
        <v>30</v>
      </c>
      <c r="B7" s="540" t="str">
        <f>LEFT($H$63,5) &amp; " # " &amp; VALUE(RIGHT($H$63,2)-1)</f>
        <v>財經透視  # 26</v>
      </c>
      <c r="C7" s="541" t="str">
        <f>B26</f>
        <v>新聞掏寶  # 256</v>
      </c>
      <c r="D7" s="542" t="str">
        <f t="shared" si="1"/>
        <v># 8</v>
      </c>
      <c r="E7" s="541" t="str">
        <f t="shared" si="1"/>
        <v># 7</v>
      </c>
      <c r="F7" s="542" t="str">
        <f t="shared" si="1"/>
        <v># 2</v>
      </c>
      <c r="G7" s="541" t="str">
        <f t="shared" si="1"/>
        <v># 6</v>
      </c>
      <c r="H7" s="543" t="str">
        <f>D70</f>
        <v>美食新聞報道 (*港台篇) # 7</v>
      </c>
      <c r="I7" s="544">
        <v>30</v>
      </c>
    </row>
    <row r="8" spans="1:9" ht="17" customHeight="1">
      <c r="A8" s="545"/>
      <c r="B8" s="507" t="s">
        <v>17</v>
      </c>
      <c r="C8" s="546"/>
      <c r="D8" s="546"/>
      <c r="E8" s="508" t="str">
        <f>$E$73</f>
        <v>東張西望  Scoop 2025</v>
      </c>
      <c r="F8" s="546"/>
      <c r="G8" s="546" t="s">
        <v>41</v>
      </c>
      <c r="H8" s="547"/>
      <c r="I8" s="548"/>
    </row>
    <row r="9" spans="1:9" s="529" customFormat="1" ht="17" customHeight="1" thickBot="1">
      <c r="A9" s="520" t="s">
        <v>0</v>
      </c>
      <c r="B9" s="549" t="s">
        <v>424</v>
      </c>
      <c r="C9" s="549" t="str">
        <f t="shared" ref="C9:H9" si="2">"# " &amp; VALUE(RIGHT(B9,3)+1)</f>
        <v># 181</v>
      </c>
      <c r="D9" s="549" t="str">
        <f t="shared" si="2"/>
        <v># 182</v>
      </c>
      <c r="E9" s="549" t="str">
        <f t="shared" si="2"/>
        <v># 183</v>
      </c>
      <c r="F9" s="549" t="str">
        <f t="shared" si="2"/>
        <v># 184</v>
      </c>
      <c r="G9" s="549" t="str">
        <f t="shared" si="2"/>
        <v># 185</v>
      </c>
      <c r="H9" s="549" t="str">
        <f t="shared" si="2"/>
        <v># 186</v>
      </c>
      <c r="I9" s="550" t="s">
        <v>0</v>
      </c>
    </row>
    <row r="10" spans="1:9" ht="17" customHeight="1">
      <c r="A10" s="551"/>
      <c r="B10" s="235"/>
      <c r="C10" s="236"/>
      <c r="D10" s="236"/>
      <c r="E10" s="236"/>
      <c r="F10" s="237"/>
      <c r="G10" s="235"/>
      <c r="H10" s="238"/>
      <c r="I10" s="538"/>
    </row>
    <row r="11" spans="1:9" ht="17" customHeight="1">
      <c r="A11" s="539">
        <v>30</v>
      </c>
      <c r="B11" s="239"/>
      <c r="C11" s="239"/>
      <c r="D11" s="239"/>
      <c r="E11" s="239"/>
      <c r="F11" s="239"/>
      <c r="G11" s="404" t="s">
        <v>35</v>
      </c>
      <c r="H11" s="405"/>
      <c r="I11" s="544">
        <v>30</v>
      </c>
    </row>
    <row r="12" spans="1:9" ht="17" customHeight="1">
      <c r="A12" s="552"/>
      <c r="B12" s="404" t="s">
        <v>189</v>
      </c>
      <c r="C12" s="385"/>
      <c r="D12" s="385"/>
      <c r="E12" s="385"/>
      <c r="F12" s="386"/>
      <c r="G12" s="240"/>
      <c r="H12" s="241"/>
      <c r="I12" s="548"/>
    </row>
    <row r="13" spans="1:9" s="529" customFormat="1" ht="17" customHeight="1" thickBot="1">
      <c r="A13" s="553" t="s">
        <v>1</v>
      </c>
      <c r="B13" s="242"/>
      <c r="C13" s="243"/>
      <c r="D13" s="243"/>
      <c r="E13" s="243"/>
      <c r="F13" s="244"/>
      <c r="G13" s="245"/>
      <c r="H13" s="246"/>
      <c r="I13" s="550" t="s">
        <v>1</v>
      </c>
    </row>
    <row r="14" spans="1:9" ht="17" customHeight="1">
      <c r="A14" s="554"/>
      <c r="B14" s="556">
        <v>800548366</v>
      </c>
      <c r="C14" s="556"/>
      <c r="D14" s="556"/>
      <c r="E14" s="556"/>
      <c r="F14" s="556"/>
      <c r="G14" s="556"/>
      <c r="H14" s="557"/>
      <c r="I14" s="558"/>
    </row>
    <row r="15" spans="1:9" ht="17" customHeight="1">
      <c r="A15" s="559" t="s">
        <v>2</v>
      </c>
      <c r="B15" s="560"/>
      <c r="C15" s="561"/>
      <c r="D15" s="561"/>
      <c r="E15" s="561" t="s">
        <v>303</v>
      </c>
      <c r="F15" s="561"/>
      <c r="G15" s="561"/>
      <c r="H15" s="562"/>
      <c r="I15" s="563" t="s">
        <v>2</v>
      </c>
    </row>
    <row r="16" spans="1:9" ht="17" customHeight="1">
      <c r="A16" s="564"/>
      <c r="B16" s="560" t="s">
        <v>127</v>
      </c>
      <c r="C16" s="509" t="str">
        <f t="shared" ref="C16:H16" si="3">"# " &amp; VALUE(RIGHT(B16,2)+1)</f>
        <v># 13</v>
      </c>
      <c r="D16" s="509" t="str">
        <f t="shared" si="3"/>
        <v># 14</v>
      </c>
      <c r="E16" s="509" t="str">
        <f t="shared" si="3"/>
        <v># 15</v>
      </c>
      <c r="F16" s="509" t="str">
        <f t="shared" si="3"/>
        <v># 16</v>
      </c>
      <c r="G16" s="509" t="str">
        <f t="shared" si="3"/>
        <v># 17</v>
      </c>
      <c r="H16" s="565" t="str">
        <f t="shared" si="3"/>
        <v># 18</v>
      </c>
      <c r="I16" s="566"/>
    </row>
    <row r="17" spans="1:9" s="529" customFormat="1" ht="17" customHeight="1" thickBot="1">
      <c r="A17" s="553" t="s">
        <v>3</v>
      </c>
      <c r="B17" s="567" t="s">
        <v>24</v>
      </c>
      <c r="C17" s="568"/>
      <c r="D17" s="568"/>
      <c r="E17" s="568"/>
      <c r="F17" s="568"/>
      <c r="G17" s="568"/>
      <c r="H17" s="569"/>
      <c r="I17" s="550" t="s">
        <v>16</v>
      </c>
    </row>
    <row r="18" spans="1:9" s="529" customFormat="1" ht="17" customHeight="1">
      <c r="A18" s="553"/>
      <c r="B18" s="507" t="s">
        <v>17</v>
      </c>
      <c r="C18" s="546"/>
      <c r="D18" s="546"/>
      <c r="E18" s="546" t="s">
        <v>36</v>
      </c>
      <c r="F18" s="570"/>
      <c r="G18" s="571" t="s">
        <v>168</v>
      </c>
      <c r="H18" s="627" t="s">
        <v>425</v>
      </c>
      <c r="I18" s="573"/>
    </row>
    <row r="19" spans="1:9" ht="17" customHeight="1">
      <c r="A19" s="574" t="s">
        <v>2</v>
      </c>
      <c r="B19" s="540" t="s">
        <v>426</v>
      </c>
      <c r="C19" s="506" t="str">
        <f t="shared" ref="C19:F19" si="4">B76</f>
        <v># 2588</v>
      </c>
      <c r="D19" s="506" t="str">
        <f t="shared" si="4"/>
        <v># 2589</v>
      </c>
      <c r="E19" s="506" t="str">
        <f t="shared" si="4"/>
        <v># 2590</v>
      </c>
      <c r="F19" s="575" t="str">
        <f t="shared" si="4"/>
        <v># 2591</v>
      </c>
      <c r="G19" s="506" t="s">
        <v>107</v>
      </c>
      <c r="H19" s="543" t="s">
        <v>90</v>
      </c>
      <c r="I19" s="563" t="s">
        <v>2</v>
      </c>
    </row>
    <row r="20" spans="1:9" ht="17" customHeight="1">
      <c r="A20" s="576"/>
      <c r="B20" s="247" t="s">
        <v>54</v>
      </c>
      <c r="C20" s="248"/>
      <c r="D20" s="248"/>
      <c r="E20" s="248" t="s">
        <v>47</v>
      </c>
      <c r="F20" s="248"/>
      <c r="G20" s="249"/>
      <c r="H20" s="249"/>
      <c r="I20" s="577"/>
    </row>
    <row r="21" spans="1:9" s="529" customFormat="1" ht="17" customHeight="1" thickBot="1">
      <c r="A21" s="524" t="s">
        <v>4</v>
      </c>
      <c r="B21" s="250" t="s">
        <v>192</v>
      </c>
      <c r="C21" s="248" t="s">
        <v>427</v>
      </c>
      <c r="D21" s="251" t="str">
        <f t="shared" ref="D21:H21" si="5">"# " &amp; VALUE(RIGHT(C21,4)+1)</f>
        <v># 1378</v>
      </c>
      <c r="E21" s="251" t="str">
        <f t="shared" si="5"/>
        <v># 1379</v>
      </c>
      <c r="F21" s="248" t="str">
        <f t="shared" si="5"/>
        <v># 1380</v>
      </c>
      <c r="G21" s="248" t="str">
        <f t="shared" si="5"/>
        <v># 1381</v>
      </c>
      <c r="H21" s="248" t="str">
        <f t="shared" si="5"/>
        <v># 1382</v>
      </c>
      <c r="I21" s="550" t="s">
        <v>4</v>
      </c>
    </row>
    <row r="22" spans="1:9" ht="17" customHeight="1">
      <c r="A22" s="578"/>
      <c r="B22" s="507" t="s">
        <v>17</v>
      </c>
      <c r="C22" s="546"/>
      <c r="D22" s="580" t="str">
        <f>D90</f>
        <v>食好D TBC (15 EPI)</v>
      </c>
      <c r="E22" s="546"/>
      <c r="F22" s="570"/>
      <c r="G22" s="507">
        <v>800541970</v>
      </c>
      <c r="H22" s="581"/>
      <c r="I22" s="582"/>
    </row>
    <row r="23" spans="1:9" ht="17" customHeight="1">
      <c r="A23" s="583" t="s">
        <v>2</v>
      </c>
      <c r="B23" s="540" t="s">
        <v>107</v>
      </c>
      <c r="C23" s="506" t="str">
        <f>"# " &amp; VALUE(RIGHT(B23,2)+1)</f>
        <v># 6</v>
      </c>
      <c r="D23" s="506" t="str">
        <f>"# " &amp; VALUE(RIGHT(C23,2)+1)</f>
        <v># 7</v>
      </c>
      <c r="E23" s="506" t="str">
        <f>"# " &amp; VALUE(RIGHT(D23,2)+1)</f>
        <v># 8</v>
      </c>
      <c r="F23" s="575" t="str">
        <f>"# " &amp; VALUE(RIGHT(E23,2)+1)</f>
        <v># 9</v>
      </c>
      <c r="G23" s="584"/>
      <c r="H23" s="585"/>
      <c r="I23" s="586" t="s">
        <v>2</v>
      </c>
    </row>
    <row r="24" spans="1:9" ht="17" customHeight="1">
      <c r="A24" s="587"/>
      <c r="B24" s="588" t="s">
        <v>17</v>
      </c>
      <c r="C24" s="589"/>
      <c r="D24" s="590" t="s">
        <v>194</v>
      </c>
      <c r="E24" s="590"/>
      <c r="F24" s="591"/>
      <c r="G24" s="584"/>
      <c r="H24" s="585"/>
      <c r="I24" s="592"/>
    </row>
    <row r="25" spans="1:9" ht="17" customHeight="1">
      <c r="A25" s="587"/>
      <c r="B25" s="593" t="s">
        <v>17</v>
      </c>
      <c r="C25" s="594" t="s">
        <v>17</v>
      </c>
      <c r="D25" s="595" t="s">
        <v>17</v>
      </c>
      <c r="E25" s="595" t="s">
        <v>17</v>
      </c>
      <c r="F25" s="595" t="s">
        <v>17</v>
      </c>
      <c r="G25" s="410" t="s">
        <v>99</v>
      </c>
      <c r="H25" s="411"/>
      <c r="I25" s="592"/>
    </row>
    <row r="26" spans="1:9" ht="17" customHeight="1">
      <c r="A26" s="587"/>
      <c r="B26" s="565" t="str">
        <f>LEFT($H$35,5) &amp; " # " &amp; VALUE(RIGHT($H$35,3)-1)</f>
        <v>新聞掏寶  # 256</v>
      </c>
      <c r="C26" s="565" t="str">
        <f>B70</f>
        <v>美食新聞報道 # 100</v>
      </c>
      <c r="D26" s="584" t="str">
        <f>C70</f>
        <v>美食新聞報道 # 101</v>
      </c>
      <c r="E26" s="584" t="str">
        <f>D70</f>
        <v>美食新聞報道 (*港台篇) # 7</v>
      </c>
      <c r="F26" s="584" t="str">
        <f>E70</f>
        <v>冲遊泰國 #3</v>
      </c>
      <c r="G26" s="412" t="s">
        <v>100</v>
      </c>
      <c r="H26" s="413"/>
      <c r="I26" s="592"/>
    </row>
    <row r="27" spans="1:9" s="529" customFormat="1" ht="17" customHeight="1" thickBot="1">
      <c r="A27" s="596" t="s">
        <v>5</v>
      </c>
      <c r="B27" s="575"/>
      <c r="C27" s="565"/>
      <c r="D27" s="542"/>
      <c r="E27" s="542"/>
      <c r="F27" s="542"/>
      <c r="G27" s="584" t="s">
        <v>428</v>
      </c>
      <c r="H27" s="509" t="s">
        <v>429</v>
      </c>
      <c r="I27" s="597" t="s">
        <v>5</v>
      </c>
    </row>
    <row r="28" spans="1:9" ht="17" customHeight="1">
      <c r="A28" s="587"/>
      <c r="B28" s="510" t="s">
        <v>17</v>
      </c>
      <c r="C28" s="546"/>
      <c r="D28" s="508"/>
      <c r="E28" s="508"/>
      <c r="F28" s="616"/>
      <c r="G28" s="598"/>
      <c r="H28" s="585"/>
      <c r="I28" s="599"/>
    </row>
    <row r="29" spans="1:9" ht="17" customHeight="1">
      <c r="A29" s="600" t="s">
        <v>2</v>
      </c>
      <c r="B29" s="461"/>
      <c r="C29" s="509"/>
      <c r="D29" s="509" t="str">
        <f>D79</f>
        <v>TBC</v>
      </c>
      <c r="E29" s="509"/>
      <c r="F29" s="565"/>
      <c r="G29" s="601"/>
      <c r="H29" s="602"/>
      <c r="I29" s="586" t="s">
        <v>2</v>
      </c>
    </row>
    <row r="30" spans="1:9" ht="17" customHeight="1">
      <c r="A30" s="587"/>
      <c r="B30" s="560" t="s">
        <v>107</v>
      </c>
      <c r="C30" s="509" t="str">
        <f>"# " &amp; VALUE(RIGHT(C80,2)-1)</f>
        <v># 6</v>
      </c>
      <c r="D30" s="509" t="str">
        <f>"# " &amp; VALUE(RIGHT(D80,2)-1)</f>
        <v># 7</v>
      </c>
      <c r="E30" s="509" t="str">
        <f>"# " &amp; VALUE(RIGHT(E80,2)-1)</f>
        <v># 8</v>
      </c>
      <c r="F30" s="565" t="str">
        <f>E80</f>
        <v># 9</v>
      </c>
      <c r="G30" s="584"/>
      <c r="H30" s="585"/>
      <c r="I30" s="592"/>
    </row>
    <row r="31" spans="1:9" s="529" customFormat="1" ht="17" customHeight="1" thickBot="1">
      <c r="A31" s="596" t="s">
        <v>6</v>
      </c>
      <c r="B31" s="540"/>
      <c r="C31" s="506"/>
      <c r="D31" s="506"/>
      <c r="E31" s="506"/>
      <c r="F31" s="575"/>
      <c r="G31" s="603" t="s">
        <v>24</v>
      </c>
      <c r="H31" s="604"/>
      <c r="I31" s="605" t="s">
        <v>6</v>
      </c>
    </row>
    <row r="32" spans="1:9" ht="17" customHeight="1">
      <c r="A32" s="606"/>
      <c r="B32" s="510" t="s">
        <v>17</v>
      </c>
      <c r="C32" s="515"/>
      <c r="D32" s="546"/>
      <c r="E32" s="508" t="str">
        <f>$E$73</f>
        <v>東張西望  Scoop 2025</v>
      </c>
      <c r="F32" s="546"/>
      <c r="G32" s="515"/>
      <c r="H32" s="607"/>
      <c r="I32" s="577"/>
    </row>
    <row r="33" spans="1:9" ht="17" customHeight="1">
      <c r="A33" s="600" t="s">
        <v>2</v>
      </c>
      <c r="B33" s="506" t="str">
        <f>B9</f>
        <v># 180</v>
      </c>
      <c r="C33" s="506" t="str">
        <f>B74</f>
        <v># 181</v>
      </c>
      <c r="D33" s="506" t="str">
        <f>D9</f>
        <v># 182</v>
      </c>
      <c r="E33" s="506" t="str">
        <f>E9</f>
        <v># 183</v>
      </c>
      <c r="F33" s="506" t="str">
        <f>F9</f>
        <v># 184</v>
      </c>
      <c r="G33" s="506" t="str">
        <f>"# " &amp; VALUE(RIGHT(F33,3)+1)</f>
        <v># 185</v>
      </c>
      <c r="H33" s="506" t="str">
        <f>"# " &amp; VALUE(RIGHT(G33,3)+1)</f>
        <v># 186</v>
      </c>
      <c r="I33" s="563" t="s">
        <v>2</v>
      </c>
    </row>
    <row r="34" spans="1:9" ht="17" customHeight="1">
      <c r="A34" s="587"/>
      <c r="B34" s="510" t="s">
        <v>17</v>
      </c>
      <c r="C34" s="546"/>
      <c r="D34" s="509" t="s">
        <v>67</v>
      </c>
      <c r="E34" s="509"/>
      <c r="F34" s="509"/>
      <c r="G34" s="608" t="s">
        <v>20</v>
      </c>
      <c r="H34" s="329" t="s">
        <v>25</v>
      </c>
      <c r="I34" s="610"/>
    </row>
    <row r="35" spans="1:9" ht="17" customHeight="1">
      <c r="A35" s="587"/>
      <c r="B35" s="509" t="s">
        <v>430</v>
      </c>
      <c r="C35" s="509" t="str">
        <f>B61</f>
        <v># 1906</v>
      </c>
      <c r="D35" s="509" t="str">
        <f>C61</f>
        <v># 1907</v>
      </c>
      <c r="E35" s="509" t="str">
        <f>D61</f>
        <v># 1908</v>
      </c>
      <c r="F35" s="509" t="str">
        <f>E61</f>
        <v># 1909</v>
      </c>
      <c r="G35" s="611" t="s">
        <v>412</v>
      </c>
      <c r="H35" s="330" t="s">
        <v>431</v>
      </c>
      <c r="I35" s="610"/>
    </row>
    <row r="36" spans="1:9" s="529" customFormat="1" ht="17" customHeight="1" thickBot="1">
      <c r="A36" s="596" t="s">
        <v>7</v>
      </c>
      <c r="B36" s="509"/>
      <c r="C36" s="509"/>
      <c r="D36" s="506"/>
      <c r="E36" s="506"/>
      <c r="F36" s="613">
        <v>1255</v>
      </c>
      <c r="G36" s="541"/>
      <c r="H36" s="328" t="s">
        <v>26</v>
      </c>
      <c r="I36" s="523" t="s">
        <v>7</v>
      </c>
    </row>
    <row r="37" spans="1:9" ht="17" customHeight="1">
      <c r="A37" s="615"/>
      <c r="B37" s="510" t="s">
        <v>17</v>
      </c>
      <c r="C37" s="508"/>
      <c r="D37" s="508"/>
      <c r="E37" s="508" t="s">
        <v>47</v>
      </c>
      <c r="F37" s="616"/>
      <c r="G37" s="617" t="s">
        <v>201</v>
      </c>
      <c r="H37" s="618" t="s">
        <v>159</v>
      </c>
      <c r="I37" s="619"/>
    </row>
    <row r="38" spans="1:9" ht="17" customHeight="1">
      <c r="A38" s="576"/>
      <c r="B38" s="509" t="str">
        <f>B21</f>
        <v># 1356</v>
      </c>
      <c r="C38" s="509" t="str">
        <f>C21</f>
        <v># 1377</v>
      </c>
      <c r="D38" s="509" t="str">
        <f t="shared" ref="D38:F38" si="6">"# " &amp; VALUE(RIGHT(C38,4)+1)</f>
        <v># 1378</v>
      </c>
      <c r="E38" s="509" t="str">
        <f t="shared" si="6"/>
        <v># 1379</v>
      </c>
      <c r="F38" s="565" t="str">
        <f t="shared" si="6"/>
        <v># 1380</v>
      </c>
      <c r="G38" s="611" t="s">
        <v>432</v>
      </c>
      <c r="I38" s="610"/>
    </row>
    <row r="39" spans="1:9" ht="17" customHeight="1">
      <c r="A39" s="559" t="s">
        <v>2</v>
      </c>
      <c r="B39" s="506"/>
      <c r="C39" s="506"/>
      <c r="D39" s="506"/>
      <c r="E39" s="506"/>
      <c r="F39" s="621">
        <v>1320</v>
      </c>
      <c r="G39" s="622" t="s">
        <v>203</v>
      </c>
      <c r="H39" s="623" t="s">
        <v>433</v>
      </c>
      <c r="I39" s="624" t="s">
        <v>2</v>
      </c>
    </row>
    <row r="40" spans="1:9" ht="17" customHeight="1">
      <c r="A40" s="625"/>
      <c r="B40" s="255" t="s">
        <v>53</v>
      </c>
      <c r="C40" s="256"/>
      <c r="D40" s="239"/>
      <c r="E40" s="249"/>
      <c r="F40" s="249"/>
      <c r="G40" s="252" t="s">
        <v>51</v>
      </c>
      <c r="H40" s="626" t="s">
        <v>158</v>
      </c>
      <c r="I40" s="610"/>
    </row>
    <row r="41" spans="1:9" ht="17" customHeight="1" thickBot="1">
      <c r="A41" s="576"/>
      <c r="B41" s="257"/>
      <c r="C41" s="248"/>
      <c r="D41" s="258" t="s">
        <v>205</v>
      </c>
      <c r="E41" s="248"/>
      <c r="F41" s="248"/>
      <c r="G41" s="253" t="s">
        <v>434</v>
      </c>
      <c r="H41" s="626"/>
      <c r="I41" s="610"/>
    </row>
    <row r="42" spans="1:9" s="529" customFormat="1" ht="17" customHeight="1" thickBot="1">
      <c r="A42" s="628" t="s">
        <v>8</v>
      </c>
      <c r="B42" s="257" t="s">
        <v>435</v>
      </c>
      <c r="C42" s="248" t="str">
        <f>"# " &amp; VALUE(RIGHT(B42,4)+1)</f>
        <v># 1752</v>
      </c>
      <c r="D42" s="248" t="str">
        <f>"# " &amp; VALUE(RIGHT(C42,4)+1)</f>
        <v># 1753</v>
      </c>
      <c r="E42" s="248" t="str">
        <f>"# " &amp; VALUE(RIGHT(D42,4)+1)</f>
        <v># 1754</v>
      </c>
      <c r="F42" s="248" t="str">
        <f>"# " &amp; VALUE(RIGHT(E42,4)+1)</f>
        <v># 1755</v>
      </c>
      <c r="G42" s="254" t="s">
        <v>21</v>
      </c>
      <c r="H42" s="629"/>
      <c r="I42" s="523" t="s">
        <v>8</v>
      </c>
    </row>
    <row r="43" spans="1:9" ht="17" customHeight="1">
      <c r="A43" s="606"/>
      <c r="B43" s="257"/>
      <c r="C43" s="248"/>
      <c r="D43" s="248"/>
      <c r="E43" s="248"/>
      <c r="F43" s="259">
        <v>1405</v>
      </c>
      <c r="G43" s="617" t="s">
        <v>69</v>
      </c>
      <c r="H43" s="547" t="s">
        <v>69</v>
      </c>
      <c r="I43" s="599"/>
    </row>
    <row r="44" spans="1:9" ht="17" customHeight="1">
      <c r="A44" s="587"/>
      <c r="B44" s="507" t="s">
        <v>17</v>
      </c>
      <c r="C44" s="546"/>
      <c r="D44" s="546"/>
      <c r="E44" s="546" t="s">
        <v>36</v>
      </c>
      <c r="F44" s="546"/>
      <c r="G44" s="410" t="s">
        <v>380</v>
      </c>
      <c r="H44" s="460"/>
      <c r="I44" s="592"/>
    </row>
    <row r="45" spans="1:9" ht="17" customHeight="1">
      <c r="A45" s="631" t="s">
        <v>2</v>
      </c>
      <c r="B45" s="542" t="str">
        <f>B19</f>
        <v># 2587</v>
      </c>
      <c r="C45" s="509" t="str">
        <f>C19</f>
        <v># 2588</v>
      </c>
      <c r="D45" s="509" t="str">
        <f>C76</f>
        <v># 2589</v>
      </c>
      <c r="E45" s="509" t="str">
        <f>D76</f>
        <v># 2590</v>
      </c>
      <c r="F45" s="509" t="str">
        <f>E76</f>
        <v># 2591</v>
      </c>
      <c r="G45" s="541" t="s">
        <v>436</v>
      </c>
      <c r="H45" s="614" t="s">
        <v>437</v>
      </c>
      <c r="I45" s="586" t="s">
        <v>2</v>
      </c>
    </row>
    <row r="46" spans="1:9" ht="17" customHeight="1">
      <c r="A46" s="632"/>
      <c r="B46" s="510" t="s">
        <v>17</v>
      </c>
      <c r="C46" s="720"/>
      <c r="D46" s="508"/>
      <c r="E46" s="508"/>
      <c r="F46" s="616"/>
      <c r="G46" s="608" t="s">
        <v>20</v>
      </c>
      <c r="H46" s="484" t="s">
        <v>23</v>
      </c>
      <c r="I46" s="634"/>
    </row>
    <row r="47" spans="1:9" s="529" customFormat="1" ht="17" customHeight="1" thickBot="1">
      <c r="A47" s="635">
        <v>1500</v>
      </c>
      <c r="B47" s="415" t="s">
        <v>438</v>
      </c>
      <c r="C47" s="584"/>
      <c r="D47" s="509" t="str">
        <f>D85</f>
        <v>TBC</v>
      </c>
      <c r="E47" s="509"/>
      <c r="F47" s="565"/>
      <c r="G47" s="416" t="s">
        <v>403</v>
      </c>
      <c r="H47" s="417" t="s">
        <v>439</v>
      </c>
      <c r="I47" s="637">
        <v>1500</v>
      </c>
    </row>
    <row r="48" spans="1:9" ht="17" customHeight="1">
      <c r="A48" s="638"/>
      <c r="B48" s="560" t="s">
        <v>440</v>
      </c>
      <c r="C48" s="584" t="str">
        <f>B86</f>
        <v># 1</v>
      </c>
      <c r="D48" s="509" t="str">
        <f>C86</f>
        <v># 2</v>
      </c>
      <c r="E48" s="509" t="str">
        <f>D86</f>
        <v># 3</v>
      </c>
      <c r="F48" s="565" t="str">
        <f>E86</f>
        <v># 4</v>
      </c>
      <c r="G48" s="738"/>
      <c r="H48" s="484" t="s">
        <v>23</v>
      </c>
      <c r="I48" s="639"/>
    </row>
    <row r="49" spans="1:9" ht="17" customHeight="1">
      <c r="A49" s="640">
        <v>30</v>
      </c>
      <c r="B49" s="540"/>
      <c r="C49" s="542"/>
      <c r="D49" s="506"/>
      <c r="E49" s="506"/>
      <c r="F49" s="575"/>
      <c r="G49" s="641"/>
      <c r="H49" s="418"/>
      <c r="I49" s="586" t="s">
        <v>2</v>
      </c>
    </row>
    <row r="50" spans="1:9" ht="17" customHeight="1">
      <c r="A50" s="632"/>
      <c r="B50" s="588" t="s">
        <v>17</v>
      </c>
      <c r="C50" s="642"/>
      <c r="D50" s="643" t="s">
        <v>194</v>
      </c>
      <c r="E50" s="590"/>
      <c r="F50" s="591"/>
      <c r="G50" s="608" t="s">
        <v>20</v>
      </c>
      <c r="H50" s="419"/>
      <c r="I50" s="592"/>
    </row>
    <row r="51" spans="1:9" ht="17" customHeight="1">
      <c r="A51" s="632"/>
      <c r="B51" s="510" t="s">
        <v>17</v>
      </c>
      <c r="C51" s="508"/>
      <c r="D51" s="580" t="str">
        <f>D22</f>
        <v>食好D TBC (15 EPI)</v>
      </c>
      <c r="E51" s="546"/>
      <c r="F51" s="546"/>
      <c r="G51" s="644"/>
      <c r="H51" s="627"/>
      <c r="I51" s="592"/>
    </row>
    <row r="52" spans="1:9" s="529" customFormat="1" ht="17" customHeight="1" thickBot="1">
      <c r="A52" s="635">
        <v>1600</v>
      </c>
      <c r="B52" s="540" t="str">
        <f>B23</f>
        <v># 5</v>
      </c>
      <c r="C52" s="542" t="str">
        <f>C23</f>
        <v># 6</v>
      </c>
      <c r="D52" s="506" t="str">
        <f>"# " &amp; VALUE(RIGHT(C52,2)+1)</f>
        <v># 7</v>
      </c>
      <c r="E52" s="506" t="str">
        <f>"# " &amp; VALUE(RIGHT(D52,2)+1)</f>
        <v># 8</v>
      </c>
      <c r="F52" s="506" t="str">
        <f>"# " &amp; VALUE(RIGHT(E52,2)+1)</f>
        <v># 9</v>
      </c>
      <c r="G52" s="483" t="s">
        <v>405</v>
      </c>
      <c r="H52" s="620"/>
      <c r="I52" s="637">
        <v>1600</v>
      </c>
    </row>
    <row r="53" spans="1:9" ht="17" customHeight="1">
      <c r="A53" s="530"/>
      <c r="B53" s="646" t="s">
        <v>103</v>
      </c>
      <c r="C53" s="595" t="s">
        <v>89</v>
      </c>
      <c r="D53" s="532" t="s">
        <v>92</v>
      </c>
      <c r="E53" s="594" t="s">
        <v>386</v>
      </c>
      <c r="F53" s="595" t="s">
        <v>105</v>
      </c>
      <c r="G53" s="647"/>
      <c r="H53" s="420" t="s">
        <v>441</v>
      </c>
      <c r="I53" s="582"/>
    </row>
    <row r="54" spans="1:9" ht="17" customHeight="1">
      <c r="A54" s="551"/>
      <c r="B54" s="648" t="s">
        <v>212</v>
      </c>
      <c r="C54" s="649" t="s">
        <v>213</v>
      </c>
      <c r="D54" s="650" t="s">
        <v>214</v>
      </c>
      <c r="E54" s="651" t="s">
        <v>387</v>
      </c>
      <c r="F54" s="652" t="s">
        <v>216</v>
      </c>
      <c r="G54" s="653"/>
      <c r="H54" s="421"/>
      <c r="I54" s="655"/>
    </row>
    <row r="55" spans="1:9" ht="16.75" customHeight="1">
      <c r="A55" s="539">
        <v>30</v>
      </c>
      <c r="B55" s="540" t="s">
        <v>442</v>
      </c>
      <c r="C55" s="542" t="s">
        <v>393</v>
      </c>
      <c r="D55" s="584" t="s">
        <v>224</v>
      </c>
      <c r="E55" s="584" t="s">
        <v>90</v>
      </c>
      <c r="F55" s="584" t="s">
        <v>323</v>
      </c>
      <c r="G55" s="656"/>
      <c r="H55" s="421"/>
      <c r="I55" s="657">
        <v>30</v>
      </c>
    </row>
    <row r="56" spans="1:9" ht="17" customHeight="1">
      <c r="A56" s="551"/>
      <c r="B56" s="658" t="s">
        <v>20</v>
      </c>
      <c r="C56" s="422" t="s">
        <v>220</v>
      </c>
      <c r="D56" s="507" t="s">
        <v>443</v>
      </c>
      <c r="E56" s="546"/>
      <c r="F56" s="570"/>
      <c r="G56" s="608" t="s">
        <v>20</v>
      </c>
      <c r="H56" s="418"/>
      <c r="I56" s="634"/>
    </row>
    <row r="57" spans="1:9" ht="17" customHeight="1">
      <c r="A57" s="551"/>
      <c r="B57" s="611" t="s">
        <v>412</v>
      </c>
      <c r="C57" s="509" t="s">
        <v>130</v>
      </c>
      <c r="D57" s="584"/>
      <c r="E57" s="651" t="s">
        <v>444</v>
      </c>
      <c r="F57" s="423"/>
      <c r="G57" s="611" t="s">
        <v>384</v>
      </c>
      <c r="H57" s="419"/>
      <c r="I57" s="634"/>
    </row>
    <row r="58" spans="1:9" s="529" customFormat="1" ht="17" customHeight="1" thickBot="1">
      <c r="A58" s="663">
        <v>1700</v>
      </c>
      <c r="B58" s="664"/>
      <c r="C58" s="506" t="s">
        <v>107</v>
      </c>
      <c r="D58" s="542" t="s">
        <v>70</v>
      </c>
      <c r="E58" s="506" t="str">
        <f>"# " &amp; VALUE(RIGHT(D58,2)+1)</f>
        <v># 2</v>
      </c>
      <c r="F58" s="575" t="str">
        <f>"# " &amp; VALUE(RIGHT(E58,2)+1)</f>
        <v># 3</v>
      </c>
      <c r="G58" s="665"/>
      <c r="H58" s="666"/>
      <c r="I58" s="637">
        <v>1700</v>
      </c>
    </row>
    <row r="59" spans="1:9" ht="17" customHeight="1">
      <c r="A59" s="578"/>
      <c r="B59" s="546" t="s">
        <v>60</v>
      </c>
      <c r="C59" s="667"/>
      <c r="D59" s="594"/>
      <c r="E59" s="594"/>
      <c r="F59" s="424"/>
      <c r="G59" s="608" t="s">
        <v>20</v>
      </c>
      <c r="H59" s="484" t="s">
        <v>23</v>
      </c>
      <c r="I59" s="582"/>
    </row>
    <row r="60" spans="1:9" ht="17" customHeight="1">
      <c r="A60" s="632"/>
      <c r="B60" s="594"/>
      <c r="C60" s="509"/>
      <c r="D60" s="668" t="s">
        <v>59</v>
      </c>
      <c r="E60" s="515"/>
      <c r="F60" s="705"/>
      <c r="G60" s="620" t="s">
        <v>408</v>
      </c>
      <c r="H60" s="612" t="str">
        <f>H35</f>
        <v>新聞掏寶 # 257</v>
      </c>
      <c r="I60" s="634"/>
    </row>
    <row r="61" spans="1:9" ht="17" customHeight="1">
      <c r="A61" s="640">
        <v>30</v>
      </c>
      <c r="B61" s="506" t="s">
        <v>445</v>
      </c>
      <c r="C61" s="506" t="str">
        <f>"# " &amp; VALUE(RIGHT(B61,4)+1)</f>
        <v># 1907</v>
      </c>
      <c r="D61" s="506" t="str">
        <f>"# " &amp; VALUE(RIGHT(C61,4)+1)</f>
        <v># 1908</v>
      </c>
      <c r="E61" s="509" t="str">
        <f>"# " &amp; VALUE(RIGHT(D61,4)+1)</f>
        <v># 1909</v>
      </c>
      <c r="F61" s="575" t="str">
        <f>"# " &amp; VALUE(RIGHT(E61,4)+1)</f>
        <v># 1910</v>
      </c>
      <c r="G61" s="669"/>
      <c r="H61" s="670"/>
      <c r="I61" s="657">
        <v>30</v>
      </c>
    </row>
    <row r="62" spans="1:9" ht="17" customHeight="1">
      <c r="A62" s="671"/>
      <c r="B62" s="510" t="s">
        <v>328</v>
      </c>
      <c r="C62" s="581"/>
      <c r="D62" s="581"/>
      <c r="E62" s="581"/>
      <c r="F62" s="581"/>
      <c r="G62" s="672">
        <v>1745</v>
      </c>
      <c r="H62" s="286" t="s">
        <v>50</v>
      </c>
      <c r="I62" s="634"/>
    </row>
    <row r="63" spans="1:9" ht="17" customHeight="1">
      <c r="A63" s="632"/>
      <c r="B63" s="531"/>
      <c r="C63" s="594"/>
      <c r="D63" s="673" t="s">
        <v>329</v>
      </c>
      <c r="E63" s="668"/>
      <c r="F63" s="674"/>
      <c r="G63" s="608" t="s">
        <v>20</v>
      </c>
      <c r="H63" s="258" t="s">
        <v>446</v>
      </c>
      <c r="I63" s="634"/>
    </row>
    <row r="64" spans="1:9" s="529" customFormat="1" ht="17" customHeight="1" thickBot="1">
      <c r="A64" s="635">
        <v>1800</v>
      </c>
      <c r="B64" s="560" t="s">
        <v>129</v>
      </c>
      <c r="C64" s="509" t="str">
        <f>"# " &amp; VALUE(RIGHT(B64,2)+1)</f>
        <v># 14</v>
      </c>
      <c r="D64" s="509" t="str">
        <f>"# " &amp; VALUE(RIGHT(C64,2)+1)</f>
        <v># 15</v>
      </c>
      <c r="E64" s="509" t="str">
        <f>"# " &amp; VALUE(RIGHT(D64,2)+1)</f>
        <v># 16</v>
      </c>
      <c r="F64" s="509" t="str">
        <f>"# " &amp; VALUE(RIGHT(E64,2)+1)</f>
        <v># 17</v>
      </c>
      <c r="G64" s="611" t="s">
        <v>409</v>
      </c>
      <c r="H64" s="328" t="s">
        <v>45</v>
      </c>
      <c r="I64" s="637">
        <v>1800</v>
      </c>
    </row>
    <row r="65" spans="1:9" ht="17" customHeight="1">
      <c r="A65" s="632"/>
      <c r="B65" s="560"/>
      <c r="C65" s="509"/>
      <c r="D65" s="509"/>
      <c r="E65" s="509"/>
      <c r="F65" s="565"/>
      <c r="G65" s="398" t="s">
        <v>447</v>
      </c>
      <c r="H65" s="399"/>
      <c r="I65" s="548"/>
    </row>
    <row r="66" spans="1:9" ht="17" customHeight="1" thickBot="1">
      <c r="A66" s="640">
        <v>30</v>
      </c>
      <c r="B66" s="675"/>
      <c r="C66" s="549"/>
      <c r="D66" s="549"/>
      <c r="E66" s="549"/>
      <c r="F66" s="677"/>
      <c r="G66" s="676" t="s">
        <v>415</v>
      </c>
      <c r="H66" s="678" t="s">
        <v>416</v>
      </c>
      <c r="I66" s="544">
        <v>30</v>
      </c>
    </row>
    <row r="67" spans="1:9" ht="17" customHeight="1">
      <c r="A67" s="632"/>
      <c r="B67" s="384" t="s">
        <v>230</v>
      </c>
      <c r="C67" s="385"/>
      <c r="D67" s="385"/>
      <c r="E67" s="385"/>
      <c r="F67" s="386"/>
      <c r="G67" s="387" t="s">
        <v>231</v>
      </c>
      <c r="H67" s="388"/>
      <c r="I67" s="548"/>
    </row>
    <row r="68" spans="1:9" s="529" customFormat="1" ht="12.65" customHeight="1" thickBot="1">
      <c r="A68" s="635">
        <v>1900</v>
      </c>
      <c r="B68" s="260"/>
      <c r="C68" s="260"/>
      <c r="D68" s="260"/>
      <c r="E68" s="260"/>
      <c r="F68" s="244">
        <v>1900</v>
      </c>
      <c r="G68" s="261"/>
      <c r="H68" s="262"/>
      <c r="I68" s="679">
        <v>1900</v>
      </c>
    </row>
    <row r="69" spans="1:9" s="529" customFormat="1" ht="17" customHeight="1">
      <c r="A69" s="663"/>
      <c r="B69" s="252" t="s">
        <v>61</v>
      </c>
      <c r="C69" s="252" t="s">
        <v>61</v>
      </c>
      <c r="D69" s="252" t="s">
        <v>96</v>
      </c>
      <c r="E69" s="263" t="s">
        <v>331</v>
      </c>
      <c r="F69" s="264" t="s">
        <v>62</v>
      </c>
      <c r="G69" s="265" t="s">
        <v>79</v>
      </c>
      <c r="H69" s="266" t="s">
        <v>108</v>
      </c>
      <c r="I69" s="639"/>
    </row>
    <row r="70" spans="1:9" s="529" customFormat="1" ht="17" customHeight="1">
      <c r="A70" s="663"/>
      <c r="B70" s="267" t="s">
        <v>448</v>
      </c>
      <c r="C70" s="267" t="s">
        <v>449</v>
      </c>
      <c r="D70" s="267" t="s">
        <v>450</v>
      </c>
      <c r="E70" s="268" t="s">
        <v>451</v>
      </c>
      <c r="F70" s="269" t="s">
        <v>452</v>
      </c>
      <c r="G70" s="270" t="s">
        <v>453</v>
      </c>
      <c r="H70" s="271" t="s">
        <v>454</v>
      </c>
      <c r="I70" s="683"/>
    </row>
    <row r="71" spans="1:9" s="529" customFormat="1" ht="17" customHeight="1">
      <c r="A71" s="551">
        <v>30</v>
      </c>
      <c r="B71" s="272" t="s">
        <v>63</v>
      </c>
      <c r="C71" s="272" t="s">
        <v>455</v>
      </c>
      <c r="D71" s="273" t="s">
        <v>132</v>
      </c>
      <c r="E71" s="274" t="s">
        <v>338</v>
      </c>
      <c r="F71" s="275" t="s">
        <v>238</v>
      </c>
      <c r="G71" s="276" t="s">
        <v>80</v>
      </c>
      <c r="H71" s="277" t="s">
        <v>109</v>
      </c>
      <c r="I71" s="634">
        <v>30</v>
      </c>
    </row>
    <row r="72" spans="1:9" s="529" customFormat="1" ht="17" customHeight="1">
      <c r="A72" s="551"/>
      <c r="B72" s="278">
        <v>800653411</v>
      </c>
      <c r="C72" s="279"/>
      <c r="D72" s="280" t="s">
        <v>194</v>
      </c>
      <c r="E72" s="280"/>
      <c r="F72" s="281">
        <v>1935</v>
      </c>
      <c r="G72" s="282"/>
      <c r="H72" s="283">
        <v>1935</v>
      </c>
      <c r="I72" s="634"/>
    </row>
    <row r="73" spans="1:9" ht="17" customHeight="1">
      <c r="A73" s="687"/>
      <c r="B73" s="284" t="s">
        <v>52</v>
      </c>
      <c r="C73" s="249"/>
      <c r="D73" s="249"/>
      <c r="E73" s="258" t="s">
        <v>239</v>
      </c>
      <c r="F73" s="249"/>
      <c r="G73" s="249"/>
      <c r="H73" s="249"/>
      <c r="I73" s="688"/>
    </row>
    <row r="74" spans="1:9" s="529" customFormat="1" ht="17" customHeight="1" thickBot="1">
      <c r="A74" s="663">
        <v>2000</v>
      </c>
      <c r="B74" s="257" t="s">
        <v>456</v>
      </c>
      <c r="C74" s="251" t="str">
        <f t="shared" ref="C74:H74" si="7">"# " &amp; VALUE(RIGHT(B74,3)+1)</f>
        <v># 182</v>
      </c>
      <c r="D74" s="251" t="str">
        <f t="shared" si="7"/>
        <v># 183</v>
      </c>
      <c r="E74" s="251" t="str">
        <f t="shared" si="7"/>
        <v># 184</v>
      </c>
      <c r="F74" s="251" t="str">
        <f t="shared" si="7"/>
        <v># 185</v>
      </c>
      <c r="G74" s="251" t="str">
        <f t="shared" si="7"/>
        <v># 186</v>
      </c>
      <c r="H74" s="251" t="str">
        <f t="shared" si="7"/>
        <v># 187</v>
      </c>
      <c r="I74" s="637">
        <v>2000</v>
      </c>
    </row>
    <row r="75" spans="1:9" s="529" customFormat="1" ht="17" customHeight="1">
      <c r="A75" s="689"/>
      <c r="B75" s="284" t="s">
        <v>75</v>
      </c>
      <c r="C75" s="285" t="s">
        <v>22</v>
      </c>
      <c r="D75" s="286"/>
      <c r="E75" s="286" t="s">
        <v>241</v>
      </c>
      <c r="F75" s="287"/>
      <c r="G75" s="475" t="s">
        <v>439</v>
      </c>
      <c r="H75" s="474" t="s">
        <v>171</v>
      </c>
      <c r="I75" s="690"/>
    </row>
    <row r="76" spans="1:9" ht="17" customHeight="1">
      <c r="A76" s="551">
        <v>30</v>
      </c>
      <c r="B76" s="257" t="s">
        <v>457</v>
      </c>
      <c r="C76" s="248" t="str">
        <f>"# " &amp; VALUE(RIGHT(B76,4)+1)</f>
        <v># 2589</v>
      </c>
      <c r="D76" s="248" t="str">
        <f>"# " &amp; VALUE(RIGHT(C76,4)+1)</f>
        <v># 2590</v>
      </c>
      <c r="E76" s="248" t="str">
        <f>"# " &amp; VALUE(RIGHT(D76,4)+1)</f>
        <v># 2591</v>
      </c>
      <c r="F76" s="248" t="str">
        <f>"# " &amp; VALUE(RIGHT(E76,4)+1)</f>
        <v># 2592</v>
      </c>
      <c r="G76" s="346" t="s">
        <v>243</v>
      </c>
      <c r="H76" s="473"/>
      <c r="I76" s="544">
        <v>30</v>
      </c>
    </row>
    <row r="77" spans="1:9" ht="17" customHeight="1">
      <c r="A77" s="545"/>
      <c r="B77" s="284" t="s">
        <v>402</v>
      </c>
      <c r="C77" s="290"/>
      <c r="D77" s="290"/>
      <c r="E77" s="290"/>
      <c r="F77" s="290"/>
      <c r="G77" s="326"/>
      <c r="H77" s="428" t="s">
        <v>458</v>
      </c>
      <c r="I77" s="692"/>
    </row>
    <row r="78" spans="1:9" ht="17" customHeight="1" thickBot="1">
      <c r="A78" s="551"/>
      <c r="B78" s="255"/>
      <c r="C78" s="248"/>
      <c r="D78" s="248"/>
      <c r="E78" s="248"/>
      <c r="F78" s="248"/>
      <c r="G78" s="472"/>
      <c r="H78" s="428" t="s">
        <v>343</v>
      </c>
      <c r="I78" s="548"/>
    </row>
    <row r="79" spans="1:9" s="529" customFormat="1" ht="17" customHeight="1" thickBot="1">
      <c r="A79" s="693">
        <v>2100</v>
      </c>
      <c r="B79" s="257"/>
      <c r="C79" s="352"/>
      <c r="D79" s="451" t="s">
        <v>250</v>
      </c>
      <c r="E79" s="248"/>
      <c r="F79" s="248"/>
      <c r="G79" s="327"/>
      <c r="H79" s="429"/>
      <c r="I79" s="679">
        <v>2100</v>
      </c>
    </row>
    <row r="80" spans="1:9" s="529" customFormat="1" ht="17" customHeight="1">
      <c r="A80" s="638"/>
      <c r="B80" s="248" t="s">
        <v>323</v>
      </c>
      <c r="C80" s="248" t="str">
        <f>"# " &amp; VALUE(RIGHT(B80,2)+1)</f>
        <v># 7</v>
      </c>
      <c r="D80" s="248" t="str">
        <f>"# " &amp; VALUE(RIGHT(C80,2)+1)</f>
        <v># 8</v>
      </c>
      <c r="E80" s="248" t="str">
        <f>"# " &amp; VALUE(RIGHT(D80,2)+1)</f>
        <v># 9</v>
      </c>
      <c r="F80" s="248" t="str">
        <f>"# " &amp; VALUE(RIGHT(E80,2)+1)</f>
        <v># 10</v>
      </c>
      <c r="G80" s="327"/>
      <c r="H80" s="307" t="s">
        <v>346</v>
      </c>
      <c r="I80" s="690"/>
    </row>
    <row r="81" spans="1:9" s="529" customFormat="1" ht="17" customHeight="1">
      <c r="A81" s="694"/>
      <c r="B81" s="248"/>
      <c r="C81" s="248"/>
      <c r="D81" s="248"/>
      <c r="E81" s="248"/>
      <c r="F81" s="248"/>
      <c r="G81" s="430" t="s">
        <v>459</v>
      </c>
      <c r="H81" s="431"/>
      <c r="I81" s="695"/>
    </row>
    <row r="82" spans="1:9" ht="17" customHeight="1">
      <c r="A82" s="640">
        <v>30</v>
      </c>
      <c r="B82" s="248"/>
      <c r="C82" s="251"/>
      <c r="D82" s="248"/>
      <c r="E82" s="248"/>
      <c r="F82" s="248"/>
      <c r="G82" s="432" t="s">
        <v>460</v>
      </c>
      <c r="H82" s="433" t="s">
        <v>461</v>
      </c>
      <c r="I82" s="544">
        <v>30</v>
      </c>
    </row>
    <row r="83" spans="1:9" ht="17" customHeight="1">
      <c r="A83" s="632"/>
      <c r="B83" s="284" t="s">
        <v>402</v>
      </c>
      <c r="C83" s="252"/>
      <c r="D83" s="287" t="s">
        <v>22</v>
      </c>
      <c r="E83" s="290"/>
      <c r="F83" s="290"/>
      <c r="G83" s="432"/>
      <c r="H83" s="434" t="s">
        <v>170</v>
      </c>
      <c r="I83" s="548"/>
    </row>
    <row r="84" spans="1:9" ht="17" customHeight="1">
      <c r="A84" s="632"/>
      <c r="B84" s="255"/>
      <c r="C84" s="252"/>
      <c r="D84" s="248"/>
      <c r="E84" s="248"/>
      <c r="F84" s="248"/>
      <c r="G84" s="435"/>
      <c r="H84" s="434"/>
      <c r="I84" s="548"/>
    </row>
    <row r="85" spans="1:9" s="529" customFormat="1" ht="17" customHeight="1" thickBot="1">
      <c r="A85" s="635">
        <v>2200</v>
      </c>
      <c r="B85" s="257"/>
      <c r="C85" s="436"/>
      <c r="D85" s="451" t="s">
        <v>250</v>
      </c>
      <c r="E85" s="248"/>
      <c r="F85" s="248"/>
      <c r="G85" s="327"/>
      <c r="H85" s="437"/>
      <c r="I85" s="679">
        <v>2200</v>
      </c>
    </row>
    <row r="86" spans="1:9" s="529" customFormat="1" ht="17" customHeight="1">
      <c r="A86" s="694"/>
      <c r="B86" s="257" t="s">
        <v>70</v>
      </c>
      <c r="C86" s="327" t="str">
        <f>"# " &amp; VALUE(RIGHT(B86,2)+1)</f>
        <v># 2</v>
      </c>
      <c r="D86" s="248" t="str">
        <f>"# " &amp; VALUE(RIGHT(C86,2)+1)</f>
        <v># 3</v>
      </c>
      <c r="E86" s="248" t="str">
        <f>"# " &amp; VALUE(RIGHT(D86,2)+1)</f>
        <v># 4</v>
      </c>
      <c r="F86" s="248" t="str">
        <f>"# " &amp; VALUE(RIGHT(E86,2)+1)</f>
        <v># 5</v>
      </c>
      <c r="G86" s="327"/>
      <c r="H86" s="467"/>
      <c r="I86" s="639"/>
    </row>
    <row r="87" spans="1:9" s="529" customFormat="1" ht="17" customHeight="1">
      <c r="A87" s="694"/>
      <c r="B87" s="257"/>
      <c r="C87" s="327"/>
      <c r="D87" s="248"/>
      <c r="E87" s="248"/>
      <c r="F87" s="248"/>
      <c r="G87" s="438"/>
      <c r="H87" s="439" t="s">
        <v>349</v>
      </c>
      <c r="I87" s="683"/>
    </row>
    <row r="88" spans="1:9" ht="17" customHeight="1">
      <c r="A88" s="640">
        <v>30</v>
      </c>
      <c r="B88" s="302"/>
      <c r="C88" s="254"/>
      <c r="D88" s="251"/>
      <c r="E88" s="251"/>
      <c r="F88" s="251"/>
      <c r="G88" s="305"/>
      <c r="H88" s="463" t="s">
        <v>393</v>
      </c>
      <c r="I88" s="657">
        <v>30</v>
      </c>
    </row>
    <row r="89" spans="1:9" ht="17" customHeight="1">
      <c r="A89" s="671"/>
      <c r="B89" s="347" t="s">
        <v>250</v>
      </c>
      <c r="C89" s="348"/>
      <c r="D89" s="239"/>
      <c r="E89" s="306"/>
      <c r="F89" s="306"/>
      <c r="G89" s="252" t="s">
        <v>282</v>
      </c>
      <c r="H89" s="462" t="s">
        <v>83</v>
      </c>
      <c r="I89" s="634"/>
    </row>
    <row r="90" spans="1:9" ht="17" customHeight="1">
      <c r="A90" s="632"/>
      <c r="B90" s="306"/>
      <c r="C90" s="348"/>
      <c r="D90" s="258" t="s">
        <v>462</v>
      </c>
      <c r="E90" s="258"/>
      <c r="F90" s="258"/>
      <c r="G90" s="253" t="s">
        <v>298</v>
      </c>
      <c r="H90" s="248"/>
      <c r="I90" s="634"/>
    </row>
    <row r="91" spans="1:9" ht="17" customHeight="1">
      <c r="A91" s="632"/>
      <c r="B91" s="248" t="s">
        <v>70</v>
      </c>
      <c r="C91" s="248" t="str">
        <f>"# " &amp; VALUE(RIGHT(B91,2)+1)</f>
        <v># 2</v>
      </c>
      <c r="D91" s="248" t="str">
        <f>"# " &amp; VALUE(RIGHT(C91,2)+1)</f>
        <v># 3</v>
      </c>
      <c r="E91" s="248" t="str">
        <f>"# " &amp; VALUE(RIGHT(D91,2)+1)</f>
        <v># 4</v>
      </c>
      <c r="F91" s="248" t="str">
        <f>"# " &amp; VALUE(RIGHT(E91,2)+1)</f>
        <v># 5</v>
      </c>
      <c r="G91" s="327" t="s">
        <v>463</v>
      </c>
      <c r="H91" s="248" t="s">
        <v>464</v>
      </c>
      <c r="I91" s="634"/>
    </row>
    <row r="92" spans="1:9" ht="17" customHeight="1" thickBot="1">
      <c r="A92" s="635">
        <v>2300</v>
      </c>
      <c r="B92" s="251"/>
      <c r="C92" s="251"/>
      <c r="D92" s="311"/>
      <c r="E92" s="311"/>
      <c r="F92" s="311">
        <v>2300</v>
      </c>
      <c r="G92" s="254"/>
      <c r="H92" s="248" t="s">
        <v>84</v>
      </c>
      <c r="I92" s="637">
        <v>2300</v>
      </c>
    </row>
    <row r="93" spans="1:9" s="529" customFormat="1" ht="17" customHeight="1">
      <c r="A93" s="699"/>
      <c r="B93" s="255" t="s">
        <v>68</v>
      </c>
      <c r="C93" s="352"/>
      <c r="D93" s="248"/>
      <c r="E93" s="313"/>
      <c r="F93" s="286">
        <v>800651265</v>
      </c>
      <c r="G93" s="314" t="s">
        <v>49</v>
      </c>
      <c r="H93" s="309"/>
      <c r="I93" s="690"/>
    </row>
    <row r="94" spans="1:9" s="529" customFormat="1" ht="17" customHeight="1">
      <c r="A94" s="699"/>
      <c r="B94" s="257"/>
      <c r="C94" s="315" t="s">
        <v>255</v>
      </c>
      <c r="D94" s="316"/>
      <c r="E94" s="317" t="s">
        <v>179</v>
      </c>
      <c r="F94" s="315" t="s">
        <v>255</v>
      </c>
      <c r="G94" s="253" t="s">
        <v>465</v>
      </c>
      <c r="H94" s="309"/>
      <c r="I94" s="695"/>
    </row>
    <row r="95" spans="1:9" s="529" customFormat="1" ht="17" customHeight="1" thickBot="1">
      <c r="A95" s="700">
        <v>2315</v>
      </c>
      <c r="B95" s="257" t="s">
        <v>466</v>
      </c>
      <c r="C95" s="248" t="str">
        <f>"# " &amp; VALUE(RIGHT(B95,4)+1)</f>
        <v># 3795</v>
      </c>
      <c r="D95" s="248" t="str">
        <f>"# " &amp; VALUE(RIGHT(C95,4)+1)</f>
        <v># 3796</v>
      </c>
      <c r="E95" s="318"/>
      <c r="F95" s="319" t="s">
        <v>467</v>
      </c>
      <c r="G95" s="254" t="s">
        <v>46</v>
      </c>
      <c r="H95" s="309"/>
      <c r="I95" s="701">
        <v>2315</v>
      </c>
    </row>
    <row r="96" spans="1:9" ht="17" customHeight="1" thickBot="1">
      <c r="A96" s="539">
        <v>30</v>
      </c>
      <c r="B96" s="320"/>
      <c r="C96" s="321"/>
      <c r="D96" s="321"/>
      <c r="E96" s="322" t="s">
        <v>180</v>
      </c>
      <c r="F96" s="321"/>
      <c r="G96" s="389" t="s">
        <v>179</v>
      </c>
      <c r="H96" s="390"/>
      <c r="I96" s="703">
        <v>30</v>
      </c>
    </row>
    <row r="97" spans="1:9" ht="17" customHeight="1">
      <c r="A97" s="545"/>
      <c r="B97" s="257"/>
      <c r="C97" s="323"/>
      <c r="D97" s="323" t="s">
        <v>48</v>
      </c>
      <c r="E97" s="691" t="s">
        <v>17</v>
      </c>
      <c r="F97" s="323"/>
      <c r="G97" s="704" t="s">
        <v>23</v>
      </c>
      <c r="H97" s="326" t="s">
        <v>65</v>
      </c>
      <c r="I97" s="548"/>
    </row>
    <row r="98" spans="1:9" ht="17" customHeight="1">
      <c r="A98" s="551"/>
      <c r="B98" s="257"/>
      <c r="C98" s="249"/>
      <c r="D98" s="249"/>
      <c r="E98" s="661" t="str">
        <f>E70</f>
        <v>冲遊泰國 #3</v>
      </c>
      <c r="F98" s="249"/>
      <c r="G98" s="611" t="str">
        <f>G41</f>
        <v>周六聊Teen谷 # 26</v>
      </c>
      <c r="H98" s="253" t="s">
        <v>468</v>
      </c>
      <c r="I98" s="548"/>
    </row>
    <row r="99" spans="1:9" ht="17" customHeight="1" thickBot="1">
      <c r="A99" s="551"/>
      <c r="B99" s="257"/>
      <c r="C99" s="249"/>
      <c r="D99" s="249"/>
      <c r="E99" s="620"/>
      <c r="F99" s="352">
        <v>2350</v>
      </c>
      <c r="G99" s="620"/>
      <c r="H99" s="327" t="s">
        <v>66</v>
      </c>
      <c r="I99" s="548"/>
    </row>
    <row r="100" spans="1:9" s="529" customFormat="1" ht="17" customHeight="1" thickBot="1">
      <c r="A100" s="520" t="s">
        <v>9</v>
      </c>
      <c r="B100" s="353"/>
      <c r="C100" s="325"/>
      <c r="D100" s="325" t="s">
        <v>43</v>
      </c>
      <c r="E100" s="541"/>
      <c r="F100" s="325"/>
      <c r="G100" s="541"/>
      <c r="H100" s="254"/>
      <c r="I100" s="550" t="s">
        <v>9</v>
      </c>
    </row>
    <row r="101" spans="1:9" ht="17" customHeight="1">
      <c r="A101" s="530"/>
      <c r="B101" s="555" t="s">
        <v>17</v>
      </c>
      <c r="C101" s="702"/>
      <c r="D101" s="702"/>
      <c r="E101" s="515"/>
      <c r="F101" s="702"/>
      <c r="G101" s="704" t="s">
        <v>23</v>
      </c>
      <c r="H101" s="618" t="s">
        <v>20</v>
      </c>
      <c r="I101" s="538"/>
    </row>
    <row r="102" spans="1:9" ht="17" customHeight="1">
      <c r="A102" s="551"/>
      <c r="B102" s="594"/>
      <c r="C102" s="515"/>
      <c r="D102" s="515" t="str">
        <f>D60</f>
        <v>兄弟幫 Big Boys Club (2505 EPI)</v>
      </c>
      <c r="F102" s="705"/>
      <c r="G102" s="706" t="str">
        <f>G70</f>
        <v>新聞透視 # 25</v>
      </c>
      <c r="H102" s="612" t="str">
        <f>H35</f>
        <v>新聞掏寶 # 257</v>
      </c>
      <c r="I102" s="548"/>
    </row>
    <row r="103" spans="1:9" ht="17" customHeight="1">
      <c r="A103" s="539">
        <v>30</v>
      </c>
      <c r="B103" s="506" t="str">
        <f>B61</f>
        <v># 1906</v>
      </c>
      <c r="C103" s="506" t="str">
        <f>C61</f>
        <v># 1907</v>
      </c>
      <c r="D103" s="509" t="str">
        <f>D61</f>
        <v># 1908</v>
      </c>
      <c r="E103" s="506" t="str">
        <f>E61</f>
        <v># 1909</v>
      </c>
      <c r="F103" s="506" t="str">
        <f>F61</f>
        <v># 1910</v>
      </c>
      <c r="G103" s="707"/>
      <c r="H103" s="708"/>
      <c r="I103" s="544">
        <v>30</v>
      </c>
    </row>
    <row r="104" spans="1:9" ht="17" customHeight="1">
      <c r="A104" s="551"/>
      <c r="B104" s="510" t="s">
        <v>17</v>
      </c>
      <c r="C104" s="546"/>
      <c r="D104" s="508"/>
      <c r="E104" s="508"/>
      <c r="F104" s="616"/>
      <c r="G104" s="680" t="s">
        <v>23</v>
      </c>
      <c r="H104" s="618" t="s">
        <v>20</v>
      </c>
      <c r="I104" s="709"/>
    </row>
    <row r="105" spans="1:9" s="529" customFormat="1" ht="17" customHeight="1" thickBot="1">
      <c r="A105" s="520" t="s">
        <v>10</v>
      </c>
      <c r="B105" s="710"/>
      <c r="C105" s="515"/>
      <c r="D105" s="509" t="s">
        <v>249</v>
      </c>
      <c r="F105" s="509"/>
      <c r="G105" s="711" t="s">
        <v>469</v>
      </c>
      <c r="H105" s="627" t="str">
        <f>H63</f>
        <v>財經透視 # 27</v>
      </c>
      <c r="I105" s="523" t="s">
        <v>10</v>
      </c>
    </row>
    <row r="106" spans="1:9" ht="17" customHeight="1">
      <c r="A106" s="615"/>
      <c r="B106" s="560" t="str">
        <f>B86</f>
        <v># 1</v>
      </c>
      <c r="C106" s="509" t="str">
        <f>"# " &amp; VALUE(RIGHT(B106,2)+1)</f>
        <v># 2</v>
      </c>
      <c r="D106" s="509" t="str">
        <f>"# " &amp; VALUE(RIGHT(C106,2)+1)</f>
        <v># 3</v>
      </c>
      <c r="E106" s="509" t="str">
        <f>"# " &amp; VALUE(RIGHT(D106,2)+1)</f>
        <v># 4</v>
      </c>
      <c r="F106" s="509" t="str">
        <f>"# " &amp; VALUE(RIGHT(E106,2)+1)</f>
        <v># 5</v>
      </c>
      <c r="G106" s="680" t="s">
        <v>23</v>
      </c>
      <c r="H106" s="618" t="s">
        <v>20</v>
      </c>
      <c r="I106" s="619"/>
    </row>
    <row r="107" spans="1:9" ht="17" customHeight="1">
      <c r="A107" s="712">
        <v>30</v>
      </c>
      <c r="B107" s="540"/>
      <c r="C107" s="506"/>
      <c r="D107" s="506"/>
      <c r="E107" s="506"/>
      <c r="F107" s="575"/>
      <c r="G107" s="711" t="s">
        <v>470</v>
      </c>
      <c r="H107" s="612" t="str">
        <f>H70</f>
        <v>星期日檔案 # 25</v>
      </c>
      <c r="I107" s="624">
        <v>30</v>
      </c>
    </row>
    <row r="108" spans="1:9" ht="17" customHeight="1">
      <c r="A108" s="625"/>
      <c r="B108" s="510" t="s">
        <v>17</v>
      </c>
      <c r="C108" s="546"/>
      <c r="D108" s="509"/>
      <c r="E108" s="508"/>
      <c r="F108" s="508"/>
      <c r="G108" s="680" t="s">
        <v>23</v>
      </c>
      <c r="H108" s="484" t="s">
        <v>23</v>
      </c>
      <c r="I108" s="566"/>
    </row>
    <row r="109" spans="1:9" s="529" customFormat="1" ht="17" customHeight="1" thickBot="1">
      <c r="A109" s="520" t="s">
        <v>11</v>
      </c>
      <c r="B109" s="560"/>
      <c r="C109" s="514"/>
      <c r="D109" s="509" t="str">
        <f>$D$79</f>
        <v>TBC</v>
      </c>
      <c r="E109" s="509"/>
      <c r="F109" s="509"/>
      <c r="G109" s="418"/>
      <c r="H109" s="448" t="str">
        <f>H77</f>
        <v>大師兄Welcome Summer大激戰 # 3</v>
      </c>
      <c r="I109" s="550" t="s">
        <v>11</v>
      </c>
    </row>
    <row r="110" spans="1:9" ht="17" customHeight="1">
      <c r="A110" s="615"/>
      <c r="B110" s="560" t="str">
        <f>B80</f>
        <v># 6</v>
      </c>
      <c r="C110" s="509" t="str">
        <f>"# " &amp; VALUE(RIGHT(B110,2)+1)</f>
        <v># 7</v>
      </c>
      <c r="D110" s="509" t="str">
        <f>"# " &amp; VALUE(RIGHT(C110,2)+1)</f>
        <v># 8</v>
      </c>
      <c r="E110" s="509" t="str">
        <f>"# " &amp; VALUE(RIGHT(D110,2)+1)</f>
        <v># 9</v>
      </c>
      <c r="F110" s="509" t="str">
        <f>"# " &amp; VALUE(RIGHT(E110,2)+1)</f>
        <v># 10</v>
      </c>
      <c r="G110" s="662"/>
      <c r="H110" s="447"/>
      <c r="I110" s="558"/>
    </row>
    <row r="111" spans="1:9" ht="17" customHeight="1">
      <c r="A111" s="576">
        <v>30</v>
      </c>
      <c r="B111" s="567"/>
      <c r="C111" s="506"/>
      <c r="D111" s="506"/>
      <c r="E111" s="506"/>
      <c r="F111" s="509"/>
      <c r="G111" s="611"/>
      <c r="H111" s="448"/>
      <c r="I111" s="563">
        <v>30</v>
      </c>
    </row>
    <row r="112" spans="1:9" ht="17" customHeight="1">
      <c r="A112" s="576"/>
      <c r="B112" s="510" t="s">
        <v>17</v>
      </c>
      <c r="C112" s="685"/>
      <c r="D112" s="590" t="s">
        <v>194</v>
      </c>
      <c r="E112" s="590"/>
      <c r="F112" s="686"/>
      <c r="G112" s="620"/>
      <c r="H112" s="484" t="s">
        <v>23</v>
      </c>
      <c r="I112" s="577"/>
    </row>
    <row r="113" spans="1:9" ht="17" customHeight="1">
      <c r="A113" s="625"/>
      <c r="B113" s="714" t="s">
        <v>17</v>
      </c>
      <c r="C113" s="546"/>
      <c r="D113" s="546" t="str">
        <f>$E$75</f>
        <v xml:space="preserve">愛．回家之開心速遞  Lo And Behold </v>
      </c>
      <c r="E113" s="546"/>
      <c r="F113" s="546"/>
      <c r="G113" s="420" t="s">
        <v>441</v>
      </c>
      <c r="H113" s="447"/>
      <c r="I113" s="566"/>
    </row>
    <row r="114" spans="1:9" s="529" customFormat="1" ht="17" customHeight="1" thickBot="1">
      <c r="A114" s="520" t="s">
        <v>12</v>
      </c>
      <c r="B114" s="540" t="str">
        <f>B76</f>
        <v># 2588</v>
      </c>
      <c r="C114" s="506" t="str">
        <f t="shared" ref="C114:F114" si="8">C76</f>
        <v># 2589</v>
      </c>
      <c r="D114" s="506" t="str">
        <f t="shared" si="8"/>
        <v># 2590</v>
      </c>
      <c r="E114" s="506" t="str">
        <f t="shared" si="8"/>
        <v># 2591</v>
      </c>
      <c r="F114" s="506" t="str">
        <f t="shared" si="8"/>
        <v># 2592</v>
      </c>
      <c r="G114" s="421"/>
      <c r="H114" s="425" t="str">
        <f>H82</f>
        <v>女神配對計劃 # 5</v>
      </c>
      <c r="I114" s="550" t="s">
        <v>12</v>
      </c>
    </row>
    <row r="115" spans="1:9" ht="17" customHeight="1">
      <c r="A115" s="615"/>
      <c r="B115" s="714" t="s">
        <v>17</v>
      </c>
      <c r="C115" s="581"/>
      <c r="D115" s="509" t="s">
        <v>262</v>
      </c>
      <c r="E115" s="546"/>
      <c r="F115" s="546"/>
      <c r="G115" s="421"/>
      <c r="H115" s="447"/>
      <c r="I115" s="619"/>
    </row>
    <row r="116" spans="1:9" ht="17" customHeight="1">
      <c r="A116" s="712">
        <v>30</v>
      </c>
      <c r="B116" s="540" t="str">
        <f>B74</f>
        <v># 181</v>
      </c>
      <c r="C116" s="506" t="str">
        <f t="shared" ref="C116:F116" si="9">C74</f>
        <v># 182</v>
      </c>
      <c r="D116" s="506" t="str">
        <f t="shared" si="9"/>
        <v># 183</v>
      </c>
      <c r="E116" s="506" t="str">
        <f t="shared" si="9"/>
        <v># 184</v>
      </c>
      <c r="F116" s="506" t="str">
        <f t="shared" si="9"/>
        <v># 185</v>
      </c>
      <c r="G116" s="541"/>
      <c r="H116" s="426"/>
      <c r="I116" s="624">
        <v>30</v>
      </c>
    </row>
    <row r="117" spans="1:9" ht="17" customHeight="1">
      <c r="A117" s="576"/>
      <c r="B117" s="718" t="s">
        <v>17</v>
      </c>
      <c r="C117" s="581" t="s">
        <v>17</v>
      </c>
      <c r="D117" s="691" t="s">
        <v>17</v>
      </c>
      <c r="E117" s="507" t="s">
        <v>17</v>
      </c>
      <c r="F117" s="507" t="s">
        <v>17</v>
      </c>
      <c r="G117" s="477" t="s">
        <v>349</v>
      </c>
      <c r="H117" s="476"/>
      <c r="I117" s="610"/>
    </row>
    <row r="118" spans="1:9" s="529" customFormat="1" ht="17" customHeight="1" thickBot="1">
      <c r="A118" s="520" t="s">
        <v>15</v>
      </c>
      <c r="B118" s="719" t="str">
        <f>B70</f>
        <v>美食新聞報道 # 100</v>
      </c>
      <c r="C118" s="509" t="str">
        <f>$C$70</f>
        <v>美食新聞報道 # 101</v>
      </c>
      <c r="D118" s="620" t="str">
        <f>D70</f>
        <v>美食新聞報道 (*港台篇) # 7</v>
      </c>
      <c r="E118" s="620" t="str">
        <f>$E$70</f>
        <v>冲遊泰國 #3</v>
      </c>
      <c r="F118" s="542" t="str">
        <f>F70</f>
        <v>最強生命線 # 404</v>
      </c>
      <c r="G118" s="696" t="s">
        <v>224</v>
      </c>
      <c r="H118" s="697" t="str">
        <f>H88</f>
        <v># 8</v>
      </c>
      <c r="I118" s="523" t="s">
        <v>15</v>
      </c>
    </row>
    <row r="119" spans="1:9" ht="17" customHeight="1">
      <c r="A119" s="615"/>
      <c r="B119" s="510" t="s">
        <v>17</v>
      </c>
      <c r="C119" s="546"/>
      <c r="D119" s="508"/>
      <c r="E119" s="508"/>
      <c r="F119" s="508"/>
      <c r="G119" s="203" t="s">
        <v>262</v>
      </c>
      <c r="H119" s="633" t="s">
        <v>23</v>
      </c>
      <c r="I119" s="558"/>
    </row>
    <row r="120" spans="1:9" ht="17" customHeight="1">
      <c r="A120" s="712">
        <v>30</v>
      </c>
      <c r="B120" s="721"/>
      <c r="C120" s="509"/>
      <c r="D120" s="722" t="str">
        <f>D63</f>
        <v>錦心似玉 The Sword and the Brocade (45 EPI</v>
      </c>
      <c r="E120" s="668"/>
      <c r="F120" s="668"/>
      <c r="G120" s="541" t="s">
        <v>471</v>
      </c>
      <c r="H120" s="723" t="str">
        <f>H91</f>
        <v>J Music #91</v>
      </c>
      <c r="I120" s="563">
        <v>30</v>
      </c>
    </row>
    <row r="121" spans="1:9" ht="17" customHeight="1">
      <c r="A121" s="576"/>
      <c r="B121" s="560" t="str">
        <f>B64</f>
        <v># 13</v>
      </c>
      <c r="C121" s="509" t="str">
        <f>C64</f>
        <v># 14</v>
      </c>
      <c r="D121" s="509" t="str">
        <f>D64</f>
        <v># 15</v>
      </c>
      <c r="E121" s="509" t="str">
        <f>E64</f>
        <v># 16</v>
      </c>
      <c r="F121" s="509" t="str">
        <f>F64</f>
        <v># 17</v>
      </c>
      <c r="G121" s="680" t="s">
        <v>23</v>
      </c>
      <c r="H121" s="724" t="s">
        <v>76</v>
      </c>
      <c r="I121" s="566"/>
    </row>
    <row r="122" spans="1:9" s="529" customFormat="1" ht="17" customHeight="1" thickBot="1">
      <c r="A122" s="520" t="s">
        <v>13</v>
      </c>
      <c r="B122" s="567"/>
      <c r="C122" s="506"/>
      <c r="D122" s="506"/>
      <c r="E122" s="506"/>
      <c r="F122" s="506"/>
      <c r="G122" s="427" t="s">
        <v>439</v>
      </c>
      <c r="H122" s="725" t="str">
        <f>G94</f>
        <v>勁歌金榜 # 27</v>
      </c>
      <c r="I122" s="550" t="s">
        <v>13</v>
      </c>
    </row>
    <row r="123" spans="1:9" ht="17" customHeight="1">
      <c r="A123" s="551"/>
      <c r="B123" s="714" t="s">
        <v>17</v>
      </c>
      <c r="C123" s="581"/>
      <c r="D123" s="509" t="str">
        <f>D$41</f>
        <v>*流行都市  Big City Shop 2025</v>
      </c>
      <c r="E123" s="515"/>
      <c r="F123" s="570"/>
      <c r="G123" s="680" t="s">
        <v>23</v>
      </c>
      <c r="H123" s="726" t="s">
        <v>20</v>
      </c>
      <c r="I123" s="548"/>
    </row>
    <row r="124" spans="1:9" ht="17" customHeight="1">
      <c r="A124" s="551"/>
      <c r="B124" s="509" t="str">
        <f>B$42</f>
        <v># 1751</v>
      </c>
      <c r="C124" s="509" t="str">
        <f>C$42</f>
        <v># 1752</v>
      </c>
      <c r="D124" s="509" t="str">
        <f>D$42</f>
        <v># 1753</v>
      </c>
      <c r="E124" s="509" t="str">
        <f>E$42</f>
        <v># 1754</v>
      </c>
      <c r="F124" s="509" t="str">
        <f>F42</f>
        <v># 1755</v>
      </c>
      <c r="G124" s="620" t="str">
        <f>G70</f>
        <v>新聞透視 # 25</v>
      </c>
      <c r="H124" s="727"/>
      <c r="I124" s="548"/>
    </row>
    <row r="125" spans="1:9" ht="17" customHeight="1">
      <c r="A125" s="712" t="s">
        <v>2</v>
      </c>
      <c r="B125" s="540"/>
      <c r="C125" s="506"/>
      <c r="D125" s="506"/>
      <c r="E125" s="506"/>
      <c r="F125" s="728" t="s">
        <v>71</v>
      </c>
      <c r="H125" s="629" t="str">
        <f>H39</f>
        <v>娛樂大家 # 5</v>
      </c>
      <c r="I125" s="563" t="s">
        <v>2</v>
      </c>
    </row>
    <row r="126" spans="1:9" ht="17" customHeight="1">
      <c r="A126" s="576"/>
      <c r="B126" s="710" t="s">
        <v>56</v>
      </c>
      <c r="C126" s="509"/>
      <c r="D126" s="509" t="s">
        <v>55</v>
      </c>
      <c r="E126" s="509"/>
      <c r="F126" s="509"/>
      <c r="G126" s="680" t="s">
        <v>23</v>
      </c>
      <c r="H126" s="698"/>
      <c r="I126" s="577"/>
    </row>
    <row r="127" spans="1:9" ht="17" customHeight="1" thickBot="1">
      <c r="A127" s="729" t="s">
        <v>14</v>
      </c>
      <c r="B127" s="730" t="s">
        <v>472</v>
      </c>
      <c r="C127" s="731" t="s">
        <v>473</v>
      </c>
      <c r="D127" s="731" t="s">
        <v>474</v>
      </c>
      <c r="E127" s="731" t="s">
        <v>475</v>
      </c>
      <c r="F127" s="731" t="s">
        <v>476</v>
      </c>
      <c r="G127" s="732" t="str">
        <f>G41</f>
        <v>周六聊Teen谷 # 26</v>
      </c>
      <c r="H127" s="733"/>
      <c r="I127" s="734" t="s">
        <v>14</v>
      </c>
    </row>
    <row r="128" spans="1:9" ht="17" customHeight="1" thickTop="1">
      <c r="A128" s="735"/>
      <c r="B128" s="736" t="s">
        <v>477</v>
      </c>
      <c r="C128" s="515"/>
      <c r="D128" s="515"/>
      <c r="E128" s="515"/>
      <c r="F128" s="515"/>
      <c r="G128" s="515"/>
      <c r="H128" s="382">
        <f ca="1">TODAY()</f>
        <v>45811</v>
      </c>
      <c r="I128" s="383"/>
    </row>
    <row r="129" ht="17" customHeight="1"/>
    <row r="130" ht="17" customHeight="1"/>
    <row r="131" ht="17" customHeight="1"/>
  </sheetData>
  <mergeCells count="16">
    <mergeCell ref="G96:H96"/>
    <mergeCell ref="G114:G115"/>
    <mergeCell ref="G117:H117"/>
    <mergeCell ref="H128:I128"/>
    <mergeCell ref="G44:H44"/>
    <mergeCell ref="H54:H55"/>
    <mergeCell ref="G65:H65"/>
    <mergeCell ref="B67:F67"/>
    <mergeCell ref="G67:H67"/>
    <mergeCell ref="G82:G83"/>
    <mergeCell ref="C1:G1"/>
    <mergeCell ref="H2:I2"/>
    <mergeCell ref="G11:H11"/>
    <mergeCell ref="B12:F12"/>
    <mergeCell ref="G25:H25"/>
    <mergeCell ref="G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wk1</vt:lpstr>
      <vt:lpstr>wk2</vt:lpstr>
      <vt:lpstr>wk3</vt:lpstr>
      <vt:lpstr>wk4</vt:lpstr>
      <vt:lpstr>wk5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2025-05-08T03:39:05Z</cp:lastPrinted>
  <dcterms:created xsi:type="dcterms:W3CDTF">2009-06-03T02:40:18Z</dcterms:created>
  <dcterms:modified xsi:type="dcterms:W3CDTF">2025-06-03T00:45:59Z</dcterms:modified>
</cp:coreProperties>
</file>