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13_ncr:1_{459BC0AD-4723-4D87-8490-F9B59A8E6C28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5" l="1"/>
  <c r="D91" i="5" s="1"/>
  <c r="E91" i="5" s="1"/>
  <c r="H74" i="5"/>
  <c r="H128" i="6" l="1"/>
  <c r="G127" i="6"/>
  <c r="H125" i="6"/>
  <c r="G124" i="6"/>
  <c r="C124" i="6"/>
  <c r="B124" i="6"/>
  <c r="D123" i="6"/>
  <c r="H122" i="6"/>
  <c r="C121" i="6"/>
  <c r="B121" i="6"/>
  <c r="D120" i="6"/>
  <c r="H119" i="6"/>
  <c r="F118" i="6"/>
  <c r="E118" i="6"/>
  <c r="D118" i="6"/>
  <c r="C118" i="6"/>
  <c r="B118" i="6"/>
  <c r="B116" i="6"/>
  <c r="C114" i="6"/>
  <c r="B114" i="6"/>
  <c r="D113" i="6"/>
  <c r="G112" i="6"/>
  <c r="H111" i="6"/>
  <c r="B110" i="6"/>
  <c r="G109" i="6"/>
  <c r="D109" i="6"/>
  <c r="H107" i="6"/>
  <c r="B106" i="6"/>
  <c r="C106" i="6" s="1"/>
  <c r="D106" i="6" s="1"/>
  <c r="E106" i="6" s="1"/>
  <c r="F106" i="6" s="1"/>
  <c r="H105" i="6"/>
  <c r="B103" i="6"/>
  <c r="H102" i="6"/>
  <c r="G102" i="6"/>
  <c r="D102" i="6"/>
  <c r="G98" i="6"/>
  <c r="E98" i="6"/>
  <c r="C95" i="6"/>
  <c r="D95" i="6" s="1"/>
  <c r="C86" i="6"/>
  <c r="D86" i="6" s="1"/>
  <c r="C76" i="6"/>
  <c r="D76" i="6" s="1"/>
  <c r="C74" i="6"/>
  <c r="D74" i="6" s="1"/>
  <c r="D64" i="6"/>
  <c r="E64" i="6" s="1"/>
  <c r="C64" i="6"/>
  <c r="C61" i="6"/>
  <c r="C103" i="6" s="1"/>
  <c r="H60" i="6"/>
  <c r="E58" i="6"/>
  <c r="F58" i="6" s="1"/>
  <c r="G57" i="6"/>
  <c r="H53" i="6"/>
  <c r="H49" i="6"/>
  <c r="D48" i="6"/>
  <c r="C48" i="6"/>
  <c r="H47" i="6"/>
  <c r="D45" i="6"/>
  <c r="C45" i="6"/>
  <c r="B45" i="6"/>
  <c r="D42" i="6"/>
  <c r="E42" i="6" s="1"/>
  <c r="C42" i="6"/>
  <c r="C38" i="6"/>
  <c r="D38" i="6" s="1"/>
  <c r="E38" i="6" s="1"/>
  <c r="F38" i="6" s="1"/>
  <c r="B38" i="6"/>
  <c r="C35" i="6"/>
  <c r="C33" i="6"/>
  <c r="B33" i="6"/>
  <c r="E32" i="6"/>
  <c r="F26" i="6"/>
  <c r="E26" i="6"/>
  <c r="D26" i="6"/>
  <c r="C26" i="6"/>
  <c r="B26" i="6"/>
  <c r="C23" i="6"/>
  <c r="C52" i="6" s="1"/>
  <c r="D52" i="6" s="1"/>
  <c r="E52" i="6" s="1"/>
  <c r="F52" i="6" s="1"/>
  <c r="D22" i="6"/>
  <c r="D51" i="6" s="1"/>
  <c r="D21" i="6"/>
  <c r="E21" i="6" s="1"/>
  <c r="F21" i="6" s="1"/>
  <c r="G21" i="6" s="1"/>
  <c r="H21" i="6" s="1"/>
  <c r="C21" i="6"/>
  <c r="D19" i="6"/>
  <c r="C19" i="6"/>
  <c r="C16" i="6"/>
  <c r="D16" i="6" s="1"/>
  <c r="E16" i="6" s="1"/>
  <c r="F16" i="6" s="1"/>
  <c r="G16" i="6" s="1"/>
  <c r="H16" i="6" s="1"/>
  <c r="D9" i="6"/>
  <c r="D33" i="6" s="1"/>
  <c r="C9" i="6"/>
  <c r="E8" i="6"/>
  <c r="H7" i="6"/>
  <c r="G7" i="6"/>
  <c r="F7" i="6"/>
  <c r="E7" i="6"/>
  <c r="D7" i="6"/>
  <c r="C7" i="6"/>
  <c r="B7" i="6"/>
  <c r="G6" i="6"/>
  <c r="F6" i="6"/>
  <c r="E6" i="6"/>
  <c r="D6" i="6"/>
  <c r="C4" i="6"/>
  <c r="D4" i="6" s="1"/>
  <c r="E4" i="6" s="1"/>
  <c r="F4" i="6" s="1"/>
  <c r="G4" i="6" s="1"/>
  <c r="H4" i="6" s="1"/>
  <c r="D23" i="6" l="1"/>
  <c r="E23" i="6" s="1"/>
  <c r="F23" i="6" s="1"/>
  <c r="F64" i="6"/>
  <c r="F121" i="6" s="1"/>
  <c r="E121" i="6"/>
  <c r="F42" i="6"/>
  <c r="F124" i="6" s="1"/>
  <c r="E124" i="6"/>
  <c r="E74" i="6"/>
  <c r="D116" i="6"/>
  <c r="E76" i="6"/>
  <c r="E19" i="6"/>
  <c r="D114" i="6"/>
  <c r="E45" i="6"/>
  <c r="E48" i="6"/>
  <c r="E86" i="6"/>
  <c r="D121" i="6"/>
  <c r="D124" i="6"/>
  <c r="D61" i="6"/>
  <c r="C110" i="6"/>
  <c r="D110" i="6" s="1"/>
  <c r="E110" i="6" s="1"/>
  <c r="F110" i="6" s="1"/>
  <c r="D35" i="6"/>
  <c r="E9" i="6"/>
  <c r="C116" i="6"/>
  <c r="F48" i="6" l="1"/>
  <c r="F86" i="6"/>
  <c r="D103" i="6"/>
  <c r="E61" i="6"/>
  <c r="E35" i="6"/>
  <c r="F74" i="6"/>
  <c r="E116" i="6"/>
  <c r="E33" i="6"/>
  <c r="F9" i="6"/>
  <c r="F19" i="6"/>
  <c r="E114" i="6"/>
  <c r="F45" i="6"/>
  <c r="F76" i="6"/>
  <c r="F114" i="6" s="1"/>
  <c r="G74" i="6" l="1"/>
  <c r="F116" i="6"/>
  <c r="E103" i="6"/>
  <c r="F35" i="6"/>
  <c r="F61" i="6"/>
  <c r="F103" i="6" s="1"/>
  <c r="F33" i="6"/>
  <c r="G33" i="6" s="1"/>
  <c r="H33" i="6" s="1"/>
  <c r="G9" i="6"/>
  <c r="H9" i="6" s="1"/>
  <c r="H116" i="6" l="1"/>
  <c r="G116" i="6"/>
  <c r="H128" i="5" l="1"/>
  <c r="G127" i="5"/>
  <c r="H125" i="5"/>
  <c r="G124" i="5"/>
  <c r="C124" i="5"/>
  <c r="B124" i="5"/>
  <c r="D123" i="5"/>
  <c r="H122" i="5"/>
  <c r="C121" i="5"/>
  <c r="B121" i="5"/>
  <c r="D120" i="5"/>
  <c r="H119" i="5"/>
  <c r="F118" i="5"/>
  <c r="E118" i="5"/>
  <c r="D118" i="5"/>
  <c r="C118" i="5"/>
  <c r="B118" i="5"/>
  <c r="B116" i="5"/>
  <c r="B114" i="5"/>
  <c r="D113" i="5"/>
  <c r="G112" i="5"/>
  <c r="H111" i="5"/>
  <c r="B110" i="5"/>
  <c r="G109" i="5"/>
  <c r="D109" i="5"/>
  <c r="H107" i="5"/>
  <c r="B106" i="5"/>
  <c r="C106" i="5" s="1"/>
  <c r="D106" i="5" s="1"/>
  <c r="E106" i="5" s="1"/>
  <c r="F106" i="5" s="1"/>
  <c r="H105" i="5"/>
  <c r="B103" i="5"/>
  <c r="H102" i="5"/>
  <c r="G102" i="5"/>
  <c r="D102" i="5"/>
  <c r="G98" i="5"/>
  <c r="E98" i="5"/>
  <c r="C95" i="5"/>
  <c r="D95" i="5" s="1"/>
  <c r="C86" i="5"/>
  <c r="D86" i="5" s="1"/>
  <c r="C80" i="5"/>
  <c r="C30" i="5" s="1"/>
  <c r="C76" i="5"/>
  <c r="D76" i="5" s="1"/>
  <c r="C74" i="5"/>
  <c r="C116" i="5" s="1"/>
  <c r="D64" i="5"/>
  <c r="E64" i="5" s="1"/>
  <c r="C64" i="5"/>
  <c r="C61" i="5"/>
  <c r="C103" i="5" s="1"/>
  <c r="H60" i="5"/>
  <c r="E58" i="5"/>
  <c r="F58" i="5" s="1"/>
  <c r="G57" i="5"/>
  <c r="H53" i="5"/>
  <c r="H49" i="5"/>
  <c r="D48" i="5"/>
  <c r="C48" i="5"/>
  <c r="H47" i="5"/>
  <c r="C45" i="5"/>
  <c r="B45" i="5"/>
  <c r="D42" i="5"/>
  <c r="E42" i="5" s="1"/>
  <c r="C42" i="5"/>
  <c r="C38" i="5"/>
  <c r="D38" i="5" s="1"/>
  <c r="E38" i="5" s="1"/>
  <c r="F38" i="5" s="1"/>
  <c r="B38" i="5"/>
  <c r="C35" i="5"/>
  <c r="C33" i="5"/>
  <c r="B33" i="5"/>
  <c r="E32" i="5"/>
  <c r="F26" i="5"/>
  <c r="E26" i="5"/>
  <c r="D26" i="5"/>
  <c r="C26" i="5"/>
  <c r="B26" i="5"/>
  <c r="C23" i="5"/>
  <c r="D23" i="5" s="1"/>
  <c r="E23" i="5" s="1"/>
  <c r="F23" i="5" s="1"/>
  <c r="D22" i="5"/>
  <c r="D51" i="5" s="1"/>
  <c r="D21" i="5"/>
  <c r="E21" i="5" s="1"/>
  <c r="F21" i="5" s="1"/>
  <c r="G21" i="5" s="1"/>
  <c r="H21" i="5" s="1"/>
  <c r="C21" i="5"/>
  <c r="D19" i="5"/>
  <c r="C19" i="5"/>
  <c r="C16" i="5"/>
  <c r="D16" i="5" s="1"/>
  <c r="E16" i="5" s="1"/>
  <c r="F16" i="5" s="1"/>
  <c r="G16" i="5" s="1"/>
  <c r="H16" i="5" s="1"/>
  <c r="D9" i="5"/>
  <c r="D33" i="5" s="1"/>
  <c r="C9" i="5"/>
  <c r="E8" i="5"/>
  <c r="H7" i="5"/>
  <c r="G7" i="5"/>
  <c r="F7" i="5"/>
  <c r="E7" i="5"/>
  <c r="D7" i="5"/>
  <c r="C7" i="5"/>
  <c r="B7" i="5"/>
  <c r="G6" i="5"/>
  <c r="F6" i="5"/>
  <c r="E6" i="5"/>
  <c r="D6" i="5"/>
  <c r="C4" i="5"/>
  <c r="D4" i="5" s="1"/>
  <c r="E4" i="5" s="1"/>
  <c r="F4" i="5" s="1"/>
  <c r="G4" i="5" s="1"/>
  <c r="H4" i="5" s="1"/>
  <c r="E86" i="5" l="1"/>
  <c r="E48" i="5"/>
  <c r="F42" i="5"/>
  <c r="F124" i="5" s="1"/>
  <c r="E124" i="5"/>
  <c r="F64" i="5"/>
  <c r="F121" i="5" s="1"/>
  <c r="E121" i="5"/>
  <c r="E19" i="5"/>
  <c r="E76" i="5"/>
  <c r="D114" i="5"/>
  <c r="E45" i="5"/>
  <c r="D61" i="5"/>
  <c r="D74" i="5"/>
  <c r="D121" i="5"/>
  <c r="D124" i="5"/>
  <c r="D45" i="5"/>
  <c r="D80" i="5"/>
  <c r="C110" i="5"/>
  <c r="D110" i="5" s="1"/>
  <c r="E110" i="5" s="1"/>
  <c r="F110" i="5" s="1"/>
  <c r="C114" i="5"/>
  <c r="E9" i="5"/>
  <c r="D35" i="5"/>
  <c r="C52" i="5"/>
  <c r="D52" i="5" s="1"/>
  <c r="E52" i="5" s="1"/>
  <c r="F52" i="5" s="1"/>
  <c r="F19" i="5" l="1"/>
  <c r="E114" i="5"/>
  <c r="F45" i="5"/>
  <c r="F76" i="5"/>
  <c r="F114" i="5" s="1"/>
  <c r="E74" i="5"/>
  <c r="D116" i="5"/>
  <c r="D30" i="5"/>
  <c r="E80" i="5"/>
  <c r="D103" i="5"/>
  <c r="E35" i="5"/>
  <c r="E61" i="5"/>
  <c r="E33" i="5"/>
  <c r="F9" i="5"/>
  <c r="F48" i="5"/>
  <c r="F86" i="5"/>
  <c r="F80" i="5" l="1"/>
  <c r="F30" i="5"/>
  <c r="E30" i="5"/>
  <c r="F74" i="5"/>
  <c r="E116" i="5"/>
  <c r="F33" i="5"/>
  <c r="G33" i="5" s="1"/>
  <c r="H33" i="5" s="1"/>
  <c r="G9" i="5"/>
  <c r="H9" i="5" s="1"/>
  <c r="E103" i="5"/>
  <c r="F35" i="5"/>
  <c r="F61" i="5"/>
  <c r="F103" i="5" s="1"/>
  <c r="G74" i="5" l="1"/>
  <c r="F116" i="5"/>
  <c r="H116" i="5" l="1"/>
  <c r="G116" i="5"/>
  <c r="H128" i="4" l="1"/>
  <c r="G127" i="4"/>
  <c r="H125" i="4"/>
  <c r="G124" i="4"/>
  <c r="B124" i="4"/>
  <c r="D123" i="4"/>
  <c r="B121" i="4"/>
  <c r="D120" i="4"/>
  <c r="F118" i="4"/>
  <c r="E118" i="4"/>
  <c r="D118" i="4"/>
  <c r="C118" i="4"/>
  <c r="B118" i="4"/>
  <c r="C116" i="4"/>
  <c r="B116" i="4"/>
  <c r="H114" i="4"/>
  <c r="B114" i="4"/>
  <c r="D113" i="4"/>
  <c r="G112" i="4"/>
  <c r="C110" i="4"/>
  <c r="D110" i="4" s="1"/>
  <c r="E110" i="4" s="1"/>
  <c r="F110" i="4" s="1"/>
  <c r="B110" i="4"/>
  <c r="H109" i="4"/>
  <c r="G109" i="4"/>
  <c r="D109" i="4"/>
  <c r="H107" i="4"/>
  <c r="B106" i="4"/>
  <c r="C106" i="4" s="1"/>
  <c r="D106" i="4" s="1"/>
  <c r="E106" i="4" s="1"/>
  <c r="F106" i="4" s="1"/>
  <c r="H105" i="4"/>
  <c r="C103" i="4"/>
  <c r="B103" i="4"/>
  <c r="H102" i="4"/>
  <c r="G102" i="4"/>
  <c r="D102" i="4"/>
  <c r="G98" i="4"/>
  <c r="E98" i="4"/>
  <c r="C95" i="4"/>
  <c r="D95" i="4" s="1"/>
  <c r="C91" i="4"/>
  <c r="D91" i="4" s="1"/>
  <c r="E91" i="4" s="1"/>
  <c r="F91" i="4" s="1"/>
  <c r="C86" i="4"/>
  <c r="D48" i="4" s="1"/>
  <c r="C80" i="4"/>
  <c r="D80" i="4" s="1"/>
  <c r="C76" i="4"/>
  <c r="C114" i="4" s="1"/>
  <c r="D74" i="4"/>
  <c r="D116" i="4" s="1"/>
  <c r="C74" i="4"/>
  <c r="D64" i="4"/>
  <c r="D121" i="4" s="1"/>
  <c r="C64" i="4"/>
  <c r="C121" i="4" s="1"/>
  <c r="D61" i="4"/>
  <c r="E61" i="4" s="1"/>
  <c r="C61" i="4"/>
  <c r="H60" i="4"/>
  <c r="E58" i="4"/>
  <c r="F58" i="4" s="1"/>
  <c r="G57" i="4"/>
  <c r="B52" i="4"/>
  <c r="C48" i="4"/>
  <c r="H47" i="4"/>
  <c r="D45" i="4"/>
  <c r="C45" i="4"/>
  <c r="B45" i="4"/>
  <c r="D42" i="4"/>
  <c r="E42" i="4" s="1"/>
  <c r="C42" i="4"/>
  <c r="C124" i="4" s="1"/>
  <c r="B38" i="4"/>
  <c r="E35" i="4"/>
  <c r="D35" i="4"/>
  <c r="C35" i="4"/>
  <c r="C33" i="4"/>
  <c r="B33" i="4"/>
  <c r="E32" i="4"/>
  <c r="F26" i="4"/>
  <c r="E26" i="4"/>
  <c r="D26" i="4"/>
  <c r="C26" i="4"/>
  <c r="B26" i="4"/>
  <c r="C7" i="4" s="1"/>
  <c r="C23" i="4"/>
  <c r="D23" i="4" s="1"/>
  <c r="E23" i="4" s="1"/>
  <c r="F23" i="4" s="1"/>
  <c r="D22" i="4"/>
  <c r="D51" i="4" s="1"/>
  <c r="C21" i="4"/>
  <c r="C38" i="4" s="1"/>
  <c r="D38" i="4" s="1"/>
  <c r="E38" i="4" s="1"/>
  <c r="F38" i="4" s="1"/>
  <c r="C19" i="4"/>
  <c r="C16" i="4"/>
  <c r="D16" i="4" s="1"/>
  <c r="E16" i="4" s="1"/>
  <c r="F16" i="4" s="1"/>
  <c r="G16" i="4" s="1"/>
  <c r="H16" i="4" s="1"/>
  <c r="C9" i="4"/>
  <c r="D9" i="4" s="1"/>
  <c r="E8" i="4"/>
  <c r="H7" i="4"/>
  <c r="G7" i="4"/>
  <c r="F7" i="4"/>
  <c r="E7" i="4"/>
  <c r="D7" i="4"/>
  <c r="B7" i="4"/>
  <c r="G6" i="4"/>
  <c r="F6" i="4"/>
  <c r="E6" i="4"/>
  <c r="D6" i="4"/>
  <c r="C4" i="4"/>
  <c r="D4" i="4" s="1"/>
  <c r="E4" i="4" s="1"/>
  <c r="F4" i="4" s="1"/>
  <c r="G4" i="4" s="1"/>
  <c r="H4" i="4" s="1"/>
  <c r="D33" i="4" l="1"/>
  <c r="E9" i="4"/>
  <c r="F42" i="4"/>
  <c r="F124" i="4" s="1"/>
  <c r="E124" i="4"/>
  <c r="E80" i="4"/>
  <c r="D30" i="4"/>
  <c r="F61" i="4"/>
  <c r="F103" i="4" s="1"/>
  <c r="F35" i="4"/>
  <c r="E103" i="4"/>
  <c r="E64" i="4"/>
  <c r="D76" i="4"/>
  <c r="D86" i="4"/>
  <c r="D103" i="4"/>
  <c r="D19" i="4"/>
  <c r="C52" i="4"/>
  <c r="D52" i="4" s="1"/>
  <c r="E52" i="4" s="1"/>
  <c r="F52" i="4" s="1"/>
  <c r="D124" i="4"/>
  <c r="E74" i="4"/>
  <c r="C30" i="4"/>
  <c r="D21" i="4"/>
  <c r="E21" i="4" s="1"/>
  <c r="F21" i="4" s="1"/>
  <c r="G21" i="4" s="1"/>
  <c r="H21" i="4" s="1"/>
  <c r="F30" i="4" l="1"/>
  <c r="F80" i="4"/>
  <c r="E30" i="4"/>
  <c r="E19" i="4"/>
  <c r="E76" i="4"/>
  <c r="E45" i="4"/>
  <c r="D114" i="4"/>
  <c r="E33" i="4"/>
  <c r="F9" i="4"/>
  <c r="E48" i="4"/>
  <c r="E86" i="4"/>
  <c r="E121" i="4"/>
  <c r="F64" i="4"/>
  <c r="F121" i="4" s="1"/>
  <c r="E116" i="4"/>
  <c r="F74" i="4"/>
  <c r="F116" i="4" l="1"/>
  <c r="G74" i="4"/>
  <c r="H74" i="4" s="1"/>
  <c r="E114" i="4"/>
  <c r="F19" i="4"/>
  <c r="F76" i="4"/>
  <c r="F114" i="4" s="1"/>
  <c r="F45" i="4"/>
  <c r="F86" i="4"/>
  <c r="F48" i="4"/>
  <c r="F33" i="4"/>
  <c r="G33" i="4" s="1"/>
  <c r="H33" i="4" s="1"/>
  <c r="G9" i="4"/>
  <c r="H9" i="4" s="1"/>
  <c r="G98" i="3" l="1"/>
  <c r="E98" i="3"/>
  <c r="H107" i="3"/>
  <c r="B106" i="3"/>
  <c r="C106" i="3" s="1"/>
  <c r="D106" i="3" s="1"/>
  <c r="E106" i="3" s="1"/>
  <c r="F106" i="3" s="1"/>
  <c r="H105" i="3"/>
  <c r="G57" i="3" l="1"/>
  <c r="H53" i="3" l="1"/>
  <c r="H47" i="3"/>
  <c r="G122" i="3"/>
  <c r="H118" i="3"/>
  <c r="G118" i="3"/>
  <c r="D48" i="3" l="1"/>
  <c r="C23" i="3"/>
  <c r="D109" i="3"/>
  <c r="C86" i="3"/>
  <c r="D86" i="3" s="1"/>
  <c r="C80" i="3"/>
  <c r="D80" i="3" s="1"/>
  <c r="D30" i="3" s="1"/>
  <c r="C21" i="3"/>
  <c r="H60" i="3"/>
  <c r="C110" i="3" l="1"/>
  <c r="D110" i="3" s="1"/>
  <c r="E110" i="3" s="1"/>
  <c r="C30" i="3"/>
  <c r="E58" i="3"/>
  <c r="H109" i="3" l="1"/>
  <c r="H114" i="3" l="1"/>
  <c r="F58" i="3" l="1"/>
  <c r="E86" i="3" l="1"/>
  <c r="F86" i="3" s="1"/>
  <c r="H120" i="3" l="1"/>
  <c r="B52" i="3" l="1"/>
  <c r="B38" i="3" l="1"/>
  <c r="D21" i="3"/>
  <c r="C38" i="3" l="1"/>
  <c r="C9" i="3" l="1"/>
  <c r="D9" i="3" s="1"/>
  <c r="C74" i="3"/>
  <c r="D74" i="3" s="1"/>
  <c r="E74" i="3" s="1"/>
  <c r="H122" i="3"/>
  <c r="E9" i="3" l="1"/>
  <c r="D33" i="3"/>
  <c r="G124" i="3"/>
  <c r="F9" i="3" l="1"/>
  <c r="F33" i="3" s="1"/>
  <c r="G33" i="3" s="1"/>
  <c r="H33" i="3" s="1"/>
  <c r="E33" i="3"/>
  <c r="D118" i="3"/>
  <c r="B33" i="3" l="1"/>
  <c r="D22" i="3"/>
  <c r="B45" i="3"/>
  <c r="C48" i="3"/>
  <c r="C33" i="3"/>
  <c r="C35" i="3"/>
  <c r="B124" i="3" l="1"/>
  <c r="E48" i="3" l="1"/>
  <c r="F48" i="3" l="1"/>
  <c r="G102" i="3"/>
  <c r="D51" i="3" l="1"/>
  <c r="B7" i="3" l="1"/>
  <c r="C52" i="3" l="1"/>
  <c r="D52" i="3" s="1"/>
  <c r="E52" i="3" s="1"/>
  <c r="F52" i="3" s="1"/>
  <c r="C95" i="3"/>
  <c r="D95" i="3" s="1"/>
  <c r="C91" i="3"/>
  <c r="D91" i="3" s="1"/>
  <c r="E91" i="3" s="1"/>
  <c r="F91" i="3" s="1"/>
  <c r="H102" i="3" l="1"/>
  <c r="B26" i="3" l="1"/>
  <c r="E6" i="3" l="1"/>
  <c r="D6" i="3"/>
  <c r="B110" i="3"/>
  <c r="D102" i="3"/>
  <c r="C61" i="3" l="1"/>
  <c r="D35" i="3" s="1"/>
  <c r="D61" i="3" l="1"/>
  <c r="E35" i="3" s="1"/>
  <c r="C19" i="3"/>
  <c r="D103" i="3" l="1"/>
  <c r="E61" i="3"/>
  <c r="F35" i="3" s="1"/>
  <c r="D123" i="3"/>
  <c r="F61" i="3" l="1"/>
  <c r="C45" i="3" l="1"/>
  <c r="B103" i="3" l="1"/>
  <c r="D23" i="3"/>
  <c r="E23" i="3" s="1"/>
  <c r="F23" i="3" s="1"/>
  <c r="C116" i="3"/>
  <c r="E7" i="3"/>
  <c r="C42" i="3"/>
  <c r="C124" i="3" s="1"/>
  <c r="D38" i="3"/>
  <c r="E38" i="3" s="1"/>
  <c r="F38" i="3" s="1"/>
  <c r="C76" i="3"/>
  <c r="D19" i="3" s="1"/>
  <c r="G7" i="3"/>
  <c r="G6" i="3"/>
  <c r="F7" i="3"/>
  <c r="F6" i="3"/>
  <c r="D7" i="3"/>
  <c r="C16" i="3"/>
  <c r="D16" i="3" s="1"/>
  <c r="E16" i="3" s="1"/>
  <c r="E21" i="3"/>
  <c r="D113" i="3"/>
  <c r="E26" i="3"/>
  <c r="H7" i="3"/>
  <c r="B114" i="3"/>
  <c r="C64" i="3"/>
  <c r="D64" i="3" s="1"/>
  <c r="E64" i="3" s="1"/>
  <c r="F64" i="3" s="1"/>
  <c r="B121" i="3"/>
  <c r="D120" i="3"/>
  <c r="G127" i="3"/>
  <c r="H125" i="3"/>
  <c r="F118" i="3"/>
  <c r="E118" i="3"/>
  <c r="C118" i="3"/>
  <c r="B118" i="3"/>
  <c r="B116" i="3"/>
  <c r="F110" i="3"/>
  <c r="E32" i="3"/>
  <c r="F26" i="3"/>
  <c r="D26" i="3"/>
  <c r="C26" i="3"/>
  <c r="C7" i="3"/>
  <c r="E8" i="3"/>
  <c r="H128" i="3"/>
  <c r="C4" i="3"/>
  <c r="D4" i="3" s="1"/>
  <c r="E4" i="3" s="1"/>
  <c r="F4" i="3" s="1"/>
  <c r="G4" i="3" s="1"/>
  <c r="H4" i="3" s="1"/>
  <c r="F16" i="3" l="1"/>
  <c r="E80" i="3"/>
  <c r="F80" i="3" s="1"/>
  <c r="C103" i="3"/>
  <c r="D121" i="3"/>
  <c r="F21" i="3"/>
  <c r="G21" i="3" s="1"/>
  <c r="H21" i="3" s="1"/>
  <c r="C121" i="3"/>
  <c r="D42" i="3"/>
  <c r="D124" i="3" s="1"/>
  <c r="D76" i="3"/>
  <c r="C114" i="3"/>
  <c r="D45" i="3"/>
  <c r="E116" i="3" l="1"/>
  <c r="F74" i="3"/>
  <c r="G16" i="3"/>
  <c r="H16" i="3" s="1"/>
  <c r="E30" i="3"/>
  <c r="D116" i="3"/>
  <c r="F30" i="3"/>
  <c r="E103" i="3"/>
  <c r="F121" i="3"/>
  <c r="E121" i="3"/>
  <c r="E42" i="3"/>
  <c r="E124" i="3" s="1"/>
  <c r="G9" i="3"/>
  <c r="H9" i="3" s="1"/>
  <c r="E76" i="3"/>
  <c r="D114" i="3"/>
  <c r="E45" i="3"/>
  <c r="E19" i="3"/>
  <c r="G74" i="3" l="1"/>
  <c r="F116" i="3"/>
  <c r="F103" i="3"/>
  <c r="F42" i="3"/>
  <c r="F124" i="3" s="1"/>
  <c r="F76" i="3"/>
  <c r="F114" i="3" s="1"/>
  <c r="F45" i="3"/>
  <c r="E114" i="3"/>
  <c r="F19" i="3"/>
  <c r="H74" i="3" l="1"/>
</calcChain>
</file>

<file path=xl/sharedStrings.xml><?xml version="1.0" encoding="utf-8"?>
<sst xmlns="http://schemas.openxmlformats.org/spreadsheetml/2006/main" count="1261" uniqueCount="454">
  <si>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</si>
  <si>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</si>
  <si>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</si>
  <si>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</si>
  <si>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</si>
  <si>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</si>
  <si>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</si>
  <si>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</si>
  <si>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</si>
  <si>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</si>
  <si>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</si>
  <si>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</si>
  <si>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</si>
  <si>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</si>
  <si>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</si>
  <si>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</si>
  <si>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</si>
  <si>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</si>
  <si>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</si>
  <si>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</si>
  <si>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</si>
  <si>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</si>
  <si>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</si>
  <si>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</si>
  <si>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</si>
  <si>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</si>
  <si>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</si>
  <si>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</si>
  <si>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</si>
  <si>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</si>
  <si>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</si>
  <si>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</si>
  <si>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</si>
  <si>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</si>
  <si>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</si>
  <si>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</si>
  <si>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</si>
  <si>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</si>
  <si>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</si>
  <si>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</si>
  <si>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</si>
  <si>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</si>
  <si>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</si>
  <si>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</si>
  <si>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Finance Magazine 2025</t>
    <phoneticPr fontId="0" type="noConversion"/>
  </si>
  <si>
    <t>JSG Billboard 2025</t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</si>
  <si>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</si>
  <si>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</si>
  <si>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800651242 (Sub: *Chi) (OP)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</si>
  <si>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</si>
  <si>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</si>
  <si>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</si>
  <si>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</si>
  <si>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</si>
  <si>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</si>
  <si>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</si>
  <si>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</si>
  <si>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</si>
  <si>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</si>
  <si>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</si>
  <si>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t>Gourmet Express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</si>
  <si>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</si>
  <si>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</si>
  <si>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</si>
  <si>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</si>
  <si>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 xml:space="preserve">(R)          </t>
  </si>
  <si>
    <t>0545</t>
    <phoneticPr fontId="0" type="noConversion"/>
  </si>
  <si>
    <t>800653086 (CA/MA) (Sub: Chi)   (CC)</t>
    <phoneticPr fontId="0" type="noConversion"/>
  </si>
  <si>
    <t>0445</t>
    <phoneticPr fontId="0" type="noConversion"/>
  </si>
  <si>
    <t>800651315 (Sub: *Chi) (OP) (CA/MA)</t>
    <phoneticPr fontId="0" type="noConversion"/>
  </si>
  <si>
    <t>News Magazine 2025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</si>
  <si>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</si>
  <si>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1930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</si>
  <si>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  <phoneticPr fontId="0" type="noConversion"/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</si>
  <si>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(Sr.2) (10 EPI)</t>
    </r>
    <phoneticPr fontId="0" type="noConversion"/>
  </si>
  <si>
    <t>800625442 (Sub: Chi) (CC)</t>
    <phoneticPr fontId="0" type="noConversion"/>
  </si>
  <si>
    <r>
      <t>爸知弊! 你嚟湊吖!</t>
    </r>
    <r>
      <rPr>
        <sz val="14"/>
        <rFont val="Times New Roman"/>
        <family val="1"/>
      </rPr>
      <t>My Papa, My Hero (10 EPI)</t>
    </r>
    <phoneticPr fontId="0" type="noConversion"/>
  </si>
  <si>
    <t>800630242 (Sub: Chi) (CC)</t>
    <phoneticPr fontId="0" type="noConversion"/>
  </si>
  <si>
    <t xml:space="preserve">800652303 (Sub: Chi) (CC)  </t>
    <phoneticPr fontId="0" type="noConversion"/>
  </si>
  <si>
    <t>包青天再起風雲</t>
    <phoneticPr fontId="0" type="noConversion"/>
  </si>
  <si>
    <t>Justice Bao: The First Year (30 EPI)</t>
    <phoneticPr fontId="0" type="noConversion"/>
  </si>
  <si>
    <r>
      <rPr>
        <sz val="14"/>
        <rFont val="細明體"/>
        <family val="1"/>
        <charset val="136"/>
      </rPr>
      <t>尋找世界另一個我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台灣篇</t>
    </r>
    <r>
      <rPr>
        <sz val="14"/>
        <rFont val="Times New Roman"/>
        <family val="1"/>
      </rPr>
      <t xml:space="preserve"> Another Me (8 EPI)</t>
    </r>
    <phoneticPr fontId="0" type="noConversion"/>
  </si>
  <si>
    <t>800638535 (Sub: Chi) (CC)</t>
    <phoneticPr fontId="0" type="noConversion"/>
  </si>
  <si>
    <r>
      <rPr>
        <sz val="14"/>
        <rFont val="Times New Roman"/>
        <family val="1"/>
      </rPr>
      <t xml:space="preserve">DM </t>
    </r>
    <r>
      <rPr>
        <sz val="14"/>
        <rFont val="細明體"/>
        <family val="1"/>
        <charset val="136"/>
      </rPr>
      <t>旅導遊</t>
    </r>
    <r>
      <rPr>
        <sz val="14"/>
        <rFont val="新細明體"/>
        <family val="1"/>
        <charset val="136"/>
      </rPr>
      <t xml:space="preserve"> </t>
    </r>
    <r>
      <rPr>
        <sz val="14"/>
        <rFont val="Times New Roman"/>
        <family val="1"/>
      </rPr>
      <t>DM Me Now (10 EPI)</t>
    </r>
    <phoneticPr fontId="0" type="noConversion"/>
  </si>
  <si>
    <t>800628703 (Sub: Chi) (CC)</t>
    <phoneticPr fontId="0" type="noConversion"/>
  </si>
  <si>
    <t># 5</t>
    <phoneticPr fontId="0" type="noConversion"/>
  </si>
  <si>
    <t>Bangkok Foodbusters (7 EPI)</t>
    <phoneticPr fontId="0" type="noConversion"/>
  </si>
  <si>
    <r>
      <t xml:space="preserve">800619952 (Sub: Chi)(CC) </t>
    </r>
    <r>
      <rPr>
        <sz val="12"/>
        <rFont val="微軟正黑體"/>
        <family val="1"/>
        <charset val="136"/>
      </rPr>
      <t>吃貨橫掃曼谷</t>
    </r>
    <phoneticPr fontId="0" type="noConversion"/>
  </si>
  <si>
    <t>Gourmet Express - Hong Kong &amp; Taiwan</t>
    <phoneticPr fontId="0" type="noConversion"/>
  </si>
  <si>
    <t>Liza's On Line (18 EPI)</t>
  </si>
  <si>
    <t>800549830 (Sub: Chi)  (CC)</t>
    <phoneticPr fontId="0" type="noConversion"/>
  </si>
  <si>
    <t>吃貨橫掃曼谷</t>
  </si>
  <si>
    <t>A Date with Goddess (12 EPI)</t>
    <phoneticPr fontId="0" type="noConversion"/>
  </si>
  <si>
    <t xml:space="preserve">Bong Bong, Amigo! (Sr.2) (9 EPI) </t>
  </si>
  <si>
    <t>800587952 (Sub: Chi) (CC)</t>
    <phoneticPr fontId="0" type="noConversion"/>
  </si>
  <si>
    <t>800656541 (Sub: *Chi) (OP)</t>
    <phoneticPr fontId="0" type="noConversion"/>
  </si>
  <si>
    <t>街坊財爺 My Life As Loan Shark (25 EPI)</t>
    <phoneticPr fontId="0" type="noConversion"/>
  </si>
  <si>
    <t># 6</t>
    <phoneticPr fontId="0" type="noConversion"/>
  </si>
  <si>
    <t>800585083 (CA/MA) (Sub: Chi) (CC)</t>
    <phoneticPr fontId="0" type="noConversion"/>
  </si>
  <si>
    <t>Thai Rogered (Sr.10) (12 EPI)</t>
    <phoneticPr fontId="0" type="noConversion"/>
  </si>
  <si>
    <t>800648576 (Sub: Chi) (CC)</t>
    <phoneticPr fontId="0" type="noConversion"/>
  </si>
  <si>
    <t>Super Trio - Welcome Summer Battle!</t>
  </si>
  <si>
    <t># 7</t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</si>
  <si>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HERE WE GO, Off The Beaten Roads </t>
    </r>
    <phoneticPr fontId="0" type="noConversion"/>
  </si>
  <si>
    <t>800630420 (Sub: Chi) (CC)</t>
    <phoneticPr fontId="0" type="noConversion"/>
  </si>
  <si>
    <t># 8</t>
    <phoneticPr fontId="0" type="noConversion"/>
  </si>
  <si>
    <r>
      <rPr>
        <sz val="14"/>
        <rFont val="微軟正黑體"/>
        <family val="1"/>
        <charset val="136"/>
      </rPr>
      <t>開卷</t>
    </r>
    <r>
      <rPr>
        <sz val="14"/>
        <rFont val="Times New Roman"/>
        <family val="1"/>
      </rPr>
      <t xml:space="preserve"> Open Book (108 EPI)</t>
    </r>
    <phoneticPr fontId="0" type="noConversion"/>
  </si>
  <si>
    <t xml:space="preserve">800605406 (Sub: Chi)(CC) 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</si>
  <si>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27</t>
    </r>
    <phoneticPr fontId="0" type="noConversion"/>
  </si>
  <si>
    <t>800655642 (Sub: Chi) (CC)</t>
  </si>
  <si>
    <r>
      <rPr>
        <sz val="13"/>
        <rFont val="細明體"/>
        <family val="3"/>
        <charset val="136"/>
      </rPr>
      <t>大師兄</t>
    </r>
    <r>
      <rPr>
        <sz val="13"/>
        <rFont val="Times New Roman"/>
        <family val="3"/>
      </rPr>
      <t>Welcome Summer</t>
    </r>
    <r>
      <rPr>
        <sz val="13"/>
        <rFont val="微軟正黑體"/>
        <family val="3"/>
        <charset val="136"/>
      </rPr>
      <t>大激戰</t>
    </r>
    <r>
      <rPr>
        <sz val="13"/>
        <rFont val="Times New Roman"/>
        <family val="1"/>
      </rPr>
      <t xml:space="preserve"> # 3</t>
    </r>
    <phoneticPr fontId="0" type="noConversion"/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</si>
  <si>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5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</si>
  <si>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46</t>
    </r>
    <phoneticPr fontId="0" type="noConversion"/>
  </si>
  <si>
    <t>Gourmet Express</t>
    <phoneticPr fontId="0" type="noConversion"/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</si>
  <si>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  <charset val="136"/>
      </rPr>
      <t xml:space="preserve"> Gourmet Express</t>
    </r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</si>
  <si>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</t>
    </r>
    <phoneticPr fontId="0" type="noConversion"/>
  </si>
  <si>
    <r>
      <rPr>
        <sz val="14"/>
        <rFont val="新細明體"/>
        <family val="1"/>
        <charset val="136"/>
      </rPr>
      <t>先知命局呈獻︰超能力學院</t>
    </r>
    <r>
      <rPr>
        <sz val="14"/>
        <rFont val="Times New Roman"/>
        <family val="1"/>
      </rPr>
      <t xml:space="preserve"> Academy of Super Power (12 EPI)</t>
    </r>
    <phoneticPr fontId="0" type="noConversion"/>
  </si>
  <si>
    <t>先知命局呈獻︰超能力學院 Academy of Super Power (12 EPI)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</si>
  <si>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</t>
    </r>
    <phoneticPr fontId="0" type="noConversion"/>
  </si>
  <si>
    <r>
      <rPr>
        <sz val="14"/>
        <rFont val="微軟正黑體"/>
        <family val="2"/>
        <charset val="136"/>
      </rPr>
      <t>執法者們</t>
    </r>
    <r>
      <rPr>
        <sz val="14"/>
        <rFont val="Times New Roman"/>
        <family val="2"/>
      </rPr>
      <t xml:space="preserve"> Prism Breaker (25 EPI)</t>
    </r>
    <phoneticPr fontId="0" type="noConversion"/>
  </si>
  <si>
    <r>
      <t>樹下有片紅房子</t>
    </r>
    <r>
      <rPr>
        <sz val="14"/>
        <rFont val="Times New Roman"/>
        <family val="2"/>
      </rPr>
      <t xml:space="preserve"> Always Home (30 EPI)</t>
    </r>
    <phoneticPr fontId="0" type="noConversion"/>
  </si>
  <si>
    <t>800656324 (CA/MA) (Sub: Chi/Eng) (CC)</t>
    <phoneticPr fontId="0" type="noConversion"/>
  </si>
  <si>
    <t>800657006 (CA/MA) (Sub: Chi/Eng) (CC)</t>
    <phoneticPr fontId="0" type="noConversion"/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</si>
  <si>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1</t>
    </r>
    <phoneticPr fontId="0" type="noConversion"/>
  </si>
  <si>
    <t>The 80th Anniversary of The Victory</t>
    <phoneticPr fontId="0" type="noConversion"/>
  </si>
  <si>
    <t>Enjoy the Music Tonight (13 EPI)</t>
    <phoneticPr fontId="0" type="noConversion"/>
  </si>
  <si>
    <r>
      <rPr>
        <sz val="14"/>
        <rFont val="細明體"/>
        <family val="1"/>
        <charset val="136"/>
      </rPr>
      <t>食好</t>
    </r>
    <r>
      <rPr>
        <sz val="14"/>
        <rFont val="Times New Roman"/>
        <family val="1"/>
      </rPr>
      <t>D Eat Better Live Better (15 EPI)</t>
    </r>
    <phoneticPr fontId="0" type="noConversion"/>
  </si>
  <si>
    <t>WK 27</t>
    <phoneticPr fontId="0" type="noConversion"/>
  </si>
  <si>
    <t>PERIOD: 7 - 13 Jul 2025</t>
    <phoneticPr fontId="0" type="noConversion"/>
  </si>
  <si>
    <t># 19</t>
    <phoneticPr fontId="0" type="noConversion"/>
  </si>
  <si>
    <t># 1383</t>
    <phoneticPr fontId="0" type="noConversion"/>
  </si>
  <si>
    <t># 27 - 28</t>
    <phoneticPr fontId="0" type="noConversion"/>
  </si>
  <si>
    <t># 29 - 30</t>
    <phoneticPr fontId="0" type="noConversion"/>
  </si>
  <si>
    <t># 1756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</si>
  <si>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#134-138</t>
    </r>
    <phoneticPr fontId="0" type="noConversion"/>
  </si>
  <si>
    <r>
      <t xml:space="preserve"># </t>
    </r>
    <r>
      <rPr>
        <sz val="14"/>
        <rFont val="細明體"/>
        <family val="1"/>
        <charset val="136"/>
      </rPr>
      <t>7</t>
    </r>
    <phoneticPr fontId="0" type="noConversion"/>
  </si>
  <si>
    <t># 9</t>
    <phoneticPr fontId="0" type="noConversion"/>
  </si>
  <si>
    <t># 3</t>
    <phoneticPr fontId="0" type="noConversion"/>
  </si>
  <si>
    <t># 4</t>
    <phoneticPr fontId="0" type="noConversion"/>
  </si>
  <si>
    <t># 1911</t>
    <phoneticPr fontId="0" type="noConversion"/>
  </si>
  <si>
    <t>錦心似玉 The Sword and the Brocade (45 EPI)</t>
    <phoneticPr fontId="0" type="noConversion"/>
  </si>
  <si>
    <t># 18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</si>
  <si>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102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</si>
  <si>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103</t>
    </r>
    <phoneticPr fontId="0" type="noConversion"/>
  </si>
  <si>
    <r>
      <t>美食新聞報道 (*港台篇)</t>
    </r>
    <r>
      <rPr>
        <sz val="14"/>
        <rFont val="Times New Roman"/>
        <family val="1"/>
        <charset val="136"/>
      </rPr>
      <t xml:space="preserve"> # 8</t>
    </r>
    <phoneticPr fontId="0" type="noConversion"/>
  </si>
  <si>
    <t>冲遊泰國10 #4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</si>
  <si>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405</t>
    </r>
    <phoneticPr fontId="0" type="noConversion"/>
  </si>
  <si>
    <t># 188</t>
    <phoneticPr fontId="0" type="noConversion"/>
  </si>
  <si>
    <t># 10</t>
    <phoneticPr fontId="0" type="noConversion"/>
  </si>
  <si>
    <t># 3798</t>
    <phoneticPr fontId="0" type="noConversion"/>
  </si>
  <si>
    <t># 3801              2315</t>
    <phoneticPr fontId="0" type="noConversion"/>
  </si>
  <si>
    <t># 1910</t>
    <phoneticPr fontId="0" type="noConversion"/>
  </si>
  <si>
    <t># 110</t>
    <phoneticPr fontId="0" type="noConversion"/>
  </si>
  <si>
    <t># 111</t>
    <phoneticPr fontId="0" type="noConversion"/>
  </si>
  <si>
    <t># 112</t>
  </si>
  <si>
    <t># 113</t>
  </si>
  <si>
    <t># 114</t>
  </si>
  <si>
    <t># 187</t>
    <phoneticPr fontId="0" type="noConversion"/>
  </si>
  <si>
    <t># 2592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</si>
  <si>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258</t>
    </r>
    <phoneticPr fontId="0" type="noConversion"/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</si>
  <si>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6</t>
    </r>
    <phoneticPr fontId="0" type="noConversion"/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</si>
  <si>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5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</si>
  <si>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27</t>
    </r>
    <phoneticPr fontId="0" type="noConversion"/>
  </si>
  <si>
    <t>#8</t>
    <phoneticPr fontId="0" type="noConversion"/>
  </si>
  <si>
    <t>#9</t>
    <phoneticPr fontId="0" type="noConversion"/>
  </si>
  <si>
    <t># 102</t>
    <phoneticPr fontId="0" type="noConversion"/>
  </si>
  <si>
    <t># 103</t>
    <phoneticPr fontId="0" type="noConversion"/>
  </si>
  <si>
    <r>
      <rPr>
        <sz val="14"/>
        <rFont val="細明體"/>
        <family val="3"/>
        <charset val="136"/>
      </rPr>
      <t>一條麻甩在汕頭</t>
    </r>
    <r>
      <rPr>
        <sz val="14"/>
        <rFont val="Times New Roman"/>
        <family val="1"/>
      </rPr>
      <t xml:space="preserve"> # 13</t>
    </r>
    <phoneticPr fontId="0" type="noConversion"/>
  </si>
  <si>
    <r>
      <rPr>
        <sz val="14"/>
        <rFont val="微軟正黑體"/>
        <family val="2"/>
        <charset val="136"/>
      </rPr>
      <t>絕色武器</t>
    </r>
    <r>
      <rPr>
        <sz val="14"/>
        <rFont val="Times New Roman"/>
        <family val="1"/>
      </rPr>
      <t xml:space="preserve"> </t>
    </r>
    <phoneticPr fontId="45" type="noConversion"/>
  </si>
  <si>
    <t>Naked Soldier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</si>
  <si>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28</t>
    </r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</si>
  <si>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26</t>
    </r>
    <phoneticPr fontId="0" type="noConversion"/>
  </si>
  <si>
    <r>
      <rPr>
        <sz val="14"/>
        <rFont val="新細明體"/>
        <family val="1"/>
        <charset val="136"/>
      </rPr>
      <t>抗戰勝利</t>
    </r>
    <r>
      <rPr>
        <sz val="14"/>
        <rFont val="Times New Roman"/>
        <family val="1"/>
      </rPr>
      <t>80</t>
    </r>
    <r>
      <rPr>
        <sz val="14"/>
        <rFont val="微軟正黑體"/>
        <family val="1"/>
        <charset val="136"/>
      </rPr>
      <t>周年 #3</t>
    </r>
    <r>
      <rPr>
        <sz val="14"/>
        <rFont val="Times New Roman"/>
        <family val="1"/>
        <charset val="136"/>
      </rPr>
      <t xml:space="preserve"> (4 EPI)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</si>
  <si>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28</t>
    </r>
    <phoneticPr fontId="0" type="noConversion"/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</si>
  <si>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2</t>
    </r>
    <phoneticPr fontId="0" type="noConversion"/>
  </si>
  <si>
    <t># 193</t>
    <phoneticPr fontId="0" type="noConversion"/>
  </si>
  <si>
    <r>
      <rPr>
        <sz val="13"/>
        <rFont val="細明體"/>
        <family val="3"/>
        <charset val="136"/>
      </rPr>
      <t>大師兄</t>
    </r>
    <r>
      <rPr>
        <sz val="13"/>
        <rFont val="Times New Roman"/>
        <family val="3"/>
      </rPr>
      <t>Welcome Summer</t>
    </r>
    <r>
      <rPr>
        <sz val="13"/>
        <rFont val="微軟正黑體"/>
        <family val="3"/>
        <charset val="136"/>
      </rPr>
      <t>大激戰</t>
    </r>
    <r>
      <rPr>
        <sz val="13"/>
        <rFont val="Times New Roman"/>
        <family val="1"/>
      </rPr>
      <t xml:space="preserve"> # 4</t>
    </r>
    <phoneticPr fontId="0" type="noConversion"/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</si>
  <si>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6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</si>
  <si>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47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</si>
  <si>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7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</si>
  <si>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6</t>
    </r>
    <phoneticPr fontId="0" type="noConversion"/>
  </si>
  <si>
    <t>DM 旅導遊 # 7</t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</si>
  <si>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</si>
  <si>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</si>
  <si>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t># 11</t>
    <phoneticPr fontId="0" type="noConversion"/>
  </si>
  <si>
    <t># 2591</t>
    <phoneticPr fontId="0" type="noConversion"/>
  </si>
  <si>
    <t>800657270 (Sub: *Chi) (OP)</t>
    <phoneticPr fontId="0" type="noConversion"/>
  </si>
  <si>
    <t>Made In Shantou (13 EPI)</t>
  </si>
  <si>
    <t>先知命局之超能力學院 Academy of Super Power (12 EPI)</t>
  </si>
  <si>
    <t>800657560 (Sub: *Chi) (OP) (CA/MA)</t>
  </si>
  <si>
    <t>800657536 (Sub: *Chi) (OP)</t>
  </si>
  <si>
    <t>800655093 (OP)</t>
  </si>
  <si>
    <r>
      <t>樹下有片紅房子</t>
    </r>
    <r>
      <rPr>
        <sz val="14"/>
        <rFont val="Times New Roman"/>
        <family val="2"/>
      </rPr>
      <t xml:space="preserve"> Always Home (30 EPI)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</si>
  <si>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7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</t>
    </r>
    <r>
      <rPr>
        <b/>
        <u/>
        <sz val="28"/>
        <rFont val="新細明體"/>
        <family val="1"/>
        <charset val="136"/>
      </rPr>
      <t>節目表</t>
    </r>
  </si>
  <si>
    <t>WK 28</t>
    <phoneticPr fontId="0" type="noConversion"/>
  </si>
  <si>
    <t>PERIOD: 14 - 20 Jul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</si>
  <si>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</si>
  <si>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194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</si>
  <si>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</t>
    </r>
  </si>
  <si>
    <t>刑偵日記 Murder Diary (25 EPI)</t>
    <phoneticPr fontId="0" type="noConversion"/>
  </si>
  <si>
    <t># 1</t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</si>
  <si>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</t>
    </r>
  </si>
  <si>
    <t># 2596</t>
    <phoneticPr fontId="0" type="noConversion"/>
  </si>
  <si>
    <t># 1390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</si>
  <si>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</si>
  <si>
    <t>愛美麗狂想曲</t>
    <phoneticPr fontId="0" type="noConversion"/>
  </si>
  <si>
    <t>Beauty And The Boss (30 EPI)</t>
    <phoneticPr fontId="0" type="noConversion"/>
  </si>
  <si>
    <t># 1 - 2</t>
    <phoneticPr fontId="0" type="noConversion"/>
  </si>
  <si>
    <t># 3 - 4</t>
    <phoneticPr fontId="0" type="noConversion"/>
  </si>
  <si>
    <r>
      <rPr>
        <sz val="14"/>
        <rFont val="微軟正黑體"/>
        <family val="2"/>
        <charset val="136"/>
      </rPr>
      <t>執法者們</t>
    </r>
    <r>
      <rPr>
        <sz val="14"/>
        <rFont val="Times New Roman"/>
        <family val="2"/>
      </rPr>
      <t xml:space="preserve"> Prism Breaker (25 EPI)</t>
    </r>
  </si>
  <si>
    <t># 15</t>
    <phoneticPr fontId="0" type="noConversion"/>
  </si>
  <si>
    <t># 1915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</si>
  <si>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47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</si>
  <si>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259</t>
    </r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</si>
  <si>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6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</si>
  <si>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7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</si>
  <si>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</si>
  <si>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28</t>
    </r>
  </si>
  <si>
    <t># 1761</t>
    <phoneticPr fontId="0" type="noConversion"/>
  </si>
  <si>
    <r>
      <rPr>
        <sz val="13"/>
        <rFont val="細明體"/>
        <family val="3"/>
        <charset val="136"/>
      </rPr>
      <t>大師兄</t>
    </r>
    <r>
      <rPr>
        <sz val="13"/>
        <rFont val="Times New Roman"/>
        <family val="3"/>
      </rPr>
      <t>Welcome Summer</t>
    </r>
    <r>
      <rPr>
        <sz val="13"/>
        <rFont val="微軟正黑體"/>
        <family val="3"/>
        <charset val="136"/>
      </rPr>
      <t>大激戰</t>
    </r>
    <r>
      <rPr>
        <sz val="13"/>
        <rFont val="Times New Roman"/>
        <family val="1"/>
      </rPr>
      <t xml:space="preserve"> # 4</t>
    </r>
  </si>
  <si>
    <r>
      <t>澳門旅游局</t>
    </r>
    <r>
      <rPr>
        <sz val="14"/>
        <rFont val="Times New Roman"/>
        <family val="3"/>
      </rPr>
      <t>Sp.</t>
    </r>
    <r>
      <rPr>
        <sz val="14"/>
        <rFont val="細明體"/>
        <family val="3"/>
        <charset val="136"/>
      </rPr>
      <t xml:space="preserve"> #1</t>
    </r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</si>
  <si>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6</t>
    </r>
  </si>
  <si>
    <t>奇情谷 #1</t>
    <phoneticPr fontId="0" type="noConversion"/>
  </si>
  <si>
    <r>
      <rPr>
        <sz val="14"/>
        <rFont val="細明體"/>
        <family val="1"/>
        <charset val="136"/>
      </rPr>
      <t>尋找世界另一個我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台灣篇</t>
    </r>
    <r>
      <rPr>
        <sz val="14"/>
        <rFont val="Times New Roman"/>
        <family val="1"/>
      </rPr>
      <t xml:space="preserve"> Another Me (8 EPI)</t>
    </r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</si>
  <si>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(Sr.2) (10 EPI)</t>
    </r>
  </si>
  <si>
    <r>
      <t>爸知弊! 你嚟湊吖!</t>
    </r>
    <r>
      <rPr>
        <sz val="14"/>
        <rFont val="Times New Roman"/>
        <family val="1"/>
      </rPr>
      <t>My Papa, My Hero (10 EPI)</t>
    </r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</si>
  <si>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HERE WE GO, Off The Beaten Roads </t>
    </r>
  </si>
  <si>
    <r>
      <rPr>
        <sz val="14"/>
        <rFont val="Times New Roman"/>
        <family val="1"/>
      </rPr>
      <t xml:space="preserve">DM </t>
    </r>
    <r>
      <rPr>
        <sz val="14"/>
        <rFont val="細明體"/>
        <family val="1"/>
        <charset val="136"/>
      </rPr>
      <t>旅導遊</t>
    </r>
    <r>
      <rPr>
        <sz val="14"/>
        <rFont val="新細明體"/>
        <family val="1"/>
        <charset val="136"/>
      </rPr>
      <t xml:space="preserve"> </t>
    </r>
    <r>
      <rPr>
        <sz val="14"/>
        <rFont val="Times New Roman"/>
        <family val="1"/>
      </rPr>
      <t>DM Me Now (10 EPI)</t>
    </r>
  </si>
  <si>
    <r>
      <t xml:space="preserve"># </t>
    </r>
    <r>
      <rPr>
        <sz val="14"/>
        <rFont val="細明體"/>
        <family val="1"/>
        <charset val="136"/>
      </rPr>
      <t>8</t>
    </r>
  </si>
  <si>
    <r>
      <t xml:space="preserve">800619952 (Sub: Chi)(CC) </t>
    </r>
    <r>
      <rPr>
        <sz val="12"/>
        <rFont val="微軟正黑體"/>
        <family val="1"/>
        <charset val="136"/>
      </rPr>
      <t>吃貨橫掃曼谷</t>
    </r>
  </si>
  <si>
    <r>
      <rPr>
        <sz val="14"/>
        <rFont val="微軟正黑體"/>
        <family val="1"/>
        <charset val="136"/>
      </rPr>
      <t>開卷</t>
    </r>
    <r>
      <rPr>
        <sz val="14"/>
        <rFont val="Times New Roman"/>
        <family val="1"/>
      </rPr>
      <t xml:space="preserve"> Open Book (108 EPI)</t>
    </r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</si>
  <si>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11</t>
    </r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</si>
  <si>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2</t>
    </r>
  </si>
  <si>
    <t># 1916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</si>
  <si>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29</t>
    </r>
  </si>
  <si>
    <t># 23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</si>
  <si>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28</t>
    </r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</si>
  <si>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  <charset val="136"/>
      </rPr>
      <t xml:space="preserve"> Gourmet Express</t>
    </r>
  </si>
  <si>
    <t># 104</t>
    <phoneticPr fontId="0" type="noConversion"/>
  </si>
  <si>
    <t># 105</t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</si>
  <si>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</si>
  <si>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</si>
  <si>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t>800657560 (Sub: *Chi) (OP) (CA/MA)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</si>
  <si>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104</t>
    </r>
  </si>
  <si>
    <r>
      <t>美食新聞報道</t>
    </r>
    <r>
      <rPr>
        <sz val="14"/>
        <rFont val="Times New Roman"/>
        <family val="1"/>
        <charset val="136"/>
      </rPr>
      <t xml:space="preserve"> # 105</t>
    </r>
  </si>
  <si>
    <r>
      <t>美食新聞報道 (*港台篇)</t>
    </r>
    <r>
      <rPr>
        <sz val="14"/>
        <rFont val="Times New Roman"/>
        <family val="1"/>
        <charset val="136"/>
      </rPr>
      <t xml:space="preserve"> # 9</t>
    </r>
  </si>
  <si>
    <t>冲遊泰國10 #5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</si>
  <si>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406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</si>
  <si>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27</t>
    </r>
  </si>
  <si>
    <r>
      <rPr>
        <sz val="14"/>
        <rFont val="新細明體"/>
        <family val="1"/>
        <charset val="136"/>
      </rPr>
      <t>抗戰勝利</t>
    </r>
    <r>
      <rPr>
        <sz val="14"/>
        <rFont val="Times New Roman"/>
        <family val="1"/>
      </rPr>
      <t>80</t>
    </r>
    <r>
      <rPr>
        <sz val="14"/>
        <rFont val="微軟正黑體"/>
        <family val="1"/>
        <charset val="136"/>
      </rPr>
      <t>周年 #4</t>
    </r>
    <r>
      <rPr>
        <sz val="14"/>
        <rFont val="Times New Roman"/>
        <family val="1"/>
        <charset val="136"/>
      </rPr>
      <t xml:space="preserve"> (4 EPI)</t>
    </r>
  </si>
  <si>
    <r>
      <t xml:space="preserve">Vital Lifeline 2025   </t>
    </r>
    <r>
      <rPr>
        <b/>
        <sz val="14"/>
        <rFont val="Times New Roman"/>
        <family val="1"/>
      </rPr>
      <t>1930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</si>
  <si>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</si>
  <si>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195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</si>
  <si>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</si>
  <si>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2597</t>
    <phoneticPr fontId="0" type="noConversion"/>
  </si>
  <si>
    <r>
      <rPr>
        <sz val="13"/>
        <rFont val="細明體"/>
        <family val="3"/>
        <charset val="136"/>
      </rPr>
      <t>聲秀</t>
    </r>
    <r>
      <rPr>
        <sz val="13"/>
        <rFont val="Times New Roman"/>
        <family val="1"/>
      </rPr>
      <t xml:space="preserve"> # 1</t>
    </r>
  </si>
  <si>
    <t>The Sound Of Talents (15 EPI)</t>
    <phoneticPr fontId="0" type="noConversion"/>
  </si>
  <si>
    <t>More Fun In Macau (Sr.2) (3 EPI)</t>
    <phoneticPr fontId="0" type="noConversion"/>
  </si>
  <si>
    <t># 16</t>
    <phoneticPr fontId="0" type="noConversion"/>
  </si>
  <si>
    <t>800654252 (Sub: Chi) (CC)</t>
    <phoneticPr fontId="0" type="noConversion"/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</si>
  <si>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7</t>
    </r>
  </si>
  <si>
    <t>Mystery Files (27 EPI)</t>
  </si>
  <si>
    <t>800652311 (Sub: Chi) (CC)</t>
  </si>
  <si>
    <t>800657536 (Sub: *Chi) (OP)</t>
    <phoneticPr fontId="0" type="noConversion"/>
  </si>
  <si>
    <r>
      <rPr>
        <sz val="14"/>
        <rFont val="細明體"/>
        <family val="1"/>
        <charset val="136"/>
      </rPr>
      <t>食好</t>
    </r>
    <r>
      <rPr>
        <sz val="14"/>
        <rFont val="Times New Roman"/>
        <family val="1"/>
      </rPr>
      <t>D Eat Better Live Better (15 EPI)</t>
    </r>
  </si>
  <si>
    <t>Ink Side Story (15 EPI)</t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</si>
  <si>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3</t>
    </r>
  </si>
  <si>
    <t>800655093 (OP)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</si>
  <si>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</si>
  <si>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29</t>
    </r>
  </si>
  <si>
    <t># 3802</t>
    <phoneticPr fontId="0" type="noConversion"/>
  </si>
  <si>
    <t># 3805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</si>
  <si>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48</t>
    </r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</si>
  <si>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7</t>
    </r>
  </si>
  <si>
    <t>DM 旅導遊 # 8</t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</si>
  <si>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</si>
  <si>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115</t>
    <phoneticPr fontId="0" type="noConversion"/>
  </si>
  <si>
    <t># 116</t>
    <phoneticPr fontId="0" type="noConversion"/>
  </si>
  <si>
    <t># 117</t>
  </si>
  <si>
    <t># 118</t>
  </si>
  <si>
    <t># 119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</si>
  <si>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#139-143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</si>
  <si>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7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</si>
  <si>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29</t>
    <phoneticPr fontId="0" type="noConversion"/>
  </si>
  <si>
    <t>PERIOD: 21 - 27 Jul 2025</t>
    <phoneticPr fontId="0" type="noConversion"/>
  </si>
  <si>
    <t># 201</t>
    <phoneticPr fontId="0" type="noConversion"/>
  </si>
  <si>
    <t>拍檔廚房</t>
  </si>
  <si>
    <t># 2601</t>
    <phoneticPr fontId="0" type="noConversion"/>
  </si>
  <si>
    <t># 1397</t>
    <phoneticPr fontId="0" type="noConversion"/>
  </si>
  <si>
    <r>
      <rPr>
        <sz val="14"/>
        <rFont val="細明體"/>
        <family val="1"/>
        <charset val="136"/>
      </rPr>
      <t>食好</t>
    </r>
    <r>
      <rPr>
        <sz val="14"/>
        <rFont val="Times New Roman"/>
        <family val="1"/>
      </rPr>
      <t>D</t>
    </r>
  </si>
  <si>
    <t># 5 - 6</t>
    <phoneticPr fontId="0" type="noConversion"/>
  </si>
  <si>
    <t># 7 - 8</t>
    <phoneticPr fontId="0" type="noConversion"/>
  </si>
  <si>
    <t># 20</t>
    <phoneticPr fontId="0" type="noConversion"/>
  </si>
  <si>
    <t># 1920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</si>
  <si>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260</t>
    </r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</si>
  <si>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7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</si>
  <si>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8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</si>
  <si>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29</t>
    </r>
  </si>
  <si>
    <t># 1766</t>
    <phoneticPr fontId="0" type="noConversion"/>
  </si>
  <si>
    <t>先知命局之超能力學院</t>
    <phoneticPr fontId="0" type="noConversion"/>
  </si>
  <si>
    <t>#12</t>
    <phoneticPr fontId="0" type="noConversion"/>
  </si>
  <si>
    <t># 14</t>
    <phoneticPr fontId="0" type="noConversion"/>
  </si>
  <si>
    <t>800633205 (Sub: Chi) (CC)</t>
    <phoneticPr fontId="0" type="noConversion"/>
  </si>
  <si>
    <t>800650753 (Sub: Chi) (CC)</t>
    <phoneticPr fontId="0" type="noConversion"/>
  </si>
  <si>
    <r>
      <t>Christian In Paris</t>
    </r>
    <r>
      <rPr>
        <sz val="14"/>
        <rFont val="Times New Roman"/>
        <family val="1"/>
      </rPr>
      <t xml:space="preserve"> Christian In Paris (15 EPI)</t>
    </r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</si>
  <si>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(Sr.3) (3 EPI)</t>
    </r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</si>
  <si>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   HERE WE GO, Off The Beaten Roads </t>
    </r>
  </si>
  <si>
    <r>
      <t xml:space="preserve"># </t>
    </r>
    <r>
      <rPr>
        <sz val="14"/>
        <rFont val="細明體"/>
        <family val="1"/>
        <charset val="136"/>
      </rPr>
      <t>1</t>
    </r>
  </si>
  <si>
    <r>
      <t xml:space="preserve">800642943 (Sub: Chi)(CC) </t>
    </r>
    <r>
      <rPr>
        <sz val="12"/>
        <rFont val="微軟正黑體"/>
        <family val="1"/>
        <charset val="136"/>
      </rPr>
      <t>拍檔廚房</t>
    </r>
  </si>
  <si>
    <t>Partners' Kitchen (12 EPI)</t>
    <phoneticPr fontId="0" type="noConversion"/>
  </si>
  <si>
    <t># 1921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</si>
  <si>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30</t>
    </r>
  </si>
  <si>
    <t># 28</t>
    <phoneticPr fontId="0" type="noConversion"/>
  </si>
  <si>
    <t># 106</t>
    <phoneticPr fontId="0" type="noConversion"/>
  </si>
  <si>
    <t># 107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</si>
  <si>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106</t>
    </r>
  </si>
  <si>
    <r>
      <t>美食新聞報道</t>
    </r>
    <r>
      <rPr>
        <sz val="14"/>
        <rFont val="Times New Roman"/>
        <family val="1"/>
        <charset val="136"/>
      </rPr>
      <t xml:space="preserve"> # 107</t>
    </r>
  </si>
  <si>
    <r>
      <t>美食新聞報道 (*港台篇)</t>
    </r>
    <r>
      <rPr>
        <sz val="14"/>
        <rFont val="Times New Roman"/>
        <family val="1"/>
        <charset val="136"/>
      </rPr>
      <t xml:space="preserve"> # 10</t>
    </r>
  </si>
  <si>
    <t>冲遊泰國10 #6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</si>
  <si>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407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</si>
  <si>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28</t>
    </r>
  </si>
  <si>
    <t># 202</t>
    <phoneticPr fontId="0" type="noConversion"/>
  </si>
  <si>
    <t># 2602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</si>
  <si>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2</t>
    </r>
  </si>
  <si>
    <t>玩轉澳門加倍Fun #2</t>
    <phoneticPr fontId="0" type="noConversion"/>
  </si>
  <si>
    <t># 21</t>
    <phoneticPr fontId="0" type="noConversion"/>
  </si>
  <si>
    <t>奇情谷 # 2</t>
    <phoneticPr fontId="0" type="noConversion"/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</si>
  <si>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8</t>
    </r>
  </si>
  <si>
    <r>
      <rPr>
        <sz val="14"/>
        <rFont val="新細明體"/>
        <family val="1"/>
        <charset val="136"/>
      </rPr>
      <t>日本最美村落</t>
    </r>
    <r>
      <rPr>
        <sz val="14"/>
        <rFont val="Times New Roman"/>
        <family val="1"/>
      </rPr>
      <t xml:space="preserve"> # 1 (12 EPI)</t>
    </r>
  </si>
  <si>
    <r>
      <rPr>
        <sz val="14"/>
        <rFont val="細明體"/>
        <family val="1"/>
        <charset val="136"/>
      </rPr>
      <t>真相猜•情•尋</t>
    </r>
    <r>
      <rPr>
        <sz val="14"/>
        <rFont val="Times New Roman"/>
        <family val="1"/>
      </rPr>
      <t xml:space="preserve"> Ctrl+F The Truth (8 EPI)</t>
    </r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</si>
  <si>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</si>
  <si>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30</t>
    </r>
  </si>
  <si>
    <t>晚間新聞</t>
  </si>
  <si>
    <t># 3806</t>
    <phoneticPr fontId="0" type="noConversion"/>
  </si>
  <si>
    <t># 3809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</si>
  <si>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49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</si>
  <si>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1</t>
    </r>
  </si>
  <si>
    <t>DM 旅導遊 # 9</t>
    <phoneticPr fontId="0" type="noConversion"/>
  </si>
  <si>
    <t># 120</t>
    <phoneticPr fontId="0" type="noConversion"/>
  </si>
  <si>
    <t># 121</t>
    <phoneticPr fontId="0" type="noConversion"/>
  </si>
  <si>
    <t># 122</t>
  </si>
  <si>
    <t># 123</t>
  </si>
  <si>
    <t># 124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</si>
  <si>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#144-148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</si>
  <si>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7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</si>
  <si>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30</t>
    <phoneticPr fontId="0" type="noConversion"/>
  </si>
  <si>
    <t>PERIOD: 28 - 3 Aug 2025</t>
    <phoneticPr fontId="0" type="noConversion"/>
  </si>
  <si>
    <t># 208</t>
    <phoneticPr fontId="0" type="noConversion"/>
  </si>
  <si>
    <t># 2606</t>
    <phoneticPr fontId="0" type="noConversion"/>
  </si>
  <si>
    <t># 2</t>
    <phoneticPr fontId="0" type="noConversion"/>
  </si>
  <si>
    <t># 1404</t>
    <phoneticPr fontId="0" type="noConversion"/>
  </si>
  <si>
    <t># 9 - 10</t>
    <phoneticPr fontId="0" type="noConversion"/>
  </si>
  <si>
    <t># 11 - 12</t>
    <phoneticPr fontId="0" type="noConversion"/>
  </si>
  <si>
    <t>執法者們</t>
  </si>
  <si>
    <t># 25</t>
    <phoneticPr fontId="0" type="noConversion"/>
  </si>
  <si>
    <t># 1925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</si>
  <si>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261</t>
    </r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</si>
  <si>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8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</si>
  <si>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9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</si>
  <si>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30</t>
    </r>
  </si>
  <si>
    <t># 1771</t>
    <phoneticPr fontId="0" type="noConversion"/>
  </si>
  <si>
    <t>800641182 (Sub: Chi) (CC)</t>
    <phoneticPr fontId="0" type="noConversion"/>
  </si>
  <si>
    <r>
      <t xml:space="preserve">香港婚後事 </t>
    </r>
    <r>
      <rPr>
        <sz val="14"/>
        <rFont val="Times New Roman"/>
        <family val="1"/>
      </rPr>
      <t>And They Lived Happily Ever After? (10 EPI)</t>
    </r>
  </si>
  <si>
    <r>
      <t xml:space="preserve"># </t>
    </r>
    <r>
      <rPr>
        <sz val="14"/>
        <rFont val="細明體"/>
        <family val="1"/>
        <charset val="136"/>
      </rPr>
      <t>2</t>
    </r>
  </si>
  <si>
    <t># 13</t>
    <phoneticPr fontId="0" type="noConversion"/>
  </si>
  <si>
    <t># 1926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</si>
  <si>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31</t>
    </r>
  </si>
  <si>
    <t># 33</t>
    <phoneticPr fontId="0" type="noConversion"/>
  </si>
  <si>
    <t># 108</t>
    <phoneticPr fontId="0" type="noConversion"/>
  </si>
  <si>
    <t># 109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</si>
  <si>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108</t>
    </r>
  </si>
  <si>
    <r>
      <t>美食新聞報道</t>
    </r>
    <r>
      <rPr>
        <sz val="14"/>
        <rFont val="Times New Roman"/>
        <family val="1"/>
        <charset val="136"/>
      </rPr>
      <t xml:space="preserve"> # 109</t>
    </r>
  </si>
  <si>
    <r>
      <t>美食新聞報道 (*港台篇)</t>
    </r>
    <r>
      <rPr>
        <sz val="14"/>
        <rFont val="Times New Roman"/>
        <family val="1"/>
        <charset val="136"/>
      </rPr>
      <t xml:space="preserve"> #11</t>
    </r>
  </si>
  <si>
    <t>冲遊泰國10 #7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</si>
  <si>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408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</si>
  <si>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29</t>
    </r>
  </si>
  <si>
    <t># 209</t>
    <phoneticPr fontId="0" type="noConversion"/>
  </si>
  <si>
    <t># 2607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</si>
  <si>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3</t>
    </r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</si>
  <si>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9</t>
    </r>
  </si>
  <si>
    <r>
      <rPr>
        <sz val="14"/>
        <rFont val="新細明體"/>
        <family val="1"/>
        <charset val="136"/>
      </rPr>
      <t>日本最美村落</t>
    </r>
    <r>
      <rPr>
        <sz val="14"/>
        <rFont val="Times New Roman"/>
        <family val="1"/>
      </rPr>
      <t xml:space="preserve"> # 2 (12 EPI)</t>
    </r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</si>
  <si>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</si>
  <si>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31</t>
    </r>
  </si>
  <si>
    <t># 3810</t>
    <phoneticPr fontId="0" type="noConversion"/>
  </si>
  <si>
    <t># 3813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</si>
  <si>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50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</si>
  <si>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2</t>
    </r>
  </si>
  <si>
    <t>DM 旅導遊 # 10</t>
    <phoneticPr fontId="0" type="noConversion"/>
  </si>
  <si>
    <t># 125</t>
    <phoneticPr fontId="0" type="noConversion"/>
  </si>
  <si>
    <t># 126</t>
    <phoneticPr fontId="0" type="noConversion"/>
  </si>
  <si>
    <t># 127</t>
  </si>
  <si>
    <t># 128</t>
  </si>
  <si>
    <t># 129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</si>
  <si>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#149-153</t>
    </r>
  </si>
  <si>
    <t>奇情谷 # 3</t>
  </si>
  <si>
    <t xml:space="preserve">先知命局之超能力學院 </t>
  </si>
  <si>
    <t xml:space="preserve">先知命局之超能力學院 總決賽 </t>
  </si>
  <si>
    <t>#10</t>
  </si>
  <si>
    <t>#11</t>
  </si>
  <si>
    <t>TBC (Sub: *Chi) (OP)</t>
  </si>
  <si>
    <t>The Most Beautiful Villages In Japan</t>
  </si>
  <si>
    <t xml:space="preserve">TBC </t>
  </si>
  <si>
    <r>
      <rPr>
        <sz val="13"/>
        <rFont val="細明體"/>
        <family val="3"/>
        <charset val="136"/>
      </rPr>
      <t>聲秀 序曲</t>
    </r>
    <r>
      <rPr>
        <sz val="13"/>
        <rFont val="Times New Roman"/>
        <family val="1"/>
      </rPr>
      <t xml:space="preserve"> # 1</t>
    </r>
  </si>
  <si>
    <t>玩轉澳門加倍Fun #1</t>
  </si>
  <si>
    <t>The Sound Of Talents (15 EPI)</t>
  </si>
  <si>
    <t>More Fun In Macau (Sr.2) (3 EPI)</t>
  </si>
  <si>
    <r>
      <rPr>
        <sz val="14"/>
        <rFont val="新細明體"/>
        <family val="1"/>
        <charset val="136"/>
      </rPr>
      <t>先知命局呈獻︰超能力學院</t>
    </r>
    <r>
      <rPr>
        <sz val="14"/>
        <rFont val="Times New Roman"/>
        <family val="1"/>
      </rPr>
      <t xml:space="preserve"> </t>
    </r>
    <r>
      <rPr>
        <sz val="14"/>
        <rFont val="微軟正黑體"/>
        <family val="1"/>
        <charset val="136"/>
      </rPr>
      <t>總決賽</t>
    </r>
    <r>
      <rPr>
        <sz val="14"/>
        <rFont val="Times New Roman"/>
        <family val="1"/>
      </rPr>
      <t xml:space="preserve"> Academy of Super Power (12 EPI)</t>
    </r>
  </si>
  <si>
    <t># 11</t>
  </si>
  <si>
    <t># 12</t>
  </si>
  <si>
    <t>先知命局呈獻︰超能力學院 總決賽 Academy of Super Power (12 EPI)</t>
  </si>
  <si>
    <t xml:space="preserve">(R)        </t>
  </si>
  <si>
    <t># 200</t>
  </si>
  <si>
    <t>今晚有歌廳 # 3</t>
  </si>
  <si>
    <t>0445</t>
  </si>
  <si>
    <t>日本最美村落 # 1 (12 EPI)</t>
  </si>
  <si>
    <t>勁歌金榜 # 29</t>
  </si>
  <si>
    <t># 15</t>
  </si>
  <si>
    <t>拍檔廚房 #1</t>
  </si>
  <si>
    <t>TBC (Sub: *Chi) (OP) (CA/MA)</t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</si>
  <si>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 20</t>
    </r>
  </si>
  <si>
    <t>You Are Not Alone (26 EPI)</t>
  </si>
  <si>
    <t>Miss Hong Kong Pageant 2025 - Lead In</t>
  </si>
  <si>
    <t>直播靈接觸 # 13</t>
  </si>
  <si>
    <t>日本最美村落 # 2 (12 EPI)</t>
  </si>
  <si>
    <t># 1</t>
  </si>
  <si>
    <r>
      <rPr>
        <sz val="14"/>
        <rFont val="新細明體"/>
        <family val="1"/>
        <charset val="136"/>
      </rPr>
      <t>麻雀樂團</t>
    </r>
    <r>
      <rPr>
        <sz val="14"/>
        <rFont val="Times New Roman"/>
        <family val="1"/>
      </rPr>
      <t xml:space="preserve"> Heavenly Hand (25 EPI)</t>
    </r>
  </si>
  <si>
    <t># 2</t>
  </si>
  <si>
    <t># 3</t>
  </si>
  <si>
    <t># 4</t>
  </si>
  <si>
    <t>拍檔廚房 # 2</t>
  </si>
  <si>
    <r>
      <rPr>
        <sz val="14"/>
        <rFont val="新細明體"/>
        <family val="1"/>
        <charset val="136"/>
      </rPr>
      <t>日本最美村落</t>
    </r>
    <r>
      <rPr>
        <sz val="14"/>
        <rFont val="Times New Roman"/>
        <family val="1"/>
      </rPr>
      <t xml:space="preserve"> # 3 (12 EPI)</t>
    </r>
  </si>
  <si>
    <t>800650954 (CA/MA) (Sub: Chi/Eng) (CC)</t>
  </si>
  <si>
    <t>麻雀樂團 Heavenly Hand (25 EPI)</t>
  </si>
  <si>
    <t># 5</t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</si>
  <si>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 21</t>
    </r>
  </si>
  <si>
    <t>日本最美村落 # 3 (12 EPI)</t>
  </si>
  <si>
    <t>TBC (Sub: *Chi) (OP) (CA/MA)</t>
    <phoneticPr fontId="0" type="noConversion"/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</si>
  <si>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細明體"/>
        <family val="1"/>
        <charset val="136"/>
      </rPr>
      <t xml:space="preserve"> #</t>
    </r>
    <r>
      <rPr>
        <sz val="12"/>
        <rFont val="微軟正黑體"/>
        <family val="1"/>
        <charset val="136"/>
      </rPr>
      <t>1</t>
    </r>
    <r>
      <rPr>
        <sz val="12"/>
        <rFont val="Times New Roman"/>
        <family val="1"/>
        <charset val="136"/>
      </rPr>
      <t xml:space="preserve"> (10 EPI)</t>
    </r>
  </si>
  <si>
    <t>Connect the World, Thrive in the Bay</t>
    <phoneticPr fontId="0" type="noConversion"/>
  </si>
  <si>
    <t>800658203 (Sub: *Chi) (OP)</t>
    <phoneticPr fontId="0" type="noConversion"/>
  </si>
  <si>
    <t>The Most Beautiful Villages In Japan</t>
    <phoneticPr fontId="0" type="noConversion"/>
  </si>
  <si>
    <t>800658226 (Sub: *Chi) (OP)</t>
    <phoneticPr fontId="0" type="noConversion"/>
  </si>
  <si>
    <r>
      <t>2025</t>
    </r>
    <r>
      <rPr>
        <sz val="14"/>
        <rFont val="微軟正黑體"/>
        <family val="1"/>
        <charset val="136"/>
      </rPr>
      <t>港姐特訓班</t>
    </r>
    <r>
      <rPr>
        <sz val="14"/>
        <rFont val="Times New Roman"/>
        <family val="1"/>
      </rPr>
      <t xml:space="preserve"> # 1 (2 EPI)</t>
    </r>
  </si>
  <si>
    <r>
      <t>2025</t>
    </r>
    <r>
      <rPr>
        <sz val="14"/>
        <rFont val="微軟正黑體"/>
        <family val="1"/>
        <charset val="136"/>
      </rPr>
      <t>港姐特訓班</t>
    </r>
    <r>
      <rPr>
        <sz val="14"/>
        <rFont val="Times New Roman"/>
        <family val="1"/>
        <charset val="136"/>
      </rPr>
      <t xml:space="preserve"> (2 EPI)</t>
    </r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</si>
  <si>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#2</t>
    </r>
    <r>
      <rPr>
        <sz val="12"/>
        <rFont val="Times New Roman"/>
        <family val="1"/>
        <charset val="136"/>
      </rPr>
      <t xml:space="preserve"> (10 EPI)</t>
    </r>
  </si>
  <si>
    <t>Connect the World, Thrive in the Bay</t>
  </si>
  <si>
    <t># 215</t>
  </si>
  <si>
    <t>800658203 (Sub: *Chi) (OP)</t>
  </si>
  <si>
    <t>800658226 (Sub: *Chi) (OP)</t>
  </si>
  <si>
    <t>玩轉澳門加倍Fun #3</t>
  </si>
  <si>
    <r>
      <t>2025</t>
    </r>
    <r>
      <rPr>
        <sz val="14"/>
        <rFont val="微軟正黑體"/>
        <family val="1"/>
        <charset val="136"/>
      </rPr>
      <t>港姐特訓班</t>
    </r>
    <r>
      <rPr>
        <sz val="14"/>
        <rFont val="Times New Roman"/>
        <family val="1"/>
      </rPr>
      <t xml:space="preserve"> # 2 (2 EPI)</t>
    </r>
  </si>
  <si>
    <t># 6</t>
  </si>
  <si>
    <t># 7</t>
  </si>
  <si>
    <t>#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</si>
</sst>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93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b/>
      <sz val="13"/>
      <name val="Times New Roman"/>
      <family val="1"/>
    </font>
    <font>
      <sz val="14"/>
      <name val="Times New Roman"/>
      <family val="2"/>
    </font>
    <font>
      <sz val="13"/>
      <name val="Times New Roman"/>
      <family val="1"/>
      <charset val="136"/>
    </font>
    <font>
      <sz val="11"/>
      <name val="Times New Roman"/>
      <family val="1"/>
      <charset val="136"/>
    </font>
    <font>
      <sz val="13"/>
      <name val="Times New Roman"/>
      <family val="3"/>
      <charset val="136"/>
    </font>
    <font>
      <sz val="10"/>
      <name val="Times New Roman"/>
      <family val="1"/>
    </font>
    <font>
      <sz val="11"/>
      <name val="Times New Roman"/>
      <family val="1"/>
    </font>
    <font>
      <sz val="16"/>
      <name val="細明體"/>
      <family val="3"/>
      <charset val="136"/>
    </font>
    <font>
      <sz val="13"/>
      <name val="Times New Roman"/>
      <family val="3"/>
    </font>
    <font>
      <sz val="14"/>
      <name val="Times New Roman"/>
      <family val="3"/>
    </font>
    <font>
      <sz val="13"/>
      <name val="微軟正黑體"/>
      <family val="3"/>
      <charset val="136"/>
    </font>
    <font>
      <sz val="14"/>
      <name val="微軟正黑體"/>
      <family val="2"/>
      <charset val="136"/>
    </font>
    <font>
      <sz val="14"/>
      <name val="Times New Roman"/>
      <family val="2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Times New Roman"/>
      <family val="1"/>
      <charset val="136"/>
    </font>
    <font>
      <sz val="12"/>
      <name val="細明體"/>
      <family val="1"/>
      <charset val="136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75" fillId="14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25" borderId="1" applyNumberFormat="0" applyAlignment="0" applyProtection="0">
      <alignment vertical="center"/>
    </xf>
    <xf numFmtId="0" fontId="77" fillId="25" borderId="1" applyNumberFormat="0" applyAlignment="0" applyProtection="0">
      <alignment vertical="center"/>
    </xf>
    <xf numFmtId="0" fontId="78" fillId="26" borderId="2" applyNumberFormat="0" applyAlignment="0" applyProtection="0">
      <alignment vertical="center"/>
    </xf>
    <xf numFmtId="0" fontId="78" fillId="26" borderId="2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3" fillId="0" borderId="8" applyNumberFormat="0" applyFill="0" applyAlignment="0" applyProtection="0">
      <alignment vertical="center"/>
    </xf>
    <xf numFmtId="0" fontId="83" fillId="0" borderId="8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8" borderId="1" applyNumberFormat="0" applyAlignment="0" applyProtection="0">
      <alignment vertical="center"/>
    </xf>
    <xf numFmtId="0" fontId="84" fillId="8" borderId="1" applyNumberFormat="0" applyAlignment="0" applyProtection="0">
      <alignment vertical="center"/>
    </xf>
    <xf numFmtId="0" fontId="85" fillId="0" borderId="10" applyNumberFormat="0" applyFill="0" applyAlignment="0" applyProtection="0">
      <alignment vertical="center"/>
    </xf>
    <xf numFmtId="0" fontId="85" fillId="0" borderId="10" applyNumberFormat="0" applyFill="0" applyAlignment="0" applyProtection="0">
      <alignment vertical="center"/>
    </xf>
    <xf numFmtId="0" fontId="86" fillId="11" borderId="0" applyNumberFormat="0" applyBorder="0" applyAlignment="0" applyProtection="0">
      <alignment vertical="center"/>
    </xf>
    <xf numFmtId="0" fontId="86" fillId="11" borderId="0" applyNumberFormat="0" applyBorder="0" applyAlignment="0" applyProtection="0">
      <alignment vertical="center"/>
    </xf>
    <xf numFmtId="0" fontId="87" fillId="25" borderId="12" applyNumberFormat="0" applyAlignment="0" applyProtection="0">
      <alignment vertical="center"/>
    </xf>
    <xf numFmtId="0" fontId="87" fillId="25" borderId="1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</cellStyleXfs>
  <cellXfs count="720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vertical="center"/>
    </xf>
    <xf numFmtId="0" fontId="47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4" xfId="0" applyFont="1" applyBorder="1" applyAlignment="1">
      <alignment horizontal="left" vertical="center"/>
    </xf>
    <xf numFmtId="0" fontId="47" fillId="0" borderId="67" xfId="0" applyFont="1" applyBorder="1" applyAlignment="1">
      <alignment horizontal="left" vertical="center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54" fillId="0" borderId="42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4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5" xfId="0" applyFont="1" applyBorder="1" applyAlignment="1">
      <alignment horizontal="center" vertical="center"/>
    </xf>
    <xf numFmtId="0" fontId="48" fillId="0" borderId="86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8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74" fillId="0" borderId="0" xfId="0" applyFont="1" applyAlignment="1">
      <alignment horizontal="left" vertical="center"/>
    </xf>
    <xf numFmtId="0" fontId="52" fillId="0" borderId="39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4" xfId="0" applyFont="1" applyBorder="1" applyAlignment="1">
      <alignment horizontal="right" vertical="center"/>
    </xf>
    <xf numFmtId="0" fontId="42" fillId="0" borderId="36" xfId="0" applyFont="1" applyBorder="1" applyAlignment="1">
      <alignment horizontal="center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49" fontId="47" fillId="0" borderId="78" xfId="0" applyNumberFormat="1" applyFont="1" applyBorder="1" applyAlignment="1">
      <alignment horizontal="right" vertical="center" wrapText="1"/>
    </xf>
    <xf numFmtId="0" fontId="47" fillId="0" borderId="61" xfId="0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9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66" fillId="0" borderId="40" xfId="0" applyFont="1" applyBorder="1" applyAlignment="1">
      <alignment vertical="center"/>
    </xf>
    <xf numFmtId="0" fontId="71" fillId="0" borderId="57" xfId="0" applyFont="1" applyBorder="1" applyAlignment="1">
      <alignment horizontal="center" vertical="center" shrinkToFit="1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68" fillId="0" borderId="40" xfId="0" applyFont="1" applyBorder="1" applyAlignment="1">
      <alignment vertical="center"/>
    </xf>
    <xf numFmtId="0" fontId="46" fillId="0" borderId="60" xfId="0" applyFont="1" applyBorder="1" applyAlignment="1">
      <alignment horizontal="left" vertical="center"/>
    </xf>
    <xf numFmtId="0" fontId="47" fillId="0" borderId="78" xfId="0" applyFont="1" applyBorder="1" applyAlignment="1">
      <alignment horizontal="right" vertical="center"/>
    </xf>
    <xf numFmtId="0" fontId="64" fillId="0" borderId="36" xfId="0" applyFont="1" applyBorder="1" applyAlignment="1">
      <alignment horizontal="center" vertical="center"/>
    </xf>
    <xf numFmtId="0" fontId="42" fillId="0" borderId="41" xfId="0" applyFont="1" applyBorder="1" applyAlignment="1">
      <alignment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 shrinkToFit="1"/>
    </xf>
    <xf numFmtId="0" fontId="53" fillId="0" borderId="40" xfId="0" applyFont="1" applyBorder="1" applyAlignment="1">
      <alignment horizontal="center" vertical="center"/>
    </xf>
    <xf numFmtId="49" fontId="66" fillId="0" borderId="40" xfId="0" applyNumberFormat="1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8" fillId="0" borderId="40" xfId="0" applyFont="1" applyBorder="1" applyAlignment="1">
      <alignment vertical="center"/>
    </xf>
    <xf numFmtId="49" fontId="54" fillId="0" borderId="41" xfId="388" applyNumberFormat="1" applyFont="1" applyBorder="1" applyAlignment="1">
      <alignment horizontal="center" vertical="center" wrapText="1"/>
    </xf>
    <xf numFmtId="0" fontId="52" fillId="0" borderId="31" xfId="0" quotePrefix="1" applyFont="1" applyBorder="1" applyAlignment="1">
      <alignment horizontal="left" vertical="center"/>
    </xf>
    <xf numFmtId="0" fontId="54" fillId="0" borderId="39" xfId="0" applyFont="1" applyBorder="1" applyAlignment="1">
      <alignment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59" fillId="0" borderId="40" xfId="0" applyFont="1" applyBorder="1" applyAlignment="1">
      <alignment horizontal="center" vertical="center" wrapText="1"/>
    </xf>
    <xf numFmtId="0" fontId="47" fillId="0" borderId="41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53" fillId="0" borderId="36" xfId="0" applyFont="1" applyBorder="1" applyAlignment="1">
      <alignment horizontal="center" vertical="center" wrapText="1"/>
    </xf>
    <xf numFmtId="0" fontId="47" fillId="0" borderId="78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7" xfId="0" applyFont="1" applyBorder="1" applyAlignment="1">
      <alignment horizontal="right" vertical="center"/>
    </xf>
    <xf numFmtId="0" fontId="42" fillId="0" borderId="40" xfId="0" applyFont="1" applyBorder="1" applyAlignment="1">
      <alignment vertical="center"/>
    </xf>
    <xf numFmtId="0" fontId="52" fillId="0" borderId="41" xfId="0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0" fontId="69" fillId="0" borderId="36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66" fillId="0" borderId="40" xfId="0" applyFont="1" applyBorder="1" applyAlignment="1">
      <alignment horizontal="center" vertical="center" wrapText="1"/>
    </xf>
    <xf numFmtId="0" fontId="59" fillId="0" borderId="40" xfId="0" applyFont="1" applyBorder="1" applyAlignment="1">
      <alignment horizontal="center" vertical="center"/>
    </xf>
    <xf numFmtId="0" fontId="53" fillId="0" borderId="44" xfId="388" quotePrefix="1" applyFont="1" applyBorder="1" applyAlignment="1">
      <alignment horizontal="center" vertical="center"/>
    </xf>
    <xf numFmtId="0" fontId="47" fillId="0" borderId="81" xfId="0" applyFont="1" applyBorder="1" applyAlignment="1">
      <alignment horizontal="right" vertical="center"/>
    </xf>
    <xf numFmtId="0" fontId="59" fillId="0" borderId="36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4" fillId="0" borderId="41" xfId="0" applyFont="1" applyBorder="1" applyAlignment="1">
      <alignment vertical="center"/>
    </xf>
    <xf numFmtId="0" fontId="47" fillId="0" borderId="29" xfId="0" applyFont="1" applyBorder="1" applyAlignment="1">
      <alignment horizontal="left" vertical="center"/>
    </xf>
    <xf numFmtId="0" fontId="47" fillId="0" borderId="79" xfId="0" applyFont="1" applyBorder="1" applyAlignment="1">
      <alignment horizontal="center" vertical="center"/>
    </xf>
    <xf numFmtId="0" fontId="47" fillId="0" borderId="80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46" fillId="0" borderId="61" xfId="0" applyFont="1" applyBorder="1" applyAlignment="1">
      <alignment horizontal="left" vertical="center"/>
    </xf>
    <xf numFmtId="0" fontId="62" fillId="0" borderId="85" xfId="0" applyFont="1" applyBorder="1" applyAlignment="1">
      <alignment vertical="center"/>
    </xf>
    <xf numFmtId="0" fontId="47" fillId="0" borderId="85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1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6" fillId="0" borderId="68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0" fontId="46" fillId="0" borderId="75" xfId="0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6" fillId="0" borderId="61" xfId="0" applyFont="1" applyBorder="1" applyAlignment="1">
      <alignment horizontal="right" vertical="center"/>
    </xf>
    <xf numFmtId="49" fontId="74" fillId="0" borderId="40" xfId="0" applyNumberFormat="1" applyFont="1" applyBorder="1" applyAlignment="1">
      <alignment horizontal="center" vertical="center"/>
    </xf>
    <xf numFmtId="0" fontId="46" fillId="0" borderId="70" xfId="0" applyFont="1" applyBorder="1" applyAlignment="1">
      <alignment horizontal="left" vertical="center"/>
    </xf>
    <xf numFmtId="49" fontId="47" fillId="0" borderId="35" xfId="0" applyNumberFormat="1" applyFont="1" applyBorder="1" applyAlignment="1">
      <alignment horizontal="center" vertical="center" wrapText="1" shrinkToFit="1"/>
    </xf>
    <xf numFmtId="0" fontId="46" fillId="0" borderId="21" xfId="0" applyFont="1" applyBorder="1" applyAlignment="1">
      <alignment vertical="center"/>
    </xf>
    <xf numFmtId="0" fontId="47" fillId="0" borderId="33" xfId="0" applyFont="1" applyBorder="1" applyAlignment="1">
      <alignment horizontal="center" vertical="center"/>
    </xf>
    <xf numFmtId="0" fontId="47" fillId="0" borderId="49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 shrinkToFit="1"/>
    </xf>
    <xf numFmtId="0" fontId="47" fillId="0" borderId="36" xfId="388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54" fillId="0" borderId="36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68" fillId="0" borderId="33" xfId="0" applyFont="1" applyBorder="1" applyAlignment="1">
      <alignment horizontal="right" vertical="center"/>
    </xf>
    <xf numFmtId="49" fontId="47" fillId="0" borderId="40" xfId="0" applyNumberFormat="1" applyFont="1" applyBorder="1" applyAlignment="1">
      <alignment horizontal="center" vertical="center" shrinkToFit="1"/>
    </xf>
    <xf numFmtId="0" fontId="47" fillId="0" borderId="33" xfId="0" quotePrefix="1" applyFont="1" applyBorder="1" applyAlignment="1">
      <alignment horizontal="center" vertical="center"/>
    </xf>
    <xf numFmtId="0" fontId="68" fillId="0" borderId="33" xfId="0" applyFont="1" applyBorder="1" applyAlignment="1">
      <alignment vertical="center"/>
    </xf>
    <xf numFmtId="0" fontId="47" fillId="0" borderId="55" xfId="0" applyFont="1" applyBorder="1" applyAlignment="1">
      <alignment vertical="center"/>
    </xf>
    <xf numFmtId="49" fontId="70" fillId="0" borderId="33" xfId="0" applyNumberFormat="1" applyFont="1" applyBorder="1" applyAlignment="1">
      <alignment horizontal="center" vertical="center" wrapText="1"/>
    </xf>
    <xf numFmtId="0" fontId="47" fillId="0" borderId="57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50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 wrapText="1" shrinkToFit="1"/>
    </xf>
    <xf numFmtId="0" fontId="47" fillId="0" borderId="45" xfId="0" applyFont="1" applyBorder="1" applyAlignment="1">
      <alignment horizontal="center" vertical="center"/>
    </xf>
    <xf numFmtId="0" fontId="47" fillId="0" borderId="53" xfId="0" quotePrefix="1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59" fillId="0" borderId="54" xfId="0" applyFont="1" applyBorder="1" applyAlignment="1">
      <alignment horizontal="center" vertical="center"/>
    </xf>
    <xf numFmtId="49" fontId="47" fillId="0" borderId="52" xfId="0" quotePrefix="1" applyNumberFormat="1" applyFont="1" applyBorder="1" applyAlignment="1">
      <alignment horizontal="right" vertical="center"/>
    </xf>
    <xf numFmtId="0" fontId="71" fillId="0" borderId="36" xfId="0" applyFont="1" applyBorder="1" applyAlignment="1">
      <alignment horizontal="center" vertical="center" shrinkToFit="1"/>
    </xf>
    <xf numFmtId="0" fontId="52" fillId="0" borderId="41" xfId="0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left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0" fontId="47" fillId="0" borderId="77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27" borderId="46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30" xfId="0" applyFont="1" applyFill="1" applyBorder="1" applyAlignment="1">
      <alignment vertical="center"/>
    </xf>
    <xf numFmtId="0" fontId="47" fillId="27" borderId="40" xfId="0" applyFont="1" applyFill="1" applyBorder="1" applyAlignment="1">
      <alignment horizontal="left" vertical="center"/>
    </xf>
    <xf numFmtId="0" fontId="47" fillId="27" borderId="67" xfId="0" applyFont="1" applyFill="1" applyBorder="1" applyAlignment="1">
      <alignment horizontal="left" vertical="center"/>
    </xf>
    <xf numFmtId="0" fontId="47" fillId="27" borderId="45" xfId="0" quotePrefix="1" applyFont="1" applyFill="1" applyBorder="1" applyAlignment="1">
      <alignment vertical="center"/>
    </xf>
    <xf numFmtId="0" fontId="54" fillId="27" borderId="40" xfId="0" applyFont="1" applyFill="1" applyBorder="1" applyAlignment="1">
      <alignment horizontal="center" vertical="center"/>
    </xf>
    <xf numFmtId="0" fontId="59" fillId="27" borderId="41" xfId="0" applyFont="1" applyFill="1" applyBorder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52" fillId="27" borderId="36" xfId="0" applyFont="1" applyFill="1" applyBorder="1" applyAlignment="1">
      <alignment horizontal="center" vertical="center"/>
    </xf>
    <xf numFmtId="0" fontId="65" fillId="27" borderId="36" xfId="0" applyFont="1" applyFill="1" applyBorder="1" applyAlignment="1">
      <alignment horizontal="center" vertical="center"/>
    </xf>
    <xf numFmtId="0" fontId="47" fillId="27" borderId="44" xfId="0" quotePrefix="1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right" vertical="center"/>
    </xf>
    <xf numFmtId="0" fontId="48" fillId="27" borderId="87" xfId="0" applyFont="1" applyFill="1" applyBorder="1" applyAlignment="1">
      <alignment horizontal="left" vertical="center"/>
    </xf>
    <xf numFmtId="0" fontId="62" fillId="27" borderId="85" xfId="0" applyFont="1" applyFill="1" applyBorder="1" applyAlignment="1">
      <alignment vertical="center"/>
    </xf>
    <xf numFmtId="0" fontId="48" fillId="27" borderId="85" xfId="0" applyFont="1" applyFill="1" applyBorder="1" applyAlignment="1">
      <alignment horizontal="center" vertical="center"/>
    </xf>
    <xf numFmtId="0" fontId="47" fillId="27" borderId="85" xfId="0" applyFont="1" applyFill="1" applyBorder="1" applyAlignment="1">
      <alignment horizontal="right" vertical="center"/>
    </xf>
    <xf numFmtId="0" fontId="47" fillId="27" borderId="55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center" vertical="center"/>
    </xf>
    <xf numFmtId="0" fontId="74" fillId="27" borderId="0" xfId="0" applyFont="1" applyFill="1" applyAlignment="1">
      <alignment horizontal="left" vertical="center"/>
    </xf>
    <xf numFmtId="0" fontId="48" fillId="27" borderId="0" xfId="0" applyFont="1" applyFill="1" applyAlignment="1">
      <alignment horizontal="center" vertical="center"/>
    </xf>
    <xf numFmtId="0" fontId="54" fillId="27" borderId="0" xfId="0" applyFont="1" applyFill="1" applyAlignment="1">
      <alignment horizontal="left" vertical="center"/>
    </xf>
    <xf numFmtId="0" fontId="47" fillId="27" borderId="51" xfId="0" applyFont="1" applyFill="1" applyBorder="1" applyAlignment="1">
      <alignment horizontal="center" vertical="center"/>
    </xf>
    <xf numFmtId="0" fontId="62" fillId="27" borderId="0" xfId="0" applyFont="1" applyFill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0" fontId="46" fillId="27" borderId="35" xfId="0" applyFont="1" applyFill="1" applyBorder="1" applyAlignment="1">
      <alignment horizontal="right" vertical="center"/>
    </xf>
    <xf numFmtId="0" fontId="46" fillId="27" borderId="0" xfId="0" applyFont="1" applyFill="1" applyAlignment="1">
      <alignment vertical="center"/>
    </xf>
    <xf numFmtId="0" fontId="47" fillId="27" borderId="60" xfId="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1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0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7" fillId="27" borderId="45" xfId="0" applyFont="1" applyFill="1" applyBorder="1" applyAlignment="1">
      <alignment horizontal="left" vertical="center"/>
    </xf>
    <xf numFmtId="0" fontId="47" fillId="27" borderId="40" xfId="0" applyFont="1" applyFill="1" applyBorder="1" applyAlignment="1">
      <alignment horizontal="center" vertical="center"/>
    </xf>
    <xf numFmtId="0" fontId="46" fillId="27" borderId="65" xfId="0" applyFont="1" applyFill="1" applyBorder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52" fillId="27" borderId="33" xfId="0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center"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88" xfId="0" applyFont="1" applyFill="1" applyBorder="1" applyAlignment="1">
      <alignment horizontal="left" vertical="center"/>
    </xf>
    <xf numFmtId="0" fontId="47" fillId="27" borderId="89" xfId="0" applyFont="1" applyFill="1" applyBorder="1" applyAlignment="1">
      <alignment horizontal="left" vertical="center"/>
    </xf>
    <xf numFmtId="0" fontId="52" fillId="27" borderId="39" xfId="0" applyFont="1" applyFill="1" applyBorder="1" applyAlignment="1">
      <alignment horizontal="center" vertical="center"/>
    </xf>
    <xf numFmtId="0" fontId="52" fillId="27" borderId="54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center" vertical="center" wrapText="1"/>
    </xf>
    <xf numFmtId="0" fontId="68" fillId="27" borderId="54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center" vertical="center" wrapText="1"/>
    </xf>
    <xf numFmtId="0" fontId="47" fillId="27" borderId="52" xfId="0" applyFont="1" applyFill="1" applyBorder="1" applyAlignment="1">
      <alignment horizontal="right" vertical="center"/>
    </xf>
    <xf numFmtId="0" fontId="53" fillId="27" borderId="40" xfId="388" applyFont="1" applyFill="1" applyBorder="1" applyAlignment="1">
      <alignment horizontal="center" vertical="center" wrapText="1"/>
    </xf>
    <xf numFmtId="49" fontId="48" fillId="27" borderId="53" xfId="0" applyNumberFormat="1" applyFont="1" applyFill="1" applyBorder="1" applyAlignment="1">
      <alignment horizontal="left" vertical="center"/>
    </xf>
    <xf numFmtId="0" fontId="47" fillId="27" borderId="36" xfId="388" applyFont="1" applyFill="1" applyBorder="1" applyAlignment="1">
      <alignment horizontal="center" vertical="center" wrapText="1"/>
    </xf>
    <xf numFmtId="0" fontId="66" fillId="27" borderId="54" xfId="0" applyFont="1" applyFill="1" applyBorder="1" applyAlignment="1">
      <alignment vertical="center"/>
    </xf>
    <xf numFmtId="0" fontId="66" fillId="27" borderId="33" xfId="0" applyFont="1" applyFill="1" applyBorder="1" applyAlignment="1">
      <alignment vertical="center"/>
    </xf>
    <xf numFmtId="49" fontId="71" fillId="27" borderId="40" xfId="0" applyNumberFormat="1" applyFont="1" applyFill="1" applyBorder="1" applyAlignment="1">
      <alignment horizontal="center" vertical="center" shrinkToFit="1"/>
    </xf>
    <xf numFmtId="0" fontId="48" fillId="27" borderId="57" xfId="0" applyFont="1" applyFill="1" applyBorder="1" applyAlignment="1">
      <alignment vertical="center"/>
    </xf>
    <xf numFmtId="0" fontId="47" fillId="27" borderId="56" xfId="0" applyFont="1" applyFill="1" applyBorder="1" applyAlignment="1">
      <alignment horizontal="left" vertical="center" wrapText="1"/>
    </xf>
    <xf numFmtId="49" fontId="74" fillId="27" borderId="40" xfId="0" applyNumberFormat="1" applyFont="1" applyFill="1" applyBorder="1" applyAlignment="1">
      <alignment horizontal="center" vertical="center"/>
    </xf>
    <xf numFmtId="49" fontId="48" fillId="27" borderId="33" xfId="0" applyNumberFormat="1" applyFont="1" applyFill="1" applyBorder="1" applyAlignment="1">
      <alignment horizontal="center" vertical="center" wrapText="1"/>
    </xf>
    <xf numFmtId="49" fontId="66" fillId="27" borderId="33" xfId="0" applyNumberFormat="1" applyFont="1" applyFill="1" applyBorder="1" applyAlignment="1">
      <alignment horizontal="center" vertical="center" wrapText="1"/>
    </xf>
    <xf numFmtId="0" fontId="47" fillId="27" borderId="40" xfId="0" applyFont="1" applyFill="1" applyBorder="1" applyAlignment="1">
      <alignment vertical="center"/>
    </xf>
    <xf numFmtId="0" fontId="48" fillId="27" borderId="33" xfId="0" applyFont="1" applyFill="1" applyBorder="1" applyAlignment="1">
      <alignment vertical="center"/>
    </xf>
    <xf numFmtId="0" fontId="42" fillId="27" borderId="40" xfId="0" applyFont="1" applyFill="1" applyBorder="1" applyAlignment="1">
      <alignment vertical="center"/>
    </xf>
    <xf numFmtId="0" fontId="67" fillId="27" borderId="33" xfId="0" applyFont="1" applyFill="1" applyBorder="1" applyAlignment="1">
      <alignment horizontal="center" vertical="center"/>
    </xf>
    <xf numFmtId="49" fontId="47" fillId="27" borderId="37" xfId="0" applyNumberFormat="1" applyFont="1" applyFill="1" applyBorder="1" applyAlignment="1">
      <alignment horizontal="center" vertical="center"/>
    </xf>
    <xf numFmtId="0" fontId="54" fillId="27" borderId="40" xfId="0" applyFont="1" applyFill="1" applyBorder="1" applyAlignment="1">
      <alignment vertical="center"/>
    </xf>
    <xf numFmtId="0" fontId="54" fillId="27" borderId="0" xfId="0" applyFont="1" applyFill="1" applyAlignment="1">
      <alignment vertical="center"/>
    </xf>
    <xf numFmtId="49" fontId="47" fillId="27" borderId="36" xfId="0" applyNumberFormat="1" applyFont="1" applyFill="1" applyBorder="1" applyAlignment="1">
      <alignment horizontal="center" vertical="center" wrapText="1" shrinkToFit="1"/>
    </xf>
    <xf numFmtId="49" fontId="47" fillId="27" borderId="35" xfId="0" applyNumberFormat="1" applyFont="1" applyFill="1" applyBorder="1" applyAlignment="1">
      <alignment horizontal="center" vertical="center" wrapText="1" shrinkToFit="1"/>
    </xf>
    <xf numFmtId="49" fontId="48" fillId="27" borderId="33" xfId="0" applyNumberFormat="1" applyFont="1" applyFill="1" applyBorder="1" applyAlignment="1">
      <alignment horizontal="left" vertical="center"/>
    </xf>
    <xf numFmtId="0" fontId="66" fillId="27" borderId="33" xfId="0" applyFont="1" applyFill="1" applyBorder="1" applyAlignment="1">
      <alignment horizontal="center" vertical="center" wrapText="1"/>
    </xf>
    <xf numFmtId="0" fontId="48" fillId="27" borderId="54" xfId="0" applyFont="1" applyFill="1" applyBorder="1" applyAlignment="1">
      <alignment horizontal="center" vertical="center"/>
    </xf>
    <xf numFmtId="49" fontId="47" fillId="27" borderId="40" xfId="0" applyNumberFormat="1" applyFont="1" applyFill="1" applyBorder="1" applyAlignment="1">
      <alignment horizontal="left" vertical="center" wrapText="1"/>
    </xf>
    <xf numFmtId="0" fontId="47" fillId="27" borderId="33" xfId="0" applyFont="1" applyFill="1" applyBorder="1" applyAlignment="1">
      <alignment horizontal="center" vertical="center"/>
    </xf>
    <xf numFmtId="0" fontId="46" fillId="27" borderId="65" xfId="0" applyFont="1" applyFill="1" applyBorder="1" applyAlignment="1">
      <alignment horizontal="center" vertical="center"/>
    </xf>
    <xf numFmtId="49" fontId="47" fillId="27" borderId="39" xfId="0" applyNumberFormat="1" applyFont="1" applyFill="1" applyBorder="1" applyAlignment="1">
      <alignment horizontal="left" vertical="center" wrapText="1"/>
    </xf>
    <xf numFmtId="0" fontId="54" fillId="29" borderId="0" xfId="0" applyFont="1" applyFill="1" applyAlignment="1">
      <alignment horizontal="left" vertical="center"/>
    </xf>
    <xf numFmtId="0" fontId="59" fillId="0" borderId="36" xfId="0" applyFont="1" applyBorder="1" applyAlignment="1">
      <alignment horizontal="center" vertical="center"/>
    </xf>
    <xf numFmtId="49" fontId="53" fillId="0" borderId="40" xfId="0" applyNumberFormat="1" applyFont="1" applyBorder="1" applyAlignment="1">
      <alignment horizontal="center" vertical="center" wrapText="1"/>
    </xf>
    <xf numFmtId="49" fontId="53" fillId="0" borderId="36" xfId="0" applyNumberFormat="1" applyFont="1" applyBorder="1" applyAlignment="1">
      <alignment horizontal="center" vertical="center" wrapText="1"/>
    </xf>
    <xf numFmtId="0" fontId="47" fillId="0" borderId="91" xfId="0" applyFont="1" applyBorder="1" applyAlignment="1">
      <alignment horizontal="center" vertical="center"/>
    </xf>
    <xf numFmtId="0" fontId="54" fillId="0" borderId="91" xfId="0" applyFont="1" applyBorder="1" applyAlignment="1">
      <alignment horizontal="center" vertical="center"/>
    </xf>
    <xf numFmtId="0" fontId="47" fillId="0" borderId="58" xfId="0" applyFont="1" applyBorder="1" applyAlignment="1">
      <alignment horizontal="left" vertical="center"/>
    </xf>
    <xf numFmtId="0" fontId="47" fillId="27" borderId="18" xfId="0" applyFont="1" applyFill="1" applyBorder="1" applyAlignment="1">
      <alignment horizontal="center" vertical="center"/>
    </xf>
    <xf numFmtId="0" fontId="54" fillId="27" borderId="61" xfId="0" applyFont="1" applyFill="1" applyBorder="1" applyAlignment="1">
      <alignment horizontal="center" vertical="center"/>
    </xf>
    <xf numFmtId="49" fontId="47" fillId="0" borderId="54" xfId="0" applyNumberFormat="1" applyFont="1" applyBorder="1" applyAlignment="1">
      <alignment horizontal="center" vertical="center"/>
    </xf>
    <xf numFmtId="0" fontId="47" fillId="0" borderId="39" xfId="0" quotePrefix="1" applyFont="1" applyBorder="1" applyAlignment="1">
      <alignment horizontal="left" vertical="center"/>
    </xf>
    <xf numFmtId="0" fontId="47" fillId="0" borderId="42" xfId="0" quotePrefix="1" applyFont="1" applyBorder="1" applyAlignment="1">
      <alignment horizontal="left" vertical="center"/>
    </xf>
    <xf numFmtId="49" fontId="70" fillId="0" borderId="52" xfId="0" applyNumberFormat="1" applyFont="1" applyBorder="1" applyAlignment="1">
      <alignment horizontal="center" vertical="center" wrapText="1"/>
    </xf>
    <xf numFmtId="0" fontId="47" fillId="0" borderId="44" xfId="0" applyFont="1" applyBorder="1" applyAlignment="1">
      <alignment vertical="center"/>
    </xf>
    <xf numFmtId="0" fontId="54" fillId="0" borderId="41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54" fillId="0" borderId="57" xfId="0" applyNumberFormat="1" applyFont="1" applyBorder="1" applyAlignment="1">
      <alignment horizontal="center" vertical="center" shrinkToFit="1"/>
    </xf>
    <xf numFmtId="0" fontId="66" fillId="0" borderId="40" xfId="0" applyFont="1" applyBorder="1" applyAlignment="1">
      <alignment horizontal="center" vertical="center"/>
    </xf>
    <xf numFmtId="49" fontId="54" fillId="0" borderId="36" xfId="0" applyNumberFormat="1" applyFont="1" applyBorder="1" applyAlignment="1">
      <alignment horizontal="center" vertical="center" shrinkToFit="1"/>
    </xf>
    <xf numFmtId="49" fontId="47" fillId="27" borderId="33" xfId="0" applyNumberFormat="1" applyFont="1" applyFill="1" applyBorder="1" applyAlignment="1">
      <alignment horizontal="left" vertical="center"/>
    </xf>
    <xf numFmtId="0" fontId="47" fillId="0" borderId="90" xfId="0" applyFont="1" applyBorder="1" applyAlignment="1">
      <alignment horizontal="left" vertical="center"/>
    </xf>
    <xf numFmtId="0" fontId="46" fillId="0" borderId="33" xfId="0" applyFont="1" applyBorder="1" applyAlignment="1">
      <alignment horizontal="left" vertical="center"/>
    </xf>
    <xf numFmtId="0" fontId="46" fillId="0" borderId="32" xfId="0" applyFont="1" applyBorder="1" applyAlignment="1">
      <alignment horizontal="left" vertical="center"/>
    </xf>
    <xf numFmtId="0" fontId="47" fillId="0" borderId="36" xfId="0" applyFont="1" applyBorder="1" applyAlignment="1">
      <alignment vertical="center"/>
    </xf>
    <xf numFmtId="49" fontId="54" fillId="0" borderId="52" xfId="0" applyNumberFormat="1" applyFont="1" applyBorder="1" applyAlignment="1">
      <alignment horizontal="center" vertical="center" shrinkToFit="1"/>
    </xf>
    <xf numFmtId="0" fontId="54" fillId="28" borderId="0" xfId="0" applyFont="1" applyFill="1" applyAlignment="1">
      <alignment horizontal="center" vertical="center"/>
    </xf>
    <xf numFmtId="49" fontId="47" fillId="29" borderId="33" xfId="0" applyNumberFormat="1" applyFont="1" applyFill="1" applyBorder="1" applyAlignment="1">
      <alignment horizontal="left" vertical="center"/>
    </xf>
    <xf numFmtId="49" fontId="53" fillId="27" borderId="33" xfId="0" applyNumberFormat="1" applyFont="1" applyFill="1" applyBorder="1" applyAlignment="1">
      <alignment horizontal="center" vertical="center" wrapText="1"/>
    </xf>
    <xf numFmtId="0" fontId="47" fillId="29" borderId="89" xfId="0" applyFont="1" applyFill="1" applyBorder="1" applyAlignment="1">
      <alignment horizontal="left" vertical="center"/>
    </xf>
    <xf numFmtId="0" fontId="47" fillId="29" borderId="31" xfId="0" applyFont="1" applyFill="1" applyBorder="1" applyAlignment="1">
      <alignment horizontal="left" vertical="center"/>
    </xf>
    <xf numFmtId="0" fontId="57" fillId="27" borderId="65" xfId="0" applyFont="1" applyFill="1" applyBorder="1" applyAlignment="1">
      <alignment vertical="center"/>
    </xf>
    <xf numFmtId="0" fontId="67" fillId="27" borderId="52" xfId="0" applyFont="1" applyFill="1" applyBorder="1" applyAlignment="1">
      <alignment horizontal="center" vertical="center"/>
    </xf>
    <xf numFmtId="0" fontId="66" fillId="0" borderId="40" xfId="0" applyFont="1" applyBorder="1" applyAlignment="1">
      <alignment horizontal="right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vertical="center"/>
    </xf>
    <xf numFmtId="0" fontId="47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4" xfId="0" applyFont="1" applyBorder="1" applyAlignment="1">
      <alignment horizontal="left" vertical="center"/>
    </xf>
    <xf numFmtId="0" fontId="47" fillId="0" borderId="67" xfId="0" applyFont="1" applyBorder="1" applyAlignment="1">
      <alignment horizontal="left" vertical="center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52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4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5" xfId="0" applyFont="1" applyBorder="1" applyAlignment="1">
      <alignment horizontal="center" vertical="center"/>
    </xf>
    <xf numFmtId="0" fontId="48" fillId="0" borderId="86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8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74" fillId="0" borderId="0" xfId="0" applyFont="1" applyAlignment="1">
      <alignment horizontal="left" vertical="center"/>
    </xf>
    <xf numFmtId="0" fontId="52" fillId="0" borderId="39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4" xfId="0" applyFont="1" applyBorder="1" applyAlignment="1">
      <alignment horizontal="right" vertical="center"/>
    </xf>
    <xf numFmtId="0" fontId="42" fillId="0" borderId="36" xfId="0" applyFont="1" applyBorder="1" applyAlignment="1">
      <alignment horizontal="center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49" fontId="47" fillId="0" borderId="78" xfId="0" applyNumberFormat="1" applyFont="1" applyBorder="1" applyAlignment="1">
      <alignment horizontal="right" vertical="center" wrapText="1"/>
    </xf>
    <xf numFmtId="0" fontId="47" fillId="0" borderId="61" xfId="0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9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71" fillId="0" borderId="57" xfId="0" applyFont="1" applyBorder="1" applyAlignment="1">
      <alignment horizontal="center" vertical="center" shrinkToFit="1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68" fillId="0" borderId="40" xfId="0" applyFont="1" applyBorder="1" applyAlignment="1">
      <alignment vertical="center"/>
    </xf>
    <xf numFmtId="0" fontId="46" fillId="0" borderId="60" xfId="0" applyFont="1" applyBorder="1" applyAlignment="1">
      <alignment horizontal="left" vertical="center"/>
    </xf>
    <xf numFmtId="0" fontId="47" fillId="0" borderId="78" xfId="0" applyFont="1" applyBorder="1" applyAlignment="1">
      <alignment horizontal="right" vertical="center"/>
    </xf>
    <xf numFmtId="0" fontId="64" fillId="0" borderId="36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53" fillId="0" borderId="40" xfId="0" applyFont="1" applyBorder="1" applyAlignment="1">
      <alignment horizontal="center" vertical="center"/>
    </xf>
    <xf numFmtId="49" fontId="66" fillId="0" borderId="40" xfId="0" applyNumberFormat="1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8" fillId="0" borderId="40" xfId="0" applyFont="1" applyBorder="1" applyAlignment="1">
      <alignment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39" xfId="0" applyFont="1" applyBorder="1" applyAlignment="1">
      <alignment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59" fillId="0" borderId="40" xfId="0" applyFont="1" applyBorder="1" applyAlignment="1">
      <alignment horizontal="center" vertical="center" wrapText="1"/>
    </xf>
    <xf numFmtId="0" fontId="47" fillId="0" borderId="41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53" fillId="0" borderId="36" xfId="0" applyFont="1" applyBorder="1" applyAlignment="1">
      <alignment horizontal="center" vertical="center" wrapText="1"/>
    </xf>
    <xf numFmtId="0" fontId="47" fillId="0" borderId="78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7" xfId="0" applyFont="1" applyBorder="1" applyAlignment="1">
      <alignment horizontal="right" vertical="center"/>
    </xf>
    <xf numFmtId="0" fontId="52" fillId="0" borderId="41" xfId="0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0" fontId="69" fillId="0" borderId="36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66" fillId="0" borderId="40" xfId="0" applyFont="1" applyBorder="1" applyAlignment="1">
      <alignment horizontal="center" vertical="center" wrapText="1"/>
    </xf>
    <xf numFmtId="0" fontId="59" fillId="0" borderId="40" xfId="0" applyFont="1" applyBorder="1" applyAlignment="1">
      <alignment horizontal="center" vertical="center"/>
    </xf>
    <xf numFmtId="0" fontId="53" fillId="0" borderId="44" xfId="388" quotePrefix="1" applyFont="1" applyBorder="1" applyAlignment="1">
      <alignment horizontal="center" vertical="center"/>
    </xf>
    <xf numFmtId="0" fontId="47" fillId="0" borderId="81" xfId="0" applyFont="1" applyBorder="1" applyAlignment="1">
      <alignment horizontal="right" vertical="center"/>
    </xf>
    <xf numFmtId="0" fontId="59" fillId="0" borderId="36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4" fillId="0" borderId="41" xfId="0" applyFont="1" applyBorder="1" applyAlignment="1">
      <alignment vertical="center"/>
    </xf>
    <xf numFmtId="0" fontId="47" fillId="0" borderId="29" xfId="0" applyFont="1" applyBorder="1" applyAlignment="1">
      <alignment horizontal="left" vertical="center"/>
    </xf>
    <xf numFmtId="0" fontId="47" fillId="0" borderId="79" xfId="0" applyFont="1" applyBorder="1" applyAlignment="1">
      <alignment horizontal="center" vertical="center"/>
    </xf>
    <xf numFmtId="0" fontId="47" fillId="0" borderId="80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54" fillId="0" borderId="40" xfId="0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52" fillId="0" borderId="36" xfId="0" applyFont="1" applyBorder="1" applyAlignment="1">
      <alignment horizontal="center" vertical="center"/>
    </xf>
    <xf numFmtId="0" fontId="62" fillId="0" borderId="85" xfId="0" applyFont="1" applyBorder="1" applyAlignment="1">
      <alignment vertical="center"/>
    </xf>
    <xf numFmtId="0" fontId="47" fillId="0" borderId="85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1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2" xfId="0" applyFont="1" applyBorder="1" applyAlignment="1">
      <alignment vertical="center"/>
    </xf>
    <xf numFmtId="0" fontId="46" fillId="0" borderId="68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0" fontId="46" fillId="0" borderId="75" xfId="0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6" fillId="0" borderId="61" xfId="0" applyFont="1" applyBorder="1" applyAlignment="1">
      <alignment horizontal="right" vertical="center"/>
    </xf>
    <xf numFmtId="49" fontId="74" fillId="0" borderId="40" xfId="0" applyNumberFormat="1" applyFont="1" applyBorder="1" applyAlignment="1">
      <alignment horizontal="center" vertical="center"/>
    </xf>
    <xf numFmtId="0" fontId="46" fillId="0" borderId="70" xfId="0" applyFont="1" applyBorder="1" applyAlignment="1">
      <alignment horizontal="left" vertical="center"/>
    </xf>
    <xf numFmtId="0" fontId="46" fillId="0" borderId="21" xfId="0" applyFont="1" applyBorder="1" applyAlignment="1">
      <alignment vertical="center"/>
    </xf>
    <xf numFmtId="0" fontId="47" fillId="0" borderId="33" xfId="0" applyFont="1" applyBorder="1" applyAlignment="1">
      <alignment horizontal="center" vertical="center"/>
    </xf>
    <xf numFmtId="0" fontId="47" fillId="0" borderId="49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 shrinkToFit="1"/>
    </xf>
    <xf numFmtId="0" fontId="47" fillId="0" borderId="36" xfId="388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54" fillId="0" borderId="36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33" xfId="0" quotePrefix="1" applyFont="1" applyBorder="1" applyAlignment="1">
      <alignment horizontal="center" vertical="center"/>
    </xf>
    <xf numFmtId="0" fontId="68" fillId="0" borderId="33" xfId="0" applyFont="1" applyBorder="1" applyAlignment="1">
      <alignment vertical="center"/>
    </xf>
    <xf numFmtId="0" fontId="47" fillId="0" borderId="55" xfId="0" applyFont="1" applyBorder="1" applyAlignment="1">
      <alignment vertical="center"/>
    </xf>
    <xf numFmtId="49" fontId="70" fillId="0" borderId="33" xfId="0" applyNumberFormat="1" applyFont="1" applyBorder="1" applyAlignment="1">
      <alignment horizontal="center" vertical="center" wrapText="1"/>
    </xf>
    <xf numFmtId="0" fontId="47" fillId="0" borderId="57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50" xfId="0" applyFont="1" applyBorder="1" applyAlignment="1">
      <alignment horizontal="center" vertical="center"/>
    </xf>
    <xf numFmtId="0" fontId="47" fillId="0" borderId="53" xfId="0" quotePrefix="1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52" fillId="0" borderId="41" xfId="0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left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0" fontId="47" fillId="0" borderId="77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54" fillId="28" borderId="0" xfId="0" applyFont="1" applyFill="1" applyAlignment="1">
      <alignment horizontal="left" vertical="center"/>
    </xf>
    <xf numFmtId="0" fontId="63" fillId="30" borderId="0" xfId="0" applyFont="1" applyFill="1" applyAlignment="1">
      <alignment horizontal="center" vertical="center"/>
    </xf>
    <xf numFmtId="0" fontId="47" fillId="30" borderId="31" xfId="0" applyFont="1" applyFill="1" applyBorder="1" applyAlignment="1">
      <alignment horizontal="center" vertical="center"/>
    </xf>
    <xf numFmtId="0" fontId="47" fillId="30" borderId="55" xfId="0" applyFont="1" applyFill="1" applyBorder="1" applyAlignment="1">
      <alignment horizontal="left" vertical="center"/>
    </xf>
    <xf numFmtId="0" fontId="47" fillId="30" borderId="31" xfId="0" applyFont="1" applyFill="1" applyBorder="1" applyAlignment="1">
      <alignment horizontal="left" vertical="center"/>
    </xf>
    <xf numFmtId="0" fontId="47" fillId="30" borderId="44" xfId="0" applyFont="1" applyFill="1" applyBorder="1" applyAlignment="1">
      <alignment horizontal="center" vertical="center"/>
    </xf>
    <xf numFmtId="0" fontId="47" fillId="30" borderId="35" xfId="0" applyFont="1" applyFill="1" applyBorder="1" applyAlignment="1">
      <alignment horizontal="center" vertical="center"/>
    </xf>
    <xf numFmtId="0" fontId="47" fillId="30" borderId="0" xfId="0" applyFont="1" applyFill="1" applyAlignment="1">
      <alignment horizontal="center" vertical="center"/>
    </xf>
    <xf numFmtId="0" fontId="47" fillId="30" borderId="41" xfId="0" applyFont="1" applyFill="1" applyBorder="1" applyAlignment="1">
      <alignment horizontal="center" vertical="center"/>
    </xf>
    <xf numFmtId="0" fontId="74" fillId="30" borderId="0" xfId="0" applyFont="1" applyFill="1" applyAlignment="1">
      <alignment horizontal="left" vertical="center"/>
    </xf>
    <xf numFmtId="0" fontId="47" fillId="30" borderId="38" xfId="0" applyFont="1" applyFill="1" applyBorder="1" applyAlignment="1">
      <alignment horizontal="center" vertical="center"/>
    </xf>
    <xf numFmtId="0" fontId="52" fillId="30" borderId="0" xfId="0" applyFont="1" applyFill="1" applyAlignment="1">
      <alignment horizontal="center" vertical="center"/>
    </xf>
    <xf numFmtId="0" fontId="47" fillId="30" borderId="37" xfId="0" applyFont="1" applyFill="1" applyBorder="1" applyAlignment="1">
      <alignment vertical="center"/>
    </xf>
    <xf numFmtId="0" fontId="52" fillId="30" borderId="40" xfId="0" applyFont="1" applyFill="1" applyBorder="1" applyAlignment="1">
      <alignment horizontal="center" vertical="center"/>
    </xf>
    <xf numFmtId="0" fontId="47" fillId="30" borderId="57" xfId="0" applyFont="1" applyFill="1" applyBorder="1" applyAlignment="1">
      <alignment horizontal="center" vertical="center"/>
    </xf>
    <xf numFmtId="0" fontId="54" fillId="30" borderId="39" xfId="0" applyFont="1" applyFill="1" applyBorder="1" applyAlignment="1">
      <alignment vertical="center"/>
    </xf>
    <xf numFmtId="0" fontId="54" fillId="30" borderId="39" xfId="0" applyFont="1" applyFill="1" applyBorder="1" applyAlignment="1">
      <alignment horizontal="center" vertical="center"/>
    </xf>
    <xf numFmtId="0" fontId="47" fillId="30" borderId="45" xfId="0" applyFont="1" applyFill="1" applyBorder="1" applyAlignment="1">
      <alignment vertical="center"/>
    </xf>
    <xf numFmtId="0" fontId="47" fillId="30" borderId="36" xfId="0" applyFont="1" applyFill="1" applyBorder="1" applyAlignment="1">
      <alignment horizontal="center" vertical="center"/>
    </xf>
    <xf numFmtId="0" fontId="47" fillId="30" borderId="56" xfId="0" applyFont="1" applyFill="1" applyBorder="1" applyAlignment="1">
      <alignment vertical="center"/>
    </xf>
    <xf numFmtId="0" fontId="52" fillId="30" borderId="39" xfId="0" applyFont="1" applyFill="1" applyBorder="1" applyAlignment="1">
      <alignment horizontal="center" vertical="center"/>
    </xf>
    <xf numFmtId="49" fontId="52" fillId="30" borderId="41" xfId="0" applyNumberFormat="1" applyFont="1" applyFill="1" applyBorder="1" applyAlignment="1">
      <alignment horizontal="center" vertical="center"/>
    </xf>
    <xf numFmtId="0" fontId="47" fillId="30" borderId="56" xfId="0" quotePrefix="1" applyFont="1" applyFill="1" applyBorder="1" applyAlignment="1">
      <alignment vertical="center"/>
    </xf>
    <xf numFmtId="0" fontId="52" fillId="30" borderId="41" xfId="0" applyFont="1" applyFill="1" applyBorder="1" applyAlignment="1">
      <alignment horizontal="center" vertical="center"/>
    </xf>
    <xf numFmtId="0" fontId="71" fillId="30" borderId="36" xfId="0" applyFont="1" applyFill="1" applyBorder="1" applyAlignment="1">
      <alignment horizontal="center" vertical="center" shrinkToFit="1"/>
    </xf>
    <xf numFmtId="49" fontId="47" fillId="30" borderId="52" xfId="0" quotePrefix="1" applyNumberFormat="1" applyFont="1" applyFill="1" applyBorder="1" applyAlignment="1">
      <alignment horizontal="right" vertical="center"/>
    </xf>
    <xf numFmtId="0" fontId="47" fillId="30" borderId="45" xfId="0" quotePrefix="1" applyFont="1" applyFill="1" applyBorder="1" applyAlignment="1">
      <alignment vertical="center"/>
    </xf>
    <xf numFmtId="0" fontId="59" fillId="30" borderId="54" xfId="0" applyFont="1" applyFill="1" applyBorder="1" applyAlignment="1">
      <alignment horizontal="center" vertical="center"/>
    </xf>
    <xf numFmtId="0" fontId="47" fillId="30" borderId="53" xfId="0" quotePrefix="1" applyFont="1" applyFill="1" applyBorder="1" applyAlignment="1">
      <alignment vertical="center"/>
    </xf>
    <xf numFmtId="0" fontId="47" fillId="30" borderId="45" xfId="0" applyFont="1" applyFill="1" applyBorder="1" applyAlignment="1">
      <alignment horizontal="center" vertical="center"/>
    </xf>
    <xf numFmtId="0" fontId="48" fillId="30" borderId="57" xfId="0" applyFont="1" applyFill="1" applyBorder="1" applyAlignment="1">
      <alignment vertical="center"/>
    </xf>
    <xf numFmtId="0" fontId="47" fillId="30" borderId="36" xfId="388" applyFont="1" applyFill="1" applyBorder="1" applyAlignment="1">
      <alignment horizontal="center" vertical="center" wrapText="1"/>
    </xf>
    <xf numFmtId="0" fontId="66" fillId="30" borderId="33" xfId="0" applyFont="1" applyFill="1" applyBorder="1" applyAlignment="1">
      <alignment vertical="center"/>
    </xf>
    <xf numFmtId="49" fontId="54" fillId="30" borderId="40" xfId="0" applyNumberFormat="1" applyFont="1" applyFill="1" applyBorder="1" applyAlignment="1">
      <alignment horizontal="center" vertical="center" shrinkToFit="1"/>
    </xf>
    <xf numFmtId="0" fontId="66" fillId="30" borderId="33" xfId="0" applyFont="1" applyFill="1" applyBorder="1" applyAlignment="1">
      <alignment horizontal="center" vertical="center"/>
    </xf>
    <xf numFmtId="0" fontId="66" fillId="30" borderId="54" xfId="0" applyFont="1" applyFill="1" applyBorder="1" applyAlignment="1">
      <alignment vertical="center"/>
    </xf>
    <xf numFmtId="0" fontId="47" fillId="30" borderId="36" xfId="0" quotePrefix="1" applyFont="1" applyFill="1" applyBorder="1" applyAlignment="1">
      <alignment horizontal="center" vertical="center"/>
    </xf>
    <xf numFmtId="0" fontId="52" fillId="30" borderId="40" xfId="0" applyFont="1" applyFill="1" applyBorder="1" applyAlignment="1">
      <alignment vertical="center"/>
    </xf>
    <xf numFmtId="0" fontId="47" fillId="30" borderId="45" xfId="0" applyFont="1" applyFill="1" applyBorder="1" applyAlignment="1">
      <alignment horizontal="left" vertical="center"/>
    </xf>
    <xf numFmtId="49" fontId="48" fillId="30" borderId="53" xfId="0" applyNumberFormat="1" applyFont="1" applyFill="1" applyBorder="1" applyAlignment="1">
      <alignment horizontal="left" vertical="center"/>
    </xf>
    <xf numFmtId="49" fontId="47" fillId="30" borderId="44" xfId="0" applyNumberFormat="1" applyFont="1" applyFill="1" applyBorder="1" applyAlignment="1">
      <alignment horizontal="center" vertical="center" wrapText="1" shrinkToFit="1"/>
    </xf>
    <xf numFmtId="0" fontId="47" fillId="30" borderId="43" xfId="0" applyFont="1" applyFill="1" applyBorder="1" applyAlignment="1">
      <alignment horizontal="center" vertical="center"/>
    </xf>
    <xf numFmtId="49" fontId="47" fillId="30" borderId="38" xfId="0" applyNumberFormat="1" applyFont="1" applyFill="1" applyBorder="1" applyAlignment="1">
      <alignment horizontal="center" vertical="center"/>
    </xf>
    <xf numFmtId="0" fontId="47" fillId="30" borderId="42" xfId="0" applyFont="1" applyFill="1" applyBorder="1" applyAlignment="1">
      <alignment horizontal="left" vertical="center"/>
    </xf>
    <xf numFmtId="49" fontId="47" fillId="30" borderId="35" xfId="0" applyNumberFormat="1" applyFont="1" applyFill="1" applyBorder="1" applyAlignment="1">
      <alignment horizontal="center" vertical="center" wrapText="1" shrinkToFit="1"/>
    </xf>
    <xf numFmtId="0" fontId="47" fillId="30" borderId="43" xfId="0" applyFont="1" applyFill="1" applyBorder="1" applyAlignment="1">
      <alignment horizontal="center" vertical="center" wrapText="1" shrinkToFit="1"/>
    </xf>
    <xf numFmtId="0" fontId="47" fillId="30" borderId="40" xfId="0" applyFont="1" applyFill="1" applyBorder="1" applyAlignment="1">
      <alignment horizontal="center" vertical="center"/>
    </xf>
    <xf numFmtId="0" fontId="52" fillId="30" borderId="55" xfId="0" applyFont="1" applyFill="1" applyBorder="1" applyAlignment="1">
      <alignment horizontal="center" vertical="center"/>
    </xf>
    <xf numFmtId="0" fontId="47" fillId="30" borderId="51" xfId="0" applyFont="1" applyFill="1" applyBorder="1" applyAlignment="1">
      <alignment horizontal="center" vertical="center"/>
    </xf>
    <xf numFmtId="0" fontId="54" fillId="30" borderId="33" xfId="0" applyFont="1" applyFill="1" applyBorder="1" applyAlignment="1">
      <alignment horizontal="center" vertical="center"/>
    </xf>
    <xf numFmtId="0" fontId="47" fillId="30" borderId="37" xfId="0" applyFont="1" applyFill="1" applyBorder="1" applyAlignment="1">
      <alignment horizontal="center" vertical="center"/>
    </xf>
    <xf numFmtId="0" fontId="54" fillId="29" borderId="39" xfId="0" applyFont="1" applyFill="1" applyBorder="1" applyAlignment="1">
      <alignment horizontal="left" vertical="center"/>
    </xf>
    <xf numFmtId="0" fontId="54" fillId="29" borderId="0" xfId="0" applyFont="1" applyFill="1" applyAlignment="1">
      <alignment horizontal="lef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7" xfId="0" applyFont="1" applyBorder="1" applyAlignment="1">
      <alignment horizontal="right" vertical="center"/>
    </xf>
    <xf numFmtId="0" fontId="57" fillId="27" borderId="3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2" fillId="0" borderId="42" xfId="0" quotePrefix="1" applyFont="1" applyBorder="1" applyAlignment="1">
      <alignment horizontal="left" vertical="center"/>
    </xf>
    <xf numFmtId="0" fontId="52" fillId="0" borderId="56" xfId="0" quotePrefix="1" applyFont="1" applyBorder="1" applyAlignment="1">
      <alignment horizontal="left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57" fillId="27" borderId="0" xfId="0" applyFont="1" applyFill="1" applyAlignment="1">
      <alignment horizontal="center" vertical="center" wrapText="1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5" xfId="0" applyFont="1" applyFill="1" applyBorder="1" applyAlignment="1">
      <alignment horizontal="center" vertical="center"/>
    </xf>
    <xf numFmtId="0" fontId="47" fillId="27" borderId="76" xfId="0" applyFont="1" applyFill="1" applyBorder="1" applyAlignment="1">
      <alignment vertical="center"/>
    </xf>
    <xf numFmtId="0" fontId="47" fillId="0" borderId="40" xfId="0" applyFont="1" applyBorder="1" applyAlignment="1">
      <alignment horizontal="center" vertical="center"/>
    </xf>
    <xf numFmtId="0" fontId="52" fillId="30" borderId="39" xfId="0" applyFont="1" applyFill="1" applyBorder="1" applyAlignment="1">
      <alignment horizontal="center" vertical="center"/>
    </xf>
    <xf numFmtId="0" fontId="52" fillId="30" borderId="41" xfId="0" applyFont="1" applyFill="1" applyBorder="1" applyAlignment="1">
      <alignment horizontal="center" vertical="center"/>
    </xf>
    <xf numFmtId="0" fontId="44" fillId="30" borderId="39" xfId="0" applyFont="1" applyFill="1" applyBorder="1" applyAlignment="1">
      <alignment horizontal="center" vertical="center"/>
    </xf>
    <xf numFmtId="0" fontId="44" fillId="30" borderId="0" xfId="0" applyFont="1" applyFill="1" applyAlignment="1">
      <alignment horizontal="center" vertical="center"/>
    </xf>
    <xf numFmtId="0" fontId="47" fillId="31" borderId="89" xfId="0" applyFont="1" applyFill="1" applyBorder="1" applyAlignment="1">
      <alignment horizontal="left" vertical="center"/>
    </xf>
    <xf numFmtId="0" fontId="91" fillId="31" borderId="54" xfId="0" applyFont="1" applyFill="1" applyBorder="1" applyAlignment="1">
      <alignment horizontal="left" vertical="center"/>
    </xf>
    <xf numFmtId="0" fontId="47" fillId="31" borderId="54" xfId="0" applyFont="1" applyFill="1" applyBorder="1" applyAlignment="1">
      <alignment horizontal="left" vertical="center"/>
    </xf>
    <xf numFmtId="0" fontId="47" fillId="31" borderId="52" xfId="0" applyFont="1" applyFill="1" applyBorder="1" applyAlignment="1">
      <alignment horizontal="right" vertical="center"/>
    </xf>
    <xf numFmtId="0" fontId="47" fillId="31" borderId="0" xfId="0" applyFont="1" applyFill="1" applyAlignment="1">
      <alignment vertical="center"/>
    </xf>
    <xf numFmtId="0" fontId="47" fillId="31" borderId="35" xfId="0" applyFont="1" applyFill="1" applyBorder="1" applyAlignment="1">
      <alignment horizontal="center" vertical="center"/>
    </xf>
    <xf numFmtId="49" fontId="47" fillId="31" borderId="53" xfId="0" applyNumberFormat="1" applyFont="1" applyFill="1" applyBorder="1" applyAlignment="1">
      <alignment horizontal="left" vertical="center"/>
    </xf>
    <xf numFmtId="0" fontId="66" fillId="31" borderId="54" xfId="0" applyFont="1" applyFill="1" applyBorder="1" applyAlignment="1">
      <alignment vertical="center"/>
    </xf>
    <xf numFmtId="0" fontId="53" fillId="31" borderId="33" xfId="0" applyFont="1" applyFill="1" applyBorder="1" applyAlignment="1">
      <alignment horizontal="center" vertical="center"/>
    </xf>
    <xf numFmtId="0" fontId="66" fillId="31" borderId="33" xfId="0" applyFont="1" applyFill="1" applyBorder="1" applyAlignment="1">
      <alignment vertical="center"/>
    </xf>
    <xf numFmtId="49" fontId="48" fillId="31" borderId="33" xfId="0" applyNumberFormat="1" applyFont="1" applyFill="1" applyBorder="1" applyAlignment="1">
      <alignment horizontal="center" vertical="center" wrapText="1"/>
    </xf>
    <xf numFmtId="49" fontId="66" fillId="31" borderId="33" xfId="0" applyNumberFormat="1" applyFont="1" applyFill="1" applyBorder="1" applyAlignment="1">
      <alignment horizontal="center" vertical="center" wrapText="1"/>
    </xf>
    <xf numFmtId="0" fontId="52" fillId="31" borderId="40" xfId="0" applyFont="1" applyFill="1" applyBorder="1" applyAlignment="1">
      <alignment vertical="center"/>
    </xf>
    <xf numFmtId="0" fontId="47" fillId="31" borderId="36" xfId="0" quotePrefix="1" applyFont="1" applyFill="1" applyBorder="1" applyAlignment="1">
      <alignment horizontal="center" vertical="center"/>
    </xf>
    <xf numFmtId="0" fontId="47" fillId="31" borderId="45" xfId="0" applyFont="1" applyFill="1" applyBorder="1" applyAlignment="1">
      <alignment horizontal="left" vertical="center"/>
    </xf>
    <xf numFmtId="49" fontId="54" fillId="31" borderId="40" xfId="0" applyNumberFormat="1" applyFont="1" applyFill="1" applyBorder="1" applyAlignment="1">
      <alignment horizontal="center" vertical="center" shrinkToFit="1"/>
    </xf>
    <xf numFmtId="0" fontId="47" fillId="31" borderId="36" xfId="388" applyFont="1" applyFill="1" applyBorder="1" applyAlignment="1">
      <alignment horizontal="center" vertical="center" wrapText="1"/>
    </xf>
    <xf numFmtId="0" fontId="47" fillId="31" borderId="31" xfId="0" applyFont="1" applyFill="1" applyBorder="1" applyAlignment="1">
      <alignment horizontal="left" vertical="center"/>
    </xf>
    <xf numFmtId="0" fontId="62" fillId="31" borderId="0" xfId="0" applyFont="1" applyFill="1" applyAlignment="1">
      <alignment horizontal="center" vertical="center"/>
    </xf>
    <xf numFmtId="0" fontId="42" fillId="31" borderId="0" xfId="0" applyFont="1" applyFill="1" applyAlignment="1">
      <alignment vertical="center"/>
    </xf>
    <xf numFmtId="0" fontId="48" fillId="31" borderId="0" xfId="0" applyFont="1" applyFill="1" applyAlignment="1">
      <alignment horizontal="left" vertical="center"/>
    </xf>
    <xf numFmtId="0" fontId="52" fillId="31" borderId="0" xfId="0" applyFont="1" applyFill="1" applyAlignment="1">
      <alignment horizontal="center" vertical="center"/>
    </xf>
    <xf numFmtId="0" fontId="52" fillId="31" borderId="40" xfId="0" applyFont="1" applyFill="1" applyBorder="1" applyAlignment="1">
      <alignment horizontal="center" vertical="center"/>
    </xf>
    <xf numFmtId="0" fontId="47" fillId="31" borderId="0" xfId="0" applyFont="1" applyFill="1" applyAlignment="1">
      <alignment horizontal="center" vertical="center"/>
    </xf>
    <xf numFmtId="0" fontId="47" fillId="31" borderId="40" xfId="0" applyFont="1" applyFill="1" applyBorder="1" applyAlignment="1">
      <alignment horizontal="center" vertical="center"/>
    </xf>
    <xf numFmtId="0" fontId="46" fillId="31" borderId="35" xfId="0" applyFont="1" applyFill="1" applyBorder="1" applyAlignment="1">
      <alignment horizontal="right" vertical="center"/>
    </xf>
    <xf numFmtId="0" fontId="46" fillId="31" borderId="36" xfId="0" applyFont="1" applyFill="1" applyBorder="1" applyAlignment="1">
      <alignment horizontal="right" vertical="center"/>
    </xf>
    <xf numFmtId="0" fontId="47" fillId="31" borderId="51" xfId="0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4049448B-20D9-4367-AB7A-13A4A6C3F0C7}"/>
    <cellStyle name="60% - Accent1 3" xfId="128" xr:uid="{00000000-0005-0000-0000-00007F000000}"/>
    <cellStyle name="60% - Accent1 3 2" xfId="390" xr:uid="{6766695B-4547-46A2-9E5A-7D83897B08B1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D2180788-F8D3-4A49-8E09-464AC9C4CDBD}"/>
    <cellStyle name="60% - Accent2 3" xfId="136" xr:uid="{00000000-0005-0000-0000-000087000000}"/>
    <cellStyle name="60% - Accent2 3 2" xfId="392" xr:uid="{583D154E-C4A0-4DC8-A8EB-D0DF7B25FFD5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739EC2B6-09C5-4D58-B1EF-4A87E2062E01}"/>
    <cellStyle name="60% - Accent3 3" xfId="144" xr:uid="{00000000-0005-0000-0000-00008F000000}"/>
    <cellStyle name="60% - Accent3 3 2" xfId="394" xr:uid="{91775E9D-7267-49C0-970C-0D8B2716E3EB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493ED24A-DD2E-4990-A642-8E02FD600874}"/>
    <cellStyle name="60% - Accent4 3" xfId="152" xr:uid="{00000000-0005-0000-0000-000097000000}"/>
    <cellStyle name="60% - Accent4 3 2" xfId="396" xr:uid="{41F662DA-830A-4521-B83E-B3973BCB597D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9B7B50E6-FD20-4971-804B-0B99C08251A2}"/>
    <cellStyle name="60% - Accent5 3" xfId="160" xr:uid="{00000000-0005-0000-0000-00009F000000}"/>
    <cellStyle name="60% - Accent5 3 2" xfId="398" xr:uid="{0AB32F8F-B500-4968-892F-8593D69D49A4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B591AC59-D582-4F7C-A182-72D6F44D8FF0}"/>
    <cellStyle name="60% - Accent6 3" xfId="168" xr:uid="{00000000-0005-0000-0000-0000A7000000}"/>
    <cellStyle name="60% - Accent6 3 2" xfId="400" xr:uid="{4C0C6E95-1AF6-437D-AFBE-8A8EBFC73A03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EB4F4C26-D314-4406-B11D-7F3D124964F2}"/>
    <cellStyle name="Accent1 3" xfId="176" xr:uid="{00000000-0005-0000-0000-0000AF000000}"/>
    <cellStyle name="Accent1 3 2" xfId="402" xr:uid="{DA7E53C6-F590-4B79-812D-1EC6D5DDACFC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7DC50D0A-C2CE-4DA7-90A0-6E5727A914ED}"/>
    <cellStyle name="Accent2 3" xfId="184" xr:uid="{00000000-0005-0000-0000-0000B7000000}"/>
    <cellStyle name="Accent2 3 2" xfId="404" xr:uid="{B7C12CA3-0CC8-41C8-BA26-E66130BFF4C2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3FA55B26-79D0-4B8D-A595-3AF7BCD494D6}"/>
    <cellStyle name="Accent3 3" xfId="192" xr:uid="{00000000-0005-0000-0000-0000BF000000}"/>
    <cellStyle name="Accent3 3 2" xfId="406" xr:uid="{C4AC32D4-AA8F-45A8-920F-BDC4ACD7D7B2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8D6D1757-3FEE-446A-9B58-8175592C2011}"/>
    <cellStyle name="Accent4 3" xfId="200" xr:uid="{00000000-0005-0000-0000-0000C7000000}"/>
    <cellStyle name="Accent4 3 2" xfId="408" xr:uid="{D0153031-6DE1-4C71-B332-C486E337497B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2CC2B16E-AFCF-4C2D-A389-4692ED651333}"/>
    <cellStyle name="Accent5 3" xfId="208" xr:uid="{00000000-0005-0000-0000-0000CF000000}"/>
    <cellStyle name="Accent5 3 2" xfId="410" xr:uid="{87A5732E-5A5C-48AB-83A4-71B37541C8ED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A03C105A-9B84-40D6-9C0A-9D9F2523347D}"/>
    <cellStyle name="Accent6 3" xfId="216" xr:uid="{00000000-0005-0000-0000-0000D7000000}"/>
    <cellStyle name="Accent6 3 2" xfId="412" xr:uid="{393BF268-6C8F-43A4-9A9B-45AE9199D6E4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6C85DE1D-84E9-4F74-9440-3B8AF7697B07}"/>
    <cellStyle name="Bad 3" xfId="224" xr:uid="{00000000-0005-0000-0000-0000DF000000}"/>
    <cellStyle name="Bad 3 2" xfId="414" xr:uid="{422CA876-AB6F-41F3-B804-96820B1D7586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3D4A1AC7-9621-41A9-9597-EB9DBAEF1E83}"/>
    <cellStyle name="Calculation 3" xfId="232" xr:uid="{00000000-0005-0000-0000-0000E7000000}"/>
    <cellStyle name="Calculation 3 2" xfId="416" xr:uid="{CF64E342-76E3-4D16-8D5C-522673A00CD7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9E87581C-4557-4FD6-8413-E27E1C6D307B}"/>
    <cellStyle name="Check Cell 3" xfId="240" xr:uid="{00000000-0005-0000-0000-0000EF000000}"/>
    <cellStyle name="Check Cell 3 2" xfId="418" xr:uid="{DB563B02-51CB-4EFE-B641-3758582C9B79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58F9C974-E5BA-4458-A383-7ED20943B633}"/>
    <cellStyle name="Explanatory Text 3" xfId="251" xr:uid="{00000000-0005-0000-0000-0000FA000000}"/>
    <cellStyle name="Explanatory Text 3 2" xfId="420" xr:uid="{322FBF73-A0F9-4C50-9543-6AF3A8A96431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DDB628EB-44D1-4F52-AAD4-2A669F37D20A}"/>
    <cellStyle name="Good 3" xfId="259" xr:uid="{00000000-0005-0000-0000-000002010000}"/>
    <cellStyle name="Good 3 2" xfId="422" xr:uid="{689C35A0-A7F2-42D2-843B-29B36245B7EA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DF89F3A7-7658-4C40-BA18-A90A618DEDA0}"/>
    <cellStyle name="Heading 1 3" xfId="267" xr:uid="{00000000-0005-0000-0000-00000A010000}"/>
    <cellStyle name="Heading 1 3 2" xfId="424" xr:uid="{A03630BD-0C85-4E23-9B62-0988EA62DACA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1403866B-EC3B-4DD7-8591-A0F0D9320921}"/>
    <cellStyle name="Heading 2 3" xfId="275" xr:uid="{00000000-0005-0000-0000-000012010000}"/>
    <cellStyle name="Heading 2 3 2" xfId="426" xr:uid="{71261A4C-A57A-4C28-A3C5-103B5C96234B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B4832C6E-6361-4B1A-91CB-2F9FCC1457BB}"/>
    <cellStyle name="Heading 3 3" xfId="283" xr:uid="{00000000-0005-0000-0000-00001A010000}"/>
    <cellStyle name="Heading 3 3 2" xfId="428" xr:uid="{61316239-8FF5-4A2E-A02C-ED98FEC2450C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87A0A201-9EA7-4DC9-A4B5-C8ABE1DD45E4}"/>
    <cellStyle name="Heading 4 3" xfId="291" xr:uid="{00000000-0005-0000-0000-000022010000}"/>
    <cellStyle name="Heading 4 3 2" xfId="430" xr:uid="{C99C5BB3-2D6F-4FC3-A787-170C1141361D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453606C5-FB8F-45C4-98A4-7ED183C6B8F5}"/>
    <cellStyle name="Input 3" xfId="300" xr:uid="{00000000-0005-0000-0000-00002B010000}"/>
    <cellStyle name="Input 3 2" xfId="432" xr:uid="{32AAA9B6-9958-4767-88AB-CADD6911F852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EE44F258-B151-4D8D-9FEB-4387B3CFDA25}"/>
    <cellStyle name="Linked Cell 3" xfId="308" xr:uid="{00000000-0005-0000-0000-000033010000}"/>
    <cellStyle name="Linked Cell 3 2" xfId="434" xr:uid="{2EB234DA-A833-4374-AF91-A483EE8F8FD3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EFA4002A-98BD-4D9E-9518-2BAF0F186CC8}"/>
    <cellStyle name="Neutral 3" xfId="316" xr:uid="{00000000-0005-0000-0000-00003B010000}"/>
    <cellStyle name="Neutral 3 2" xfId="436" xr:uid="{1A90B21A-100E-46BA-8F53-679ADEBF11F2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EA0FF4D4-4ABC-412C-A563-FB7D9A98FE7B}"/>
    <cellStyle name="Output 3" xfId="354" xr:uid="{00000000-0005-0000-0000-000061010000}"/>
    <cellStyle name="Output 3 2" xfId="438" xr:uid="{6DE1C378-74E5-4C7E-BA06-B2399E122A95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AAF4D41B-C066-43EC-84E3-ECBBEDBFA234}"/>
    <cellStyle name="Title 3" xfId="365" xr:uid="{00000000-0005-0000-0000-00006C010000}"/>
    <cellStyle name="Title 3 2" xfId="440" xr:uid="{1BF79613-0232-4ECF-BB88-3D140EBA7D11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64ACFE2C-11AC-4374-A3FD-585A0D9193D7}"/>
    <cellStyle name="Total 3" xfId="373" xr:uid="{00000000-0005-0000-0000-000074010000}"/>
    <cellStyle name="Total 3 2" xfId="442" xr:uid="{8C112A09-BA8A-41F2-B482-0B9BD32A9093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DD126D7A-30A2-491B-87C6-BE7A013D7344}"/>
    <cellStyle name="Warning Text 3" xfId="381" xr:uid="{00000000-0005-0000-0000-00007C010000}"/>
    <cellStyle name="Warning Text 3 2" xfId="444" xr:uid="{3E98C227-B0D5-41FA-A77E-7AA08F70ECFB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E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zoomScale="70" zoomScaleNormal="70" zoomScaleSheetLayoutView="70"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D78" sqref="D78"/>
    </sheetView>
  </sheetViews>
  <sheetFormatPr defaultColWidth="9.453125" defaultRowHeight="15.5"/>
  <cols>
    <col min="1" max="1" width="7.7265625" style="242" customWidth="1"/>
    <col min="2" max="8" width="32.7265625" style="4" customWidth="1"/>
    <col min="9" max="9" width="7.7265625" style="243" customWidth="1"/>
    <col min="10" max="16384" width="9.453125" style="4"/>
  </cols>
  <sheetData>
    <row r="1" spans="1:9" ht="36" customHeight="1">
      <c r="A1" s="2"/>
      <c r="B1" s="3"/>
      <c r="C1" s="669" t="s">
        <v>179</v>
      </c>
      <c r="D1" s="669"/>
      <c r="E1" s="669"/>
      <c r="F1" s="669"/>
      <c r="G1" s="669"/>
      <c r="H1" s="3"/>
      <c r="I1" s="3"/>
    </row>
    <row r="2" spans="1:9" ht="16.899999999999999" customHeight="1" thickBot="1">
      <c r="A2" s="5" t="s">
        <v>127</v>
      </c>
      <c r="B2" s="6"/>
      <c r="C2" s="6"/>
      <c r="D2" s="1" t="s">
        <v>18</v>
      </c>
      <c r="E2" s="1"/>
      <c r="F2" s="7"/>
      <c r="G2" s="7"/>
      <c r="H2" s="670" t="s">
        <v>128</v>
      </c>
      <c r="I2" s="670"/>
    </row>
    <row r="3" spans="1:9" ht="16.899999999999999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6.899999999999999" customHeight="1" thickBot="1">
      <c r="A4" s="11"/>
      <c r="B4" s="12">
        <v>45845</v>
      </c>
      <c r="C4" s="12">
        <f t="shared" ref="C4:H4" si="0">SUM(B4+1)</f>
        <v>45846</v>
      </c>
      <c r="D4" s="13">
        <f t="shared" si="0"/>
        <v>45847</v>
      </c>
      <c r="E4" s="13">
        <f t="shared" si="0"/>
        <v>45848</v>
      </c>
      <c r="F4" s="13">
        <f t="shared" si="0"/>
        <v>45849</v>
      </c>
      <c r="G4" s="13">
        <f t="shared" si="0"/>
        <v>45850</v>
      </c>
      <c r="H4" s="13">
        <f t="shared" si="0"/>
        <v>45851</v>
      </c>
      <c r="I4" s="14"/>
    </row>
    <row r="5" spans="1:9" s="20" customFormat="1" ht="16.899999999999999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6.899999999999999" customHeight="1">
      <c r="A6" s="21"/>
      <c r="B6" s="22" t="s">
        <v>17</v>
      </c>
      <c r="C6" s="23" t="s">
        <v>17</v>
      </c>
      <c r="D6" s="24" t="str">
        <f t="shared" ref="D6:G7" si="1">C54</f>
        <v>不可能任務 Profession Impossible (Sr.2) (10 EPI)</v>
      </c>
      <c r="E6" s="25" t="str">
        <f t="shared" si="1"/>
        <v>爸知弊! 你嚟湊吖!My Papa, My Hero (10 EPI)</v>
      </c>
      <c r="F6" s="26" t="str">
        <f t="shared" si="1"/>
        <v xml:space="preserve">膽粗粗．HERE WE GO HERE WE GO, Off The Beaten Roads </v>
      </c>
      <c r="G6" s="27" t="str">
        <f t="shared" si="1"/>
        <v>DM 旅導遊 DM Me Now (10 EPI)</v>
      </c>
      <c r="H6" s="28" t="s">
        <v>17</v>
      </c>
      <c r="I6" s="29"/>
    </row>
    <row r="7" spans="1:9" ht="16.899999999999999" customHeight="1">
      <c r="A7" s="30">
        <v>30</v>
      </c>
      <c r="B7" s="31" t="str">
        <f>LEFT($H$63,5) &amp; " # " &amp; VALUE(RIGHT($H$63,2)-1)</f>
        <v>財經透視  # 27</v>
      </c>
      <c r="C7" s="32" t="str">
        <f>B26</f>
        <v>新聞掏寶  # 257</v>
      </c>
      <c r="D7" s="33" t="str">
        <f t="shared" si="1"/>
        <v># 9</v>
      </c>
      <c r="E7" s="32" t="str">
        <f t="shared" si="1"/>
        <v># 8</v>
      </c>
      <c r="F7" s="33" t="str">
        <f t="shared" si="1"/>
        <v># 3</v>
      </c>
      <c r="G7" s="32" t="str">
        <f t="shared" si="1"/>
        <v># 7</v>
      </c>
      <c r="H7" s="34" t="str">
        <f>D70</f>
        <v>美食新聞報道 (*港台篇) # 8</v>
      </c>
      <c r="I7" s="35">
        <v>30</v>
      </c>
    </row>
    <row r="8" spans="1:9" ht="16.899999999999999" customHeight="1">
      <c r="A8" s="36"/>
      <c r="B8" s="37" t="s">
        <v>17</v>
      </c>
      <c r="C8" s="38"/>
      <c r="D8" s="38"/>
      <c r="E8" s="39" t="str">
        <f>$E$73</f>
        <v>東張西望  Scoop 2025</v>
      </c>
      <c r="F8" s="38"/>
      <c r="G8" s="38" t="s">
        <v>40</v>
      </c>
      <c r="H8" s="40"/>
      <c r="I8" s="41"/>
    </row>
    <row r="9" spans="1:9" s="20" customFormat="1" ht="16.899999999999999" customHeight="1" thickBot="1">
      <c r="A9" s="11" t="s">
        <v>0</v>
      </c>
      <c r="B9" s="42" t="s">
        <v>157</v>
      </c>
      <c r="C9" s="42" t="str">
        <f t="shared" ref="C9:H9" si="2">"# " &amp; VALUE(RIGHT(B9,3)+1)</f>
        <v># 188</v>
      </c>
      <c r="D9" s="42" t="str">
        <f t="shared" si="2"/>
        <v># 189</v>
      </c>
      <c r="E9" s="42" t="str">
        <f t="shared" si="2"/>
        <v># 190</v>
      </c>
      <c r="F9" s="42" t="str">
        <f t="shared" si="2"/>
        <v># 191</v>
      </c>
      <c r="G9" s="42" t="str">
        <f t="shared" si="2"/>
        <v># 192</v>
      </c>
      <c r="H9" s="42" t="str">
        <f t="shared" si="2"/>
        <v># 193</v>
      </c>
      <c r="I9" s="43" t="s">
        <v>0</v>
      </c>
    </row>
    <row r="10" spans="1:9" ht="16.899999999999999" customHeight="1">
      <c r="A10" s="44"/>
      <c r="B10" s="244"/>
      <c r="C10" s="245"/>
      <c r="D10" s="245"/>
      <c r="E10" s="245"/>
      <c r="F10" s="246"/>
      <c r="G10" s="244"/>
      <c r="H10" s="247"/>
      <c r="I10" s="29"/>
    </row>
    <row r="11" spans="1:9" ht="16.899999999999999" customHeight="1">
      <c r="A11" s="30">
        <v>30</v>
      </c>
      <c r="B11" s="248"/>
      <c r="C11" s="248"/>
      <c r="D11" s="248"/>
      <c r="E11" s="248"/>
      <c r="F11" s="248"/>
      <c r="G11" s="674" t="s">
        <v>34</v>
      </c>
      <c r="H11" s="675"/>
      <c r="I11" s="35">
        <v>30</v>
      </c>
    </row>
    <row r="12" spans="1:9" ht="16.899999999999999" customHeight="1">
      <c r="A12" s="45"/>
      <c r="B12" s="671" t="s">
        <v>118</v>
      </c>
      <c r="C12" s="672"/>
      <c r="D12" s="672"/>
      <c r="E12" s="672"/>
      <c r="F12" s="673"/>
      <c r="G12" s="249"/>
      <c r="H12" s="250"/>
      <c r="I12" s="41"/>
    </row>
    <row r="13" spans="1:9" s="20" customFormat="1" ht="16.899999999999999" customHeight="1" thickBot="1">
      <c r="A13" s="46" t="s">
        <v>1</v>
      </c>
      <c r="B13" s="251"/>
      <c r="C13" s="252"/>
      <c r="D13" s="252"/>
      <c r="E13" s="252"/>
      <c r="F13" s="253"/>
      <c r="G13" s="254"/>
      <c r="H13" s="255"/>
      <c r="I13" s="43" t="s">
        <v>1</v>
      </c>
    </row>
    <row r="14" spans="1:9" ht="16.899999999999999" customHeight="1">
      <c r="A14" s="47"/>
      <c r="B14" s="48">
        <v>800548366</v>
      </c>
      <c r="C14" s="48"/>
      <c r="D14" s="48"/>
      <c r="E14" s="48"/>
      <c r="F14" s="48"/>
      <c r="G14" s="48"/>
      <c r="H14" s="49"/>
      <c r="I14" s="50"/>
    </row>
    <row r="15" spans="1:9" ht="16.899999999999999" customHeight="1">
      <c r="A15" s="51" t="s">
        <v>2</v>
      </c>
      <c r="B15" s="52"/>
      <c r="C15" s="53"/>
      <c r="D15" s="53"/>
      <c r="E15" s="53" t="s">
        <v>96</v>
      </c>
      <c r="F15" s="53"/>
      <c r="G15" s="53"/>
      <c r="H15" s="54"/>
      <c r="I15" s="55" t="s">
        <v>2</v>
      </c>
    </row>
    <row r="16" spans="1:9" ht="16.899999999999999" customHeight="1">
      <c r="A16" s="56"/>
      <c r="B16" s="52" t="s">
        <v>129</v>
      </c>
      <c r="C16" s="57" t="str">
        <f t="shared" ref="C16:F16" si="3">"# " &amp; VALUE(RIGHT(B16,2)+1)</f>
        <v># 20</v>
      </c>
      <c r="D16" s="57" t="str">
        <f t="shared" ref="D16" si="4">"# " &amp; VALUE(RIGHT(C16,2)+1)</f>
        <v># 21</v>
      </c>
      <c r="E16" s="57" t="str">
        <f t="shared" ref="E16" si="5">"# " &amp; VALUE(RIGHT(D16,2)+1)</f>
        <v># 22</v>
      </c>
      <c r="F16" s="57" t="str">
        <f t="shared" si="3"/>
        <v># 23</v>
      </c>
      <c r="G16" s="57" t="str">
        <f t="shared" ref="G16" si="6">"# " &amp; VALUE(RIGHT(F16,2)+1)</f>
        <v># 24</v>
      </c>
      <c r="H16" s="58" t="str">
        <f t="shared" ref="H16" si="7">"# " &amp; VALUE(RIGHT(G16,2)+1)</f>
        <v># 25</v>
      </c>
      <c r="I16" s="59"/>
    </row>
    <row r="17" spans="1:9" s="20" customFormat="1" ht="16.899999999999999" customHeight="1" thickBot="1">
      <c r="A17" s="46" t="s">
        <v>3</v>
      </c>
      <c r="B17" s="60" t="s">
        <v>24</v>
      </c>
      <c r="C17" s="61"/>
      <c r="D17" s="61"/>
      <c r="E17" s="61"/>
      <c r="F17" s="61"/>
      <c r="G17" s="61"/>
      <c r="H17" s="62"/>
      <c r="I17" s="43" t="s">
        <v>16</v>
      </c>
    </row>
    <row r="18" spans="1:9" s="20" customFormat="1" ht="16.899999999999999" customHeight="1">
      <c r="A18" s="46"/>
      <c r="B18" s="37" t="s">
        <v>17</v>
      </c>
      <c r="C18" s="38"/>
      <c r="D18" s="38"/>
      <c r="E18" s="38" t="s">
        <v>35</v>
      </c>
      <c r="F18" s="63"/>
      <c r="G18" s="64" t="s">
        <v>91</v>
      </c>
      <c r="H18" s="65" t="s">
        <v>115</v>
      </c>
      <c r="I18" s="66"/>
    </row>
    <row r="19" spans="1:9" ht="16.899999999999999" customHeight="1">
      <c r="A19" s="67" t="s">
        <v>2</v>
      </c>
      <c r="B19" s="31" t="s">
        <v>185</v>
      </c>
      <c r="C19" s="68" t="str">
        <f t="shared" ref="C19:F19" si="8">B76</f>
        <v># 2592</v>
      </c>
      <c r="D19" s="68" t="str">
        <f t="shared" si="8"/>
        <v># 2593</v>
      </c>
      <c r="E19" s="68" t="str">
        <f t="shared" si="8"/>
        <v># 2594</v>
      </c>
      <c r="F19" s="69" t="str">
        <f t="shared" si="8"/>
        <v># 2595</v>
      </c>
      <c r="G19" s="33" t="s">
        <v>97</v>
      </c>
      <c r="H19" s="34" t="s">
        <v>137</v>
      </c>
      <c r="I19" s="55" t="s">
        <v>2</v>
      </c>
    </row>
    <row r="20" spans="1:9" ht="16.899999999999999" customHeight="1">
      <c r="A20" s="70"/>
      <c r="B20" s="256" t="s">
        <v>53</v>
      </c>
      <c r="C20" s="257"/>
      <c r="D20" s="257"/>
      <c r="E20" s="257" t="s">
        <v>46</v>
      </c>
      <c r="F20" s="257"/>
      <c r="G20" s="258"/>
      <c r="H20" s="258"/>
      <c r="I20" s="71"/>
    </row>
    <row r="21" spans="1:9" s="20" customFormat="1" ht="16.899999999999999" customHeight="1" thickBot="1">
      <c r="A21" s="15" t="s">
        <v>4</v>
      </c>
      <c r="B21" s="259" t="s">
        <v>130</v>
      </c>
      <c r="C21" s="257" t="str">
        <f t="shared" ref="C21:D21" si="9">"# " &amp; VALUE(RIGHT(B21,4)+1)</f>
        <v># 1384</v>
      </c>
      <c r="D21" s="260" t="str">
        <f t="shared" si="9"/>
        <v># 1385</v>
      </c>
      <c r="E21" s="260" t="str">
        <f t="shared" ref="E21:H21" si="10">"# " &amp; VALUE(RIGHT(D21,4)+1)</f>
        <v># 1386</v>
      </c>
      <c r="F21" s="257" t="str">
        <f t="shared" si="10"/>
        <v># 1387</v>
      </c>
      <c r="G21" s="257" t="str">
        <f t="shared" si="10"/>
        <v># 1388</v>
      </c>
      <c r="H21" s="257" t="str">
        <f t="shared" si="10"/>
        <v># 1389</v>
      </c>
      <c r="I21" s="43" t="s">
        <v>4</v>
      </c>
    </row>
    <row r="22" spans="1:9" ht="16.899999999999999" customHeight="1">
      <c r="A22" s="72"/>
      <c r="B22" s="73"/>
      <c r="C22" s="38"/>
      <c r="D22" s="74" t="str">
        <f>D90</f>
        <v>食好D Eat Better Live Better (15 EPI)</v>
      </c>
      <c r="E22" s="38"/>
      <c r="F22" s="63"/>
      <c r="G22" s="37">
        <v>800541970</v>
      </c>
      <c r="H22" s="75"/>
      <c r="I22" s="76"/>
    </row>
    <row r="23" spans="1:9" ht="16.899999999999999" customHeight="1">
      <c r="A23" s="77" t="s">
        <v>2</v>
      </c>
      <c r="B23" s="31" t="s">
        <v>85</v>
      </c>
      <c r="C23" s="68" t="str">
        <f>B91</f>
        <v># 6</v>
      </c>
      <c r="D23" s="68" t="str">
        <f>"# " &amp; VALUE(RIGHT(C23,2)+1)</f>
        <v># 7</v>
      </c>
      <c r="E23" s="68" t="str">
        <f>"# " &amp; VALUE(RIGHT(D23,2)+1)</f>
        <v># 8</v>
      </c>
      <c r="F23" s="69" t="str">
        <f>"# " &amp; VALUE(RIGHT(E23,2)+1)</f>
        <v># 9</v>
      </c>
      <c r="G23" s="78"/>
      <c r="H23" s="79"/>
      <c r="I23" s="80" t="s">
        <v>2</v>
      </c>
    </row>
    <row r="24" spans="1:9" ht="16.899999999999999" customHeight="1">
      <c r="A24" s="81"/>
      <c r="B24" s="82" t="s">
        <v>17</v>
      </c>
      <c r="C24" s="83"/>
      <c r="D24" s="84" t="s">
        <v>71</v>
      </c>
      <c r="E24" s="84"/>
      <c r="F24" s="85"/>
      <c r="G24" s="78"/>
      <c r="H24" s="79"/>
      <c r="I24" s="86"/>
    </row>
    <row r="25" spans="1:9" ht="16.899999999999999" customHeight="1">
      <c r="A25" s="81"/>
      <c r="B25" s="87" t="s">
        <v>17</v>
      </c>
      <c r="C25" s="88" t="s">
        <v>17</v>
      </c>
      <c r="D25" s="89" t="s">
        <v>17</v>
      </c>
      <c r="E25" s="89" t="s">
        <v>17</v>
      </c>
      <c r="F25" s="89" t="s">
        <v>17</v>
      </c>
      <c r="G25" s="676" t="s">
        <v>79</v>
      </c>
      <c r="H25" s="677"/>
      <c r="I25" s="86"/>
    </row>
    <row r="26" spans="1:9" ht="16.899999999999999" customHeight="1">
      <c r="A26" s="81"/>
      <c r="B26" s="58" t="str">
        <f>LEFT($H$35,5) &amp; " # " &amp; VALUE(RIGHT($H$35,3)-1)</f>
        <v>新聞掏寶  # 257</v>
      </c>
      <c r="C26" s="58" t="str">
        <f>B70</f>
        <v>美食新聞報道 # 102</v>
      </c>
      <c r="D26" s="78" t="str">
        <f>C70</f>
        <v>美食新聞報道 # 103</v>
      </c>
      <c r="E26" s="78" t="str">
        <f>D70</f>
        <v>美食新聞報道 (*港台篇) # 8</v>
      </c>
      <c r="F26" s="78" t="str">
        <f>E70</f>
        <v>冲遊泰國10 #4</v>
      </c>
      <c r="G26" s="667" t="s">
        <v>80</v>
      </c>
      <c r="H26" s="668"/>
      <c r="I26" s="86"/>
    </row>
    <row r="27" spans="1:9" s="20" customFormat="1" ht="16.899999999999999" customHeight="1" thickBot="1">
      <c r="A27" s="90" t="s">
        <v>5</v>
      </c>
      <c r="B27" s="69"/>
      <c r="C27" s="58"/>
      <c r="D27" s="33"/>
      <c r="E27" s="33"/>
      <c r="F27" s="33"/>
      <c r="G27" s="78" t="s">
        <v>131</v>
      </c>
      <c r="H27" s="57" t="s">
        <v>132</v>
      </c>
      <c r="I27" s="91" t="s">
        <v>5</v>
      </c>
    </row>
    <row r="28" spans="1:9" ht="16.899999999999999" customHeight="1">
      <c r="A28" s="81"/>
      <c r="B28" s="92" t="s">
        <v>17</v>
      </c>
      <c r="C28" s="38"/>
      <c r="D28" s="39"/>
      <c r="E28" s="39"/>
      <c r="F28" s="93"/>
      <c r="G28" s="94"/>
      <c r="H28" s="79"/>
      <c r="I28" s="95"/>
    </row>
    <row r="29" spans="1:9" ht="16.899999999999999" customHeight="1">
      <c r="A29" s="96" t="s">
        <v>2</v>
      </c>
      <c r="B29" s="97"/>
      <c r="C29" s="98"/>
      <c r="D29" s="98" t="s">
        <v>119</v>
      </c>
      <c r="E29" s="98"/>
      <c r="F29" s="58"/>
      <c r="G29" s="99"/>
      <c r="H29" s="100"/>
      <c r="I29" s="80" t="s">
        <v>2</v>
      </c>
    </row>
    <row r="30" spans="1:9" ht="16.899999999999999" customHeight="1">
      <c r="A30" s="81"/>
      <c r="B30" s="52" t="s">
        <v>148</v>
      </c>
      <c r="C30" s="57" t="str">
        <f>"# " &amp; VALUE(RIGHT(C80,2)-1)</f>
        <v># 11</v>
      </c>
      <c r="D30" s="57" t="str">
        <f>"# " &amp; VALUE(RIGHT(D80,2)-1)</f>
        <v># 12</v>
      </c>
      <c r="E30" s="57" t="str">
        <f>"# " &amp; VALUE(RIGHT(E80,2)-1)</f>
        <v># 13</v>
      </c>
      <c r="F30" s="58" t="str">
        <f>E80</f>
        <v># 14</v>
      </c>
      <c r="G30" s="78"/>
      <c r="H30" s="79"/>
      <c r="I30" s="86"/>
    </row>
    <row r="31" spans="1:9" s="20" customFormat="1" ht="16.899999999999999" customHeight="1" thickBot="1">
      <c r="A31" s="90" t="s">
        <v>6</v>
      </c>
      <c r="B31" s="31"/>
      <c r="C31" s="68"/>
      <c r="D31" s="68"/>
      <c r="E31" s="68"/>
      <c r="F31" s="69"/>
      <c r="G31" s="101" t="s">
        <v>24</v>
      </c>
      <c r="H31" s="102"/>
      <c r="I31" s="103" t="s">
        <v>6</v>
      </c>
    </row>
    <row r="32" spans="1:9" ht="16.899999999999999" customHeight="1">
      <c r="A32" s="104"/>
      <c r="B32" s="92" t="s">
        <v>17</v>
      </c>
      <c r="C32" s="6"/>
      <c r="D32" s="38"/>
      <c r="E32" s="39" t="str">
        <f>$E$73</f>
        <v>東張西望  Scoop 2025</v>
      </c>
      <c r="F32" s="38"/>
      <c r="G32" s="6"/>
      <c r="H32" s="105"/>
      <c r="I32" s="71"/>
    </row>
    <row r="33" spans="1:9" ht="16.899999999999999" customHeight="1">
      <c r="A33" s="96" t="s">
        <v>2</v>
      </c>
      <c r="B33" s="68" t="str">
        <f>B9</f>
        <v># 187</v>
      </c>
      <c r="C33" s="68" t="str">
        <f>B74</f>
        <v># 188</v>
      </c>
      <c r="D33" s="68" t="str">
        <f>D9</f>
        <v># 189</v>
      </c>
      <c r="E33" s="68" t="str">
        <f>E9</f>
        <v># 190</v>
      </c>
      <c r="F33" s="68" t="str">
        <f>F9</f>
        <v># 191</v>
      </c>
      <c r="G33" s="68" t="str">
        <f>"# " &amp; VALUE(RIGHT(F33,3)+1)</f>
        <v># 192</v>
      </c>
      <c r="H33" s="68" t="str">
        <f>"# " &amp; VALUE(RIGHT(G33,3)+1)</f>
        <v># 193</v>
      </c>
      <c r="I33" s="55" t="s">
        <v>2</v>
      </c>
    </row>
    <row r="34" spans="1:9" ht="16.899999999999999" customHeight="1">
      <c r="A34" s="81"/>
      <c r="B34" s="92" t="s">
        <v>17</v>
      </c>
      <c r="C34" s="38"/>
      <c r="D34" s="57" t="s">
        <v>64</v>
      </c>
      <c r="E34" s="57"/>
      <c r="F34" s="57"/>
      <c r="G34" s="106" t="s">
        <v>20</v>
      </c>
      <c r="H34" s="310" t="s">
        <v>25</v>
      </c>
      <c r="I34" s="107"/>
    </row>
    <row r="35" spans="1:9" ht="16.899999999999999" customHeight="1">
      <c r="A35" s="81"/>
      <c r="B35" s="57" t="s">
        <v>151</v>
      </c>
      <c r="C35" s="57" t="str">
        <f>B61</f>
        <v># 1911</v>
      </c>
      <c r="D35" s="57" t="str">
        <f>C61</f>
        <v># 1912</v>
      </c>
      <c r="E35" s="57" t="str">
        <f>D61</f>
        <v># 1913</v>
      </c>
      <c r="F35" s="57" t="str">
        <f>E61</f>
        <v># 1914</v>
      </c>
      <c r="G35" s="108" t="s">
        <v>112</v>
      </c>
      <c r="H35" s="311" t="s">
        <v>159</v>
      </c>
      <c r="I35" s="107"/>
    </row>
    <row r="36" spans="1:9" s="20" customFormat="1" ht="16.899999999999999" customHeight="1" thickBot="1">
      <c r="A36" s="90" t="s">
        <v>7</v>
      </c>
      <c r="B36" s="57"/>
      <c r="C36" s="57"/>
      <c r="D36" s="68"/>
      <c r="E36" s="68"/>
      <c r="F36" s="110">
        <v>1255</v>
      </c>
      <c r="G36" s="32"/>
      <c r="H36" s="312" t="s">
        <v>26</v>
      </c>
      <c r="I36" s="14" t="s">
        <v>7</v>
      </c>
    </row>
    <row r="37" spans="1:9" ht="16.899999999999999" customHeight="1">
      <c r="A37" s="112"/>
      <c r="B37" s="92" t="s">
        <v>17</v>
      </c>
      <c r="C37" s="39"/>
      <c r="D37" s="39"/>
      <c r="E37" s="39" t="s">
        <v>46</v>
      </c>
      <c r="F37" s="93"/>
      <c r="G37" s="113" t="s">
        <v>94</v>
      </c>
      <c r="H37" s="114" t="s">
        <v>90</v>
      </c>
      <c r="I37" s="115"/>
    </row>
    <row r="38" spans="1:9" ht="16.899999999999999" customHeight="1">
      <c r="A38" s="70"/>
      <c r="B38" s="57" t="str">
        <f>B21</f>
        <v># 1383</v>
      </c>
      <c r="C38" s="57" t="str">
        <f>C21</f>
        <v># 1384</v>
      </c>
      <c r="D38" s="57" t="str">
        <f t="shared" ref="D38:F38" si="11">"# " &amp; VALUE(RIGHT(C38,4)+1)</f>
        <v># 1385</v>
      </c>
      <c r="E38" s="57" t="str">
        <f t="shared" ref="E38" si="12">"# " &amp; VALUE(RIGHT(D38,4)+1)</f>
        <v># 1386</v>
      </c>
      <c r="F38" s="58" t="str">
        <f t="shared" si="11"/>
        <v># 1387</v>
      </c>
      <c r="G38" s="108" t="s">
        <v>161</v>
      </c>
      <c r="I38" s="107"/>
    </row>
    <row r="39" spans="1:9" ht="16.899999999999999" customHeight="1">
      <c r="A39" s="51" t="s">
        <v>2</v>
      </c>
      <c r="B39" s="68"/>
      <c r="C39" s="68"/>
      <c r="D39" s="68"/>
      <c r="E39" s="68"/>
      <c r="F39" s="116">
        <v>1320</v>
      </c>
      <c r="G39" s="117" t="s">
        <v>93</v>
      </c>
      <c r="H39" s="118" t="s">
        <v>160</v>
      </c>
      <c r="I39" s="119" t="s">
        <v>2</v>
      </c>
    </row>
    <row r="40" spans="1:9" ht="16.899999999999999" customHeight="1">
      <c r="A40" s="120"/>
      <c r="B40" s="261" t="s">
        <v>52</v>
      </c>
      <c r="C40" s="262"/>
      <c r="D40" s="248"/>
      <c r="E40" s="258"/>
      <c r="F40" s="258"/>
      <c r="G40" s="267" t="s">
        <v>50</v>
      </c>
      <c r="H40" s="121" t="s">
        <v>89</v>
      </c>
      <c r="I40" s="107"/>
    </row>
    <row r="41" spans="1:9" ht="16.899999999999999" customHeight="1" thickBot="1">
      <c r="A41" s="70"/>
      <c r="B41" s="263"/>
      <c r="C41" s="257"/>
      <c r="D41" s="264" t="s">
        <v>61</v>
      </c>
      <c r="E41" s="257"/>
      <c r="F41" s="257"/>
      <c r="G41" s="309" t="s">
        <v>162</v>
      </c>
      <c r="H41" s="121"/>
      <c r="I41" s="107"/>
    </row>
    <row r="42" spans="1:9" s="20" customFormat="1" ht="16.899999999999999" customHeight="1" thickBot="1">
      <c r="A42" s="123" t="s">
        <v>8</v>
      </c>
      <c r="B42" s="263" t="s">
        <v>133</v>
      </c>
      <c r="C42" s="257" t="str">
        <f>"# " &amp; VALUE(RIGHT(B42,4)+1)</f>
        <v># 1757</v>
      </c>
      <c r="D42" s="257" t="str">
        <f>"# " &amp; VALUE(RIGHT(C42,4)+1)</f>
        <v># 1758</v>
      </c>
      <c r="E42" s="257" t="str">
        <f>"# " &amp; VALUE(RIGHT(D42,4)+1)</f>
        <v># 1759</v>
      </c>
      <c r="F42" s="257" t="str">
        <f>"# " &amp; VALUE(RIGHT(E42,4)+1)</f>
        <v># 1760</v>
      </c>
      <c r="G42" s="308" t="s">
        <v>21</v>
      </c>
      <c r="H42" s="124"/>
      <c r="I42" s="14" t="s">
        <v>8</v>
      </c>
    </row>
    <row r="43" spans="1:9" ht="16.899999999999999" customHeight="1">
      <c r="A43" s="104"/>
      <c r="B43" s="263"/>
      <c r="C43" s="257"/>
      <c r="D43" s="257"/>
      <c r="E43" s="257"/>
      <c r="F43" s="265">
        <v>1405</v>
      </c>
      <c r="G43" s="113" t="s">
        <v>65</v>
      </c>
      <c r="H43" s="40"/>
      <c r="I43" s="95"/>
    </row>
    <row r="44" spans="1:9" ht="16.899999999999999" customHeight="1">
      <c r="A44" s="81"/>
      <c r="B44" s="37" t="s">
        <v>17</v>
      </c>
      <c r="C44" s="38"/>
      <c r="D44" s="38"/>
      <c r="E44" s="38" t="s">
        <v>35</v>
      </c>
      <c r="F44" s="38"/>
      <c r="G44" s="665" t="s">
        <v>188</v>
      </c>
      <c r="H44" s="666"/>
      <c r="I44" s="86"/>
    </row>
    <row r="45" spans="1:9" ht="16.899999999999999" customHeight="1">
      <c r="A45" s="125" t="s">
        <v>2</v>
      </c>
      <c r="B45" s="33" t="str">
        <f>B19</f>
        <v># 2591</v>
      </c>
      <c r="C45" s="57" t="str">
        <f>C19</f>
        <v># 2592</v>
      </c>
      <c r="D45" s="57" t="str">
        <f>C76</f>
        <v># 2593</v>
      </c>
      <c r="E45" s="57" t="str">
        <f>D76</f>
        <v># 2594</v>
      </c>
      <c r="F45" s="57" t="str">
        <f>E76</f>
        <v># 2595</v>
      </c>
      <c r="G45" s="32" t="s">
        <v>163</v>
      </c>
      <c r="H45" s="111" t="s">
        <v>164</v>
      </c>
      <c r="I45" s="80" t="s">
        <v>2</v>
      </c>
    </row>
    <row r="46" spans="1:9" ht="16.899999999999999" customHeight="1">
      <c r="A46" s="126"/>
      <c r="B46" s="92" t="s">
        <v>17</v>
      </c>
      <c r="C46" s="39"/>
      <c r="D46" s="39"/>
      <c r="E46" s="39"/>
      <c r="F46" s="39"/>
      <c r="G46" s="106" t="s">
        <v>20</v>
      </c>
      <c r="H46" s="127" t="s">
        <v>23</v>
      </c>
      <c r="I46" s="128"/>
    </row>
    <row r="47" spans="1:9" s="20" customFormat="1" ht="16.899999999999999" customHeight="1" thickBot="1">
      <c r="A47" s="129">
        <v>1500</v>
      </c>
      <c r="B47" s="130"/>
      <c r="C47" s="131"/>
      <c r="D47" s="131" t="s">
        <v>120</v>
      </c>
      <c r="E47" s="131"/>
      <c r="F47" s="57"/>
      <c r="G47" s="132" t="s">
        <v>110</v>
      </c>
      <c r="H47" s="133" t="str">
        <f>G75</f>
        <v>一條麻甩在汕頭 # 13</v>
      </c>
      <c r="I47" s="134">
        <v>1500</v>
      </c>
    </row>
    <row r="48" spans="1:9" ht="16.899999999999999" customHeight="1">
      <c r="A48" s="135"/>
      <c r="B48" s="52" t="s">
        <v>138</v>
      </c>
      <c r="C48" s="57" t="str">
        <f>B86</f>
        <v># 5</v>
      </c>
      <c r="D48" s="57" t="str">
        <f>C86</f>
        <v># 6</v>
      </c>
      <c r="E48" s="57" t="str">
        <f>D86</f>
        <v># 7</v>
      </c>
      <c r="F48" s="57" t="str">
        <f>E86</f>
        <v># 8</v>
      </c>
      <c r="G48" s="136"/>
      <c r="H48" s="127" t="s">
        <v>23</v>
      </c>
      <c r="I48" s="137"/>
    </row>
    <row r="49" spans="1:9" ht="16.899999999999999" customHeight="1">
      <c r="A49" s="138">
        <v>30</v>
      </c>
      <c r="B49" s="31"/>
      <c r="C49" s="68"/>
      <c r="D49" s="68"/>
      <c r="E49" s="68"/>
      <c r="F49" s="68"/>
      <c r="G49" s="139"/>
      <c r="H49" s="140"/>
      <c r="I49" s="80" t="s">
        <v>2</v>
      </c>
    </row>
    <row r="50" spans="1:9" ht="16.899999999999999" customHeight="1">
      <c r="A50" s="126"/>
      <c r="B50" s="82" t="s">
        <v>17</v>
      </c>
      <c r="C50" s="141"/>
      <c r="D50" s="142" t="s">
        <v>71</v>
      </c>
      <c r="E50" s="84"/>
      <c r="F50" s="84"/>
      <c r="G50" s="106" t="s">
        <v>20</v>
      </c>
      <c r="H50" s="143"/>
      <c r="I50" s="86"/>
    </row>
    <row r="51" spans="1:9" ht="16.899999999999999" customHeight="1">
      <c r="A51" s="126"/>
      <c r="B51" s="73"/>
      <c r="C51" s="39"/>
      <c r="D51" s="74" t="str">
        <f>D22</f>
        <v>食好D Eat Better Live Better (15 EPI)</v>
      </c>
      <c r="E51" s="38"/>
      <c r="F51" s="38"/>
      <c r="G51" s="144"/>
      <c r="H51" s="122"/>
      <c r="I51" s="86"/>
    </row>
    <row r="52" spans="1:9" s="20" customFormat="1" ht="16.899999999999999" customHeight="1" thickBot="1">
      <c r="A52" s="129">
        <v>1600</v>
      </c>
      <c r="B52" s="31" t="str">
        <f>B23</f>
        <v># 5</v>
      </c>
      <c r="C52" s="68" t="str">
        <f>C23</f>
        <v># 6</v>
      </c>
      <c r="D52" s="68" t="str">
        <f>"# " &amp; VALUE(RIGHT(C52,2)+1)</f>
        <v># 7</v>
      </c>
      <c r="E52" s="68" t="str">
        <f>"# " &amp; VALUE(RIGHT(D52,2)+1)</f>
        <v># 8</v>
      </c>
      <c r="F52" s="68" t="str">
        <f>"# " &amp; VALUE(RIGHT(E52,2)+1)</f>
        <v># 9</v>
      </c>
      <c r="G52" s="145" t="s">
        <v>111</v>
      </c>
      <c r="H52" s="58"/>
      <c r="I52" s="134">
        <v>1600</v>
      </c>
    </row>
    <row r="53" spans="1:9" ht="16.899999999999999" customHeight="1">
      <c r="A53" s="21"/>
      <c r="B53" s="146" t="s">
        <v>82</v>
      </c>
      <c r="C53" s="89" t="s">
        <v>75</v>
      </c>
      <c r="D53" s="23" t="s">
        <v>77</v>
      </c>
      <c r="E53" s="88" t="s">
        <v>104</v>
      </c>
      <c r="F53" s="89" t="s">
        <v>84</v>
      </c>
      <c r="G53" s="147"/>
      <c r="H53" s="148" t="str">
        <f>G81</f>
        <v xml:space="preserve">絕色武器 </v>
      </c>
      <c r="I53" s="76"/>
    </row>
    <row r="54" spans="1:9" ht="16.899999999999999" customHeight="1">
      <c r="A54" s="44"/>
      <c r="B54" s="149" t="s">
        <v>81</v>
      </c>
      <c r="C54" s="150" t="s">
        <v>74</v>
      </c>
      <c r="D54" s="151" t="s">
        <v>76</v>
      </c>
      <c r="E54" s="152" t="s">
        <v>103</v>
      </c>
      <c r="F54" s="153" t="s">
        <v>83</v>
      </c>
      <c r="G54" s="154"/>
      <c r="H54" s="155"/>
      <c r="I54" s="156"/>
    </row>
    <row r="55" spans="1:9" ht="16.899999999999999" customHeight="1">
      <c r="A55" s="30">
        <v>30</v>
      </c>
      <c r="B55" s="31" t="s">
        <v>135</v>
      </c>
      <c r="C55" s="33" t="s">
        <v>136</v>
      </c>
      <c r="D55" s="78" t="s">
        <v>105</v>
      </c>
      <c r="E55" s="78" t="s">
        <v>137</v>
      </c>
      <c r="F55" s="78" t="s">
        <v>102</v>
      </c>
      <c r="G55" s="157"/>
      <c r="H55" s="155"/>
      <c r="I55" s="158">
        <v>30</v>
      </c>
    </row>
    <row r="56" spans="1:9" ht="16.899999999999999" customHeight="1">
      <c r="A56" s="44"/>
      <c r="B56" s="159" t="s">
        <v>20</v>
      </c>
      <c r="C56" s="160" t="s">
        <v>87</v>
      </c>
      <c r="D56" s="37" t="s">
        <v>107</v>
      </c>
      <c r="E56" s="38"/>
      <c r="F56" s="63"/>
      <c r="G56" s="106" t="s">
        <v>20</v>
      </c>
      <c r="H56" s="161"/>
      <c r="I56" s="128"/>
    </row>
    <row r="57" spans="1:9" ht="16.899999999999999" customHeight="1">
      <c r="A57" s="44"/>
      <c r="B57" s="108" t="s">
        <v>112</v>
      </c>
      <c r="C57" s="57" t="s">
        <v>86</v>
      </c>
      <c r="D57" s="78"/>
      <c r="E57" s="152" t="s">
        <v>106</v>
      </c>
      <c r="F57" s="162"/>
      <c r="G57" s="108" t="str">
        <f>G38</f>
        <v>諸朋好友  # 5</v>
      </c>
      <c r="H57" s="143"/>
      <c r="I57" s="128"/>
    </row>
    <row r="58" spans="1:9" s="20" customFormat="1" ht="16.899999999999999" customHeight="1" thickBot="1">
      <c r="A58" s="163">
        <v>1700</v>
      </c>
      <c r="B58" s="164"/>
      <c r="C58" s="68" t="s">
        <v>97</v>
      </c>
      <c r="D58" s="33" t="s">
        <v>138</v>
      </c>
      <c r="E58" s="68" t="str">
        <f>"# " &amp; VALUE(RIGHT(D58,2)+1)</f>
        <v># 5</v>
      </c>
      <c r="F58" s="69" t="str">
        <f>"# " &amp; VALUE(RIGHT(E58,2)+1)</f>
        <v># 6</v>
      </c>
      <c r="G58" s="165"/>
      <c r="H58" s="166"/>
      <c r="I58" s="134">
        <v>1700</v>
      </c>
    </row>
    <row r="59" spans="1:9" ht="16.899999999999999" customHeight="1">
      <c r="A59" s="72"/>
      <c r="B59" s="38" t="s">
        <v>57</v>
      </c>
      <c r="C59" s="167"/>
      <c r="D59" s="88"/>
      <c r="E59" s="88"/>
      <c r="F59" s="168"/>
      <c r="G59" s="106" t="s">
        <v>20</v>
      </c>
      <c r="H59" s="127" t="s">
        <v>23</v>
      </c>
      <c r="I59" s="76"/>
    </row>
    <row r="60" spans="1:9" ht="16.899999999999999" customHeight="1">
      <c r="A60" s="126"/>
      <c r="B60" s="88"/>
      <c r="C60" s="57"/>
      <c r="D60" s="169" t="s">
        <v>56</v>
      </c>
      <c r="E60" s="6"/>
      <c r="F60" s="155"/>
      <c r="G60" s="170" t="s">
        <v>123</v>
      </c>
      <c r="H60" s="109" t="str">
        <f>H35</f>
        <v>新聞掏寶 # 258</v>
      </c>
      <c r="I60" s="128"/>
    </row>
    <row r="61" spans="1:9" ht="16.899999999999999" customHeight="1">
      <c r="A61" s="138">
        <v>30</v>
      </c>
      <c r="B61" s="68" t="s">
        <v>139</v>
      </c>
      <c r="C61" s="68" t="str">
        <f>"# " &amp; VALUE(RIGHT(B61,4)+1)</f>
        <v># 1912</v>
      </c>
      <c r="D61" s="68" t="str">
        <f>"# " &amp; VALUE(RIGHT(C61,4)+1)</f>
        <v># 1913</v>
      </c>
      <c r="E61" s="57" t="str">
        <f>"# " &amp; VALUE(RIGHT(D61,4)+1)</f>
        <v># 1914</v>
      </c>
      <c r="F61" s="69" t="str">
        <f>"# " &amp; VALUE(RIGHT(E61,4)+1)</f>
        <v># 1915</v>
      </c>
      <c r="G61" s="171"/>
      <c r="H61" s="172"/>
      <c r="I61" s="158">
        <v>30</v>
      </c>
    </row>
    <row r="62" spans="1:9" ht="16.899999999999999" customHeight="1">
      <c r="A62" s="173"/>
      <c r="B62" s="92" t="s">
        <v>98</v>
      </c>
      <c r="C62" s="75"/>
      <c r="D62" s="75"/>
      <c r="E62" s="75"/>
      <c r="F62" s="75"/>
      <c r="G62" s="174">
        <v>1745</v>
      </c>
      <c r="H62" s="283" t="s">
        <v>49</v>
      </c>
      <c r="I62" s="128"/>
    </row>
    <row r="63" spans="1:9" ht="16.899999999999999" customHeight="1">
      <c r="A63" s="126"/>
      <c r="B63" s="22"/>
      <c r="C63" s="88"/>
      <c r="D63" s="175" t="s">
        <v>140</v>
      </c>
      <c r="E63" s="169"/>
      <c r="F63" s="176"/>
      <c r="G63" s="106" t="s">
        <v>20</v>
      </c>
      <c r="H63" s="264" t="s">
        <v>173</v>
      </c>
      <c r="I63" s="128"/>
    </row>
    <row r="64" spans="1:9" s="20" customFormat="1" ht="16.899999999999999" customHeight="1" thickBot="1">
      <c r="A64" s="129">
        <v>1800</v>
      </c>
      <c r="B64" s="52" t="s">
        <v>141</v>
      </c>
      <c r="C64" s="57" t="str">
        <f>"# " &amp; VALUE(RIGHT(B64,2)+1)</f>
        <v># 19</v>
      </c>
      <c r="D64" s="57" t="str">
        <f>"# " &amp; VALUE(RIGHT(C64,2)+1)</f>
        <v># 20</v>
      </c>
      <c r="E64" s="57" t="str">
        <f>"# " &amp; VALUE(RIGHT(D64,2)+1)</f>
        <v># 21</v>
      </c>
      <c r="F64" s="57" t="str">
        <f>"# " &amp; VALUE(RIGHT(E64,2)+1)</f>
        <v># 22</v>
      </c>
      <c r="G64" s="108" t="s">
        <v>108</v>
      </c>
      <c r="H64" s="312" t="s">
        <v>44</v>
      </c>
      <c r="I64" s="134">
        <v>1800</v>
      </c>
    </row>
    <row r="65" spans="1:9" ht="16.899999999999999" customHeight="1">
      <c r="A65" s="126"/>
      <c r="B65" s="52"/>
      <c r="C65" s="57"/>
      <c r="D65" s="57"/>
      <c r="E65" s="57"/>
      <c r="F65" s="58"/>
      <c r="G65" s="678" t="s">
        <v>114</v>
      </c>
      <c r="H65" s="679"/>
      <c r="I65" s="41"/>
    </row>
    <row r="66" spans="1:9" ht="16.899999999999999" customHeight="1" thickBot="1">
      <c r="A66" s="138">
        <v>30</v>
      </c>
      <c r="B66" s="177"/>
      <c r="C66" s="42"/>
      <c r="D66" s="42"/>
      <c r="E66" s="42"/>
      <c r="F66" s="178"/>
      <c r="G66" s="179" t="s">
        <v>165</v>
      </c>
      <c r="H66" s="180" t="s">
        <v>166</v>
      </c>
      <c r="I66" s="35">
        <v>30</v>
      </c>
    </row>
    <row r="67" spans="1:9" ht="16.899999999999999" customHeight="1">
      <c r="A67" s="126"/>
      <c r="B67" s="682" t="s">
        <v>73</v>
      </c>
      <c r="C67" s="672"/>
      <c r="D67" s="672"/>
      <c r="E67" s="672"/>
      <c r="F67" s="673"/>
      <c r="G67" s="683" t="s">
        <v>36</v>
      </c>
      <c r="H67" s="684"/>
      <c r="I67" s="41"/>
    </row>
    <row r="68" spans="1:9" s="20" customFormat="1" ht="12.65" customHeight="1" thickBot="1">
      <c r="A68" s="129">
        <v>1900</v>
      </c>
      <c r="B68" s="266"/>
      <c r="C68" s="266"/>
      <c r="D68" s="266"/>
      <c r="E68" s="266"/>
      <c r="F68" s="253">
        <v>1900</v>
      </c>
      <c r="G68" s="313"/>
      <c r="H68" s="314"/>
      <c r="I68" s="181">
        <v>1900</v>
      </c>
    </row>
    <row r="69" spans="1:9" s="20" customFormat="1" ht="16.899999999999999" customHeight="1">
      <c r="A69" s="163"/>
      <c r="B69" s="267" t="s">
        <v>58</v>
      </c>
      <c r="C69" s="267" t="s">
        <v>58</v>
      </c>
      <c r="D69" s="267" t="s">
        <v>78</v>
      </c>
      <c r="E69" s="268" t="s">
        <v>100</v>
      </c>
      <c r="F69" s="269" t="s">
        <v>59</v>
      </c>
      <c r="G69" s="315" t="s">
        <v>69</v>
      </c>
      <c r="H69" s="378" t="s">
        <v>189</v>
      </c>
      <c r="I69" s="137"/>
    </row>
    <row r="70" spans="1:9" s="20" customFormat="1" ht="16.899999999999999" customHeight="1">
      <c r="A70" s="163"/>
      <c r="B70" s="270" t="s">
        <v>142</v>
      </c>
      <c r="C70" s="270" t="s">
        <v>143</v>
      </c>
      <c r="D70" s="270" t="s">
        <v>144</v>
      </c>
      <c r="E70" s="271" t="s">
        <v>145</v>
      </c>
      <c r="F70" s="272" t="s">
        <v>146</v>
      </c>
      <c r="G70" s="317" t="s">
        <v>171</v>
      </c>
      <c r="H70" s="318" t="s">
        <v>172</v>
      </c>
      <c r="I70" s="183"/>
    </row>
    <row r="71" spans="1:9" s="20" customFormat="1" ht="16.899999999999999" customHeight="1">
      <c r="A71" s="44">
        <v>30</v>
      </c>
      <c r="B71" s="273" t="s">
        <v>60</v>
      </c>
      <c r="C71" s="273" t="s">
        <v>113</v>
      </c>
      <c r="D71" s="274" t="s">
        <v>88</v>
      </c>
      <c r="E71" s="275" t="s">
        <v>99</v>
      </c>
      <c r="F71" s="276" t="s">
        <v>72</v>
      </c>
      <c r="G71" s="319" t="s">
        <v>70</v>
      </c>
      <c r="H71" s="320" t="s">
        <v>124</v>
      </c>
      <c r="I71" s="128">
        <v>30</v>
      </c>
    </row>
    <row r="72" spans="1:9" s="20" customFormat="1" ht="16.899999999999999" customHeight="1">
      <c r="A72" s="44"/>
      <c r="B72" s="277">
        <v>800653411</v>
      </c>
      <c r="C72" s="278"/>
      <c r="D72" s="279" t="s">
        <v>71</v>
      </c>
      <c r="E72" s="279"/>
      <c r="F72" s="280">
        <v>1935</v>
      </c>
      <c r="G72" s="321"/>
      <c r="H72" s="322">
        <v>1935</v>
      </c>
      <c r="I72" s="128"/>
    </row>
    <row r="73" spans="1:9" ht="16.899999999999999" customHeight="1">
      <c r="A73" s="186"/>
      <c r="B73" s="281" t="s">
        <v>51</v>
      </c>
      <c r="C73" s="258"/>
      <c r="D73" s="258"/>
      <c r="E73" s="264" t="s">
        <v>43</v>
      </c>
      <c r="F73" s="258"/>
      <c r="G73" s="258"/>
      <c r="H73" s="258"/>
      <c r="I73" s="187"/>
    </row>
    <row r="74" spans="1:9" s="20" customFormat="1" ht="16.899999999999999" customHeight="1" thickBot="1">
      <c r="A74" s="163">
        <v>2000</v>
      </c>
      <c r="B74" s="263" t="s">
        <v>147</v>
      </c>
      <c r="C74" s="260" t="str">
        <f t="shared" ref="C74:H74" si="13">"# " &amp; VALUE(RIGHT(B74,3)+1)</f>
        <v># 189</v>
      </c>
      <c r="D74" s="260" t="str">
        <f t="shared" si="13"/>
        <v># 190</v>
      </c>
      <c r="E74" s="260" t="str">
        <f t="shared" si="13"/>
        <v># 191</v>
      </c>
      <c r="F74" s="260" t="str">
        <f t="shared" si="13"/>
        <v># 192</v>
      </c>
      <c r="G74" s="260" t="str">
        <f t="shared" si="13"/>
        <v># 193</v>
      </c>
      <c r="H74" s="260" t="str">
        <f t="shared" si="13"/>
        <v># 194</v>
      </c>
      <c r="I74" s="134">
        <v>2000</v>
      </c>
    </row>
    <row r="75" spans="1:9" s="20" customFormat="1" ht="16.899999999999999" customHeight="1">
      <c r="A75" s="188"/>
      <c r="B75" s="281" t="s">
        <v>67</v>
      </c>
      <c r="C75" s="282" t="s">
        <v>22</v>
      </c>
      <c r="D75" s="283"/>
      <c r="E75" s="283" t="s">
        <v>38</v>
      </c>
      <c r="F75" s="284"/>
      <c r="G75" s="323" t="s">
        <v>167</v>
      </c>
      <c r="H75" s="324" t="s">
        <v>186</v>
      </c>
      <c r="I75" s="189"/>
    </row>
    <row r="76" spans="1:9" ht="16.899999999999999" customHeight="1">
      <c r="A76" s="44">
        <v>30</v>
      </c>
      <c r="B76" s="263" t="s">
        <v>158</v>
      </c>
      <c r="C76" s="257" t="str">
        <f>"# " &amp; VALUE(RIGHT(B76,4)+1)</f>
        <v># 2593</v>
      </c>
      <c r="D76" s="257" t="str">
        <f>"# " &amp; VALUE(RIGHT(C76,4)+1)</f>
        <v># 2594</v>
      </c>
      <c r="E76" s="257" t="str">
        <f>"# " &amp; VALUE(RIGHT(D76,4)+1)</f>
        <v># 2595</v>
      </c>
      <c r="F76" s="257" t="str">
        <f>"# " &amp; VALUE(RIGHT(E76,4)+1)</f>
        <v># 2596</v>
      </c>
      <c r="G76" s="325" t="s">
        <v>187</v>
      </c>
      <c r="H76" s="326"/>
      <c r="I76" s="35">
        <v>30</v>
      </c>
    </row>
    <row r="77" spans="1:9" ht="16.899999999999999" customHeight="1">
      <c r="A77" s="36"/>
      <c r="B77" s="281" t="s">
        <v>122</v>
      </c>
      <c r="C77" s="285"/>
      <c r="D77" s="285"/>
      <c r="E77" s="285"/>
      <c r="F77" s="285"/>
      <c r="G77" s="304"/>
      <c r="H77" s="327" t="s">
        <v>176</v>
      </c>
      <c r="I77" s="191"/>
    </row>
    <row r="78" spans="1:9" ht="16.899999999999999" customHeight="1" thickBot="1">
      <c r="A78" s="44"/>
      <c r="B78" s="261"/>
      <c r="C78" s="257"/>
      <c r="D78" s="257"/>
      <c r="E78" s="257"/>
      <c r="F78" s="257"/>
      <c r="G78" s="328"/>
      <c r="H78" s="327" t="s">
        <v>101</v>
      </c>
      <c r="I78" s="41"/>
    </row>
    <row r="79" spans="1:9" s="20" customFormat="1" ht="16.899999999999999" customHeight="1" thickBot="1">
      <c r="A79" s="192">
        <v>2100</v>
      </c>
      <c r="B79" s="263"/>
      <c r="C79" s="286"/>
      <c r="D79" s="286" t="s">
        <v>119</v>
      </c>
      <c r="E79" s="257"/>
      <c r="F79" s="257"/>
      <c r="G79" s="305"/>
      <c r="H79" s="329"/>
      <c r="I79" s="181">
        <v>2100</v>
      </c>
    </row>
    <row r="80" spans="1:9" s="20" customFormat="1" ht="16.899999999999999" customHeight="1">
      <c r="A80" s="135"/>
      <c r="B80" s="257" t="s">
        <v>184</v>
      </c>
      <c r="C80" s="287" t="str">
        <f>"# " &amp; VALUE(RIGHT(B80,2)+1)</f>
        <v># 12</v>
      </c>
      <c r="D80" s="257" t="str">
        <f>"# " &amp; VALUE(RIGHT(C80,2)+1)</f>
        <v># 13</v>
      </c>
      <c r="E80" s="257" t="str">
        <f>"# " &amp; VALUE(RIGHT(D80,2)+1)</f>
        <v># 14</v>
      </c>
      <c r="F80" s="257" t="str">
        <f>"# " &amp; VALUE(RIGHT(E80,2)+1)</f>
        <v># 15</v>
      </c>
      <c r="G80" s="305"/>
      <c r="H80" s="330" t="s">
        <v>95</v>
      </c>
      <c r="I80" s="189"/>
    </row>
    <row r="81" spans="1:9" s="20" customFormat="1" ht="16.899999999999999" customHeight="1">
      <c r="A81" s="194"/>
      <c r="B81" s="257"/>
      <c r="C81" s="257"/>
      <c r="D81" s="257"/>
      <c r="E81" s="257"/>
      <c r="F81" s="257"/>
      <c r="G81" s="331" t="s">
        <v>168</v>
      </c>
      <c r="H81" s="332"/>
      <c r="I81" s="196"/>
    </row>
    <row r="82" spans="1:9" ht="16.899999999999999" customHeight="1">
      <c r="A82" s="138">
        <v>30</v>
      </c>
      <c r="B82" s="257"/>
      <c r="C82" s="260"/>
      <c r="D82" s="257"/>
      <c r="E82" s="257"/>
      <c r="F82" s="257"/>
      <c r="G82" s="305" t="s">
        <v>169</v>
      </c>
      <c r="H82" s="333" t="s">
        <v>177</v>
      </c>
      <c r="I82" s="35">
        <v>30</v>
      </c>
    </row>
    <row r="83" spans="1:9" ht="16.899999999999999" customHeight="1">
      <c r="A83" s="126"/>
      <c r="B83" s="281" t="s">
        <v>121</v>
      </c>
      <c r="C83" s="284" t="s">
        <v>22</v>
      </c>
      <c r="D83" s="285"/>
      <c r="E83" s="285"/>
      <c r="F83" s="285"/>
      <c r="G83" s="334"/>
      <c r="H83" s="335" t="s">
        <v>92</v>
      </c>
      <c r="I83" s="41"/>
    </row>
    <row r="84" spans="1:9" ht="16.899999999999999" customHeight="1">
      <c r="A84" s="126"/>
      <c r="B84" s="261"/>
      <c r="C84" s="257"/>
      <c r="D84" s="257"/>
      <c r="E84" s="257"/>
      <c r="F84" s="257"/>
      <c r="G84" s="336"/>
      <c r="H84" s="335"/>
      <c r="I84" s="41"/>
    </row>
    <row r="85" spans="1:9" s="20" customFormat="1" ht="16.899999999999999" customHeight="1" thickBot="1">
      <c r="A85" s="129">
        <v>2200</v>
      </c>
      <c r="B85" s="263"/>
      <c r="C85" s="288"/>
      <c r="D85" s="288" t="s">
        <v>120</v>
      </c>
      <c r="E85" s="257"/>
      <c r="F85" s="257"/>
      <c r="G85" s="305"/>
      <c r="H85" s="337"/>
      <c r="I85" s="181">
        <v>2200</v>
      </c>
    </row>
    <row r="86" spans="1:9" s="20" customFormat="1" ht="16.899999999999999" customHeight="1">
      <c r="A86" s="194"/>
      <c r="B86" s="263" t="s">
        <v>85</v>
      </c>
      <c r="C86" s="287" t="str">
        <f>"# " &amp; VALUE(RIGHT(B86,2)+1)</f>
        <v># 6</v>
      </c>
      <c r="D86" s="257" t="str">
        <f>"# " &amp; VALUE(RIGHT(C86,2)+1)</f>
        <v># 7</v>
      </c>
      <c r="E86" s="257" t="str">
        <f>"# " &amp; VALUE(RIGHT(D86,2)+1)</f>
        <v># 8</v>
      </c>
      <c r="F86" s="257" t="str">
        <f>"# " &amp; VALUE(RIGHT(E86,2)+1)</f>
        <v># 9</v>
      </c>
      <c r="G86" s="305"/>
      <c r="H86" s="338"/>
      <c r="I86" s="137"/>
    </row>
    <row r="87" spans="1:9" s="20" customFormat="1" ht="16.899999999999999" customHeight="1">
      <c r="A87" s="194"/>
      <c r="B87" s="263"/>
      <c r="C87" s="257"/>
      <c r="D87" s="257"/>
      <c r="E87" s="257"/>
      <c r="F87" s="257"/>
      <c r="G87" s="339"/>
      <c r="H87" s="340" t="s">
        <v>117</v>
      </c>
      <c r="I87" s="183"/>
    </row>
    <row r="88" spans="1:9" ht="16.899999999999999" customHeight="1">
      <c r="A88" s="138">
        <v>30</v>
      </c>
      <c r="B88" s="289"/>
      <c r="C88" s="260"/>
      <c r="D88" s="260"/>
      <c r="E88" s="260"/>
      <c r="F88" s="260"/>
      <c r="G88" s="341"/>
      <c r="H88" s="342" t="s">
        <v>148</v>
      </c>
      <c r="I88" s="158">
        <v>30</v>
      </c>
    </row>
    <row r="89" spans="1:9" ht="16.899999999999999" customHeight="1">
      <c r="A89" s="173"/>
      <c r="B89" s="261">
        <v>800657285</v>
      </c>
      <c r="C89" s="290"/>
      <c r="D89" s="248"/>
      <c r="E89" s="291"/>
      <c r="F89" s="291"/>
      <c r="G89" s="267" t="s">
        <v>109</v>
      </c>
      <c r="H89" s="376" t="s">
        <v>190</v>
      </c>
      <c r="I89" s="128"/>
    </row>
    <row r="90" spans="1:9" ht="16.899999999999999" customHeight="1">
      <c r="A90" s="126"/>
      <c r="B90" s="291"/>
      <c r="C90" s="290"/>
      <c r="D90" s="264" t="s">
        <v>126</v>
      </c>
      <c r="E90" s="264"/>
      <c r="F90" s="264"/>
      <c r="G90" s="309" t="s">
        <v>116</v>
      </c>
      <c r="H90" s="343"/>
      <c r="I90" s="128"/>
    </row>
    <row r="91" spans="1:9" ht="16.899999999999999" customHeight="1">
      <c r="A91" s="126"/>
      <c r="B91" s="257" t="s">
        <v>97</v>
      </c>
      <c r="C91" s="257" t="str">
        <f>"# " &amp; VALUE(RIGHT(B91,2)+1)</f>
        <v># 7</v>
      </c>
      <c r="D91" s="257" t="str">
        <f>"# " &amp; VALUE(RIGHT(C91,2)+1)</f>
        <v># 8</v>
      </c>
      <c r="E91" s="257" t="str">
        <f>"# " &amp; VALUE(RIGHT(D91,2)+1)</f>
        <v># 9</v>
      </c>
      <c r="F91" s="257" t="str">
        <f>"# " &amp; VALUE(RIGHT(E91,2)+1)</f>
        <v># 10</v>
      </c>
      <c r="G91" s="305" t="s">
        <v>136</v>
      </c>
      <c r="H91" s="344" t="s">
        <v>174</v>
      </c>
      <c r="I91" s="128"/>
    </row>
    <row r="92" spans="1:9" ht="16.899999999999999" customHeight="1" thickBot="1">
      <c r="A92" s="129">
        <v>2300</v>
      </c>
      <c r="B92" s="260"/>
      <c r="C92" s="260"/>
      <c r="D92" s="292"/>
      <c r="E92" s="292"/>
      <c r="F92" s="292">
        <v>2300</v>
      </c>
      <c r="G92" s="308"/>
      <c r="H92" s="345" t="s">
        <v>125</v>
      </c>
      <c r="I92" s="134">
        <v>2300</v>
      </c>
    </row>
    <row r="93" spans="1:9" s="20" customFormat="1" ht="16.899999999999999" customHeight="1">
      <c r="A93" s="198"/>
      <c r="B93" s="379" t="s">
        <v>191</v>
      </c>
      <c r="C93" s="293"/>
      <c r="D93" s="257"/>
      <c r="E93" s="294"/>
      <c r="F93" s="379" t="s">
        <v>191</v>
      </c>
      <c r="G93" s="346" t="s">
        <v>48</v>
      </c>
      <c r="H93" s="347"/>
      <c r="I93" s="189"/>
    </row>
    <row r="94" spans="1:9" s="20" customFormat="1" ht="16.899999999999999" customHeight="1">
      <c r="A94" s="198"/>
      <c r="B94" s="263"/>
      <c r="C94" s="295" t="s">
        <v>41</v>
      </c>
      <c r="D94" s="296"/>
      <c r="E94" s="297" t="s">
        <v>182</v>
      </c>
      <c r="F94" s="295" t="s">
        <v>41</v>
      </c>
      <c r="G94" s="309" t="s">
        <v>170</v>
      </c>
      <c r="H94" s="347"/>
      <c r="I94" s="196"/>
    </row>
    <row r="95" spans="1:9" s="20" customFormat="1" ht="16.899999999999999" customHeight="1" thickBot="1">
      <c r="A95" s="200">
        <v>2315</v>
      </c>
      <c r="B95" s="263" t="s">
        <v>149</v>
      </c>
      <c r="C95" s="257" t="str">
        <f>"# " &amp; VALUE(RIGHT(B95,4)+1)</f>
        <v># 3799</v>
      </c>
      <c r="D95" s="257" t="str">
        <f>"# " &amp; VALUE(RIGHT(C95,4)+1)</f>
        <v># 3800</v>
      </c>
      <c r="E95" s="298"/>
      <c r="F95" s="299" t="s">
        <v>150</v>
      </c>
      <c r="G95" s="308" t="s">
        <v>45</v>
      </c>
      <c r="H95" s="347"/>
      <c r="I95" s="201">
        <v>2315</v>
      </c>
    </row>
    <row r="96" spans="1:9" ht="16.899999999999999" customHeight="1" thickBot="1">
      <c r="A96" s="30">
        <v>30</v>
      </c>
      <c r="B96" s="300"/>
      <c r="C96" s="301"/>
      <c r="D96" s="301"/>
      <c r="E96" s="302" t="s">
        <v>183</v>
      </c>
      <c r="F96" s="301"/>
      <c r="G96" s="685" t="s">
        <v>39</v>
      </c>
      <c r="H96" s="686"/>
      <c r="I96" s="203">
        <v>30</v>
      </c>
    </row>
    <row r="97" spans="1:9" ht="16.899999999999999" customHeight="1">
      <c r="A97" s="36"/>
      <c r="B97" s="263"/>
      <c r="C97" s="303"/>
      <c r="D97" s="303" t="s">
        <v>47</v>
      </c>
      <c r="E97" s="304" t="s">
        <v>17</v>
      </c>
      <c r="F97" s="303"/>
      <c r="G97" s="204" t="s">
        <v>23</v>
      </c>
      <c r="H97" s="304" t="s">
        <v>62</v>
      </c>
      <c r="I97" s="41"/>
    </row>
    <row r="98" spans="1:9" ht="16.899999999999999" customHeight="1">
      <c r="A98" s="44"/>
      <c r="B98" s="263"/>
      <c r="C98" s="258"/>
      <c r="D98" s="258"/>
      <c r="E98" s="270" t="str">
        <f>E70</f>
        <v>冲遊泰國10 #4</v>
      </c>
      <c r="F98" s="258"/>
      <c r="G98" s="108" t="str">
        <f>G41</f>
        <v>周六聊Teen谷 # 27</v>
      </c>
      <c r="H98" s="309" t="s">
        <v>178</v>
      </c>
      <c r="I98" s="41"/>
    </row>
    <row r="99" spans="1:9" ht="16.899999999999999" customHeight="1" thickBot="1">
      <c r="A99" s="44"/>
      <c r="B99" s="263"/>
      <c r="C99" s="258"/>
      <c r="D99" s="258"/>
      <c r="E99" s="305"/>
      <c r="F99" s="293">
        <v>2350</v>
      </c>
      <c r="G99" s="193"/>
      <c r="H99" s="305" t="s">
        <v>63</v>
      </c>
      <c r="I99" s="41"/>
    </row>
    <row r="100" spans="1:9" s="20" customFormat="1" ht="16.899999999999999" customHeight="1" thickBot="1">
      <c r="A100" s="11" t="s">
        <v>9</v>
      </c>
      <c r="B100" s="306"/>
      <c r="C100" s="307"/>
      <c r="D100" s="307" t="s">
        <v>42</v>
      </c>
      <c r="E100" s="308"/>
      <c r="F100" s="307"/>
      <c r="G100" s="32"/>
      <c r="H100" s="308"/>
      <c r="I100" s="43" t="s">
        <v>9</v>
      </c>
    </row>
    <row r="101" spans="1:9" ht="16.899999999999999" customHeight="1">
      <c r="A101" s="21"/>
      <c r="B101" s="205" t="s">
        <v>17</v>
      </c>
      <c r="C101" s="202"/>
      <c r="D101" s="202"/>
      <c r="E101" s="6"/>
      <c r="F101" s="202"/>
      <c r="G101" s="204" t="s">
        <v>23</v>
      </c>
      <c r="H101" s="114" t="s">
        <v>20</v>
      </c>
      <c r="I101" s="29"/>
    </row>
    <row r="102" spans="1:9" ht="16.899999999999999" customHeight="1">
      <c r="A102" s="44"/>
      <c r="B102" s="88"/>
      <c r="C102" s="6"/>
      <c r="D102" s="6" t="str">
        <f>D60</f>
        <v>兄弟幫 Big Boys Club (2505 EPI)</v>
      </c>
      <c r="F102" s="155"/>
      <c r="G102" s="206" t="str">
        <f>G70</f>
        <v>新聞透視 # 26</v>
      </c>
      <c r="H102" s="109" t="str">
        <f>H35</f>
        <v>新聞掏寶 # 258</v>
      </c>
      <c r="I102" s="41"/>
    </row>
    <row r="103" spans="1:9" ht="16.899999999999999" customHeight="1">
      <c r="A103" s="30">
        <v>30</v>
      </c>
      <c r="B103" s="68" t="str">
        <f>B61</f>
        <v># 1911</v>
      </c>
      <c r="C103" s="68" t="str">
        <f>C61</f>
        <v># 1912</v>
      </c>
      <c r="D103" s="57" t="str">
        <f>D61</f>
        <v># 1913</v>
      </c>
      <c r="E103" s="68" t="str">
        <f>E61</f>
        <v># 1914</v>
      </c>
      <c r="F103" s="68" t="str">
        <f>F61</f>
        <v># 1915</v>
      </c>
      <c r="G103" s="207"/>
      <c r="H103" s="208"/>
      <c r="I103" s="35">
        <v>30</v>
      </c>
    </row>
    <row r="104" spans="1:9" ht="16.899999999999999" customHeight="1">
      <c r="A104" s="44"/>
      <c r="B104" s="92" t="s">
        <v>17</v>
      </c>
      <c r="C104" s="38"/>
      <c r="D104" s="39"/>
      <c r="E104" s="39"/>
      <c r="F104" s="93"/>
      <c r="G104" s="182" t="s">
        <v>23</v>
      </c>
      <c r="H104" s="114" t="s">
        <v>20</v>
      </c>
      <c r="I104" s="209"/>
    </row>
    <row r="105" spans="1:9" s="20" customFormat="1" ht="16.899999999999999" customHeight="1" thickBot="1">
      <c r="A105" s="11" t="s">
        <v>10</v>
      </c>
      <c r="B105" s="210"/>
      <c r="C105" s="6"/>
      <c r="D105" s="350" t="s">
        <v>192</v>
      </c>
      <c r="F105" s="57"/>
      <c r="G105" s="211" t="s">
        <v>180</v>
      </c>
      <c r="H105" s="122" t="str">
        <f>H63</f>
        <v>財經透視 # 28</v>
      </c>
      <c r="I105" s="14" t="s">
        <v>10</v>
      </c>
    </row>
    <row r="106" spans="1:9" ht="16.899999999999999" customHeight="1">
      <c r="A106" s="112"/>
      <c r="B106" s="52" t="str">
        <f>B86</f>
        <v># 5</v>
      </c>
      <c r="C106" s="57" t="str">
        <f>"# " &amp; VALUE(RIGHT(B106,2)+1)</f>
        <v># 6</v>
      </c>
      <c r="D106" s="57" t="str">
        <f>"# " &amp; VALUE(RIGHT(C106,2)+1)</f>
        <v># 7</v>
      </c>
      <c r="E106" s="57" t="str">
        <f>"# " &amp; VALUE(RIGHT(D106,2)+1)</f>
        <v># 8</v>
      </c>
      <c r="F106" s="57" t="str">
        <f>"# " &amp; VALUE(RIGHT(E106,2)+1)</f>
        <v># 9</v>
      </c>
      <c r="G106" s="182" t="s">
        <v>23</v>
      </c>
      <c r="H106" s="114" t="s">
        <v>20</v>
      </c>
      <c r="I106" s="115"/>
    </row>
    <row r="107" spans="1:9" ht="16.899999999999999" customHeight="1">
      <c r="A107" s="212">
        <v>30</v>
      </c>
      <c r="B107" s="31"/>
      <c r="C107" s="68"/>
      <c r="D107" s="68"/>
      <c r="E107" s="68"/>
      <c r="F107" s="69"/>
      <c r="G107" s="211" t="s">
        <v>181</v>
      </c>
      <c r="H107" s="109" t="str">
        <f>H70</f>
        <v>抗戰勝利80周年 #3 (4 EPI)</v>
      </c>
      <c r="I107" s="119">
        <v>30</v>
      </c>
    </row>
    <row r="108" spans="1:9" ht="16.899999999999999" customHeight="1">
      <c r="A108" s="120"/>
      <c r="B108" s="92" t="s">
        <v>17</v>
      </c>
      <c r="C108" s="57"/>
      <c r="D108" s="39"/>
      <c r="E108" s="39"/>
      <c r="F108" s="39"/>
      <c r="G108" s="182" t="s">
        <v>23</v>
      </c>
      <c r="H108" s="127" t="s">
        <v>23</v>
      </c>
      <c r="I108" s="59"/>
    </row>
    <row r="109" spans="1:9" s="20" customFormat="1" ht="16.899999999999999" customHeight="1" thickBot="1">
      <c r="A109" s="11" t="s">
        <v>11</v>
      </c>
      <c r="B109" s="52"/>
      <c r="C109" s="88"/>
      <c r="D109" s="88" t="str">
        <f>$D$79</f>
        <v>執法者們 Prism Breaker (25 EPI)</v>
      </c>
      <c r="E109" s="57"/>
      <c r="F109" s="57"/>
      <c r="G109" s="161"/>
      <c r="H109" s="213" t="str">
        <f>H77</f>
        <v>大師兄Welcome Summer大激戰 # 4</v>
      </c>
      <c r="I109" s="43" t="s">
        <v>11</v>
      </c>
    </row>
    <row r="110" spans="1:9" ht="16.899999999999999" customHeight="1">
      <c r="A110" s="112"/>
      <c r="B110" s="52" t="str">
        <f>B80</f>
        <v># 11</v>
      </c>
      <c r="C110" s="57" t="str">
        <f>C80</f>
        <v># 12</v>
      </c>
      <c r="D110" s="57" t="str">
        <f>"# " &amp; VALUE(RIGHT(C110,2)+1)</f>
        <v># 13</v>
      </c>
      <c r="E110" s="57" t="str">
        <f>"# " &amp; VALUE(RIGHT(D110,2)+1)</f>
        <v># 14</v>
      </c>
      <c r="F110" s="57" t="str">
        <f>"# " &amp; VALUE(RIGHT(E110,2)+1)</f>
        <v># 15</v>
      </c>
      <c r="G110" s="214"/>
      <c r="H110" s="215"/>
      <c r="I110" s="50"/>
    </row>
    <row r="111" spans="1:9" ht="16.899999999999999" customHeight="1">
      <c r="A111" s="70">
        <v>30</v>
      </c>
      <c r="B111" s="60"/>
      <c r="C111" s="68"/>
      <c r="D111" s="68"/>
      <c r="E111" s="68"/>
      <c r="F111" s="57"/>
      <c r="G111" s="108"/>
      <c r="H111" s="216"/>
      <c r="I111" s="55">
        <v>30</v>
      </c>
    </row>
    <row r="112" spans="1:9" ht="16.899999999999999" customHeight="1">
      <c r="A112" s="70"/>
      <c r="B112" s="92" t="s">
        <v>17</v>
      </c>
      <c r="C112" s="184"/>
      <c r="D112" s="84" t="s">
        <v>71</v>
      </c>
      <c r="E112" s="84"/>
      <c r="F112" s="185"/>
      <c r="G112" s="193"/>
      <c r="H112" s="127" t="s">
        <v>23</v>
      </c>
      <c r="I112" s="71"/>
    </row>
    <row r="113" spans="1:9" ht="16.899999999999999" customHeight="1">
      <c r="A113" s="120"/>
      <c r="B113" s="217" t="s">
        <v>17</v>
      </c>
      <c r="C113" s="38"/>
      <c r="D113" s="38" t="str">
        <f>$E$75</f>
        <v xml:space="preserve">愛．回家之開心速遞  Lo And Behold </v>
      </c>
      <c r="E113" s="38"/>
      <c r="F113" s="38"/>
      <c r="G113" s="195" t="s">
        <v>168</v>
      </c>
      <c r="H113" s="215"/>
      <c r="I113" s="59"/>
    </row>
    <row r="114" spans="1:9" s="20" customFormat="1" ht="16.899999999999999" customHeight="1" thickBot="1">
      <c r="A114" s="11" t="s">
        <v>12</v>
      </c>
      <c r="B114" s="31" t="str">
        <f>B76</f>
        <v># 2592</v>
      </c>
      <c r="C114" s="68" t="str">
        <f t="shared" ref="C114:D114" si="14">C76</f>
        <v># 2593</v>
      </c>
      <c r="D114" s="68" t="str">
        <f t="shared" si="14"/>
        <v># 2594</v>
      </c>
      <c r="E114" s="68" t="str">
        <f t="shared" ref="E114:F114" si="15">E76</f>
        <v># 2595</v>
      </c>
      <c r="F114" s="68" t="str">
        <f t="shared" si="15"/>
        <v># 2596</v>
      </c>
      <c r="G114" s="687"/>
      <c r="H114" s="218" t="str">
        <f>H82</f>
        <v>女神配對計劃 # 6</v>
      </c>
      <c r="I114" s="43" t="s">
        <v>12</v>
      </c>
    </row>
    <row r="115" spans="1:9" ht="16.899999999999999" customHeight="1">
      <c r="A115" s="112"/>
      <c r="B115" s="217" t="s">
        <v>17</v>
      </c>
      <c r="C115" s="75"/>
      <c r="D115" s="57" t="s">
        <v>37</v>
      </c>
      <c r="E115" s="38"/>
      <c r="F115" s="38"/>
      <c r="G115" s="687"/>
      <c r="H115" s="215"/>
      <c r="I115" s="115"/>
    </row>
    <row r="116" spans="1:9" ht="16.899999999999999" customHeight="1">
      <c r="A116" s="212">
        <v>30</v>
      </c>
      <c r="B116" s="31" t="str">
        <f>B74</f>
        <v># 188</v>
      </c>
      <c r="C116" s="68" t="str">
        <f t="shared" ref="C116:E116" si="16">C74</f>
        <v># 189</v>
      </c>
      <c r="D116" s="68" t="str">
        <f t="shared" ref="D116" si="17">D74</f>
        <v># 190</v>
      </c>
      <c r="E116" s="68" t="str">
        <f t="shared" si="16"/>
        <v># 191</v>
      </c>
      <c r="F116" s="68" t="str">
        <f t="shared" ref="F116" si="18">F74</f>
        <v># 192</v>
      </c>
      <c r="G116" s="32"/>
      <c r="H116" s="219"/>
      <c r="I116" s="119">
        <v>30</v>
      </c>
    </row>
    <row r="117" spans="1:9" ht="16.899999999999999" customHeight="1">
      <c r="A117" s="70"/>
      <c r="B117" s="220" t="s">
        <v>17</v>
      </c>
      <c r="C117" s="75" t="s">
        <v>17</v>
      </c>
      <c r="D117" s="190" t="s">
        <v>17</v>
      </c>
      <c r="E117" s="37" t="s">
        <v>17</v>
      </c>
      <c r="F117" s="37" t="s">
        <v>17</v>
      </c>
      <c r="G117" s="665" t="s">
        <v>188</v>
      </c>
      <c r="H117" s="666"/>
      <c r="I117" s="107"/>
    </row>
    <row r="118" spans="1:9" s="20" customFormat="1" ht="16.899999999999999" customHeight="1" thickBot="1">
      <c r="A118" s="11" t="s">
        <v>15</v>
      </c>
      <c r="B118" s="221" t="str">
        <f>B70</f>
        <v>美食新聞報道 # 102</v>
      </c>
      <c r="C118" s="57" t="str">
        <f>$C$70</f>
        <v>美食新聞報道 # 103</v>
      </c>
      <c r="D118" s="193" t="str">
        <f>D70</f>
        <v>美食新聞報道 (*港台篇) # 8</v>
      </c>
      <c r="E118" s="193" t="str">
        <f>$E$70</f>
        <v>冲遊泰國10 #4</v>
      </c>
      <c r="F118" s="33" t="str">
        <f>F70</f>
        <v>最強生命線 # 405</v>
      </c>
      <c r="G118" s="222" t="str">
        <f>G91</f>
        <v># 9</v>
      </c>
      <c r="H118" s="197" t="str">
        <f>H88</f>
        <v># 10</v>
      </c>
      <c r="I118" s="14" t="s">
        <v>15</v>
      </c>
    </row>
    <row r="119" spans="1:9" ht="16.899999999999999" customHeight="1">
      <c r="A119" s="112"/>
      <c r="B119" s="92" t="s">
        <v>17</v>
      </c>
      <c r="C119" s="38"/>
      <c r="D119" s="39"/>
      <c r="E119" s="39"/>
      <c r="F119" s="39"/>
      <c r="G119" s="223" t="s">
        <v>37</v>
      </c>
      <c r="H119" s="224" t="s">
        <v>23</v>
      </c>
      <c r="I119" s="50"/>
    </row>
    <row r="120" spans="1:9" ht="16.899999999999999" customHeight="1">
      <c r="A120" s="212">
        <v>30</v>
      </c>
      <c r="B120" s="225"/>
      <c r="C120" s="57"/>
      <c r="D120" s="226" t="str">
        <f>D63</f>
        <v>錦心似玉 The Sword and the Brocade (45 EPI)</v>
      </c>
      <c r="E120" s="169"/>
      <c r="F120" s="169"/>
      <c r="G120" s="32" t="s">
        <v>175</v>
      </c>
      <c r="H120" s="227" t="str">
        <f>H91</f>
        <v>今晚有歌廳 # 2</v>
      </c>
      <c r="I120" s="55">
        <v>30</v>
      </c>
    </row>
    <row r="121" spans="1:9" ht="16.899999999999999" customHeight="1">
      <c r="A121" s="70"/>
      <c r="B121" s="52" t="str">
        <f>B64</f>
        <v># 18</v>
      </c>
      <c r="C121" s="57" t="str">
        <f>C64</f>
        <v># 19</v>
      </c>
      <c r="D121" s="57" t="str">
        <f>D64</f>
        <v># 20</v>
      </c>
      <c r="E121" s="57" t="str">
        <f>E64</f>
        <v># 21</v>
      </c>
      <c r="F121" s="57" t="str">
        <f>F64</f>
        <v># 22</v>
      </c>
      <c r="G121" s="182" t="s">
        <v>23</v>
      </c>
      <c r="H121" s="228" t="s">
        <v>68</v>
      </c>
      <c r="I121" s="59"/>
    </row>
    <row r="122" spans="1:9" s="20" customFormat="1" ht="16.899999999999999" customHeight="1" thickBot="1">
      <c r="A122" s="11" t="s">
        <v>13</v>
      </c>
      <c r="B122" s="60"/>
      <c r="C122" s="68"/>
      <c r="D122" s="68"/>
      <c r="E122" s="68"/>
      <c r="F122" s="68"/>
      <c r="G122" s="229" t="str">
        <f>G75</f>
        <v>一條麻甩在汕頭 # 13</v>
      </c>
      <c r="H122" s="230" t="str">
        <f>G94</f>
        <v>勁歌金榜 # 28</v>
      </c>
      <c r="I122" s="43" t="s">
        <v>13</v>
      </c>
    </row>
    <row r="123" spans="1:9" ht="16.899999999999999" customHeight="1">
      <c r="A123" s="44"/>
      <c r="B123" s="217" t="s">
        <v>17</v>
      </c>
      <c r="C123" s="75"/>
      <c r="D123" s="57" t="str">
        <f>D$41</f>
        <v>*流行都市  Big City Shop 2025</v>
      </c>
      <c r="E123" s="6"/>
      <c r="F123" s="63"/>
      <c r="G123" s="182" t="s">
        <v>23</v>
      </c>
      <c r="H123" s="231" t="s">
        <v>20</v>
      </c>
      <c r="I123" s="41"/>
    </row>
    <row r="124" spans="1:9" ht="16.899999999999999" customHeight="1">
      <c r="A124" s="44"/>
      <c r="B124" s="57" t="str">
        <f>B$42</f>
        <v># 1756</v>
      </c>
      <c r="C124" s="57" t="str">
        <f>C$42</f>
        <v># 1757</v>
      </c>
      <c r="D124" s="57" t="str">
        <f>D$42</f>
        <v># 1758</v>
      </c>
      <c r="E124" s="57" t="str">
        <f>E$42</f>
        <v># 1759</v>
      </c>
      <c r="F124" s="57" t="str">
        <f>F42</f>
        <v># 1760</v>
      </c>
      <c r="G124" s="193" t="str">
        <f>G70</f>
        <v>新聞透視 # 26</v>
      </c>
      <c r="H124" s="232"/>
      <c r="I124" s="41"/>
    </row>
    <row r="125" spans="1:9" ht="16.899999999999999" customHeight="1">
      <c r="A125" s="212" t="s">
        <v>2</v>
      </c>
      <c r="B125" s="31"/>
      <c r="C125" s="68"/>
      <c r="D125" s="68"/>
      <c r="E125" s="68"/>
      <c r="F125" s="233" t="s">
        <v>66</v>
      </c>
      <c r="H125" s="124" t="str">
        <f>H39</f>
        <v>娛樂大家 # 6</v>
      </c>
      <c r="I125" s="55" t="s">
        <v>2</v>
      </c>
    </row>
    <row r="126" spans="1:9" ht="16.899999999999999" customHeight="1">
      <c r="A126" s="70"/>
      <c r="B126" s="210" t="s">
        <v>55</v>
      </c>
      <c r="C126" s="57"/>
      <c r="D126" s="57" t="s">
        <v>54</v>
      </c>
      <c r="E126" s="57"/>
      <c r="F126" s="57"/>
      <c r="G126" s="182" t="s">
        <v>23</v>
      </c>
      <c r="H126" s="199"/>
      <c r="I126" s="71"/>
    </row>
    <row r="127" spans="1:9" ht="16.899999999999999" customHeight="1" thickBot="1">
      <c r="A127" s="234" t="s">
        <v>14</v>
      </c>
      <c r="B127" s="235" t="s">
        <v>152</v>
      </c>
      <c r="C127" s="236" t="s">
        <v>153</v>
      </c>
      <c r="D127" s="236" t="s">
        <v>154</v>
      </c>
      <c r="E127" s="236" t="s">
        <v>155</v>
      </c>
      <c r="F127" s="236" t="s">
        <v>156</v>
      </c>
      <c r="G127" s="237" t="str">
        <f>G41</f>
        <v>周六聊Teen谷 # 27</v>
      </c>
      <c r="H127" s="238"/>
      <c r="I127" s="239" t="s">
        <v>14</v>
      </c>
    </row>
    <row r="128" spans="1:9" ht="16.899999999999999" customHeight="1" thickTop="1">
      <c r="A128" s="240"/>
      <c r="B128" s="241" t="s">
        <v>134</v>
      </c>
      <c r="C128" s="6"/>
      <c r="D128" s="6"/>
      <c r="E128" s="6"/>
      <c r="F128" s="6"/>
      <c r="G128" s="6"/>
      <c r="H128" s="680">
        <f ca="1">TODAY()</f>
        <v>45861</v>
      </c>
      <c r="I128" s="681"/>
    </row>
    <row r="129" spans="2:2" ht="16.899999999999999" customHeight="1">
      <c r="B129" s="241"/>
    </row>
    <row r="130" spans="2:2" ht="16.899999999999999" customHeight="1"/>
    <row r="131" spans="2:2" ht="16.899999999999999" customHeight="1"/>
  </sheetData>
  <mergeCells count="14">
    <mergeCell ref="G65:H65"/>
    <mergeCell ref="H128:I128"/>
    <mergeCell ref="B67:F67"/>
    <mergeCell ref="G67:H67"/>
    <mergeCell ref="G96:H96"/>
    <mergeCell ref="G114:G115"/>
    <mergeCell ref="G117:H117"/>
    <mergeCell ref="G44:H44"/>
    <mergeCell ref="G26:H26"/>
    <mergeCell ref="C1:G1"/>
    <mergeCell ref="H2:I2"/>
    <mergeCell ref="B12:F12"/>
    <mergeCell ref="G11:H11"/>
    <mergeCell ref="G25:H25"/>
  </mergeCells>
  <phoneticPr fontId="0" type="noConversion"/>
  <printOptions horizontalCentered="1"/>
  <pageMargins left="0" right="0" top="0.27559055118110237" bottom="0" header="0.11811023622047245" footer="0"/>
  <pageSetup paperSize="9" scale="39" orientation="portrait" r:id="rId1"/>
  <headerFooter alignWithMargins="0"/>
  <rowBreaks count="1" manualBreakCount="1"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3D9E9-F8D0-43DA-98BA-C180E4259B21}">
  <dimension ref="A1:I131"/>
  <sheetViews>
    <sheetView zoomScale="70" zoomScaleNormal="70" workbookViewId="0">
      <pane ySplit="4" topLeftCell="A77" activePane="bottomLeft" state="frozen"/>
      <selection pane="bottomLeft" activeCell="E81" sqref="E81"/>
    </sheetView>
  </sheetViews>
  <sheetFormatPr defaultColWidth="9.453125" defaultRowHeight="15.5"/>
  <cols>
    <col min="1" max="1" width="7.6328125" style="612" customWidth="1"/>
    <col min="2" max="8" width="32.6328125" style="386" customWidth="1"/>
    <col min="9" max="9" width="7.6328125" style="613" customWidth="1"/>
    <col min="10" max="16384" width="9.453125" style="386"/>
  </cols>
  <sheetData>
    <row r="1" spans="1:9" ht="36" customHeight="1">
      <c r="A1" s="384"/>
      <c r="B1" s="385"/>
      <c r="C1" s="669" t="s">
        <v>193</v>
      </c>
      <c r="D1" s="669"/>
      <c r="E1" s="669"/>
      <c r="F1" s="669"/>
      <c r="G1" s="669"/>
      <c r="H1" s="385"/>
      <c r="I1" s="385"/>
    </row>
    <row r="2" spans="1:9" ht="17" customHeight="1" thickBot="1">
      <c r="A2" s="387" t="s">
        <v>194</v>
      </c>
      <c r="B2" s="388"/>
      <c r="C2" s="388"/>
      <c r="D2" s="383" t="s">
        <v>18</v>
      </c>
      <c r="E2" s="383"/>
      <c r="F2" s="389"/>
      <c r="G2" s="389"/>
      <c r="H2" s="670" t="s">
        <v>195</v>
      </c>
      <c r="I2" s="670"/>
    </row>
    <row r="3" spans="1:9" ht="17" customHeight="1" thickTop="1">
      <c r="A3" s="390" t="s">
        <v>19</v>
      </c>
      <c r="B3" s="391" t="s">
        <v>27</v>
      </c>
      <c r="C3" s="391" t="s">
        <v>28</v>
      </c>
      <c r="D3" s="391" t="s">
        <v>29</v>
      </c>
      <c r="E3" s="391" t="s">
        <v>196</v>
      </c>
      <c r="F3" s="391" t="s">
        <v>31</v>
      </c>
      <c r="G3" s="391" t="s">
        <v>32</v>
      </c>
      <c r="H3" s="391" t="s">
        <v>33</v>
      </c>
      <c r="I3" s="392" t="s">
        <v>19</v>
      </c>
    </row>
    <row r="4" spans="1:9" ht="17" customHeight="1" thickBot="1">
      <c r="A4" s="393"/>
      <c r="B4" s="394">
        <v>45852</v>
      </c>
      <c r="C4" s="394">
        <f t="shared" ref="C4:H4" si="0">SUM(B4+1)</f>
        <v>45853</v>
      </c>
      <c r="D4" s="395">
        <f t="shared" si="0"/>
        <v>45854</v>
      </c>
      <c r="E4" s="395">
        <f t="shared" si="0"/>
        <v>45855</v>
      </c>
      <c r="F4" s="395">
        <f t="shared" si="0"/>
        <v>45856</v>
      </c>
      <c r="G4" s="395">
        <f t="shared" si="0"/>
        <v>45857</v>
      </c>
      <c r="H4" s="395">
        <f t="shared" si="0"/>
        <v>45858</v>
      </c>
      <c r="I4" s="396"/>
    </row>
    <row r="5" spans="1:9" s="402" customFormat="1" ht="17" customHeight="1" thickBot="1">
      <c r="A5" s="397" t="s">
        <v>14</v>
      </c>
      <c r="B5" s="398"/>
      <c r="C5" s="399"/>
      <c r="D5" s="399"/>
      <c r="E5" s="399"/>
      <c r="F5" s="399"/>
      <c r="G5" s="399"/>
      <c r="H5" s="400"/>
      <c r="I5" s="401" t="s">
        <v>14</v>
      </c>
    </row>
    <row r="6" spans="1:9" ht="17" customHeight="1">
      <c r="A6" s="403"/>
      <c r="B6" s="404" t="s">
        <v>17</v>
      </c>
      <c r="C6" s="405" t="s">
        <v>17</v>
      </c>
      <c r="D6" s="406" t="str">
        <f t="shared" ref="D6:G7" si="1">C54</f>
        <v>不可能任務 Profession Impossible (Sr.2) (10 EPI)</v>
      </c>
      <c r="E6" s="407" t="str">
        <f t="shared" si="1"/>
        <v>爸知弊! 你嚟湊吖!My Papa, My Hero (10 EPI)</v>
      </c>
      <c r="F6" s="408" t="str">
        <f t="shared" si="1"/>
        <v xml:space="preserve">膽粗粗．HERE WE GO HERE WE GO, Off The Beaten Roads </v>
      </c>
      <c r="G6" s="409" t="str">
        <f t="shared" si="1"/>
        <v>DM 旅導遊 DM Me Now (10 EPI)</v>
      </c>
      <c r="H6" s="410" t="s">
        <v>17</v>
      </c>
      <c r="I6" s="411"/>
    </row>
    <row r="7" spans="1:9" ht="17" customHeight="1">
      <c r="A7" s="412">
        <v>30</v>
      </c>
      <c r="B7" s="413" t="str">
        <f>LEFT($H$63,5) &amp; " # " &amp; VALUE(RIGHT($H$63,2)-1)</f>
        <v>財經透視  # 28</v>
      </c>
      <c r="C7" s="414" t="str">
        <f>B26</f>
        <v>新聞掏寶  # 258</v>
      </c>
      <c r="D7" s="415" t="str">
        <f t="shared" si="1"/>
        <v># 10</v>
      </c>
      <c r="E7" s="414" t="str">
        <f t="shared" si="1"/>
        <v># 9</v>
      </c>
      <c r="F7" s="415" t="str">
        <f t="shared" si="1"/>
        <v># 4</v>
      </c>
      <c r="G7" s="414" t="str">
        <f t="shared" si="1"/>
        <v># 8</v>
      </c>
      <c r="H7" s="416" t="str">
        <f>D70</f>
        <v>美食新聞報道 (*港台篇) # 9</v>
      </c>
      <c r="I7" s="417">
        <v>30</v>
      </c>
    </row>
    <row r="8" spans="1:9" ht="17" customHeight="1">
      <c r="A8" s="418"/>
      <c r="B8" s="419" t="s">
        <v>17</v>
      </c>
      <c r="C8" s="420"/>
      <c r="D8" s="420"/>
      <c r="E8" s="421" t="str">
        <f>$E$73</f>
        <v>東張西望  Scoop 2025</v>
      </c>
      <c r="F8" s="420"/>
      <c r="G8" s="420" t="s">
        <v>40</v>
      </c>
      <c r="H8" s="422"/>
      <c r="I8" s="423"/>
    </row>
    <row r="9" spans="1:9" s="402" customFormat="1" ht="17" customHeight="1" thickBot="1">
      <c r="A9" s="393" t="s">
        <v>0</v>
      </c>
      <c r="B9" s="424" t="s">
        <v>197</v>
      </c>
      <c r="C9" s="424" t="str">
        <f t="shared" ref="C9:H9" si="2">"# " &amp; VALUE(RIGHT(B9,3)+1)</f>
        <v># 195</v>
      </c>
      <c r="D9" s="424" t="str">
        <f t="shared" si="2"/>
        <v># 196</v>
      </c>
      <c r="E9" s="424" t="str">
        <f t="shared" si="2"/>
        <v># 197</v>
      </c>
      <c r="F9" s="424" t="str">
        <f t="shared" si="2"/>
        <v># 198</v>
      </c>
      <c r="G9" s="424" t="str">
        <f t="shared" si="2"/>
        <v># 199</v>
      </c>
      <c r="H9" s="424" t="str">
        <f t="shared" si="2"/>
        <v># 200</v>
      </c>
      <c r="I9" s="425" t="s">
        <v>0</v>
      </c>
    </row>
    <row r="10" spans="1:9" ht="17" customHeight="1">
      <c r="A10" s="426"/>
      <c r="B10" s="244"/>
      <c r="C10" s="245"/>
      <c r="D10" s="245"/>
      <c r="E10" s="245"/>
      <c r="F10" s="246"/>
      <c r="G10" s="244"/>
      <c r="H10" s="247"/>
      <c r="I10" s="411"/>
    </row>
    <row r="11" spans="1:9" ht="17" customHeight="1">
      <c r="A11" s="412">
        <v>30</v>
      </c>
      <c r="B11" s="248"/>
      <c r="C11" s="248"/>
      <c r="D11" s="248"/>
      <c r="E11" s="248"/>
      <c r="F11" s="248"/>
      <c r="G11" s="674" t="s">
        <v>34</v>
      </c>
      <c r="H11" s="675"/>
      <c r="I11" s="417">
        <v>30</v>
      </c>
    </row>
    <row r="12" spans="1:9" ht="17" customHeight="1">
      <c r="A12" s="427"/>
      <c r="B12" s="671" t="s">
        <v>198</v>
      </c>
      <c r="C12" s="672"/>
      <c r="D12" s="672"/>
      <c r="E12" s="672"/>
      <c r="F12" s="673"/>
      <c r="G12" s="249"/>
      <c r="H12" s="250"/>
      <c r="I12" s="423"/>
    </row>
    <row r="13" spans="1:9" s="402" customFormat="1" ht="17" customHeight="1" thickBot="1">
      <c r="A13" s="428" t="s">
        <v>1</v>
      </c>
      <c r="B13" s="251"/>
      <c r="C13" s="252"/>
      <c r="D13" s="252"/>
      <c r="E13" s="252"/>
      <c r="F13" s="253"/>
      <c r="G13" s="254"/>
      <c r="H13" s="255"/>
      <c r="I13" s="425" t="s">
        <v>1</v>
      </c>
    </row>
    <row r="14" spans="1:9" ht="17" customHeight="1">
      <c r="A14" s="429"/>
      <c r="B14" s="430">
        <v>800580782</v>
      </c>
      <c r="C14" s="430"/>
      <c r="D14" s="430"/>
      <c r="E14" s="430"/>
      <c r="F14" s="430"/>
      <c r="G14" s="430"/>
      <c r="H14" s="431"/>
      <c r="I14" s="432"/>
    </row>
    <row r="15" spans="1:9" ht="17" customHeight="1">
      <c r="A15" s="433" t="s">
        <v>2</v>
      </c>
      <c r="B15" s="434"/>
      <c r="C15" s="435"/>
      <c r="D15" s="435"/>
      <c r="E15" s="375" t="s">
        <v>199</v>
      </c>
      <c r="F15" s="435"/>
      <c r="G15" s="435"/>
      <c r="H15" s="436"/>
      <c r="I15" s="437" t="s">
        <v>2</v>
      </c>
    </row>
    <row r="16" spans="1:9" ht="17" customHeight="1">
      <c r="A16" s="438"/>
      <c r="B16" s="434" t="s">
        <v>200</v>
      </c>
      <c r="C16" s="439" t="str">
        <f t="shared" ref="C16:H16" si="3">"# " &amp; VALUE(RIGHT(B16,2)+1)</f>
        <v># 2</v>
      </c>
      <c r="D16" s="439" t="str">
        <f t="shared" si="3"/>
        <v># 3</v>
      </c>
      <c r="E16" s="439" t="str">
        <f t="shared" si="3"/>
        <v># 4</v>
      </c>
      <c r="F16" s="439" t="str">
        <f t="shared" si="3"/>
        <v># 5</v>
      </c>
      <c r="G16" s="439" t="str">
        <f t="shared" si="3"/>
        <v># 6</v>
      </c>
      <c r="H16" s="440" t="str">
        <f t="shared" si="3"/>
        <v># 7</v>
      </c>
      <c r="I16" s="441"/>
    </row>
    <row r="17" spans="1:9" s="402" customFormat="1" ht="17" customHeight="1" thickBot="1">
      <c r="A17" s="428" t="s">
        <v>3</v>
      </c>
      <c r="B17" s="442" t="s">
        <v>24</v>
      </c>
      <c r="C17" s="443"/>
      <c r="D17" s="443"/>
      <c r="E17" s="443"/>
      <c r="F17" s="443"/>
      <c r="G17" s="443"/>
      <c r="H17" s="444"/>
      <c r="I17" s="425" t="s">
        <v>16</v>
      </c>
    </row>
    <row r="18" spans="1:9" s="402" customFormat="1" ht="17" customHeight="1">
      <c r="A18" s="428"/>
      <c r="B18" s="419" t="s">
        <v>17</v>
      </c>
      <c r="C18" s="420"/>
      <c r="D18" s="420"/>
      <c r="E18" s="420" t="s">
        <v>35</v>
      </c>
      <c r="F18" s="445"/>
      <c r="G18" s="446" t="s">
        <v>91</v>
      </c>
      <c r="H18" s="447" t="s">
        <v>201</v>
      </c>
      <c r="I18" s="448"/>
    </row>
    <row r="19" spans="1:9" ht="17" customHeight="1">
      <c r="A19" s="449" t="s">
        <v>2</v>
      </c>
      <c r="B19" s="413" t="s">
        <v>202</v>
      </c>
      <c r="C19" s="450" t="str">
        <f t="shared" ref="C19:F19" si="4">B76</f>
        <v># 2597</v>
      </c>
      <c r="D19" s="450" t="str">
        <f t="shared" si="4"/>
        <v># 2598</v>
      </c>
      <c r="E19" s="450" t="str">
        <f t="shared" si="4"/>
        <v># 2599</v>
      </c>
      <c r="F19" s="451" t="str">
        <f t="shared" si="4"/>
        <v># 2600</v>
      </c>
      <c r="G19" s="450" t="s">
        <v>102</v>
      </c>
      <c r="H19" s="416" t="s">
        <v>138</v>
      </c>
      <c r="I19" s="437" t="s">
        <v>2</v>
      </c>
    </row>
    <row r="20" spans="1:9" ht="17" customHeight="1">
      <c r="A20" s="452"/>
      <c r="B20" s="256" t="s">
        <v>53</v>
      </c>
      <c r="C20" s="257"/>
      <c r="D20" s="257"/>
      <c r="E20" s="257" t="s">
        <v>46</v>
      </c>
      <c r="F20" s="257"/>
      <c r="G20" s="258"/>
      <c r="H20" s="258"/>
      <c r="I20" s="453"/>
    </row>
    <row r="21" spans="1:9" s="402" customFormat="1" ht="17" customHeight="1" thickBot="1">
      <c r="A21" s="397" t="s">
        <v>4</v>
      </c>
      <c r="B21" s="259" t="s">
        <v>203</v>
      </c>
      <c r="C21" s="257" t="str">
        <f t="shared" ref="C21:H21" si="5">"# " &amp; VALUE(RIGHT(B21,4)+1)</f>
        <v># 1391</v>
      </c>
      <c r="D21" s="260" t="str">
        <f t="shared" si="5"/>
        <v># 1392</v>
      </c>
      <c r="E21" s="260" t="str">
        <f t="shared" si="5"/>
        <v># 1393</v>
      </c>
      <c r="F21" s="257" t="str">
        <f t="shared" si="5"/>
        <v># 1394</v>
      </c>
      <c r="G21" s="257" t="str">
        <f t="shared" si="5"/>
        <v># 1395</v>
      </c>
      <c r="H21" s="257" t="str">
        <f t="shared" si="5"/>
        <v># 1396</v>
      </c>
      <c r="I21" s="425" t="s">
        <v>4</v>
      </c>
    </row>
    <row r="22" spans="1:9" ht="17" customHeight="1">
      <c r="A22" s="454"/>
      <c r="B22" s="473" t="s">
        <v>17</v>
      </c>
      <c r="C22" s="420"/>
      <c r="D22" s="455" t="str">
        <f>D90</f>
        <v>食好D Eat Better Live Better (15 EPI)</v>
      </c>
      <c r="E22" s="420"/>
      <c r="F22" s="445"/>
      <c r="G22" s="419">
        <v>800566975</v>
      </c>
      <c r="H22" s="456"/>
      <c r="I22" s="457"/>
    </row>
    <row r="23" spans="1:9" ht="17" customHeight="1">
      <c r="A23" s="458" t="s">
        <v>2</v>
      </c>
      <c r="B23" s="413" t="s">
        <v>148</v>
      </c>
      <c r="C23" s="450" t="str">
        <f>B91</f>
        <v># 11</v>
      </c>
      <c r="D23" s="450" t="str">
        <f>"# " &amp; VALUE(RIGHT(C23,2)+1)</f>
        <v># 12</v>
      </c>
      <c r="E23" s="450" t="str">
        <f>"# " &amp; VALUE(RIGHT(D23,2)+1)</f>
        <v># 13</v>
      </c>
      <c r="F23" s="451" t="str">
        <f>"# " &amp; VALUE(RIGHT(E23,2)+1)</f>
        <v># 14</v>
      </c>
      <c r="G23" s="459"/>
      <c r="H23" s="460"/>
      <c r="I23" s="461" t="s">
        <v>2</v>
      </c>
    </row>
    <row r="24" spans="1:9" ht="17" customHeight="1">
      <c r="A24" s="462"/>
      <c r="B24" s="463" t="s">
        <v>17</v>
      </c>
      <c r="C24" s="464"/>
      <c r="D24" s="465" t="s">
        <v>204</v>
      </c>
      <c r="E24" s="465"/>
      <c r="F24" s="466"/>
      <c r="G24" s="459"/>
      <c r="H24" s="460"/>
      <c r="I24" s="467"/>
    </row>
    <row r="25" spans="1:9" ht="17" customHeight="1">
      <c r="A25" s="462"/>
      <c r="B25" s="468" t="s">
        <v>17</v>
      </c>
      <c r="C25" s="469" t="s">
        <v>17</v>
      </c>
      <c r="D25" s="470" t="s">
        <v>17</v>
      </c>
      <c r="E25" s="470" t="s">
        <v>17</v>
      </c>
      <c r="F25" s="470" t="s">
        <v>17</v>
      </c>
      <c r="G25" s="676" t="s">
        <v>205</v>
      </c>
      <c r="H25" s="677"/>
      <c r="I25" s="467"/>
    </row>
    <row r="26" spans="1:9" ht="17" customHeight="1">
      <c r="A26" s="462"/>
      <c r="B26" s="440" t="str">
        <f>LEFT($H$35,5) &amp; " # " &amp; VALUE(RIGHT($H$35,3)-1)</f>
        <v>新聞掏寶  # 258</v>
      </c>
      <c r="C26" s="440" t="str">
        <f>B70</f>
        <v>美食新聞報道 # 104</v>
      </c>
      <c r="D26" s="459" t="str">
        <f>C70</f>
        <v>美食新聞報道 # 105</v>
      </c>
      <c r="E26" s="459" t="str">
        <f>D70</f>
        <v>美食新聞報道 (*港台篇) # 9</v>
      </c>
      <c r="F26" s="459" t="str">
        <f>E70</f>
        <v>冲遊泰國10 #5</v>
      </c>
      <c r="G26" s="667" t="s">
        <v>206</v>
      </c>
      <c r="H26" s="668"/>
      <c r="I26" s="467"/>
    </row>
    <row r="27" spans="1:9" s="402" customFormat="1" ht="17" customHeight="1" thickBot="1">
      <c r="A27" s="471" t="s">
        <v>5</v>
      </c>
      <c r="B27" s="451"/>
      <c r="C27" s="440"/>
      <c r="D27" s="415"/>
      <c r="E27" s="415"/>
      <c r="F27" s="415"/>
      <c r="G27" s="459" t="s">
        <v>207</v>
      </c>
      <c r="H27" s="439" t="s">
        <v>208</v>
      </c>
      <c r="I27" s="472" t="s">
        <v>5</v>
      </c>
    </row>
    <row r="28" spans="1:9" ht="17" customHeight="1">
      <c r="A28" s="462"/>
      <c r="B28" s="473" t="s">
        <v>17</v>
      </c>
      <c r="C28" s="420"/>
      <c r="D28" s="421"/>
      <c r="E28" s="421"/>
      <c r="F28" s="474"/>
      <c r="G28" s="475"/>
      <c r="H28" s="460"/>
      <c r="I28" s="476"/>
    </row>
    <row r="29" spans="1:9" ht="17" customHeight="1">
      <c r="A29" s="477" t="s">
        <v>2</v>
      </c>
      <c r="B29" s="478"/>
      <c r="C29" s="479"/>
      <c r="D29" s="479" t="s">
        <v>209</v>
      </c>
      <c r="E29" s="479"/>
      <c r="F29" s="440"/>
      <c r="G29" s="480"/>
      <c r="H29" s="481"/>
      <c r="I29" s="461" t="s">
        <v>2</v>
      </c>
    </row>
    <row r="30" spans="1:9" ht="17" customHeight="1">
      <c r="A30" s="462"/>
      <c r="B30" s="434" t="s">
        <v>210</v>
      </c>
      <c r="C30" s="439" t="str">
        <f>"# " &amp; VALUE(RIGHT(C80,2)-1)</f>
        <v># 16</v>
      </c>
      <c r="D30" s="439" t="str">
        <f>"# " &amp; VALUE(RIGHT(D80,2)-1)</f>
        <v># 17</v>
      </c>
      <c r="E30" s="439" t="str">
        <f>"# " &amp; VALUE(RIGHT(E80,2)-1)</f>
        <v># 18</v>
      </c>
      <c r="F30" s="440" t="str">
        <f>E80</f>
        <v># 19</v>
      </c>
      <c r="G30" s="459"/>
      <c r="H30" s="460"/>
      <c r="I30" s="467"/>
    </row>
    <row r="31" spans="1:9" s="402" customFormat="1" ht="17" customHeight="1" thickBot="1">
      <c r="A31" s="471" t="s">
        <v>6</v>
      </c>
      <c r="B31" s="413"/>
      <c r="C31" s="450"/>
      <c r="D31" s="450"/>
      <c r="E31" s="450"/>
      <c r="F31" s="451"/>
      <c r="G31" s="482" t="s">
        <v>24</v>
      </c>
      <c r="H31" s="483"/>
      <c r="I31" s="484" t="s">
        <v>6</v>
      </c>
    </row>
    <row r="32" spans="1:9" ht="17" customHeight="1">
      <c r="A32" s="485"/>
      <c r="B32" s="473" t="s">
        <v>17</v>
      </c>
      <c r="C32" s="388"/>
      <c r="D32" s="420"/>
      <c r="E32" s="421" t="str">
        <f>$E$73</f>
        <v>東張西望  Scoop 2025</v>
      </c>
      <c r="F32" s="420"/>
      <c r="G32" s="388"/>
      <c r="H32" s="486"/>
      <c r="I32" s="453"/>
    </row>
    <row r="33" spans="1:9" ht="17" customHeight="1">
      <c r="A33" s="477" t="s">
        <v>2</v>
      </c>
      <c r="B33" s="450" t="str">
        <f>B9</f>
        <v># 194</v>
      </c>
      <c r="C33" s="450" t="str">
        <f>B74</f>
        <v># 195</v>
      </c>
      <c r="D33" s="450" t="str">
        <f>D9</f>
        <v># 196</v>
      </c>
      <c r="E33" s="450" t="str">
        <f>E9</f>
        <v># 197</v>
      </c>
      <c r="F33" s="450" t="str">
        <f>F9</f>
        <v># 198</v>
      </c>
      <c r="G33" s="450" t="str">
        <f>"# " &amp; VALUE(RIGHT(F33,3)+1)</f>
        <v># 199</v>
      </c>
      <c r="H33" s="450" t="str">
        <f>"# " &amp; VALUE(RIGHT(G33,3)+1)</f>
        <v># 200</v>
      </c>
      <c r="I33" s="437" t="s">
        <v>2</v>
      </c>
    </row>
    <row r="34" spans="1:9" ht="17" customHeight="1">
      <c r="A34" s="462"/>
      <c r="B34" s="473" t="s">
        <v>17</v>
      </c>
      <c r="C34" s="420"/>
      <c r="D34" s="439" t="s">
        <v>64</v>
      </c>
      <c r="E34" s="439"/>
      <c r="F34" s="439"/>
      <c r="G34" s="487" t="s">
        <v>20</v>
      </c>
      <c r="H34" s="310" t="s">
        <v>25</v>
      </c>
      <c r="I34" s="488"/>
    </row>
    <row r="35" spans="1:9" ht="17" customHeight="1">
      <c r="A35" s="462"/>
      <c r="B35" s="439" t="s">
        <v>211</v>
      </c>
      <c r="C35" s="439" t="str">
        <f>B61</f>
        <v># 1916</v>
      </c>
      <c r="D35" s="439" t="str">
        <f>C61</f>
        <v># 1917</v>
      </c>
      <c r="E35" s="439" t="str">
        <f>D61</f>
        <v># 1918</v>
      </c>
      <c r="F35" s="439" t="str">
        <f>E61</f>
        <v># 1919</v>
      </c>
      <c r="G35" s="489" t="s">
        <v>212</v>
      </c>
      <c r="H35" s="311" t="s">
        <v>213</v>
      </c>
      <c r="I35" s="488"/>
    </row>
    <row r="36" spans="1:9" s="402" customFormat="1" ht="17" customHeight="1" thickBot="1">
      <c r="A36" s="471" t="s">
        <v>7</v>
      </c>
      <c r="B36" s="439"/>
      <c r="C36" s="439"/>
      <c r="D36" s="450"/>
      <c r="E36" s="450"/>
      <c r="F36" s="491">
        <v>1255</v>
      </c>
      <c r="G36" s="414"/>
      <c r="H36" s="312" t="s">
        <v>26</v>
      </c>
      <c r="I36" s="396" t="s">
        <v>7</v>
      </c>
    </row>
    <row r="37" spans="1:9" ht="17" customHeight="1">
      <c r="A37" s="492"/>
      <c r="B37" s="473" t="s">
        <v>17</v>
      </c>
      <c r="C37" s="421"/>
      <c r="D37" s="421"/>
      <c r="E37" s="421" t="s">
        <v>46</v>
      </c>
      <c r="F37" s="474"/>
      <c r="G37" s="493" t="s">
        <v>94</v>
      </c>
      <c r="H37" s="494" t="s">
        <v>90</v>
      </c>
      <c r="I37" s="495"/>
    </row>
    <row r="38" spans="1:9" ht="17" customHeight="1">
      <c r="A38" s="452"/>
      <c r="B38" s="439" t="str">
        <f>B21</f>
        <v># 1390</v>
      </c>
      <c r="C38" s="439" t="str">
        <f>C21</f>
        <v># 1391</v>
      </c>
      <c r="D38" s="439" t="str">
        <f t="shared" ref="D38:F38" si="6">"# " &amp; VALUE(RIGHT(C38,4)+1)</f>
        <v># 1392</v>
      </c>
      <c r="E38" s="439" t="str">
        <f t="shared" si="6"/>
        <v># 1393</v>
      </c>
      <c r="F38" s="440" t="str">
        <f t="shared" si="6"/>
        <v># 1394</v>
      </c>
      <c r="G38" s="489" t="s">
        <v>214</v>
      </c>
      <c r="I38" s="488"/>
    </row>
    <row r="39" spans="1:9" ht="17" customHeight="1">
      <c r="A39" s="433" t="s">
        <v>2</v>
      </c>
      <c r="B39" s="450"/>
      <c r="C39" s="450"/>
      <c r="D39" s="450"/>
      <c r="E39" s="450"/>
      <c r="F39" s="496">
        <v>1320</v>
      </c>
      <c r="G39" s="497" t="s">
        <v>93</v>
      </c>
      <c r="H39" s="498" t="s">
        <v>215</v>
      </c>
      <c r="I39" s="499" t="s">
        <v>2</v>
      </c>
    </row>
    <row r="40" spans="1:9" ht="17" customHeight="1">
      <c r="A40" s="500"/>
      <c r="B40" s="261" t="s">
        <v>52</v>
      </c>
      <c r="C40" s="262"/>
      <c r="D40" s="248"/>
      <c r="E40" s="258"/>
      <c r="F40" s="258"/>
      <c r="G40" s="267" t="s">
        <v>50</v>
      </c>
      <c r="H40" s="501" t="s">
        <v>89</v>
      </c>
      <c r="I40" s="488"/>
    </row>
    <row r="41" spans="1:9" ht="17" customHeight="1" thickBot="1">
      <c r="A41" s="452"/>
      <c r="B41" s="263"/>
      <c r="C41" s="257"/>
      <c r="D41" s="264" t="s">
        <v>216</v>
      </c>
      <c r="E41" s="257"/>
      <c r="F41" s="257"/>
      <c r="G41" s="309" t="s">
        <v>217</v>
      </c>
      <c r="H41" s="501"/>
      <c r="I41" s="488"/>
    </row>
    <row r="42" spans="1:9" s="402" customFormat="1" ht="17" customHeight="1" thickBot="1">
      <c r="A42" s="503" t="s">
        <v>8</v>
      </c>
      <c r="B42" s="263" t="s">
        <v>218</v>
      </c>
      <c r="C42" s="257" t="str">
        <f>"# " &amp; VALUE(RIGHT(B42,4)+1)</f>
        <v># 1762</v>
      </c>
      <c r="D42" s="257" t="str">
        <f>"# " &amp; VALUE(RIGHT(C42,4)+1)</f>
        <v># 1763</v>
      </c>
      <c r="E42" s="257" t="str">
        <f>"# " &amp; VALUE(RIGHT(D42,4)+1)</f>
        <v># 1764</v>
      </c>
      <c r="F42" s="257" t="str">
        <f>"# " &amp; VALUE(RIGHT(E42,4)+1)</f>
        <v># 1765</v>
      </c>
      <c r="G42" s="308" t="s">
        <v>21</v>
      </c>
      <c r="H42" s="504"/>
      <c r="I42" s="396" t="s">
        <v>8</v>
      </c>
    </row>
    <row r="43" spans="1:9" ht="17" customHeight="1">
      <c r="A43" s="485"/>
      <c r="B43" s="263"/>
      <c r="C43" s="257"/>
      <c r="D43" s="257"/>
      <c r="E43" s="257"/>
      <c r="F43" s="265">
        <v>1405</v>
      </c>
      <c r="G43" s="631" t="s">
        <v>65</v>
      </c>
      <c r="H43" s="633"/>
      <c r="I43" s="476"/>
    </row>
    <row r="44" spans="1:9" ht="17" customHeight="1">
      <c r="A44" s="462"/>
      <c r="B44" s="419" t="s">
        <v>17</v>
      </c>
      <c r="C44" s="420"/>
      <c r="D44" s="420"/>
      <c r="E44" s="420" t="s">
        <v>35</v>
      </c>
      <c r="F44" s="420"/>
      <c r="G44" s="630" t="s">
        <v>395</v>
      </c>
      <c r="H44" s="629" t="s">
        <v>396</v>
      </c>
      <c r="I44" s="467"/>
    </row>
    <row r="45" spans="1:9" ht="17" customHeight="1">
      <c r="A45" s="505" t="s">
        <v>2</v>
      </c>
      <c r="B45" s="415" t="str">
        <f>B19</f>
        <v># 2596</v>
      </c>
      <c r="C45" s="439" t="str">
        <f>C19</f>
        <v># 2597</v>
      </c>
      <c r="D45" s="439" t="str">
        <f>C76</f>
        <v># 2598</v>
      </c>
      <c r="E45" s="439" t="str">
        <f>D76</f>
        <v># 2599</v>
      </c>
      <c r="F45" s="439" t="str">
        <f>E76</f>
        <v># 2600</v>
      </c>
      <c r="G45" s="632" t="s">
        <v>397</v>
      </c>
      <c r="H45" s="628" t="s">
        <v>398</v>
      </c>
      <c r="I45" s="461" t="s">
        <v>2</v>
      </c>
    </row>
    <row r="46" spans="1:9" ht="17" customHeight="1">
      <c r="A46" s="506"/>
      <c r="B46" s="473" t="s">
        <v>17</v>
      </c>
      <c r="C46" s="421"/>
      <c r="D46" s="421"/>
      <c r="E46" s="421"/>
      <c r="F46" s="421"/>
      <c r="G46" s="487" t="s">
        <v>20</v>
      </c>
      <c r="H46" s="507" t="s">
        <v>23</v>
      </c>
      <c r="I46" s="508"/>
    </row>
    <row r="47" spans="1:9" s="402" customFormat="1" ht="17" customHeight="1" thickBot="1">
      <c r="A47" s="509">
        <v>1500</v>
      </c>
      <c r="B47" s="510"/>
      <c r="C47" s="511"/>
      <c r="D47" s="511" t="s">
        <v>192</v>
      </c>
      <c r="E47" s="511"/>
      <c r="F47" s="439"/>
      <c r="G47" s="382" t="s">
        <v>219</v>
      </c>
      <c r="H47" s="512" t="str">
        <f>G75</f>
        <v>日本最美村落 # 1 (12 EPI)</v>
      </c>
      <c r="I47" s="513">
        <v>1500</v>
      </c>
    </row>
    <row r="48" spans="1:9" ht="17" customHeight="1">
      <c r="A48" s="514"/>
      <c r="B48" s="434" t="s">
        <v>136</v>
      </c>
      <c r="C48" s="439" t="str">
        <f>B86</f>
        <v># 10</v>
      </c>
      <c r="D48" s="439" t="str">
        <f>C86</f>
        <v># 11</v>
      </c>
      <c r="E48" s="439" t="str">
        <f>D86</f>
        <v># 12</v>
      </c>
      <c r="F48" s="439" t="str">
        <f>E86</f>
        <v># 13</v>
      </c>
      <c r="G48" s="515"/>
      <c r="H48" s="597" t="s">
        <v>23</v>
      </c>
      <c r="I48" s="516"/>
    </row>
    <row r="49" spans="1:9" ht="17" customHeight="1">
      <c r="A49" s="517">
        <v>30</v>
      </c>
      <c r="B49" s="413"/>
      <c r="C49" s="450"/>
      <c r="D49" s="450"/>
      <c r="E49" s="450"/>
      <c r="F49" s="450"/>
      <c r="G49" s="518"/>
      <c r="H49" s="374" t="s">
        <v>220</v>
      </c>
      <c r="I49" s="461" t="s">
        <v>2</v>
      </c>
    </row>
    <row r="50" spans="1:9" ht="17" customHeight="1">
      <c r="A50" s="506"/>
      <c r="B50" s="463" t="s">
        <v>17</v>
      </c>
      <c r="C50" s="519"/>
      <c r="D50" s="520" t="s">
        <v>204</v>
      </c>
      <c r="E50" s="465"/>
      <c r="F50" s="465"/>
      <c r="G50" s="487" t="s">
        <v>20</v>
      </c>
      <c r="H50" s="597" t="s">
        <v>23</v>
      </c>
      <c r="I50" s="467"/>
    </row>
    <row r="51" spans="1:9" ht="17" customHeight="1">
      <c r="A51" s="506"/>
      <c r="B51" s="473" t="s">
        <v>17</v>
      </c>
      <c r="C51" s="421"/>
      <c r="D51" s="455" t="str">
        <f>D22</f>
        <v>食好D Eat Better Live Better (15 EPI)</v>
      </c>
      <c r="E51" s="420"/>
      <c r="F51" s="420"/>
      <c r="G51" s="521"/>
      <c r="H51" s="480"/>
      <c r="I51" s="467"/>
    </row>
    <row r="52" spans="1:9" s="402" customFormat="1" ht="17" customHeight="1" thickBot="1">
      <c r="A52" s="509">
        <v>1600</v>
      </c>
      <c r="B52" s="413" t="str">
        <f>B23</f>
        <v># 10</v>
      </c>
      <c r="C52" s="450" t="str">
        <f>C23</f>
        <v># 11</v>
      </c>
      <c r="D52" s="450" t="str">
        <f>"# " &amp; VALUE(RIGHT(C52,2)+1)</f>
        <v># 12</v>
      </c>
      <c r="E52" s="450" t="str">
        <f>"# " &amp; VALUE(RIGHT(D52,2)+1)</f>
        <v># 13</v>
      </c>
      <c r="F52" s="450" t="str">
        <f>"# " &amp; VALUE(RIGHT(E52,2)+1)</f>
        <v># 14</v>
      </c>
      <c r="G52" s="522" t="s">
        <v>221</v>
      </c>
      <c r="H52" s="571"/>
      <c r="I52" s="513">
        <v>1600</v>
      </c>
    </row>
    <row r="53" spans="1:9" ht="17" customHeight="1">
      <c r="A53" s="403"/>
      <c r="B53" s="523" t="s">
        <v>82</v>
      </c>
      <c r="C53" s="470" t="s">
        <v>75</v>
      </c>
      <c r="D53" s="405" t="s">
        <v>77</v>
      </c>
      <c r="E53" s="469" t="s">
        <v>104</v>
      </c>
      <c r="F53" s="470" t="s">
        <v>84</v>
      </c>
      <c r="G53" s="524"/>
      <c r="H53" s="558" t="s">
        <v>222</v>
      </c>
      <c r="I53" s="457"/>
    </row>
    <row r="54" spans="1:9" ht="17" customHeight="1">
      <c r="A54" s="426"/>
      <c r="B54" s="525" t="s">
        <v>223</v>
      </c>
      <c r="C54" s="526" t="s">
        <v>224</v>
      </c>
      <c r="D54" s="527" t="s">
        <v>225</v>
      </c>
      <c r="E54" s="528" t="s">
        <v>226</v>
      </c>
      <c r="F54" s="529" t="s">
        <v>227</v>
      </c>
      <c r="G54" s="530"/>
      <c r="H54" s="409"/>
      <c r="I54" s="532"/>
    </row>
    <row r="55" spans="1:9" ht="16.75" customHeight="1">
      <c r="A55" s="412">
        <v>30</v>
      </c>
      <c r="B55" s="413" t="s">
        <v>228</v>
      </c>
      <c r="C55" s="415" t="s">
        <v>148</v>
      </c>
      <c r="D55" s="459" t="s">
        <v>136</v>
      </c>
      <c r="E55" s="459" t="s">
        <v>138</v>
      </c>
      <c r="F55" s="459" t="s">
        <v>105</v>
      </c>
      <c r="G55" s="533"/>
      <c r="H55" s="373"/>
      <c r="I55" s="534">
        <v>30</v>
      </c>
    </row>
    <row r="56" spans="1:9" ht="17" customHeight="1">
      <c r="A56" s="426"/>
      <c r="B56" s="535" t="s">
        <v>20</v>
      </c>
      <c r="C56" s="536" t="s">
        <v>229</v>
      </c>
      <c r="D56" s="419" t="s">
        <v>107</v>
      </c>
      <c r="E56" s="420"/>
      <c r="F56" s="445"/>
      <c r="G56" s="487" t="s">
        <v>20</v>
      </c>
      <c r="H56" s="597" t="s">
        <v>23</v>
      </c>
      <c r="I56" s="508"/>
    </row>
    <row r="57" spans="1:9" ht="17" customHeight="1">
      <c r="A57" s="426"/>
      <c r="B57" s="489" t="s">
        <v>212</v>
      </c>
      <c r="C57" s="439" t="s">
        <v>86</v>
      </c>
      <c r="D57" s="459"/>
      <c r="E57" s="528" t="s">
        <v>230</v>
      </c>
      <c r="F57" s="537"/>
      <c r="G57" s="489" t="str">
        <f>G38</f>
        <v>諸朋好友  # 6</v>
      </c>
      <c r="H57" s="489" t="s">
        <v>231</v>
      </c>
      <c r="I57" s="508"/>
    </row>
    <row r="58" spans="1:9" s="402" customFormat="1" ht="17" customHeight="1" thickBot="1">
      <c r="A58" s="538">
        <v>1700</v>
      </c>
      <c r="B58" s="539"/>
      <c r="C58" s="450" t="s">
        <v>102</v>
      </c>
      <c r="D58" s="415" t="s">
        <v>102</v>
      </c>
      <c r="E58" s="450" t="str">
        <f>"# " &amp; VALUE(RIGHT(D58,2)+1)</f>
        <v># 8</v>
      </c>
      <c r="F58" s="451" t="str">
        <f>"# " &amp; VALUE(RIGHT(E58,2)+1)</f>
        <v># 9</v>
      </c>
      <c r="G58" s="540"/>
      <c r="H58" s="541"/>
      <c r="I58" s="513">
        <v>1700</v>
      </c>
    </row>
    <row r="59" spans="1:9" ht="17" customHeight="1">
      <c r="A59" s="454"/>
      <c r="B59" s="420" t="s">
        <v>57</v>
      </c>
      <c r="C59" s="542"/>
      <c r="D59" s="469"/>
      <c r="E59" s="469"/>
      <c r="F59" s="543"/>
      <c r="G59" s="487" t="s">
        <v>20</v>
      </c>
      <c r="H59" s="507" t="s">
        <v>23</v>
      </c>
      <c r="I59" s="457"/>
    </row>
    <row r="60" spans="1:9" ht="17" customHeight="1">
      <c r="A60" s="506"/>
      <c r="B60" s="469"/>
      <c r="C60" s="439"/>
      <c r="D60" s="544" t="s">
        <v>56</v>
      </c>
      <c r="E60" s="388"/>
      <c r="F60" s="531"/>
      <c r="G60" s="545" t="s">
        <v>232</v>
      </c>
      <c r="H60" s="490" t="str">
        <f>H35</f>
        <v>新聞掏寶 # 259</v>
      </c>
      <c r="I60" s="508"/>
    </row>
    <row r="61" spans="1:9" ht="17" customHeight="1">
      <c r="A61" s="517">
        <v>30</v>
      </c>
      <c r="B61" s="450" t="s">
        <v>233</v>
      </c>
      <c r="C61" s="450" t="str">
        <f>"# " &amp; VALUE(RIGHT(B61,4)+1)</f>
        <v># 1917</v>
      </c>
      <c r="D61" s="450" t="str">
        <f>"# " &amp; VALUE(RIGHT(C61,4)+1)</f>
        <v># 1918</v>
      </c>
      <c r="E61" s="439" t="str">
        <f>"# " &amp; VALUE(RIGHT(D61,4)+1)</f>
        <v># 1919</v>
      </c>
      <c r="F61" s="451" t="str">
        <f>"# " &amp; VALUE(RIGHT(E61,4)+1)</f>
        <v># 1920</v>
      </c>
      <c r="G61" s="546"/>
      <c r="H61" s="547"/>
      <c r="I61" s="534">
        <v>30</v>
      </c>
    </row>
    <row r="62" spans="1:9" ht="17" customHeight="1">
      <c r="A62" s="548"/>
      <c r="B62" s="473" t="s">
        <v>98</v>
      </c>
      <c r="C62" s="456"/>
      <c r="D62" s="456"/>
      <c r="E62" s="456"/>
      <c r="F62" s="456"/>
      <c r="G62" s="549">
        <v>1745</v>
      </c>
      <c r="H62" s="283" t="s">
        <v>49</v>
      </c>
      <c r="I62" s="508"/>
    </row>
    <row r="63" spans="1:9" ht="17" customHeight="1">
      <c r="A63" s="506"/>
      <c r="B63" s="404"/>
      <c r="C63" s="469"/>
      <c r="D63" s="550" t="s">
        <v>140</v>
      </c>
      <c r="E63" s="544"/>
      <c r="F63" s="551"/>
      <c r="G63" s="487" t="s">
        <v>20</v>
      </c>
      <c r="H63" s="264" t="s">
        <v>234</v>
      </c>
      <c r="I63" s="508"/>
    </row>
    <row r="64" spans="1:9" s="402" customFormat="1" ht="17" customHeight="1" thickBot="1">
      <c r="A64" s="509">
        <v>1800</v>
      </c>
      <c r="B64" s="434" t="s">
        <v>235</v>
      </c>
      <c r="C64" s="439" t="str">
        <f>"# " &amp; VALUE(RIGHT(B64,2)+1)</f>
        <v># 24</v>
      </c>
      <c r="D64" s="439" t="str">
        <f>"# " &amp; VALUE(RIGHT(C64,2)+1)</f>
        <v># 25</v>
      </c>
      <c r="E64" s="439" t="str">
        <f>"# " &amp; VALUE(RIGHT(D64,2)+1)</f>
        <v># 26</v>
      </c>
      <c r="F64" s="439" t="str">
        <f>"# " &amp; VALUE(RIGHT(E64,2)+1)</f>
        <v># 27</v>
      </c>
      <c r="G64" s="489" t="s">
        <v>236</v>
      </c>
      <c r="H64" s="312" t="s">
        <v>44</v>
      </c>
      <c r="I64" s="513">
        <v>1800</v>
      </c>
    </row>
    <row r="65" spans="1:9" ht="17" customHeight="1">
      <c r="A65" s="506"/>
      <c r="B65" s="434"/>
      <c r="C65" s="439"/>
      <c r="D65" s="439"/>
      <c r="E65" s="439"/>
      <c r="F65" s="440"/>
      <c r="G65" s="678" t="s">
        <v>237</v>
      </c>
      <c r="H65" s="679"/>
      <c r="I65" s="423"/>
    </row>
    <row r="66" spans="1:9" ht="17" customHeight="1" thickBot="1">
      <c r="A66" s="517">
        <v>30</v>
      </c>
      <c r="B66" s="552"/>
      <c r="C66" s="424"/>
      <c r="D66" s="424"/>
      <c r="E66" s="424"/>
      <c r="F66" s="553"/>
      <c r="G66" s="554" t="s">
        <v>238</v>
      </c>
      <c r="H66" s="555" t="s">
        <v>239</v>
      </c>
      <c r="I66" s="417">
        <v>30</v>
      </c>
    </row>
    <row r="67" spans="1:9" ht="17" customHeight="1">
      <c r="A67" s="506"/>
      <c r="B67" s="682" t="s">
        <v>240</v>
      </c>
      <c r="C67" s="672"/>
      <c r="D67" s="672"/>
      <c r="E67" s="672"/>
      <c r="F67" s="673"/>
      <c r="G67" s="683" t="s">
        <v>241</v>
      </c>
      <c r="H67" s="684"/>
      <c r="I67" s="423"/>
    </row>
    <row r="68" spans="1:9" s="402" customFormat="1" ht="12.65" customHeight="1" thickBot="1">
      <c r="A68" s="509">
        <v>1900</v>
      </c>
      <c r="B68" s="266"/>
      <c r="C68" s="266"/>
      <c r="D68" s="266"/>
      <c r="E68" s="266"/>
      <c r="F68" s="253">
        <v>1900</v>
      </c>
      <c r="G68" s="313"/>
      <c r="H68" s="314"/>
      <c r="I68" s="556">
        <v>1900</v>
      </c>
    </row>
    <row r="69" spans="1:9" s="402" customFormat="1" ht="17" customHeight="1">
      <c r="A69" s="538"/>
      <c r="B69" s="267" t="s">
        <v>58</v>
      </c>
      <c r="C69" s="267" t="s">
        <v>58</v>
      </c>
      <c r="D69" s="267" t="s">
        <v>78</v>
      </c>
      <c r="E69" s="268" t="s">
        <v>100</v>
      </c>
      <c r="F69" s="269" t="s">
        <v>59</v>
      </c>
      <c r="G69" s="315" t="s">
        <v>69</v>
      </c>
      <c r="H69" s="316" t="s">
        <v>242</v>
      </c>
      <c r="I69" s="516"/>
    </row>
    <row r="70" spans="1:9" s="402" customFormat="1" ht="17" customHeight="1">
      <c r="A70" s="538"/>
      <c r="B70" s="270" t="s">
        <v>243</v>
      </c>
      <c r="C70" s="270" t="s">
        <v>244</v>
      </c>
      <c r="D70" s="270" t="s">
        <v>245</v>
      </c>
      <c r="E70" s="271" t="s">
        <v>246</v>
      </c>
      <c r="F70" s="272" t="s">
        <v>247</v>
      </c>
      <c r="G70" s="317" t="s">
        <v>248</v>
      </c>
      <c r="H70" s="318" t="s">
        <v>249</v>
      </c>
      <c r="I70" s="559"/>
    </row>
    <row r="71" spans="1:9" s="402" customFormat="1" ht="17" customHeight="1">
      <c r="A71" s="426">
        <v>30</v>
      </c>
      <c r="B71" s="273" t="s">
        <v>60</v>
      </c>
      <c r="C71" s="273" t="s">
        <v>113</v>
      </c>
      <c r="D71" s="274" t="s">
        <v>88</v>
      </c>
      <c r="E71" s="275" t="s">
        <v>99</v>
      </c>
      <c r="F71" s="276" t="s">
        <v>250</v>
      </c>
      <c r="G71" s="319" t="s">
        <v>70</v>
      </c>
      <c r="H71" s="320" t="s">
        <v>124</v>
      </c>
      <c r="I71" s="508">
        <v>30</v>
      </c>
    </row>
    <row r="72" spans="1:9" s="402" customFormat="1" ht="17" customHeight="1">
      <c r="A72" s="426"/>
      <c r="B72" s="277">
        <v>800653411</v>
      </c>
      <c r="C72" s="278"/>
      <c r="D72" s="279" t="s">
        <v>204</v>
      </c>
      <c r="E72" s="279"/>
      <c r="F72" s="280">
        <v>1935</v>
      </c>
      <c r="G72" s="321"/>
      <c r="H72" s="322">
        <v>1935</v>
      </c>
      <c r="I72" s="508"/>
    </row>
    <row r="73" spans="1:9" ht="17" customHeight="1">
      <c r="A73" s="563"/>
      <c r="B73" s="281" t="s">
        <v>51</v>
      </c>
      <c r="C73" s="258"/>
      <c r="D73" s="258"/>
      <c r="E73" s="264" t="s">
        <v>251</v>
      </c>
      <c r="F73" s="258"/>
      <c r="G73" s="258"/>
      <c r="H73" s="258"/>
      <c r="I73" s="564"/>
    </row>
    <row r="74" spans="1:9" s="402" customFormat="1" ht="17" customHeight="1" thickBot="1">
      <c r="A74" s="538">
        <v>2000</v>
      </c>
      <c r="B74" s="263" t="s">
        <v>252</v>
      </c>
      <c r="C74" s="260" t="str">
        <f t="shared" ref="C74:H74" si="7">"# " &amp; VALUE(RIGHT(B74,3)+1)</f>
        <v># 196</v>
      </c>
      <c r="D74" s="260" t="str">
        <f t="shared" si="7"/>
        <v># 197</v>
      </c>
      <c r="E74" s="260" t="str">
        <f t="shared" si="7"/>
        <v># 198</v>
      </c>
      <c r="F74" s="260" t="str">
        <f t="shared" si="7"/>
        <v># 199</v>
      </c>
      <c r="G74" s="260" t="str">
        <f t="shared" si="7"/>
        <v># 200</v>
      </c>
      <c r="H74" s="260" t="str">
        <f t="shared" si="7"/>
        <v># 201</v>
      </c>
      <c r="I74" s="513">
        <v>2000</v>
      </c>
    </row>
    <row r="75" spans="1:9" s="402" customFormat="1" ht="17" customHeight="1">
      <c r="A75" s="565"/>
      <c r="B75" s="281" t="s">
        <v>67</v>
      </c>
      <c r="C75" s="282" t="s">
        <v>22</v>
      </c>
      <c r="D75" s="283"/>
      <c r="E75" s="283" t="s">
        <v>253</v>
      </c>
      <c r="F75" s="284"/>
      <c r="G75" s="651" t="s">
        <v>328</v>
      </c>
      <c r="H75" s="653" t="s">
        <v>399</v>
      </c>
      <c r="I75" s="567"/>
    </row>
    <row r="76" spans="1:9" ht="17" customHeight="1">
      <c r="A76" s="426">
        <v>30</v>
      </c>
      <c r="B76" s="263" t="s">
        <v>254</v>
      </c>
      <c r="C76" s="257" t="str">
        <f>"# " &amp; VALUE(RIGHT(B76,4)+1)</f>
        <v># 2598</v>
      </c>
      <c r="D76" s="257" t="str">
        <f>"# " &amp; VALUE(RIGHT(C76,4)+1)</f>
        <v># 2599</v>
      </c>
      <c r="E76" s="257" t="str">
        <f>"# " &amp; VALUE(RIGHT(D76,4)+1)</f>
        <v># 2600</v>
      </c>
      <c r="F76" s="257" t="str">
        <f>"# " &amp; VALUE(RIGHT(E76,4)+1)</f>
        <v># 2601</v>
      </c>
      <c r="G76" s="650" t="s">
        <v>400</v>
      </c>
      <c r="H76" s="649"/>
      <c r="I76" s="417">
        <v>30</v>
      </c>
    </row>
    <row r="77" spans="1:9" ht="17" customHeight="1">
      <c r="A77" s="418"/>
      <c r="B77" s="281" t="s">
        <v>122</v>
      </c>
      <c r="C77" s="285"/>
      <c r="D77" s="285"/>
      <c r="E77" s="285"/>
      <c r="F77" s="285"/>
      <c r="G77" s="652" t="s">
        <v>401</v>
      </c>
      <c r="H77" s="648" t="s">
        <v>402</v>
      </c>
      <c r="I77" s="569"/>
    </row>
    <row r="78" spans="1:9" ht="17" customHeight="1" thickBot="1">
      <c r="A78" s="426"/>
      <c r="B78" s="261"/>
      <c r="C78" s="257"/>
      <c r="D78" s="257"/>
      <c r="E78" s="257"/>
      <c r="F78" s="257"/>
      <c r="G78" s="647" t="s">
        <v>403</v>
      </c>
      <c r="H78" s="646" t="s">
        <v>404</v>
      </c>
      <c r="I78" s="423"/>
    </row>
    <row r="79" spans="1:9" s="402" customFormat="1" ht="17" customHeight="1" thickBot="1">
      <c r="A79" s="570">
        <v>2100</v>
      </c>
      <c r="B79" s="263"/>
      <c r="C79" s="286"/>
      <c r="D79" s="286" t="s">
        <v>209</v>
      </c>
      <c r="E79" s="257"/>
      <c r="F79" s="257"/>
      <c r="G79" s="645" t="s">
        <v>405</v>
      </c>
      <c r="H79" s="644"/>
      <c r="I79" s="556">
        <v>2100</v>
      </c>
    </row>
    <row r="80" spans="1:9" s="402" customFormat="1" ht="17" customHeight="1">
      <c r="A80" s="514"/>
      <c r="B80" s="257" t="s">
        <v>258</v>
      </c>
      <c r="C80" s="287" t="str">
        <f>"# " &amp; VALUE(RIGHT(B80,2)+1)</f>
        <v># 17</v>
      </c>
      <c r="D80" s="257" t="str">
        <f>"# " &amp; VALUE(RIGHT(C80,2)+1)</f>
        <v># 18</v>
      </c>
      <c r="E80" s="257" t="str">
        <f>"# " &amp; VALUE(RIGHT(D80,2)+1)</f>
        <v># 19</v>
      </c>
      <c r="F80" s="257" t="str">
        <f>"# " &amp; VALUE(RIGHT(E80,2)+1)</f>
        <v># 20</v>
      </c>
      <c r="G80" s="304" t="s">
        <v>259</v>
      </c>
      <c r="H80" s="330" t="s">
        <v>95</v>
      </c>
      <c r="I80" s="567"/>
    </row>
    <row r="81" spans="1:9" s="402" customFormat="1" ht="17" customHeight="1">
      <c r="A81" s="572"/>
      <c r="B81" s="257"/>
      <c r="C81" s="257"/>
      <c r="D81" s="257"/>
      <c r="E81" s="257"/>
      <c r="F81" s="257"/>
      <c r="G81" s="331"/>
      <c r="H81" s="332"/>
      <c r="I81" s="574"/>
    </row>
    <row r="82" spans="1:9" ht="17" customHeight="1">
      <c r="A82" s="517">
        <v>30</v>
      </c>
      <c r="B82" s="257"/>
      <c r="C82" s="260"/>
      <c r="D82" s="257"/>
      <c r="E82" s="257"/>
      <c r="F82" s="257"/>
      <c r="G82" s="270" t="s">
        <v>222</v>
      </c>
      <c r="H82" s="333" t="s">
        <v>260</v>
      </c>
      <c r="I82" s="417">
        <v>30</v>
      </c>
    </row>
    <row r="83" spans="1:9" ht="17" customHeight="1">
      <c r="A83" s="506"/>
      <c r="B83" s="281" t="s">
        <v>121</v>
      </c>
      <c r="C83" s="284" t="s">
        <v>22</v>
      </c>
      <c r="D83" s="285"/>
      <c r="E83" s="285"/>
      <c r="F83" s="285"/>
      <c r="G83" s="305" t="s">
        <v>261</v>
      </c>
      <c r="H83" s="335" t="s">
        <v>92</v>
      </c>
      <c r="I83" s="423"/>
    </row>
    <row r="84" spans="1:9" ht="17" customHeight="1">
      <c r="A84" s="506"/>
      <c r="B84" s="261"/>
      <c r="C84" s="257"/>
      <c r="D84" s="257"/>
      <c r="E84" s="257"/>
      <c r="F84" s="257"/>
      <c r="G84" s="336"/>
      <c r="H84" s="335"/>
      <c r="I84" s="423"/>
    </row>
    <row r="85" spans="1:9" s="402" customFormat="1" ht="17" customHeight="1" thickBot="1">
      <c r="A85" s="509">
        <v>2200</v>
      </c>
      <c r="B85" s="263"/>
      <c r="C85" s="288"/>
      <c r="D85" s="288" t="s">
        <v>192</v>
      </c>
      <c r="E85" s="257"/>
      <c r="F85" s="257"/>
      <c r="G85" s="305"/>
      <c r="H85" s="337"/>
      <c r="I85" s="556">
        <v>2200</v>
      </c>
    </row>
    <row r="86" spans="1:9" s="402" customFormat="1" ht="17" customHeight="1">
      <c r="A86" s="572"/>
      <c r="B86" s="263" t="s">
        <v>148</v>
      </c>
      <c r="C86" s="287" t="str">
        <f>"# " &amp; VALUE(RIGHT(B86,2)+1)</f>
        <v># 11</v>
      </c>
      <c r="D86" s="257" t="str">
        <f>"# " &amp; VALUE(RIGHT(C86,2)+1)</f>
        <v># 12</v>
      </c>
      <c r="E86" s="257" t="str">
        <f>"# " &amp; VALUE(RIGHT(D86,2)+1)</f>
        <v># 13</v>
      </c>
      <c r="F86" s="257" t="str">
        <f>"# " &amp; VALUE(RIGHT(E86,2)+1)</f>
        <v># 14</v>
      </c>
      <c r="G86" s="657" t="s">
        <v>109</v>
      </c>
      <c r="H86" s="656"/>
      <c r="I86" s="372"/>
    </row>
    <row r="87" spans="1:9" s="402" customFormat="1" ht="17" customHeight="1">
      <c r="A87" s="572"/>
      <c r="B87" s="263"/>
      <c r="C87" s="257"/>
      <c r="D87" s="257"/>
      <c r="E87" s="257"/>
      <c r="F87" s="257"/>
      <c r="G87" s="688" t="s">
        <v>406</v>
      </c>
      <c r="H87" s="689"/>
      <c r="I87" s="371"/>
    </row>
    <row r="88" spans="1:9" ht="17" customHeight="1">
      <c r="A88" s="517">
        <v>30</v>
      </c>
      <c r="B88" s="289"/>
      <c r="C88" s="260"/>
      <c r="D88" s="260"/>
      <c r="E88" s="260"/>
      <c r="F88" s="260"/>
      <c r="G88" s="655" t="s">
        <v>407</v>
      </c>
      <c r="H88" s="654" t="s">
        <v>408</v>
      </c>
      <c r="I88" s="370">
        <v>30</v>
      </c>
    </row>
    <row r="89" spans="1:9" ht="17" customHeight="1">
      <c r="A89" s="548"/>
      <c r="B89" s="261">
        <v>800657285</v>
      </c>
      <c r="C89" s="290"/>
      <c r="D89" s="248"/>
      <c r="E89" s="291"/>
      <c r="F89" s="291"/>
      <c r="G89" s="267" t="s">
        <v>262</v>
      </c>
      <c r="H89" s="369" t="s">
        <v>263</v>
      </c>
      <c r="I89" s="508"/>
    </row>
    <row r="90" spans="1:9" ht="17" customHeight="1">
      <c r="A90" s="506"/>
      <c r="B90" s="291"/>
      <c r="C90" s="290"/>
      <c r="D90" s="264" t="s">
        <v>264</v>
      </c>
      <c r="E90" s="264"/>
      <c r="F90" s="264"/>
      <c r="G90" s="309" t="s">
        <v>231</v>
      </c>
      <c r="H90" s="343"/>
      <c r="I90" s="508"/>
    </row>
    <row r="91" spans="1:9" ht="17" customHeight="1">
      <c r="A91" s="506"/>
      <c r="B91" s="257" t="s">
        <v>184</v>
      </c>
      <c r="C91" s="257" t="str">
        <f>"# " &amp; VALUE(RIGHT(B91,2)+1)</f>
        <v># 12</v>
      </c>
      <c r="D91" s="257" t="str">
        <f>"# " &amp; VALUE(RIGHT(C91,2)+1)</f>
        <v># 13</v>
      </c>
      <c r="E91" s="257" t="str">
        <f>"# " &amp; VALUE(RIGHT(D91,2)+1)</f>
        <v># 14</v>
      </c>
      <c r="F91" s="257" t="str">
        <f>"# " &amp; VALUE(RIGHT(E91,2)+1)</f>
        <v># 15</v>
      </c>
      <c r="G91" s="305" t="s">
        <v>265</v>
      </c>
      <c r="H91" s="344" t="s">
        <v>266</v>
      </c>
      <c r="I91" s="508"/>
    </row>
    <row r="92" spans="1:9" ht="17" customHeight="1" thickBot="1">
      <c r="A92" s="509">
        <v>2300</v>
      </c>
      <c r="B92" s="260"/>
      <c r="C92" s="260"/>
      <c r="D92" s="292"/>
      <c r="E92" s="292"/>
      <c r="F92" s="292">
        <v>2300</v>
      </c>
      <c r="G92" s="308"/>
      <c r="H92" s="345" t="s">
        <v>125</v>
      </c>
      <c r="I92" s="513">
        <v>2300</v>
      </c>
    </row>
    <row r="93" spans="1:9" s="402" customFormat="1" ht="17" customHeight="1">
      <c r="A93" s="575"/>
      <c r="B93" s="261" t="s">
        <v>267</v>
      </c>
      <c r="C93" s="293"/>
      <c r="D93" s="257"/>
      <c r="E93" s="294"/>
      <c r="F93" s="261" t="s">
        <v>267</v>
      </c>
      <c r="G93" s="346" t="s">
        <v>48</v>
      </c>
      <c r="H93" s="347"/>
      <c r="I93" s="567"/>
    </row>
    <row r="94" spans="1:9" s="402" customFormat="1" ht="17" customHeight="1">
      <c r="A94" s="575"/>
      <c r="B94" s="263"/>
      <c r="C94" s="295" t="s">
        <v>268</v>
      </c>
      <c r="D94" s="296"/>
      <c r="E94" s="297" t="s">
        <v>182</v>
      </c>
      <c r="F94" s="295" t="s">
        <v>268</v>
      </c>
      <c r="G94" s="309" t="s">
        <v>269</v>
      </c>
      <c r="H94" s="347"/>
      <c r="I94" s="574"/>
    </row>
    <row r="95" spans="1:9" s="402" customFormat="1" ht="17" customHeight="1" thickBot="1">
      <c r="A95" s="577">
        <v>2315</v>
      </c>
      <c r="B95" s="263" t="s">
        <v>270</v>
      </c>
      <c r="C95" s="257" t="str">
        <f>"# " &amp; VALUE(RIGHT(B95,4)+1)</f>
        <v># 3803</v>
      </c>
      <c r="D95" s="257" t="str">
        <f>"# " &amp; VALUE(RIGHT(C95,4)+1)</f>
        <v># 3804</v>
      </c>
      <c r="E95" s="298"/>
      <c r="F95" s="299" t="s">
        <v>271</v>
      </c>
      <c r="G95" s="308" t="s">
        <v>45</v>
      </c>
      <c r="H95" s="347"/>
      <c r="I95" s="578">
        <v>2315</v>
      </c>
    </row>
    <row r="96" spans="1:9" ht="17" customHeight="1" thickBot="1">
      <c r="A96" s="412">
        <v>30</v>
      </c>
      <c r="B96" s="300"/>
      <c r="C96" s="301"/>
      <c r="D96" s="301"/>
      <c r="E96" s="302" t="s">
        <v>183</v>
      </c>
      <c r="F96" s="301"/>
      <c r="G96" s="685" t="s">
        <v>182</v>
      </c>
      <c r="H96" s="686"/>
      <c r="I96" s="580">
        <v>30</v>
      </c>
    </row>
    <row r="97" spans="1:9" ht="17" customHeight="1">
      <c r="A97" s="418"/>
      <c r="B97" s="263"/>
      <c r="C97" s="303"/>
      <c r="D97" s="303" t="s">
        <v>47</v>
      </c>
      <c r="E97" s="568" t="s">
        <v>17</v>
      </c>
      <c r="F97" s="303"/>
      <c r="G97" s="581" t="s">
        <v>23</v>
      </c>
      <c r="H97" s="304" t="s">
        <v>62</v>
      </c>
      <c r="I97" s="423"/>
    </row>
    <row r="98" spans="1:9" ht="17" customHeight="1">
      <c r="A98" s="426"/>
      <c r="B98" s="263"/>
      <c r="C98" s="258"/>
      <c r="D98" s="258"/>
      <c r="E98" s="558" t="str">
        <f>E70</f>
        <v>冲遊泰國10 #5</v>
      </c>
      <c r="F98" s="258"/>
      <c r="G98" s="489" t="str">
        <f>G41</f>
        <v>周六聊Teen谷 # 28</v>
      </c>
      <c r="H98" s="309" t="s">
        <v>272</v>
      </c>
      <c r="I98" s="423"/>
    </row>
    <row r="99" spans="1:9" ht="17" customHeight="1" thickBot="1">
      <c r="A99" s="426"/>
      <c r="B99" s="263"/>
      <c r="C99" s="258"/>
      <c r="D99" s="258"/>
      <c r="E99" s="571"/>
      <c r="F99" s="293">
        <v>2350</v>
      </c>
      <c r="G99" s="571"/>
      <c r="H99" s="305" t="s">
        <v>63</v>
      </c>
      <c r="I99" s="423"/>
    </row>
    <row r="100" spans="1:9" s="402" customFormat="1" ht="17" customHeight="1" thickBot="1">
      <c r="A100" s="393" t="s">
        <v>9</v>
      </c>
      <c r="B100" s="348"/>
      <c r="C100" s="307"/>
      <c r="D100" s="307" t="s">
        <v>42</v>
      </c>
      <c r="E100" s="414"/>
      <c r="F100" s="307"/>
      <c r="G100" s="414"/>
      <c r="H100" s="308"/>
      <c r="I100" s="425" t="s">
        <v>9</v>
      </c>
    </row>
    <row r="101" spans="1:9" ht="17" customHeight="1">
      <c r="A101" s="403"/>
      <c r="B101" s="582" t="s">
        <v>17</v>
      </c>
      <c r="C101" s="579"/>
      <c r="D101" s="579"/>
      <c r="E101" s="388"/>
      <c r="F101" s="579"/>
      <c r="G101" s="581" t="s">
        <v>23</v>
      </c>
      <c r="H101" s="494" t="s">
        <v>20</v>
      </c>
      <c r="I101" s="411"/>
    </row>
    <row r="102" spans="1:9" ht="17" customHeight="1">
      <c r="A102" s="426"/>
      <c r="B102" s="469"/>
      <c r="C102" s="388"/>
      <c r="D102" s="388" t="str">
        <f>D60</f>
        <v>兄弟幫 Big Boys Club (2505 EPI)</v>
      </c>
      <c r="F102" s="531"/>
      <c r="G102" s="583" t="str">
        <f>G70</f>
        <v>新聞透視 # 27</v>
      </c>
      <c r="H102" s="490" t="str">
        <f>H35</f>
        <v>新聞掏寶 # 259</v>
      </c>
      <c r="I102" s="423"/>
    </row>
    <row r="103" spans="1:9" ht="17" customHeight="1">
      <c r="A103" s="412">
        <v>30</v>
      </c>
      <c r="B103" s="450" t="str">
        <f>B61</f>
        <v># 1916</v>
      </c>
      <c r="C103" s="450" t="str">
        <f>C61</f>
        <v># 1917</v>
      </c>
      <c r="D103" s="439" t="str">
        <f>D61</f>
        <v># 1918</v>
      </c>
      <c r="E103" s="450" t="str">
        <f>E61</f>
        <v># 1919</v>
      </c>
      <c r="F103" s="450" t="str">
        <f>F61</f>
        <v># 1920</v>
      </c>
      <c r="G103" s="584"/>
      <c r="H103" s="585"/>
      <c r="I103" s="417">
        <v>30</v>
      </c>
    </row>
    <row r="104" spans="1:9" ht="17" customHeight="1">
      <c r="A104" s="426"/>
      <c r="B104" s="473" t="s">
        <v>17</v>
      </c>
      <c r="C104" s="420"/>
      <c r="D104" s="421"/>
      <c r="E104" s="421"/>
      <c r="F104" s="474"/>
      <c r="G104" s="557" t="s">
        <v>23</v>
      </c>
      <c r="H104" s="494" t="s">
        <v>20</v>
      </c>
      <c r="I104" s="586"/>
    </row>
    <row r="105" spans="1:9" s="402" customFormat="1" ht="17" customHeight="1" thickBot="1">
      <c r="A105" s="393" t="s">
        <v>10</v>
      </c>
      <c r="B105" s="587"/>
      <c r="C105" s="388"/>
      <c r="D105" s="614" t="s">
        <v>192</v>
      </c>
      <c r="F105" s="439"/>
      <c r="G105" s="588" t="s">
        <v>273</v>
      </c>
      <c r="H105" s="502" t="str">
        <f>H63</f>
        <v>財經透視 # 29</v>
      </c>
      <c r="I105" s="396" t="s">
        <v>10</v>
      </c>
    </row>
    <row r="106" spans="1:9" ht="17" customHeight="1">
      <c r="A106" s="492"/>
      <c r="B106" s="434" t="str">
        <f>B86</f>
        <v># 10</v>
      </c>
      <c r="C106" s="439" t="str">
        <f>"# " &amp; VALUE(RIGHT(B106,2)+1)</f>
        <v># 11</v>
      </c>
      <c r="D106" s="439" t="str">
        <f>"# " &amp; VALUE(RIGHT(C106,2)+1)</f>
        <v># 12</v>
      </c>
      <c r="E106" s="439" t="str">
        <f>"# " &amp; VALUE(RIGHT(D106,2)+1)</f>
        <v># 13</v>
      </c>
      <c r="F106" s="439" t="str">
        <f>"# " &amp; VALUE(RIGHT(E106,2)+1)</f>
        <v># 14</v>
      </c>
      <c r="G106" s="557" t="s">
        <v>23</v>
      </c>
      <c r="H106" s="494" t="s">
        <v>20</v>
      </c>
      <c r="I106" s="495"/>
    </row>
    <row r="107" spans="1:9" ht="17" customHeight="1">
      <c r="A107" s="589">
        <v>30</v>
      </c>
      <c r="B107" s="413"/>
      <c r="C107" s="450"/>
      <c r="D107" s="450"/>
      <c r="E107" s="450"/>
      <c r="F107" s="451"/>
      <c r="G107" s="588" t="s">
        <v>274</v>
      </c>
      <c r="H107" s="490" t="str">
        <f>H70</f>
        <v>抗戰勝利80周年 #4 (4 EPI)</v>
      </c>
      <c r="I107" s="499">
        <v>30</v>
      </c>
    </row>
    <row r="108" spans="1:9" ht="17" customHeight="1">
      <c r="A108" s="500"/>
      <c r="B108" s="473" t="s">
        <v>17</v>
      </c>
      <c r="C108" s="439"/>
      <c r="D108" s="421"/>
      <c r="E108" s="421"/>
      <c r="F108" s="421"/>
      <c r="G108" s="557" t="s">
        <v>23</v>
      </c>
      <c r="H108" s="507" t="s">
        <v>23</v>
      </c>
      <c r="I108" s="441"/>
    </row>
    <row r="109" spans="1:9" s="402" customFormat="1" ht="17" customHeight="1" thickBot="1">
      <c r="A109" s="393" t="s">
        <v>11</v>
      </c>
      <c r="B109" s="434"/>
      <c r="C109" s="469"/>
      <c r="D109" s="469" t="str">
        <f>$D$79</f>
        <v>執法者們 Prism Breaker (25 EPI)</v>
      </c>
      <c r="E109" s="439"/>
      <c r="F109" s="439"/>
      <c r="G109" s="368" t="str">
        <f>G78</f>
        <v>玩轉澳門加倍Fun #1</v>
      </c>
      <c r="H109" s="576" t="str">
        <f>H77</f>
        <v>聲秀 序曲 # 1</v>
      </c>
      <c r="I109" s="425" t="s">
        <v>11</v>
      </c>
    </row>
    <row r="110" spans="1:9" ht="17" customHeight="1">
      <c r="A110" s="492"/>
      <c r="B110" s="434" t="str">
        <f>B80</f>
        <v># 16</v>
      </c>
      <c r="C110" s="439" t="str">
        <f>C80</f>
        <v># 17</v>
      </c>
      <c r="D110" s="439" t="str">
        <f>"# " &amp; VALUE(RIGHT(C110,2)+1)</f>
        <v># 18</v>
      </c>
      <c r="E110" s="439" t="str">
        <f>"# " &amp; VALUE(RIGHT(D110,2)+1)</f>
        <v># 19</v>
      </c>
      <c r="F110" s="439" t="str">
        <f>"# " &amp; VALUE(RIGHT(E110,2)+1)</f>
        <v># 20</v>
      </c>
      <c r="G110" s="557" t="s">
        <v>23</v>
      </c>
      <c r="H110" s="590"/>
      <c r="I110" s="432"/>
    </row>
    <row r="111" spans="1:9" ht="17" customHeight="1">
      <c r="A111" s="452">
        <v>30</v>
      </c>
      <c r="B111" s="442"/>
      <c r="C111" s="450"/>
      <c r="D111" s="450"/>
      <c r="E111" s="450"/>
      <c r="F111" s="439"/>
      <c r="G111" s="489"/>
      <c r="H111" s="591"/>
      <c r="I111" s="437">
        <v>30</v>
      </c>
    </row>
    <row r="112" spans="1:9" ht="17" customHeight="1">
      <c r="A112" s="452"/>
      <c r="B112" s="473" t="s">
        <v>17</v>
      </c>
      <c r="C112" s="561"/>
      <c r="D112" s="465" t="s">
        <v>204</v>
      </c>
      <c r="E112" s="465"/>
      <c r="F112" s="562"/>
      <c r="G112" s="571" t="str">
        <f>G82</f>
        <v>奇情谷 #1</v>
      </c>
      <c r="H112" s="507" t="s">
        <v>23</v>
      </c>
      <c r="I112" s="453"/>
    </row>
    <row r="113" spans="1:9" ht="17" customHeight="1">
      <c r="A113" s="500"/>
      <c r="B113" s="592" t="s">
        <v>17</v>
      </c>
      <c r="C113" s="420"/>
      <c r="D113" s="420" t="str">
        <f>$E$75</f>
        <v xml:space="preserve">愛．回家之開心速遞  Lo And Behold </v>
      </c>
      <c r="E113" s="420"/>
      <c r="F113" s="420"/>
      <c r="G113" s="573"/>
      <c r="H113" s="590"/>
      <c r="I113" s="441"/>
    </row>
    <row r="114" spans="1:9" s="402" customFormat="1" ht="17" customHeight="1" thickBot="1">
      <c r="A114" s="393" t="s">
        <v>12</v>
      </c>
      <c r="B114" s="413" t="str">
        <f>B76</f>
        <v># 2597</v>
      </c>
      <c r="C114" s="450" t="str">
        <f t="shared" ref="C114:F114" si="8">C76</f>
        <v># 2598</v>
      </c>
      <c r="D114" s="450" t="str">
        <f t="shared" si="8"/>
        <v># 2599</v>
      </c>
      <c r="E114" s="450" t="str">
        <f t="shared" si="8"/>
        <v># 2600</v>
      </c>
      <c r="F114" s="450" t="str">
        <f t="shared" si="8"/>
        <v># 2601</v>
      </c>
      <c r="G114" s="373"/>
      <c r="H114" s="593" t="str">
        <f>H82</f>
        <v>女神配對計劃 # 7</v>
      </c>
      <c r="I114" s="425" t="s">
        <v>12</v>
      </c>
    </row>
    <row r="115" spans="1:9" ht="17" customHeight="1">
      <c r="A115" s="492"/>
      <c r="B115" s="592" t="s">
        <v>17</v>
      </c>
      <c r="C115" s="456"/>
      <c r="D115" s="439" t="s">
        <v>275</v>
      </c>
      <c r="E115" s="420"/>
      <c r="F115" s="420"/>
      <c r="G115" s="557" t="s">
        <v>23</v>
      </c>
      <c r="H115" s="590"/>
      <c r="I115" s="495"/>
    </row>
    <row r="116" spans="1:9" ht="17" customHeight="1">
      <c r="A116" s="589">
        <v>30</v>
      </c>
      <c r="B116" s="413" t="str">
        <f>B74</f>
        <v># 195</v>
      </c>
      <c r="C116" s="450" t="str">
        <f t="shared" ref="C116:F116" si="9">C74</f>
        <v># 196</v>
      </c>
      <c r="D116" s="450" t="str">
        <f t="shared" si="9"/>
        <v># 197</v>
      </c>
      <c r="E116" s="450" t="str">
        <f t="shared" si="9"/>
        <v># 198</v>
      </c>
      <c r="F116" s="450" t="str">
        <f t="shared" si="9"/>
        <v># 199</v>
      </c>
      <c r="G116" s="560" t="s">
        <v>231</v>
      </c>
      <c r="H116" s="594"/>
      <c r="I116" s="499">
        <v>30</v>
      </c>
    </row>
    <row r="117" spans="1:9" ht="17" customHeight="1">
      <c r="A117" s="452"/>
      <c r="B117" s="595" t="s">
        <v>17</v>
      </c>
      <c r="C117" s="456" t="s">
        <v>17</v>
      </c>
      <c r="D117" s="568" t="s">
        <v>17</v>
      </c>
      <c r="E117" s="419" t="s">
        <v>17</v>
      </c>
      <c r="F117" s="419" t="s">
        <v>17</v>
      </c>
      <c r="G117" s="690" t="s">
        <v>409</v>
      </c>
      <c r="H117" s="691"/>
      <c r="I117" s="488"/>
    </row>
    <row r="118" spans="1:9" s="402" customFormat="1" ht="17" customHeight="1" thickBot="1">
      <c r="A118" s="393" t="s">
        <v>15</v>
      </c>
      <c r="B118" s="596" t="str">
        <f>B70</f>
        <v>美食新聞報道 # 104</v>
      </c>
      <c r="C118" s="439" t="str">
        <f>$C$70</f>
        <v>美食新聞報道 # 105</v>
      </c>
      <c r="D118" s="571" t="str">
        <f>D70</f>
        <v>美食新聞報道 (*港台篇) # 9</v>
      </c>
      <c r="E118" s="571" t="str">
        <f>$E$70</f>
        <v>冲遊泰國10 #5</v>
      </c>
      <c r="F118" s="415" t="str">
        <f>F70</f>
        <v>最強生命線 # 406</v>
      </c>
      <c r="G118" s="659" t="s">
        <v>407</v>
      </c>
      <c r="H118" s="658" t="s">
        <v>408</v>
      </c>
      <c r="I118" s="396" t="s">
        <v>15</v>
      </c>
    </row>
    <row r="119" spans="1:9" ht="17" customHeight="1">
      <c r="A119" s="492"/>
      <c r="B119" s="473" t="s">
        <v>17</v>
      </c>
      <c r="C119" s="420"/>
      <c r="D119" s="421"/>
      <c r="E119" s="421"/>
      <c r="F119" s="421"/>
      <c r="G119" s="643" t="s">
        <v>275</v>
      </c>
      <c r="H119" s="642" t="s">
        <v>410</v>
      </c>
      <c r="I119" s="432"/>
    </row>
    <row r="120" spans="1:9" ht="17" customHeight="1">
      <c r="A120" s="589">
        <v>30</v>
      </c>
      <c r="B120" s="598"/>
      <c r="C120" s="439"/>
      <c r="D120" s="599" t="str">
        <f>D63</f>
        <v>錦心似玉 The Sword and the Brocade (45 EPI)</v>
      </c>
      <c r="E120" s="544"/>
      <c r="F120" s="544"/>
      <c r="G120" s="632" t="s">
        <v>411</v>
      </c>
      <c r="H120" s="641" t="s">
        <v>412</v>
      </c>
      <c r="I120" s="437">
        <v>30</v>
      </c>
    </row>
    <row r="121" spans="1:9" ht="17" customHeight="1">
      <c r="A121" s="452"/>
      <c r="B121" s="434" t="str">
        <f>B64</f>
        <v># 23</v>
      </c>
      <c r="C121" s="439" t="str">
        <f>C64</f>
        <v># 24</v>
      </c>
      <c r="D121" s="439" t="str">
        <f>D64</f>
        <v># 25</v>
      </c>
      <c r="E121" s="439" t="str">
        <f>E64</f>
        <v># 26</v>
      </c>
      <c r="F121" s="439" t="str">
        <f>F64</f>
        <v># 27</v>
      </c>
      <c r="G121" s="640" t="s">
        <v>410</v>
      </c>
      <c r="H121" s="639" t="s">
        <v>413</v>
      </c>
      <c r="I121" s="441"/>
    </row>
    <row r="122" spans="1:9" s="402" customFormat="1" ht="17" customHeight="1" thickBot="1">
      <c r="A122" s="393" t="s">
        <v>13</v>
      </c>
      <c r="B122" s="442"/>
      <c r="C122" s="450"/>
      <c r="D122" s="450"/>
      <c r="E122" s="450"/>
      <c r="F122" s="450"/>
      <c r="G122" s="638" t="s">
        <v>414</v>
      </c>
      <c r="H122" s="637" t="s">
        <v>415</v>
      </c>
      <c r="I122" s="425" t="s">
        <v>13</v>
      </c>
    </row>
    <row r="123" spans="1:9" ht="17" customHeight="1">
      <c r="A123" s="426"/>
      <c r="B123" s="592" t="s">
        <v>17</v>
      </c>
      <c r="C123" s="456"/>
      <c r="D123" s="439" t="str">
        <f>D$41</f>
        <v>*流行都市  Big City Shop 2025</v>
      </c>
      <c r="E123" s="388"/>
      <c r="F123" s="445"/>
      <c r="G123" s="557" t="s">
        <v>23</v>
      </c>
      <c r="H123" s="601" t="s">
        <v>20</v>
      </c>
      <c r="I123" s="423"/>
    </row>
    <row r="124" spans="1:9" ht="17" customHeight="1">
      <c r="A124" s="426"/>
      <c r="B124" s="439" t="str">
        <f>B$42</f>
        <v># 1761</v>
      </c>
      <c r="C124" s="439" t="str">
        <f>C$42</f>
        <v># 1762</v>
      </c>
      <c r="D124" s="439" t="str">
        <f>D$42</f>
        <v># 1763</v>
      </c>
      <c r="E124" s="439" t="str">
        <f>E$42</f>
        <v># 1764</v>
      </c>
      <c r="F124" s="439" t="str">
        <f>F42</f>
        <v># 1765</v>
      </c>
      <c r="G124" s="571" t="str">
        <f>G70</f>
        <v>新聞透視 # 27</v>
      </c>
      <c r="H124" s="602"/>
      <c r="I124" s="423"/>
    </row>
    <row r="125" spans="1:9" ht="17" customHeight="1">
      <c r="A125" s="589" t="s">
        <v>2</v>
      </c>
      <c r="B125" s="413"/>
      <c r="C125" s="450"/>
      <c r="D125" s="450"/>
      <c r="E125" s="450"/>
      <c r="F125" s="603" t="s">
        <v>66</v>
      </c>
      <c r="H125" s="504" t="str">
        <f>H39</f>
        <v>娛樂大家 # 7</v>
      </c>
      <c r="I125" s="437" t="s">
        <v>2</v>
      </c>
    </row>
    <row r="126" spans="1:9" ht="17" customHeight="1">
      <c r="A126" s="452"/>
      <c r="B126" s="587" t="s">
        <v>55</v>
      </c>
      <c r="C126" s="439"/>
      <c r="D126" s="439" t="s">
        <v>54</v>
      </c>
      <c r="E126" s="439"/>
      <c r="F126" s="439"/>
      <c r="G126" s="557" t="s">
        <v>23</v>
      </c>
      <c r="H126" s="576"/>
      <c r="I126" s="453"/>
    </row>
    <row r="127" spans="1:9" ht="17" customHeight="1" thickBot="1">
      <c r="A127" s="604" t="s">
        <v>14</v>
      </c>
      <c r="B127" s="605" t="s">
        <v>276</v>
      </c>
      <c r="C127" s="606" t="s">
        <v>277</v>
      </c>
      <c r="D127" s="606" t="s">
        <v>278</v>
      </c>
      <c r="E127" s="606" t="s">
        <v>279</v>
      </c>
      <c r="F127" s="606" t="s">
        <v>280</v>
      </c>
      <c r="G127" s="607" t="str">
        <f>G41</f>
        <v>周六聊Teen谷 # 28</v>
      </c>
      <c r="H127" s="608"/>
      <c r="I127" s="609" t="s">
        <v>14</v>
      </c>
    </row>
    <row r="128" spans="1:9" ht="17" customHeight="1" thickTop="1">
      <c r="A128" s="610"/>
      <c r="B128" s="611" t="s">
        <v>281</v>
      </c>
      <c r="C128" s="388"/>
      <c r="D128" s="388"/>
      <c r="E128" s="388"/>
      <c r="F128" s="388"/>
      <c r="G128" s="388"/>
      <c r="H128" s="680">
        <f ca="1">TODAY()</f>
        <v>45861</v>
      </c>
      <c r="I128" s="681"/>
    </row>
    <row r="129" spans="2:2" ht="17" customHeight="1">
      <c r="B129" s="611"/>
    </row>
    <row r="130" spans="2:2" ht="17" customHeight="1"/>
    <row r="131" spans="2:2" ht="17" customHeight="1"/>
  </sheetData>
  <mergeCells count="13">
    <mergeCell ref="H128:I128"/>
    <mergeCell ref="G65:H65"/>
    <mergeCell ref="B67:F67"/>
    <mergeCell ref="G67:H67"/>
    <mergeCell ref="G96:H96"/>
    <mergeCell ref="G26:H26"/>
    <mergeCell ref="G87:H87"/>
    <mergeCell ref="G117:H117"/>
    <mergeCell ref="C1:G1"/>
    <mergeCell ref="H2:I2"/>
    <mergeCell ref="G11:H11"/>
    <mergeCell ref="B12:F12"/>
    <mergeCell ref="G25:H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A0B42-6675-4246-9E26-6D2474652E2D}">
  <dimension ref="A1:I131"/>
  <sheetViews>
    <sheetView zoomScale="70" zoomScaleNormal="70" workbookViewId="0">
      <pane ySplit="4" topLeftCell="A80" activePane="bottomLeft" state="frozen"/>
      <selection pane="bottomLeft" activeCell="F99" sqref="F99"/>
    </sheetView>
  </sheetViews>
  <sheetFormatPr defaultColWidth="9.453125" defaultRowHeight="15.5"/>
  <cols>
    <col min="1" max="1" width="7.6328125" style="612" customWidth="1"/>
    <col min="2" max="8" width="32.6328125" style="386" customWidth="1"/>
    <col min="9" max="9" width="7.6328125" style="613" customWidth="1"/>
    <col min="10" max="16384" width="9.453125" style="386"/>
  </cols>
  <sheetData>
    <row r="1" spans="1:9" ht="36" customHeight="1">
      <c r="A1" s="384"/>
      <c r="B1" s="385"/>
      <c r="C1" s="669" t="s">
        <v>282</v>
      </c>
      <c r="D1" s="669"/>
      <c r="E1" s="669"/>
      <c r="F1" s="669"/>
      <c r="G1" s="669"/>
      <c r="H1" s="385"/>
      <c r="I1" s="385"/>
    </row>
    <row r="2" spans="1:9" ht="17" customHeight="1" thickBot="1">
      <c r="A2" s="387" t="s">
        <v>283</v>
      </c>
      <c r="B2" s="388"/>
      <c r="C2" s="388"/>
      <c r="D2" s="383" t="s">
        <v>18</v>
      </c>
      <c r="E2" s="383"/>
      <c r="F2" s="389"/>
      <c r="G2" s="389"/>
      <c r="H2" s="670" t="s">
        <v>284</v>
      </c>
      <c r="I2" s="670"/>
    </row>
    <row r="3" spans="1:9" ht="17" customHeight="1" thickTop="1">
      <c r="A3" s="390" t="s">
        <v>19</v>
      </c>
      <c r="B3" s="391" t="s">
        <v>27</v>
      </c>
      <c r="C3" s="391" t="s">
        <v>28</v>
      </c>
      <c r="D3" s="391" t="s">
        <v>29</v>
      </c>
      <c r="E3" s="391" t="s">
        <v>196</v>
      </c>
      <c r="F3" s="391" t="s">
        <v>31</v>
      </c>
      <c r="G3" s="391" t="s">
        <v>32</v>
      </c>
      <c r="H3" s="391" t="s">
        <v>33</v>
      </c>
      <c r="I3" s="392" t="s">
        <v>19</v>
      </c>
    </row>
    <row r="4" spans="1:9" ht="17" customHeight="1" thickBot="1">
      <c r="A4" s="393"/>
      <c r="B4" s="394">
        <v>45859</v>
      </c>
      <c r="C4" s="394">
        <f t="shared" ref="C4:H4" si="0">SUM(B4+1)</f>
        <v>45860</v>
      </c>
      <c r="D4" s="395">
        <f t="shared" si="0"/>
        <v>45861</v>
      </c>
      <c r="E4" s="395">
        <f t="shared" si="0"/>
        <v>45862</v>
      </c>
      <c r="F4" s="395">
        <f t="shared" si="0"/>
        <v>45863</v>
      </c>
      <c r="G4" s="395">
        <f t="shared" si="0"/>
        <v>45864</v>
      </c>
      <c r="H4" s="395">
        <f t="shared" si="0"/>
        <v>45865</v>
      </c>
      <c r="I4" s="396"/>
    </row>
    <row r="5" spans="1:9" s="402" customFormat="1" ht="17" customHeight="1" thickBot="1">
      <c r="A5" s="397" t="s">
        <v>14</v>
      </c>
      <c r="B5" s="398"/>
      <c r="C5" s="399"/>
      <c r="D5" s="399"/>
      <c r="E5" s="399"/>
      <c r="F5" s="399"/>
      <c r="G5" s="399"/>
      <c r="H5" s="400"/>
      <c r="I5" s="401" t="s">
        <v>14</v>
      </c>
    </row>
    <row r="6" spans="1:9" ht="17" customHeight="1">
      <c r="A6" s="403"/>
      <c r="B6" s="404" t="s">
        <v>17</v>
      </c>
      <c r="C6" s="405" t="s">
        <v>17</v>
      </c>
      <c r="D6" s="406" t="str">
        <f t="shared" ref="D6:G7" si="1">C54</f>
        <v>不可能任務 Profession Impossible (Sr.3) (3 EPI)</v>
      </c>
      <c r="E6" s="407" t="str">
        <f t="shared" si="1"/>
        <v>爸知弊! 你嚟湊吖!My Papa, My Hero (10 EPI)</v>
      </c>
      <c r="F6" s="408" t="str">
        <f t="shared" si="1"/>
        <v xml:space="preserve">膽粗粗．HERE WE GO    HERE WE GO, Off The Beaten Roads </v>
      </c>
      <c r="G6" s="409" t="str">
        <f t="shared" si="1"/>
        <v>DM 旅導遊 DM Me Now (10 EPI)</v>
      </c>
      <c r="H6" s="410" t="s">
        <v>17</v>
      </c>
      <c r="I6" s="411"/>
    </row>
    <row r="7" spans="1:9" ht="17" customHeight="1">
      <c r="A7" s="412">
        <v>30</v>
      </c>
      <c r="B7" s="413" t="str">
        <f>LEFT($H$63,5) &amp; " # " &amp; VALUE(RIGHT($H$63,2)-1)</f>
        <v>財經透視  # 29</v>
      </c>
      <c r="C7" s="414" t="str">
        <f>B26</f>
        <v>新聞掏寶  # 259</v>
      </c>
      <c r="D7" s="415" t="str">
        <f t="shared" si="1"/>
        <v># 1</v>
      </c>
      <c r="E7" s="414" t="str">
        <f t="shared" si="1"/>
        <v># 10</v>
      </c>
      <c r="F7" s="415" t="str">
        <f t="shared" si="1"/>
        <v># 5</v>
      </c>
      <c r="G7" s="414" t="str">
        <f t="shared" si="1"/>
        <v># 9</v>
      </c>
      <c r="H7" s="416" t="str">
        <f>D70</f>
        <v>美食新聞報道 (*港台篇) # 10</v>
      </c>
      <c r="I7" s="417">
        <v>30</v>
      </c>
    </row>
    <row r="8" spans="1:9" ht="17" customHeight="1">
      <c r="A8" s="418"/>
      <c r="B8" s="419" t="s">
        <v>17</v>
      </c>
      <c r="C8" s="420"/>
      <c r="D8" s="420"/>
      <c r="E8" s="421" t="str">
        <f>$E$73</f>
        <v>東張西望  Scoop 2025</v>
      </c>
      <c r="F8" s="420"/>
      <c r="G8" s="420" t="s">
        <v>40</v>
      </c>
      <c r="H8" s="422"/>
      <c r="I8" s="423"/>
    </row>
    <row r="9" spans="1:9" s="402" customFormat="1" ht="17" customHeight="1" thickBot="1">
      <c r="A9" s="393" t="s">
        <v>0</v>
      </c>
      <c r="B9" s="424" t="s">
        <v>285</v>
      </c>
      <c r="C9" s="424" t="str">
        <f t="shared" ref="C9:H9" si="2">"# " &amp; VALUE(RIGHT(B9,3)+1)</f>
        <v># 202</v>
      </c>
      <c r="D9" s="424" t="str">
        <f t="shared" si="2"/>
        <v># 203</v>
      </c>
      <c r="E9" s="424" t="str">
        <f t="shared" si="2"/>
        <v># 204</v>
      </c>
      <c r="F9" s="424" t="str">
        <f t="shared" si="2"/>
        <v># 205</v>
      </c>
      <c r="G9" s="424" t="str">
        <f t="shared" si="2"/>
        <v># 206</v>
      </c>
      <c r="H9" s="424" t="str">
        <f t="shared" si="2"/>
        <v># 207</v>
      </c>
      <c r="I9" s="425" t="s">
        <v>0</v>
      </c>
    </row>
    <row r="10" spans="1:9" ht="17" customHeight="1">
      <c r="A10" s="426"/>
      <c r="B10" s="244"/>
      <c r="C10" s="245"/>
      <c r="D10" s="245"/>
      <c r="E10" s="245"/>
      <c r="F10" s="246"/>
      <c r="G10" s="244"/>
      <c r="H10" s="247"/>
      <c r="I10" s="411"/>
    </row>
    <row r="11" spans="1:9" ht="17" customHeight="1">
      <c r="A11" s="412">
        <v>30</v>
      </c>
      <c r="B11" s="248"/>
      <c r="C11" s="248"/>
      <c r="D11" s="248"/>
      <c r="E11" s="248"/>
      <c r="F11" s="248"/>
      <c r="G11" s="674" t="s">
        <v>34</v>
      </c>
      <c r="H11" s="675"/>
      <c r="I11" s="417">
        <v>30</v>
      </c>
    </row>
    <row r="12" spans="1:9" ht="17" customHeight="1">
      <c r="A12" s="427"/>
      <c r="B12" s="671" t="s">
        <v>198</v>
      </c>
      <c r="C12" s="672"/>
      <c r="D12" s="672"/>
      <c r="E12" s="672"/>
      <c r="F12" s="673"/>
      <c r="G12" s="249"/>
      <c r="H12" s="250"/>
      <c r="I12" s="423"/>
    </row>
    <row r="13" spans="1:9" s="402" customFormat="1" ht="17" customHeight="1" thickBot="1">
      <c r="A13" s="428" t="s">
        <v>1</v>
      </c>
      <c r="B13" s="251"/>
      <c r="C13" s="252"/>
      <c r="D13" s="252"/>
      <c r="E13" s="252"/>
      <c r="F13" s="253"/>
      <c r="G13" s="254"/>
      <c r="H13" s="255"/>
      <c r="I13" s="425" t="s">
        <v>1</v>
      </c>
    </row>
    <row r="14" spans="1:9" ht="17" customHeight="1">
      <c r="A14" s="429"/>
      <c r="B14" s="430">
        <v>800580782</v>
      </c>
      <c r="C14" s="430"/>
      <c r="D14" s="430"/>
      <c r="E14" s="430"/>
      <c r="F14" s="430"/>
      <c r="G14" s="430"/>
      <c r="H14" s="431"/>
      <c r="I14" s="432"/>
    </row>
    <row r="15" spans="1:9" ht="17" customHeight="1">
      <c r="A15" s="433" t="s">
        <v>2</v>
      </c>
      <c r="B15" s="434"/>
      <c r="C15" s="435"/>
      <c r="D15" s="435"/>
      <c r="E15" s="435" t="s">
        <v>199</v>
      </c>
      <c r="F15" s="435"/>
      <c r="G15" s="435"/>
      <c r="H15" s="436"/>
      <c r="I15" s="437" t="s">
        <v>2</v>
      </c>
    </row>
    <row r="16" spans="1:9" ht="17" customHeight="1">
      <c r="A16" s="438"/>
      <c r="B16" s="434" t="s">
        <v>105</v>
      </c>
      <c r="C16" s="439" t="str">
        <f t="shared" ref="C16:H16" si="3">"# " &amp; VALUE(RIGHT(B16,2)+1)</f>
        <v># 9</v>
      </c>
      <c r="D16" s="439" t="str">
        <f t="shared" si="3"/>
        <v># 10</v>
      </c>
      <c r="E16" s="439" t="str">
        <f t="shared" si="3"/>
        <v># 11</v>
      </c>
      <c r="F16" s="439" t="str">
        <f t="shared" si="3"/>
        <v># 12</v>
      </c>
      <c r="G16" s="439" t="str">
        <f t="shared" si="3"/>
        <v># 13</v>
      </c>
      <c r="H16" s="440" t="str">
        <f t="shared" si="3"/>
        <v># 14</v>
      </c>
      <c r="I16" s="441"/>
    </row>
    <row r="17" spans="1:9" s="402" customFormat="1" ht="17" customHeight="1" thickBot="1">
      <c r="A17" s="428" t="s">
        <v>3</v>
      </c>
      <c r="B17" s="442" t="s">
        <v>24</v>
      </c>
      <c r="C17" s="443"/>
      <c r="D17" s="443"/>
      <c r="E17" s="443"/>
      <c r="F17" s="443"/>
      <c r="G17" s="443"/>
      <c r="H17" s="444"/>
      <c r="I17" s="425" t="s">
        <v>16</v>
      </c>
    </row>
    <row r="18" spans="1:9" s="402" customFormat="1" ht="17" customHeight="1">
      <c r="A18" s="428"/>
      <c r="B18" s="419" t="s">
        <v>17</v>
      </c>
      <c r="C18" s="420"/>
      <c r="D18" s="420"/>
      <c r="E18" s="420" t="s">
        <v>35</v>
      </c>
      <c r="F18" s="445"/>
      <c r="G18" s="446" t="s">
        <v>286</v>
      </c>
      <c r="H18" s="447" t="s">
        <v>201</v>
      </c>
      <c r="I18" s="448"/>
    </row>
    <row r="19" spans="1:9" ht="17" customHeight="1">
      <c r="A19" s="449" t="s">
        <v>2</v>
      </c>
      <c r="B19" s="413" t="s">
        <v>287</v>
      </c>
      <c r="C19" s="450" t="str">
        <f t="shared" ref="C19:F19" si="4">B76</f>
        <v># 2602</v>
      </c>
      <c r="D19" s="450" t="str">
        <f t="shared" si="4"/>
        <v># 2603</v>
      </c>
      <c r="E19" s="450" t="str">
        <f t="shared" si="4"/>
        <v># 2604</v>
      </c>
      <c r="F19" s="451" t="str">
        <f t="shared" si="4"/>
        <v># 2605</v>
      </c>
      <c r="G19" s="450" t="s">
        <v>200</v>
      </c>
      <c r="H19" s="416" t="s">
        <v>85</v>
      </c>
      <c r="I19" s="437" t="s">
        <v>2</v>
      </c>
    </row>
    <row r="20" spans="1:9" ht="17" customHeight="1">
      <c r="A20" s="452"/>
      <c r="B20" s="256" t="s">
        <v>53</v>
      </c>
      <c r="C20" s="257"/>
      <c r="D20" s="257"/>
      <c r="E20" s="257" t="s">
        <v>46</v>
      </c>
      <c r="F20" s="257"/>
      <c r="G20" s="258"/>
      <c r="H20" s="258"/>
      <c r="I20" s="453"/>
    </row>
    <row r="21" spans="1:9" s="402" customFormat="1" ht="17" customHeight="1" thickBot="1">
      <c r="A21" s="397" t="s">
        <v>4</v>
      </c>
      <c r="B21" s="259" t="s">
        <v>288</v>
      </c>
      <c r="C21" s="257" t="str">
        <f t="shared" ref="C21:H21" si="5">"# " &amp; VALUE(RIGHT(B21,4)+1)</f>
        <v># 1398</v>
      </c>
      <c r="D21" s="260" t="str">
        <f t="shared" si="5"/>
        <v># 1399</v>
      </c>
      <c r="E21" s="260" t="str">
        <f t="shared" si="5"/>
        <v># 1400</v>
      </c>
      <c r="F21" s="257" t="str">
        <f t="shared" si="5"/>
        <v># 1401</v>
      </c>
      <c r="G21" s="257" t="str">
        <f t="shared" si="5"/>
        <v># 1402</v>
      </c>
      <c r="H21" s="257" t="str">
        <f t="shared" si="5"/>
        <v># 1403</v>
      </c>
      <c r="I21" s="425" t="s">
        <v>4</v>
      </c>
    </row>
    <row r="22" spans="1:9" ht="17" customHeight="1">
      <c r="A22" s="454"/>
      <c r="B22" s="661" t="s">
        <v>289</v>
      </c>
      <c r="C22" s="566"/>
      <c r="D22" s="455" t="str">
        <f>D90</f>
        <v>真相猜•情•尋 Ctrl+F The Truth (8 EPI)</v>
      </c>
      <c r="E22" s="420"/>
      <c r="F22" s="445"/>
      <c r="G22" s="419">
        <v>800566975</v>
      </c>
      <c r="H22" s="456"/>
      <c r="I22" s="457"/>
    </row>
    <row r="23" spans="1:9" ht="17" customHeight="1">
      <c r="A23" s="458" t="s">
        <v>2</v>
      </c>
      <c r="B23" s="662" t="s">
        <v>416</v>
      </c>
      <c r="C23" s="415" t="str">
        <f>B91</f>
        <v># 1</v>
      </c>
      <c r="D23" s="450" t="str">
        <f>"# " &amp; VALUE(RIGHT(C23,2)+1)</f>
        <v># 2</v>
      </c>
      <c r="E23" s="450" t="str">
        <f>"# " &amp; VALUE(RIGHT(D23,2)+1)</f>
        <v># 3</v>
      </c>
      <c r="F23" s="451" t="str">
        <f>"# " &amp; VALUE(RIGHT(E23,2)+1)</f>
        <v># 4</v>
      </c>
      <c r="G23" s="459"/>
      <c r="H23" s="460"/>
      <c r="I23" s="461" t="s">
        <v>2</v>
      </c>
    </row>
    <row r="24" spans="1:9" ht="17" customHeight="1">
      <c r="A24" s="462"/>
      <c r="B24" s="463" t="s">
        <v>17</v>
      </c>
      <c r="C24" s="464"/>
      <c r="D24" s="465" t="s">
        <v>204</v>
      </c>
      <c r="E24" s="465"/>
      <c r="F24" s="466"/>
      <c r="G24" s="459"/>
      <c r="H24" s="460"/>
      <c r="I24" s="467"/>
    </row>
    <row r="25" spans="1:9" ht="17" customHeight="1">
      <c r="A25" s="462"/>
      <c r="B25" s="468" t="s">
        <v>17</v>
      </c>
      <c r="C25" s="469" t="s">
        <v>17</v>
      </c>
      <c r="D25" s="470" t="s">
        <v>17</v>
      </c>
      <c r="E25" s="470" t="s">
        <v>17</v>
      </c>
      <c r="F25" s="470" t="s">
        <v>17</v>
      </c>
      <c r="G25" s="676" t="s">
        <v>205</v>
      </c>
      <c r="H25" s="677"/>
      <c r="I25" s="467"/>
    </row>
    <row r="26" spans="1:9" ht="17" customHeight="1">
      <c r="A26" s="462"/>
      <c r="B26" s="440" t="str">
        <f>LEFT($H$35,5) &amp; " # " &amp; VALUE(RIGHT($H$35,3)-1)</f>
        <v>新聞掏寶  # 259</v>
      </c>
      <c r="C26" s="440" t="str">
        <f>B70</f>
        <v>美食新聞報道 # 106</v>
      </c>
      <c r="D26" s="459" t="str">
        <f>C70</f>
        <v>美食新聞報道 # 107</v>
      </c>
      <c r="E26" s="459" t="str">
        <f>D70</f>
        <v>美食新聞報道 (*港台篇) # 10</v>
      </c>
      <c r="F26" s="459" t="str">
        <f>E70</f>
        <v>冲遊泰國10 #6</v>
      </c>
      <c r="G26" s="667" t="s">
        <v>206</v>
      </c>
      <c r="H26" s="668"/>
      <c r="I26" s="467"/>
    </row>
    <row r="27" spans="1:9" s="402" customFormat="1" ht="17" customHeight="1" thickBot="1">
      <c r="A27" s="471" t="s">
        <v>5</v>
      </c>
      <c r="B27" s="451"/>
      <c r="C27" s="440"/>
      <c r="D27" s="415"/>
      <c r="E27" s="415"/>
      <c r="F27" s="415"/>
      <c r="G27" s="459" t="s">
        <v>290</v>
      </c>
      <c r="H27" s="439" t="s">
        <v>291</v>
      </c>
      <c r="I27" s="472" t="s">
        <v>5</v>
      </c>
    </row>
    <row r="28" spans="1:9" ht="17" customHeight="1">
      <c r="A28" s="462"/>
      <c r="B28" s="473" t="s">
        <v>17</v>
      </c>
      <c r="C28" s="420"/>
      <c r="D28" s="421"/>
      <c r="E28" s="421"/>
      <c r="F28" s="474"/>
      <c r="G28" s="475"/>
      <c r="H28" s="460"/>
      <c r="I28" s="476"/>
    </row>
    <row r="29" spans="1:9" ht="17" customHeight="1">
      <c r="A29" s="477" t="s">
        <v>2</v>
      </c>
      <c r="B29" s="478"/>
      <c r="C29" s="479"/>
      <c r="D29" s="479" t="s">
        <v>209</v>
      </c>
      <c r="E29" s="479"/>
      <c r="F29" s="440"/>
      <c r="G29" s="480"/>
      <c r="H29" s="481"/>
      <c r="I29" s="461" t="s">
        <v>2</v>
      </c>
    </row>
    <row r="30" spans="1:9" ht="17" customHeight="1">
      <c r="A30" s="462"/>
      <c r="B30" s="434" t="s">
        <v>292</v>
      </c>
      <c r="C30" s="439" t="str">
        <f>"# " &amp; VALUE(RIGHT(C80,2)-1)</f>
        <v># 21</v>
      </c>
      <c r="D30" s="439" t="str">
        <f>"# " &amp; VALUE(RIGHT(D80,2)-1)</f>
        <v># 22</v>
      </c>
      <c r="E30" s="439" t="str">
        <f>"# " &amp; VALUE(RIGHT(E80,2)-1)</f>
        <v># 23</v>
      </c>
      <c r="F30" s="440" t="str">
        <f>E80</f>
        <v># 24</v>
      </c>
      <c r="G30" s="459"/>
      <c r="H30" s="460"/>
      <c r="I30" s="467"/>
    </row>
    <row r="31" spans="1:9" s="402" customFormat="1" ht="17" customHeight="1" thickBot="1">
      <c r="A31" s="471" t="s">
        <v>6</v>
      </c>
      <c r="B31" s="413"/>
      <c r="C31" s="450"/>
      <c r="D31" s="450"/>
      <c r="E31" s="450"/>
      <c r="F31" s="451"/>
      <c r="G31" s="482" t="s">
        <v>24</v>
      </c>
      <c r="H31" s="483"/>
      <c r="I31" s="484" t="s">
        <v>6</v>
      </c>
    </row>
    <row r="32" spans="1:9" ht="17" customHeight="1">
      <c r="A32" s="485"/>
      <c r="B32" s="473" t="s">
        <v>17</v>
      </c>
      <c r="C32" s="388"/>
      <c r="D32" s="420"/>
      <c r="E32" s="421" t="str">
        <f>$E$73</f>
        <v>東張西望  Scoop 2025</v>
      </c>
      <c r="F32" s="420"/>
      <c r="G32" s="388"/>
      <c r="H32" s="486"/>
      <c r="I32" s="453"/>
    </row>
    <row r="33" spans="1:9" ht="17" customHeight="1">
      <c r="A33" s="477" t="s">
        <v>2</v>
      </c>
      <c r="B33" s="450" t="str">
        <f>B9</f>
        <v># 201</v>
      </c>
      <c r="C33" s="450" t="str">
        <f>B74</f>
        <v># 202</v>
      </c>
      <c r="D33" s="450" t="str">
        <f>D9</f>
        <v># 203</v>
      </c>
      <c r="E33" s="450" t="str">
        <f>E9</f>
        <v># 204</v>
      </c>
      <c r="F33" s="450" t="str">
        <f>F9</f>
        <v># 205</v>
      </c>
      <c r="G33" s="450" t="str">
        <f>"# " &amp; VALUE(RIGHT(F33,3)+1)</f>
        <v># 206</v>
      </c>
      <c r="H33" s="450" t="str">
        <f>"# " &amp; VALUE(RIGHT(G33,3)+1)</f>
        <v># 207</v>
      </c>
      <c r="I33" s="437" t="s">
        <v>2</v>
      </c>
    </row>
    <row r="34" spans="1:9" ht="17" customHeight="1">
      <c r="A34" s="462"/>
      <c r="B34" s="473" t="s">
        <v>17</v>
      </c>
      <c r="C34" s="420"/>
      <c r="D34" s="439" t="s">
        <v>64</v>
      </c>
      <c r="E34" s="439"/>
      <c r="F34" s="439"/>
      <c r="G34" s="487" t="s">
        <v>20</v>
      </c>
      <c r="H34" s="310" t="s">
        <v>25</v>
      </c>
      <c r="I34" s="488"/>
    </row>
    <row r="35" spans="1:9" ht="17" customHeight="1">
      <c r="A35" s="462"/>
      <c r="B35" s="439" t="s">
        <v>293</v>
      </c>
      <c r="C35" s="439" t="str">
        <f>B61</f>
        <v># 1921</v>
      </c>
      <c r="D35" s="439" t="str">
        <f>C61</f>
        <v># 1922</v>
      </c>
      <c r="E35" s="439" t="str">
        <f>D61</f>
        <v># 1923</v>
      </c>
      <c r="F35" s="439" t="str">
        <f>E61</f>
        <v># 1924</v>
      </c>
      <c r="G35" s="489" t="s">
        <v>272</v>
      </c>
      <c r="H35" s="311" t="s">
        <v>294</v>
      </c>
      <c r="I35" s="488"/>
    </row>
    <row r="36" spans="1:9" s="402" customFormat="1" ht="17" customHeight="1" thickBot="1">
      <c r="A36" s="471" t="s">
        <v>7</v>
      </c>
      <c r="B36" s="439"/>
      <c r="C36" s="439"/>
      <c r="D36" s="450"/>
      <c r="E36" s="450"/>
      <c r="F36" s="491">
        <v>1255</v>
      </c>
      <c r="G36" s="414"/>
      <c r="H36" s="312" t="s">
        <v>26</v>
      </c>
      <c r="I36" s="396" t="s">
        <v>7</v>
      </c>
    </row>
    <row r="37" spans="1:9" ht="17" customHeight="1">
      <c r="A37" s="492"/>
      <c r="B37" s="473" t="s">
        <v>17</v>
      </c>
      <c r="C37" s="421"/>
      <c r="D37" s="421"/>
      <c r="E37" s="421" t="s">
        <v>46</v>
      </c>
      <c r="F37" s="474"/>
      <c r="G37" s="493" t="s">
        <v>94</v>
      </c>
      <c r="H37" s="494" t="s">
        <v>90</v>
      </c>
      <c r="I37" s="495"/>
    </row>
    <row r="38" spans="1:9" ht="17" customHeight="1">
      <c r="A38" s="452"/>
      <c r="B38" s="439" t="str">
        <f>B21</f>
        <v># 1397</v>
      </c>
      <c r="C38" s="439" t="str">
        <f>C21</f>
        <v># 1398</v>
      </c>
      <c r="D38" s="439" t="str">
        <f t="shared" ref="D38:F38" si="6">"# " &amp; VALUE(RIGHT(C38,4)+1)</f>
        <v># 1399</v>
      </c>
      <c r="E38" s="439" t="str">
        <f t="shared" si="6"/>
        <v># 1400</v>
      </c>
      <c r="F38" s="440" t="str">
        <f t="shared" si="6"/>
        <v># 1401</v>
      </c>
      <c r="G38" s="489" t="s">
        <v>295</v>
      </c>
      <c r="I38" s="488"/>
    </row>
    <row r="39" spans="1:9" ht="17" customHeight="1">
      <c r="A39" s="433" t="s">
        <v>2</v>
      </c>
      <c r="B39" s="450"/>
      <c r="C39" s="450"/>
      <c r="D39" s="450"/>
      <c r="E39" s="450"/>
      <c r="F39" s="496">
        <v>1320</v>
      </c>
      <c r="G39" s="497" t="s">
        <v>93</v>
      </c>
      <c r="H39" s="498" t="s">
        <v>296</v>
      </c>
      <c r="I39" s="499" t="s">
        <v>2</v>
      </c>
    </row>
    <row r="40" spans="1:9" ht="17" customHeight="1">
      <c r="A40" s="500"/>
      <c r="B40" s="261" t="s">
        <v>52</v>
      </c>
      <c r="C40" s="262"/>
      <c r="D40" s="248"/>
      <c r="E40" s="258"/>
      <c r="F40" s="258"/>
      <c r="G40" s="267" t="s">
        <v>50</v>
      </c>
      <c r="H40" s="501" t="s">
        <v>89</v>
      </c>
      <c r="I40" s="488"/>
    </row>
    <row r="41" spans="1:9" ht="17" customHeight="1" thickBot="1">
      <c r="A41" s="452"/>
      <c r="B41" s="263"/>
      <c r="C41" s="257"/>
      <c r="D41" s="264" t="s">
        <v>216</v>
      </c>
      <c r="E41" s="257"/>
      <c r="F41" s="257"/>
      <c r="G41" s="309" t="s">
        <v>297</v>
      </c>
      <c r="H41" s="501"/>
      <c r="I41" s="488"/>
    </row>
    <row r="42" spans="1:9" s="402" customFormat="1" ht="17" customHeight="1" thickBot="1">
      <c r="A42" s="503" t="s">
        <v>8</v>
      </c>
      <c r="B42" s="263" t="s">
        <v>298</v>
      </c>
      <c r="C42" s="257" t="str">
        <f>"# " &amp; VALUE(RIGHT(B42,4)+1)</f>
        <v># 1767</v>
      </c>
      <c r="D42" s="257" t="str">
        <f>"# " &amp; VALUE(RIGHT(C42,4)+1)</f>
        <v># 1768</v>
      </c>
      <c r="E42" s="257" t="str">
        <f>"# " &amp; VALUE(RIGHT(D42,4)+1)</f>
        <v># 1769</v>
      </c>
      <c r="F42" s="257" t="str">
        <f>"# " &amp; VALUE(RIGHT(E42,4)+1)</f>
        <v># 1770</v>
      </c>
      <c r="G42" s="308" t="s">
        <v>21</v>
      </c>
      <c r="H42" s="504"/>
      <c r="I42" s="396" t="s">
        <v>8</v>
      </c>
    </row>
    <row r="43" spans="1:9" ht="17" customHeight="1">
      <c r="A43" s="485"/>
      <c r="B43" s="263"/>
      <c r="C43" s="257"/>
      <c r="D43" s="257"/>
      <c r="E43" s="257"/>
      <c r="F43" s="265">
        <v>1405</v>
      </c>
      <c r="G43" s="493" t="s">
        <v>65</v>
      </c>
      <c r="H43" s="636" t="s">
        <v>410</v>
      </c>
      <c r="I43" s="476"/>
    </row>
    <row r="44" spans="1:9" ht="17" customHeight="1">
      <c r="A44" s="462"/>
      <c r="B44" s="419" t="s">
        <v>17</v>
      </c>
      <c r="C44" s="420"/>
      <c r="D44" s="420"/>
      <c r="E44" s="420" t="s">
        <v>35</v>
      </c>
      <c r="F44" s="420"/>
      <c r="G44" s="558" t="s">
        <v>299</v>
      </c>
      <c r="H44" s="663" t="s">
        <v>417</v>
      </c>
      <c r="I44" s="467"/>
    </row>
    <row r="45" spans="1:9" ht="17" customHeight="1">
      <c r="A45" s="505" t="s">
        <v>2</v>
      </c>
      <c r="B45" s="415" t="str">
        <f>B19</f>
        <v># 2601</v>
      </c>
      <c r="C45" s="439" t="str">
        <f>C19</f>
        <v># 2602</v>
      </c>
      <c r="D45" s="439" t="str">
        <f>C76</f>
        <v># 2603</v>
      </c>
      <c r="E45" s="439" t="str">
        <f>D76</f>
        <v># 2604</v>
      </c>
      <c r="F45" s="439" t="str">
        <f>E76</f>
        <v># 2605</v>
      </c>
      <c r="G45" s="414" t="s">
        <v>300</v>
      </c>
      <c r="H45" s="628"/>
      <c r="I45" s="461" t="s">
        <v>2</v>
      </c>
    </row>
    <row r="46" spans="1:9" ht="17" customHeight="1">
      <c r="A46" s="506"/>
      <c r="B46" s="473" t="s">
        <v>17</v>
      </c>
      <c r="C46" s="421"/>
      <c r="D46" s="421"/>
      <c r="E46" s="421"/>
      <c r="F46" s="421"/>
      <c r="G46" s="487" t="s">
        <v>20</v>
      </c>
      <c r="H46" s="507" t="s">
        <v>23</v>
      </c>
      <c r="I46" s="508"/>
    </row>
    <row r="47" spans="1:9" s="402" customFormat="1" ht="17" customHeight="1" thickBot="1">
      <c r="A47" s="509">
        <v>1500</v>
      </c>
      <c r="B47" s="510"/>
      <c r="C47" s="511"/>
      <c r="D47" s="511" t="s">
        <v>192</v>
      </c>
      <c r="E47" s="511"/>
      <c r="F47" s="439"/>
      <c r="G47" s="367" t="s">
        <v>255</v>
      </c>
      <c r="H47" s="512" t="str">
        <f>G75</f>
        <v>日本最美村落 # 2 (12 EPI)</v>
      </c>
      <c r="I47" s="513">
        <v>1500</v>
      </c>
    </row>
    <row r="48" spans="1:9" ht="17" customHeight="1">
      <c r="A48" s="514"/>
      <c r="B48" s="434" t="s">
        <v>301</v>
      </c>
      <c r="C48" s="439" t="str">
        <f>B86</f>
        <v># 15</v>
      </c>
      <c r="D48" s="439" t="str">
        <f>C86</f>
        <v># 16</v>
      </c>
      <c r="E48" s="439" t="str">
        <f>D86</f>
        <v># 17</v>
      </c>
      <c r="F48" s="439" t="str">
        <f>E86</f>
        <v># 18</v>
      </c>
      <c r="G48" s="515"/>
      <c r="H48" s="507" t="s">
        <v>23</v>
      </c>
      <c r="I48" s="516"/>
    </row>
    <row r="49" spans="1:9" ht="17" customHeight="1">
      <c r="A49" s="517">
        <v>30</v>
      </c>
      <c r="B49" s="413"/>
      <c r="C49" s="450"/>
      <c r="D49" s="450"/>
      <c r="E49" s="450"/>
      <c r="F49" s="450"/>
      <c r="G49" s="518"/>
      <c r="H49" s="366" t="str">
        <f>G78</f>
        <v>玩轉澳門加倍Fun #2</v>
      </c>
      <c r="I49" s="461" t="s">
        <v>2</v>
      </c>
    </row>
    <row r="50" spans="1:9" ht="17" customHeight="1">
      <c r="A50" s="506"/>
      <c r="B50" s="463" t="s">
        <v>17</v>
      </c>
      <c r="C50" s="519"/>
      <c r="D50" s="520" t="s">
        <v>204</v>
      </c>
      <c r="E50" s="465"/>
      <c r="F50" s="465"/>
      <c r="G50" s="487" t="s">
        <v>20</v>
      </c>
      <c r="H50" s="597" t="s">
        <v>23</v>
      </c>
      <c r="I50" s="467"/>
    </row>
    <row r="51" spans="1:9" ht="17" customHeight="1">
      <c r="A51" s="506"/>
      <c r="B51" s="661" t="s">
        <v>289</v>
      </c>
      <c r="C51" s="365"/>
      <c r="D51" s="455" t="str">
        <f>D22</f>
        <v>真相猜•情•尋 Ctrl+F The Truth (8 EPI)</v>
      </c>
      <c r="E51" s="420"/>
      <c r="F51" s="445"/>
      <c r="G51" s="521"/>
      <c r="H51" s="502"/>
      <c r="I51" s="467"/>
    </row>
    <row r="52" spans="1:9" s="402" customFormat="1" ht="17" customHeight="1" thickBot="1">
      <c r="A52" s="509">
        <v>1600</v>
      </c>
      <c r="B52" s="662" t="s">
        <v>416</v>
      </c>
      <c r="C52" s="415" t="str">
        <f>C23</f>
        <v># 1</v>
      </c>
      <c r="D52" s="450" t="str">
        <f>"# " &amp; VALUE(RIGHT(C52,2)+1)</f>
        <v># 2</v>
      </c>
      <c r="E52" s="450" t="str">
        <f>"# " &amp; VALUE(RIGHT(D52,2)+1)</f>
        <v># 3</v>
      </c>
      <c r="F52" s="451" t="str">
        <f>"# " &amp; VALUE(RIGHT(E52,2)+1)</f>
        <v># 4</v>
      </c>
      <c r="G52" s="522" t="s">
        <v>260</v>
      </c>
      <c r="H52" s="440"/>
      <c r="I52" s="513">
        <v>1600</v>
      </c>
    </row>
    <row r="53" spans="1:9" ht="17" customHeight="1">
      <c r="A53" s="403"/>
      <c r="B53" s="523" t="s">
        <v>302</v>
      </c>
      <c r="C53" s="470" t="s">
        <v>303</v>
      </c>
      <c r="D53" s="405" t="s">
        <v>77</v>
      </c>
      <c r="E53" s="469" t="s">
        <v>104</v>
      </c>
      <c r="F53" s="470" t="s">
        <v>84</v>
      </c>
      <c r="G53" s="524"/>
      <c r="H53" s="364" t="str">
        <f>G82</f>
        <v>奇情谷 # 2</v>
      </c>
      <c r="I53" s="457"/>
    </row>
    <row r="54" spans="1:9" ht="17" customHeight="1">
      <c r="A54" s="426"/>
      <c r="B54" s="525" t="s">
        <v>304</v>
      </c>
      <c r="C54" s="526" t="s">
        <v>305</v>
      </c>
      <c r="D54" s="527" t="s">
        <v>225</v>
      </c>
      <c r="E54" s="528" t="s">
        <v>306</v>
      </c>
      <c r="F54" s="529" t="s">
        <v>227</v>
      </c>
      <c r="G54" s="530"/>
      <c r="H54" s="531"/>
      <c r="I54" s="532"/>
    </row>
    <row r="55" spans="1:9" ht="16.75" customHeight="1">
      <c r="A55" s="412">
        <v>30</v>
      </c>
      <c r="B55" s="413" t="s">
        <v>307</v>
      </c>
      <c r="C55" s="415" t="s">
        <v>200</v>
      </c>
      <c r="D55" s="459" t="s">
        <v>148</v>
      </c>
      <c r="E55" s="459" t="s">
        <v>85</v>
      </c>
      <c r="F55" s="459" t="s">
        <v>136</v>
      </c>
      <c r="G55" s="533"/>
      <c r="H55" s="363"/>
      <c r="I55" s="534">
        <v>30</v>
      </c>
    </row>
    <row r="56" spans="1:9" ht="17" customHeight="1">
      <c r="A56" s="426"/>
      <c r="B56" s="535" t="s">
        <v>20</v>
      </c>
      <c r="C56" s="536" t="s">
        <v>308</v>
      </c>
      <c r="D56" s="419" t="s">
        <v>107</v>
      </c>
      <c r="E56" s="420"/>
      <c r="F56" s="445"/>
      <c r="G56" s="487" t="s">
        <v>20</v>
      </c>
      <c r="H56" s="636" t="s">
        <v>410</v>
      </c>
      <c r="I56" s="508"/>
    </row>
    <row r="57" spans="1:9" ht="17" customHeight="1">
      <c r="A57" s="426"/>
      <c r="B57" s="489" t="s">
        <v>272</v>
      </c>
      <c r="C57" s="439" t="s">
        <v>309</v>
      </c>
      <c r="D57" s="459"/>
      <c r="E57" s="528" t="s">
        <v>230</v>
      </c>
      <c r="F57" s="537"/>
      <c r="G57" s="489" t="str">
        <f>G38</f>
        <v>諸朋好友  # 7</v>
      </c>
      <c r="H57" s="634" t="s">
        <v>320</v>
      </c>
      <c r="I57" s="508"/>
    </row>
    <row r="58" spans="1:9" s="402" customFormat="1" ht="17" customHeight="1" thickBot="1">
      <c r="A58" s="538">
        <v>1700</v>
      </c>
      <c r="B58" s="539"/>
      <c r="C58" s="450" t="s">
        <v>200</v>
      </c>
      <c r="D58" s="415" t="s">
        <v>148</v>
      </c>
      <c r="E58" s="450" t="str">
        <f>"# " &amp; VALUE(RIGHT(D58,2)+1)</f>
        <v># 11</v>
      </c>
      <c r="F58" s="451" t="str">
        <f>"# " &amp; VALUE(RIGHT(E58,2)+1)</f>
        <v># 12</v>
      </c>
      <c r="G58" s="540"/>
      <c r="H58" s="635"/>
      <c r="I58" s="513">
        <v>1700</v>
      </c>
    </row>
    <row r="59" spans="1:9" ht="17" customHeight="1">
      <c r="A59" s="454"/>
      <c r="B59" s="420" t="s">
        <v>57</v>
      </c>
      <c r="C59" s="542"/>
      <c r="D59" s="469"/>
      <c r="E59" s="469"/>
      <c r="F59" s="543"/>
      <c r="G59" s="487" t="s">
        <v>20</v>
      </c>
      <c r="H59" s="507" t="s">
        <v>23</v>
      </c>
      <c r="I59" s="457"/>
    </row>
    <row r="60" spans="1:9" ht="17" customHeight="1">
      <c r="A60" s="506"/>
      <c r="B60" s="469"/>
      <c r="C60" s="439"/>
      <c r="D60" s="544" t="s">
        <v>56</v>
      </c>
      <c r="E60" s="388"/>
      <c r="F60" s="531"/>
      <c r="G60" s="545" t="s">
        <v>266</v>
      </c>
      <c r="H60" s="490" t="str">
        <f>H35</f>
        <v>新聞掏寶 # 260</v>
      </c>
      <c r="I60" s="508"/>
    </row>
    <row r="61" spans="1:9" ht="17" customHeight="1">
      <c r="A61" s="517">
        <v>30</v>
      </c>
      <c r="B61" s="450" t="s">
        <v>310</v>
      </c>
      <c r="C61" s="450" t="str">
        <f>"# " &amp; VALUE(RIGHT(B61,4)+1)</f>
        <v># 1922</v>
      </c>
      <c r="D61" s="450" t="str">
        <f>"# " &amp; VALUE(RIGHT(C61,4)+1)</f>
        <v># 1923</v>
      </c>
      <c r="E61" s="439" t="str">
        <f>"# " &amp; VALUE(RIGHT(D61,4)+1)</f>
        <v># 1924</v>
      </c>
      <c r="F61" s="451" t="str">
        <f>"# " &amp; VALUE(RIGHT(E61,4)+1)</f>
        <v># 1925</v>
      </c>
      <c r="G61" s="546"/>
      <c r="H61" s="547"/>
      <c r="I61" s="534">
        <v>30</v>
      </c>
    </row>
    <row r="62" spans="1:9" ht="17" customHeight="1">
      <c r="A62" s="548"/>
      <c r="B62" s="473" t="s">
        <v>98</v>
      </c>
      <c r="C62" s="456"/>
      <c r="D62" s="456"/>
      <c r="E62" s="456"/>
      <c r="F62" s="456"/>
      <c r="G62" s="549">
        <v>1745</v>
      </c>
      <c r="H62" s="283" t="s">
        <v>49</v>
      </c>
      <c r="I62" s="508"/>
    </row>
    <row r="63" spans="1:9" ht="17" customHeight="1">
      <c r="A63" s="506"/>
      <c r="B63" s="404"/>
      <c r="C63" s="469"/>
      <c r="D63" s="550" t="s">
        <v>140</v>
      </c>
      <c r="E63" s="544"/>
      <c r="F63" s="551"/>
      <c r="G63" s="487" t="s">
        <v>20</v>
      </c>
      <c r="H63" s="264" t="s">
        <v>311</v>
      </c>
      <c r="I63" s="508"/>
    </row>
    <row r="64" spans="1:9" s="402" customFormat="1" ht="17" customHeight="1" thickBot="1">
      <c r="A64" s="509">
        <v>1800</v>
      </c>
      <c r="B64" s="434" t="s">
        <v>312</v>
      </c>
      <c r="C64" s="439" t="str">
        <f>"# " &amp; VALUE(RIGHT(B64,2)+1)</f>
        <v># 29</v>
      </c>
      <c r="D64" s="439" t="str">
        <f>"# " &amp; VALUE(RIGHT(C64,2)+1)</f>
        <v># 30</v>
      </c>
      <c r="E64" s="439" t="str">
        <f>"# " &amp; VALUE(RIGHT(D64,2)+1)</f>
        <v># 31</v>
      </c>
      <c r="F64" s="439" t="str">
        <f>"# " &amp; VALUE(RIGHT(E64,2)+1)</f>
        <v># 32</v>
      </c>
      <c r="G64" s="489" t="s">
        <v>269</v>
      </c>
      <c r="H64" s="312" t="s">
        <v>44</v>
      </c>
      <c r="I64" s="513">
        <v>1800</v>
      </c>
    </row>
    <row r="65" spans="1:9" ht="17" customHeight="1">
      <c r="A65" s="506"/>
      <c r="B65" s="434"/>
      <c r="C65" s="439"/>
      <c r="D65" s="439"/>
      <c r="E65" s="439"/>
      <c r="F65" s="440"/>
      <c r="G65" s="678" t="s">
        <v>237</v>
      </c>
      <c r="H65" s="679"/>
      <c r="I65" s="423"/>
    </row>
    <row r="66" spans="1:9" ht="17" customHeight="1" thickBot="1">
      <c r="A66" s="517">
        <v>30</v>
      </c>
      <c r="B66" s="552"/>
      <c r="C66" s="424"/>
      <c r="D66" s="424"/>
      <c r="E66" s="424"/>
      <c r="F66" s="553"/>
      <c r="G66" s="554" t="s">
        <v>313</v>
      </c>
      <c r="H66" s="555" t="s">
        <v>314</v>
      </c>
      <c r="I66" s="417">
        <v>30</v>
      </c>
    </row>
    <row r="67" spans="1:9" ht="17" customHeight="1">
      <c r="A67" s="506"/>
      <c r="B67" s="682" t="s">
        <v>240</v>
      </c>
      <c r="C67" s="672"/>
      <c r="D67" s="672"/>
      <c r="E67" s="672"/>
      <c r="F67" s="673"/>
      <c r="G67" s="683" t="s">
        <v>241</v>
      </c>
      <c r="H67" s="684"/>
      <c r="I67" s="423"/>
    </row>
    <row r="68" spans="1:9" s="402" customFormat="1" ht="12.65" customHeight="1" thickBot="1">
      <c r="A68" s="509">
        <v>1900</v>
      </c>
      <c r="B68" s="266"/>
      <c r="C68" s="266"/>
      <c r="D68" s="266"/>
      <c r="E68" s="266"/>
      <c r="F68" s="253">
        <v>1900</v>
      </c>
      <c r="G68" s="313"/>
      <c r="H68" s="314"/>
      <c r="I68" s="556">
        <v>1900</v>
      </c>
    </row>
    <row r="69" spans="1:9" s="402" customFormat="1" ht="17" customHeight="1">
      <c r="A69" s="538"/>
      <c r="B69" s="267" t="s">
        <v>58</v>
      </c>
      <c r="C69" s="267" t="s">
        <v>58</v>
      </c>
      <c r="D69" s="267" t="s">
        <v>78</v>
      </c>
      <c r="E69" s="268" t="s">
        <v>100</v>
      </c>
      <c r="F69" s="269" t="s">
        <v>59</v>
      </c>
      <c r="G69" s="315" t="s">
        <v>69</v>
      </c>
      <c r="H69" s="692" t="s">
        <v>436</v>
      </c>
      <c r="I69" s="516"/>
    </row>
    <row r="70" spans="1:9" s="402" customFormat="1" ht="17" customHeight="1">
      <c r="A70" s="538"/>
      <c r="B70" s="270" t="s">
        <v>315</v>
      </c>
      <c r="C70" s="270" t="s">
        <v>316</v>
      </c>
      <c r="D70" s="270" t="s">
        <v>317</v>
      </c>
      <c r="E70" s="271" t="s">
        <v>318</v>
      </c>
      <c r="F70" s="272" t="s">
        <v>319</v>
      </c>
      <c r="G70" s="317" t="s">
        <v>320</v>
      </c>
      <c r="H70" s="693" t="s">
        <v>437</v>
      </c>
      <c r="I70" s="559"/>
    </row>
    <row r="71" spans="1:9" s="402" customFormat="1" ht="17" customHeight="1">
      <c r="A71" s="426">
        <v>30</v>
      </c>
      <c r="B71" s="273" t="s">
        <v>60</v>
      </c>
      <c r="C71" s="273" t="s">
        <v>113</v>
      </c>
      <c r="D71" s="274" t="s">
        <v>88</v>
      </c>
      <c r="E71" s="275" t="s">
        <v>99</v>
      </c>
      <c r="F71" s="276" t="s">
        <v>250</v>
      </c>
      <c r="G71" s="319" t="s">
        <v>70</v>
      </c>
      <c r="H71" s="694" t="s">
        <v>438</v>
      </c>
      <c r="I71" s="508">
        <v>30</v>
      </c>
    </row>
    <row r="72" spans="1:9" s="402" customFormat="1" ht="17" customHeight="1">
      <c r="A72" s="426"/>
      <c r="B72" s="277">
        <v>800653411</v>
      </c>
      <c r="C72" s="278"/>
      <c r="D72" s="279" t="s">
        <v>204</v>
      </c>
      <c r="E72" s="279"/>
      <c r="F72" s="280">
        <v>1935</v>
      </c>
      <c r="G72" s="321"/>
      <c r="H72" s="695">
        <v>1935</v>
      </c>
      <c r="I72" s="508"/>
    </row>
    <row r="73" spans="1:9" ht="17" customHeight="1">
      <c r="A73" s="563"/>
      <c r="B73" s="281" t="s">
        <v>51</v>
      </c>
      <c r="C73" s="258"/>
      <c r="D73" s="258"/>
      <c r="E73" s="264" t="s">
        <v>251</v>
      </c>
      <c r="F73" s="258"/>
      <c r="G73" s="258"/>
      <c r="H73" s="696"/>
      <c r="I73" s="564"/>
    </row>
    <row r="74" spans="1:9" s="402" customFormat="1" ht="17" customHeight="1" thickBot="1">
      <c r="A74" s="538">
        <v>2000</v>
      </c>
      <c r="B74" s="263" t="s">
        <v>321</v>
      </c>
      <c r="C74" s="260" t="str">
        <f t="shared" ref="C74:H74" si="7">"# " &amp; VALUE(RIGHT(B74,3)+1)</f>
        <v># 203</v>
      </c>
      <c r="D74" s="260" t="str">
        <f t="shared" si="7"/>
        <v># 204</v>
      </c>
      <c r="E74" s="260" t="str">
        <f t="shared" si="7"/>
        <v># 205</v>
      </c>
      <c r="F74" s="260" t="str">
        <f t="shared" si="7"/>
        <v># 206</v>
      </c>
      <c r="G74" s="260" t="str">
        <f t="shared" si="7"/>
        <v># 207</v>
      </c>
      <c r="H74" s="697" t="str">
        <f t="shared" si="7"/>
        <v># 208</v>
      </c>
      <c r="I74" s="513">
        <v>2000</v>
      </c>
    </row>
    <row r="75" spans="1:9" s="402" customFormat="1" ht="17" customHeight="1">
      <c r="A75" s="565"/>
      <c r="B75" s="281" t="s">
        <v>67</v>
      </c>
      <c r="C75" s="282" t="s">
        <v>22</v>
      </c>
      <c r="D75" s="283"/>
      <c r="E75" s="283" t="s">
        <v>253</v>
      </c>
      <c r="F75" s="284"/>
      <c r="G75" s="704" t="s">
        <v>380</v>
      </c>
      <c r="H75" s="698" t="s">
        <v>439</v>
      </c>
      <c r="I75" s="567"/>
    </row>
    <row r="76" spans="1:9" ht="17" customHeight="1">
      <c r="A76" s="426">
        <v>30</v>
      </c>
      <c r="B76" s="263" t="s">
        <v>322</v>
      </c>
      <c r="C76" s="257" t="str">
        <f>"# " &amp; VALUE(RIGHT(B76,4)+1)</f>
        <v># 2603</v>
      </c>
      <c r="D76" s="257" t="str">
        <f>"# " &amp; VALUE(RIGHT(C76,4)+1)</f>
        <v># 2604</v>
      </c>
      <c r="E76" s="257" t="str">
        <f>"# " &amp; VALUE(RIGHT(D76,4)+1)</f>
        <v># 2605</v>
      </c>
      <c r="F76" s="257" t="str">
        <f>"# " &amp; VALUE(RIGHT(E76,4)+1)</f>
        <v># 2606</v>
      </c>
      <c r="G76" s="705" t="s">
        <v>440</v>
      </c>
      <c r="H76" s="699"/>
      <c r="I76" s="417">
        <v>30</v>
      </c>
    </row>
    <row r="77" spans="1:9" ht="17" customHeight="1">
      <c r="A77" s="418"/>
      <c r="B77" s="281" t="s">
        <v>122</v>
      </c>
      <c r="C77" s="285"/>
      <c r="D77" s="285"/>
      <c r="E77" s="285"/>
      <c r="F77" s="285"/>
      <c r="G77" s="706" t="s">
        <v>441</v>
      </c>
      <c r="H77" s="700" t="s">
        <v>323</v>
      </c>
      <c r="I77" s="569"/>
    </row>
    <row r="78" spans="1:9" ht="17" customHeight="1" thickBot="1">
      <c r="A78" s="426"/>
      <c r="B78" s="261"/>
      <c r="C78" s="257"/>
      <c r="D78" s="257"/>
      <c r="E78" s="257"/>
      <c r="F78" s="257"/>
      <c r="G78" s="707" t="s">
        <v>324</v>
      </c>
      <c r="H78" s="701" t="s">
        <v>256</v>
      </c>
      <c r="I78" s="423"/>
    </row>
    <row r="79" spans="1:9" s="402" customFormat="1" ht="17" customHeight="1" thickBot="1">
      <c r="A79" s="570">
        <v>2100</v>
      </c>
      <c r="B79" s="263"/>
      <c r="C79" s="286"/>
      <c r="D79" s="286" t="s">
        <v>209</v>
      </c>
      <c r="E79" s="257"/>
      <c r="F79" s="257"/>
      <c r="G79" s="708" t="s">
        <v>257</v>
      </c>
      <c r="H79" s="702"/>
      <c r="I79" s="556">
        <v>2100</v>
      </c>
    </row>
    <row r="80" spans="1:9" s="402" customFormat="1" ht="17" customHeight="1">
      <c r="A80" s="514"/>
      <c r="B80" s="257" t="s">
        <v>325</v>
      </c>
      <c r="C80" s="287" t="str">
        <f>"# " &amp; VALUE(RIGHT(B80,2)+1)</f>
        <v># 22</v>
      </c>
      <c r="D80" s="257" t="str">
        <f>"# " &amp; VALUE(RIGHT(C80,2)+1)</f>
        <v># 23</v>
      </c>
      <c r="E80" s="257" t="str">
        <f>"# " &amp; VALUE(RIGHT(D80,2)+1)</f>
        <v># 24</v>
      </c>
      <c r="F80" s="257" t="str">
        <f>"# " &amp; VALUE(RIGHT(E80,2)+1)</f>
        <v># 25</v>
      </c>
      <c r="G80" s="304" t="s">
        <v>259</v>
      </c>
      <c r="H80" s="702"/>
      <c r="I80" s="567"/>
    </row>
    <row r="81" spans="1:9" s="402" customFormat="1" ht="17" customHeight="1">
      <c r="A81" s="572"/>
      <c r="B81" s="257"/>
      <c r="C81" s="257"/>
      <c r="D81" s="257"/>
      <c r="E81" s="257"/>
      <c r="F81" s="257"/>
      <c r="G81" s="331"/>
      <c r="H81" s="702"/>
      <c r="I81" s="574"/>
    </row>
    <row r="82" spans="1:9" ht="17" customHeight="1">
      <c r="A82" s="517">
        <v>30</v>
      </c>
      <c r="B82" s="257"/>
      <c r="C82" s="260"/>
      <c r="D82" s="257"/>
      <c r="E82" s="257"/>
      <c r="F82" s="257"/>
      <c r="G82" s="270" t="s">
        <v>326</v>
      </c>
      <c r="H82" s="703"/>
      <c r="I82" s="417">
        <v>30</v>
      </c>
    </row>
    <row r="83" spans="1:9" ht="17" customHeight="1">
      <c r="A83" s="506"/>
      <c r="B83" s="281" t="s">
        <v>121</v>
      </c>
      <c r="C83" s="284" t="s">
        <v>22</v>
      </c>
      <c r="D83" s="285"/>
      <c r="E83" s="285"/>
      <c r="F83" s="285"/>
      <c r="G83" s="305" t="s">
        <v>261</v>
      </c>
      <c r="H83" s="330" t="s">
        <v>95</v>
      </c>
      <c r="I83" s="423"/>
    </row>
    <row r="84" spans="1:9" ht="17" customHeight="1">
      <c r="A84" s="506"/>
      <c r="B84" s="261"/>
      <c r="C84" s="257"/>
      <c r="D84" s="257"/>
      <c r="E84" s="257"/>
      <c r="F84" s="257"/>
      <c r="G84" s="336"/>
      <c r="H84" s="332"/>
      <c r="I84" s="423"/>
    </row>
    <row r="85" spans="1:9" s="402" customFormat="1" ht="17" customHeight="1" thickBot="1">
      <c r="A85" s="509">
        <v>2200</v>
      </c>
      <c r="B85" s="263"/>
      <c r="C85" s="288"/>
      <c r="D85" s="288" t="s">
        <v>192</v>
      </c>
      <c r="E85" s="257"/>
      <c r="F85" s="257"/>
      <c r="G85" s="305"/>
      <c r="H85" s="377" t="s">
        <v>327</v>
      </c>
      <c r="I85" s="556">
        <v>2200</v>
      </c>
    </row>
    <row r="86" spans="1:9" s="402" customFormat="1" ht="17" customHeight="1">
      <c r="A86" s="572"/>
      <c r="B86" s="263" t="s">
        <v>210</v>
      </c>
      <c r="C86" s="287" t="str">
        <f>"# " &amp; VALUE(RIGHT(B86,2)+1)</f>
        <v># 16</v>
      </c>
      <c r="D86" s="257" t="str">
        <f>"# " &amp; VALUE(RIGHT(C86,2)+1)</f>
        <v># 17</v>
      </c>
      <c r="E86" s="257" t="str">
        <f>"# " &amp; VALUE(RIGHT(D86,2)+1)</f>
        <v># 18</v>
      </c>
      <c r="F86" s="257" t="str">
        <f>"# " &amp; VALUE(RIGHT(E86,2)+1)</f>
        <v># 19</v>
      </c>
      <c r="G86" s="652">
        <v>800641584</v>
      </c>
      <c r="H86" s="335" t="s">
        <v>92</v>
      </c>
      <c r="I86" s="372"/>
    </row>
    <row r="87" spans="1:9" s="402" customFormat="1" ht="17" customHeight="1">
      <c r="A87" s="572"/>
      <c r="B87" s="263"/>
      <c r="C87" s="257"/>
      <c r="D87" s="257"/>
      <c r="E87" s="257"/>
      <c r="F87" s="257"/>
      <c r="G87" s="651"/>
      <c r="H87" s="335"/>
      <c r="I87" s="371"/>
    </row>
    <row r="88" spans="1:9" ht="17" customHeight="1">
      <c r="A88" s="517">
        <v>30</v>
      </c>
      <c r="B88" s="289"/>
      <c r="C88" s="260"/>
      <c r="D88" s="260"/>
      <c r="E88" s="260"/>
      <c r="F88" s="260"/>
      <c r="G88" s="627" t="s">
        <v>419</v>
      </c>
      <c r="H88" s="381"/>
      <c r="I88" s="370">
        <v>30</v>
      </c>
    </row>
    <row r="89" spans="1:9" ht="17" customHeight="1">
      <c r="A89" s="548"/>
      <c r="B89" s="709">
        <v>800658234</v>
      </c>
      <c r="C89" s="710"/>
      <c r="D89" s="711"/>
      <c r="E89" s="712"/>
      <c r="F89" s="706">
        <v>800658242</v>
      </c>
      <c r="G89" s="660" t="s">
        <v>420</v>
      </c>
      <c r="H89" s="369" t="s">
        <v>263</v>
      </c>
      <c r="I89" s="508"/>
    </row>
    <row r="90" spans="1:9" ht="17" customHeight="1">
      <c r="A90" s="506"/>
      <c r="B90" s="712"/>
      <c r="C90" s="710"/>
      <c r="D90" s="713" t="s">
        <v>329</v>
      </c>
      <c r="E90" s="713"/>
      <c r="F90" s="714" t="s">
        <v>442</v>
      </c>
      <c r="G90" s="627"/>
      <c r="H90" s="344" t="s">
        <v>330</v>
      </c>
      <c r="I90" s="508"/>
    </row>
    <row r="91" spans="1:9" ht="17" customHeight="1">
      <c r="A91" s="506"/>
      <c r="B91" s="715" t="s">
        <v>200</v>
      </c>
      <c r="C91" s="715" t="str">
        <f>"# " &amp; VALUE(RIGHT(B91,2)+1)</f>
        <v># 2</v>
      </c>
      <c r="D91" s="715" t="str">
        <f>"# " &amp; VALUE(RIGHT(C91,2)+1)</f>
        <v># 3</v>
      </c>
      <c r="E91" s="715" t="str">
        <f>"# " &amp; VALUE(RIGHT(D91,2)+1)</f>
        <v># 4</v>
      </c>
      <c r="F91" s="716" t="s">
        <v>421</v>
      </c>
      <c r="G91" s="660"/>
      <c r="H91" s="345" t="s">
        <v>125</v>
      </c>
      <c r="I91" s="508"/>
    </row>
    <row r="92" spans="1:9" ht="17" customHeight="1" thickBot="1">
      <c r="A92" s="509">
        <v>2300</v>
      </c>
      <c r="B92" s="697"/>
      <c r="C92" s="697"/>
      <c r="D92" s="717"/>
      <c r="E92" s="717"/>
      <c r="F92" s="718">
        <v>2300</v>
      </c>
      <c r="G92" s="632"/>
      <c r="H92" s="345"/>
      <c r="I92" s="513">
        <v>2300</v>
      </c>
    </row>
    <row r="93" spans="1:9" s="402" customFormat="1" ht="17" customHeight="1">
      <c r="A93" s="575"/>
      <c r="B93" s="261" t="s">
        <v>267</v>
      </c>
      <c r="C93" s="293"/>
      <c r="D93" s="257"/>
      <c r="E93" s="294"/>
      <c r="F93" s="283">
        <v>800655093</v>
      </c>
      <c r="G93" s="349" t="s">
        <v>48</v>
      </c>
      <c r="H93" s="294"/>
      <c r="I93" s="567"/>
    </row>
    <row r="94" spans="1:9" s="402" customFormat="1" ht="17" customHeight="1">
      <c r="A94" s="575"/>
      <c r="B94" s="263"/>
      <c r="C94" s="295" t="s">
        <v>268</v>
      </c>
      <c r="D94" s="296"/>
      <c r="E94" s="297" t="s">
        <v>182</v>
      </c>
      <c r="F94" s="295" t="s">
        <v>268</v>
      </c>
      <c r="G94" s="317" t="s">
        <v>331</v>
      </c>
      <c r="H94" s="358" t="s">
        <v>332</v>
      </c>
      <c r="I94" s="574"/>
    </row>
    <row r="95" spans="1:9" s="402" customFormat="1" ht="17" customHeight="1" thickBot="1">
      <c r="A95" s="577">
        <v>2315</v>
      </c>
      <c r="B95" s="263" t="s">
        <v>333</v>
      </c>
      <c r="C95" s="257" t="str">
        <f>"# " &amp; VALUE(RIGHT(B95,4)+1)</f>
        <v># 3807</v>
      </c>
      <c r="D95" s="257" t="str">
        <f>"# " &amp; VALUE(RIGHT(C95,4)+1)</f>
        <v># 3808</v>
      </c>
      <c r="E95" s="298"/>
      <c r="F95" s="299" t="s">
        <v>334</v>
      </c>
      <c r="G95" s="259" t="s">
        <v>45</v>
      </c>
      <c r="H95" s="358"/>
      <c r="I95" s="578">
        <v>2315</v>
      </c>
    </row>
    <row r="96" spans="1:9" ht="17" customHeight="1" thickBot="1">
      <c r="A96" s="412">
        <v>30</v>
      </c>
      <c r="B96" s="300"/>
      <c r="C96" s="301"/>
      <c r="D96" s="301"/>
      <c r="E96" s="302" t="s">
        <v>183</v>
      </c>
      <c r="F96" s="301"/>
      <c r="G96" s="380" t="s">
        <v>182</v>
      </c>
      <c r="H96" s="357"/>
      <c r="I96" s="580">
        <v>30</v>
      </c>
    </row>
    <row r="97" spans="1:9" ht="17" customHeight="1">
      <c r="A97" s="418"/>
      <c r="B97" s="263"/>
      <c r="C97" s="303"/>
      <c r="D97" s="303" t="s">
        <v>47</v>
      </c>
      <c r="E97" s="568" t="s">
        <v>17</v>
      </c>
      <c r="F97" s="303"/>
      <c r="G97" s="581" t="s">
        <v>23</v>
      </c>
      <c r="H97" s="267" t="s">
        <v>62</v>
      </c>
      <c r="I97" s="423"/>
    </row>
    <row r="98" spans="1:9" ht="17" customHeight="1">
      <c r="A98" s="426"/>
      <c r="B98" s="263"/>
      <c r="C98" s="258"/>
      <c r="D98" s="258"/>
      <c r="E98" s="558" t="str">
        <f>E70</f>
        <v>冲遊泰國10 #6</v>
      </c>
      <c r="F98" s="258"/>
      <c r="G98" s="489" t="str">
        <f>G41</f>
        <v>周六聊Teen谷 # 29</v>
      </c>
      <c r="H98" s="309" t="s">
        <v>335</v>
      </c>
      <c r="I98" s="423"/>
    </row>
    <row r="99" spans="1:9" ht="17" customHeight="1" thickBot="1">
      <c r="A99" s="426"/>
      <c r="B99" s="263"/>
      <c r="C99" s="258"/>
      <c r="D99" s="258"/>
      <c r="E99" s="571"/>
      <c r="F99" s="293">
        <v>2350</v>
      </c>
      <c r="G99" s="571"/>
      <c r="H99" s="305" t="s">
        <v>63</v>
      </c>
      <c r="I99" s="423"/>
    </row>
    <row r="100" spans="1:9" s="402" customFormat="1" ht="17" customHeight="1" thickBot="1">
      <c r="A100" s="393" t="s">
        <v>9</v>
      </c>
      <c r="B100" s="348"/>
      <c r="C100" s="307"/>
      <c r="D100" s="307" t="s">
        <v>42</v>
      </c>
      <c r="E100" s="414"/>
      <c r="F100" s="307"/>
      <c r="G100" s="414"/>
      <c r="H100" s="308"/>
      <c r="I100" s="425" t="s">
        <v>9</v>
      </c>
    </row>
    <row r="101" spans="1:9" ht="17" customHeight="1">
      <c r="A101" s="403"/>
      <c r="B101" s="582" t="s">
        <v>17</v>
      </c>
      <c r="C101" s="579"/>
      <c r="D101" s="579"/>
      <c r="E101" s="388"/>
      <c r="F101" s="579"/>
      <c r="G101" s="581" t="s">
        <v>23</v>
      </c>
      <c r="H101" s="494" t="s">
        <v>20</v>
      </c>
      <c r="I101" s="411"/>
    </row>
    <row r="102" spans="1:9" ht="17" customHeight="1">
      <c r="A102" s="426"/>
      <c r="B102" s="469"/>
      <c r="C102" s="388"/>
      <c r="D102" s="388" t="str">
        <f>D60</f>
        <v>兄弟幫 Big Boys Club (2505 EPI)</v>
      </c>
      <c r="F102" s="531"/>
      <c r="G102" s="583" t="str">
        <f>G70</f>
        <v>新聞透視 # 28</v>
      </c>
      <c r="H102" s="490" t="str">
        <f>H35</f>
        <v>新聞掏寶 # 260</v>
      </c>
      <c r="I102" s="423"/>
    </row>
    <row r="103" spans="1:9" ht="17" customHeight="1">
      <c r="A103" s="412">
        <v>30</v>
      </c>
      <c r="B103" s="450" t="str">
        <f>B61</f>
        <v># 1921</v>
      </c>
      <c r="C103" s="450" t="str">
        <f>C61</f>
        <v># 1922</v>
      </c>
      <c r="D103" s="439" t="str">
        <f>D61</f>
        <v># 1923</v>
      </c>
      <c r="E103" s="450" t="str">
        <f>E61</f>
        <v># 1924</v>
      </c>
      <c r="F103" s="450" t="str">
        <f>F61</f>
        <v># 1925</v>
      </c>
      <c r="G103" s="584"/>
      <c r="H103" s="585"/>
      <c r="I103" s="417">
        <v>30</v>
      </c>
    </row>
    <row r="104" spans="1:9" ht="17" customHeight="1">
      <c r="A104" s="426"/>
      <c r="B104" s="473" t="s">
        <v>17</v>
      </c>
      <c r="C104" s="420"/>
      <c r="D104" s="421"/>
      <c r="E104" s="421"/>
      <c r="F104" s="474"/>
      <c r="G104" s="557" t="s">
        <v>23</v>
      </c>
      <c r="H104" s="494" t="s">
        <v>20</v>
      </c>
      <c r="I104" s="586"/>
    </row>
    <row r="105" spans="1:9" s="402" customFormat="1" ht="17" customHeight="1" thickBot="1">
      <c r="A105" s="393" t="s">
        <v>10</v>
      </c>
      <c r="B105" s="587"/>
      <c r="C105" s="388"/>
      <c r="D105" s="511" t="s">
        <v>192</v>
      </c>
      <c r="F105" s="439"/>
      <c r="G105" s="588" t="s">
        <v>336</v>
      </c>
      <c r="H105" s="502" t="str">
        <f>H63</f>
        <v>財經透視 # 30</v>
      </c>
      <c r="I105" s="396" t="s">
        <v>10</v>
      </c>
    </row>
    <row r="106" spans="1:9" ht="17" customHeight="1">
      <c r="A106" s="492"/>
      <c r="B106" s="434" t="str">
        <f>B86</f>
        <v># 15</v>
      </c>
      <c r="C106" s="439" t="str">
        <f>"# " &amp; VALUE(RIGHT(B106,2)+1)</f>
        <v># 16</v>
      </c>
      <c r="D106" s="439" t="str">
        <f>"# " &amp; VALUE(RIGHT(C106,2)+1)</f>
        <v># 17</v>
      </c>
      <c r="E106" s="439" t="str">
        <f>"# " &amp; VALUE(RIGHT(D106,2)+1)</f>
        <v># 18</v>
      </c>
      <c r="F106" s="439" t="str">
        <f>"# " &amp; VALUE(RIGHT(E106,2)+1)</f>
        <v># 19</v>
      </c>
      <c r="G106" s="557" t="s">
        <v>23</v>
      </c>
      <c r="H106" s="494" t="s">
        <v>20</v>
      </c>
      <c r="I106" s="495"/>
    </row>
    <row r="107" spans="1:9" ht="17" customHeight="1">
      <c r="A107" s="589">
        <v>30</v>
      </c>
      <c r="B107" s="413"/>
      <c r="C107" s="450"/>
      <c r="D107" s="450"/>
      <c r="E107" s="450"/>
      <c r="F107" s="451"/>
      <c r="G107" s="588" t="s">
        <v>337</v>
      </c>
      <c r="H107" s="490" t="str">
        <f>H70</f>
        <v>港繫全球  商聚灣區 #1 (10 EPI)</v>
      </c>
      <c r="I107" s="499">
        <v>30</v>
      </c>
    </row>
    <row r="108" spans="1:9" ht="17" customHeight="1">
      <c r="A108" s="500"/>
      <c r="B108" s="473" t="s">
        <v>17</v>
      </c>
      <c r="C108" s="439"/>
      <c r="D108" s="421"/>
      <c r="E108" s="421"/>
      <c r="F108" s="421"/>
      <c r="G108" s="557" t="s">
        <v>23</v>
      </c>
      <c r="H108" s="507" t="s">
        <v>23</v>
      </c>
      <c r="I108" s="441"/>
    </row>
    <row r="109" spans="1:9" s="402" customFormat="1" ht="17" customHeight="1" thickBot="1">
      <c r="A109" s="393" t="s">
        <v>11</v>
      </c>
      <c r="B109" s="434"/>
      <c r="C109" s="469"/>
      <c r="D109" s="469" t="str">
        <f>$D$79</f>
        <v>執法者們 Prism Breaker (25 EPI)</v>
      </c>
      <c r="E109" s="439"/>
      <c r="F109" s="439"/>
      <c r="G109" s="368" t="str">
        <f>G78</f>
        <v>玩轉澳門加倍Fun #2</v>
      </c>
      <c r="H109" s="576"/>
      <c r="I109" s="425" t="s">
        <v>11</v>
      </c>
    </row>
    <row r="110" spans="1:9" ht="17" customHeight="1">
      <c r="A110" s="492"/>
      <c r="B110" s="434" t="str">
        <f>B80</f>
        <v># 21</v>
      </c>
      <c r="C110" s="439" t="str">
        <f>C80</f>
        <v># 22</v>
      </c>
      <c r="D110" s="439" t="str">
        <f>"# " &amp; VALUE(RIGHT(C110,2)+1)</f>
        <v># 23</v>
      </c>
      <c r="E110" s="439" t="str">
        <f>"# " &amp; VALUE(RIGHT(D110,2)+1)</f>
        <v># 24</v>
      </c>
      <c r="F110" s="439" t="str">
        <f>"# " &amp; VALUE(RIGHT(E110,2)+1)</f>
        <v># 25</v>
      </c>
      <c r="G110" s="557" t="s">
        <v>23</v>
      </c>
      <c r="H110" s="590"/>
      <c r="I110" s="432"/>
    </row>
    <row r="111" spans="1:9" ht="17" customHeight="1">
      <c r="A111" s="452">
        <v>30</v>
      </c>
      <c r="B111" s="442"/>
      <c r="C111" s="450"/>
      <c r="D111" s="450"/>
      <c r="E111" s="450"/>
      <c r="F111" s="439"/>
      <c r="G111" s="489"/>
      <c r="H111" s="576" t="str">
        <f>H77</f>
        <v>聲秀 # 2</v>
      </c>
      <c r="I111" s="437">
        <v>30</v>
      </c>
    </row>
    <row r="112" spans="1:9" ht="17" customHeight="1">
      <c r="A112" s="452"/>
      <c r="B112" s="473" t="s">
        <v>17</v>
      </c>
      <c r="C112" s="561"/>
      <c r="D112" s="465" t="s">
        <v>204</v>
      </c>
      <c r="E112" s="465"/>
      <c r="F112" s="562"/>
      <c r="G112" s="571" t="str">
        <f>G82</f>
        <v>奇情谷 # 2</v>
      </c>
      <c r="H112" s="590"/>
      <c r="I112" s="453"/>
    </row>
    <row r="113" spans="1:9" ht="17" customHeight="1">
      <c r="A113" s="500"/>
      <c r="B113" s="592" t="s">
        <v>17</v>
      </c>
      <c r="C113" s="420"/>
      <c r="D113" s="420" t="str">
        <f>$E$75</f>
        <v xml:space="preserve">愛．回家之開心速遞  Lo And Behold </v>
      </c>
      <c r="E113" s="420"/>
      <c r="F113" s="420"/>
      <c r="G113" s="573"/>
      <c r="H113" s="590"/>
      <c r="I113" s="441"/>
    </row>
    <row r="114" spans="1:9" s="402" customFormat="1" ht="17" customHeight="1" thickBot="1">
      <c r="A114" s="393" t="s">
        <v>12</v>
      </c>
      <c r="B114" s="413" t="str">
        <f>B76</f>
        <v># 2602</v>
      </c>
      <c r="C114" s="450" t="str">
        <f t="shared" ref="C114:F114" si="8">C76</f>
        <v># 2603</v>
      </c>
      <c r="D114" s="450" t="str">
        <f t="shared" si="8"/>
        <v># 2604</v>
      </c>
      <c r="E114" s="450" t="str">
        <f t="shared" si="8"/>
        <v># 2605</v>
      </c>
      <c r="F114" s="450" t="str">
        <f t="shared" si="8"/>
        <v># 2606</v>
      </c>
      <c r="G114" s="373"/>
      <c r="H114" s="362"/>
      <c r="I114" s="425" t="s">
        <v>12</v>
      </c>
    </row>
    <row r="115" spans="1:9" ht="17" customHeight="1">
      <c r="A115" s="492"/>
      <c r="B115" s="592" t="s">
        <v>17</v>
      </c>
      <c r="C115" s="456"/>
      <c r="D115" s="439" t="s">
        <v>275</v>
      </c>
      <c r="E115" s="420"/>
      <c r="F115" s="420"/>
      <c r="G115" s="420"/>
      <c r="H115" s="420"/>
      <c r="I115" s="476"/>
    </row>
    <row r="116" spans="1:9" ht="17" customHeight="1">
      <c r="A116" s="589">
        <v>30</v>
      </c>
      <c r="B116" s="413" t="str">
        <f>B74</f>
        <v># 202</v>
      </c>
      <c r="C116" s="450" t="str">
        <f t="shared" ref="C116:H116" si="9">C74</f>
        <v># 203</v>
      </c>
      <c r="D116" s="450" t="str">
        <f t="shared" si="9"/>
        <v># 204</v>
      </c>
      <c r="E116" s="450" t="str">
        <f t="shared" si="9"/>
        <v># 205</v>
      </c>
      <c r="F116" s="450" t="str">
        <f t="shared" si="9"/>
        <v># 206</v>
      </c>
      <c r="G116" s="450" t="str">
        <f t="shared" si="9"/>
        <v># 207</v>
      </c>
      <c r="H116" s="450" t="str">
        <f t="shared" si="9"/>
        <v># 208</v>
      </c>
      <c r="I116" s="461">
        <v>30</v>
      </c>
    </row>
    <row r="117" spans="1:9" ht="17" customHeight="1">
      <c r="A117" s="452"/>
      <c r="B117" s="595" t="s">
        <v>17</v>
      </c>
      <c r="C117" s="456" t="s">
        <v>17</v>
      </c>
      <c r="D117" s="568" t="s">
        <v>17</v>
      </c>
      <c r="E117" s="419" t="s">
        <v>17</v>
      </c>
      <c r="F117" s="419" t="s">
        <v>17</v>
      </c>
      <c r="G117" s="640" t="s">
        <v>410</v>
      </c>
      <c r="H117" s="361" t="s">
        <v>20</v>
      </c>
      <c r="I117" s="467"/>
    </row>
    <row r="118" spans="1:9" s="402" customFormat="1" ht="17" customHeight="1" thickBot="1">
      <c r="A118" s="393" t="s">
        <v>15</v>
      </c>
      <c r="B118" s="596" t="str">
        <f>B70</f>
        <v>美食新聞報道 # 106</v>
      </c>
      <c r="C118" s="439" t="str">
        <f>$C$70</f>
        <v>美食新聞報道 # 107</v>
      </c>
      <c r="D118" s="571" t="str">
        <f>D70</f>
        <v>美食新聞報道 (*港台篇) # 10</v>
      </c>
      <c r="E118" s="571" t="str">
        <f>$E$70</f>
        <v>冲遊泰國10 #6</v>
      </c>
      <c r="F118" s="415" t="str">
        <f>F70</f>
        <v>最強生命線 # 407</v>
      </c>
      <c r="G118" s="627" t="s">
        <v>422</v>
      </c>
      <c r="H118" s="360"/>
      <c r="I118" s="484" t="s">
        <v>15</v>
      </c>
    </row>
    <row r="119" spans="1:9" ht="17" customHeight="1">
      <c r="A119" s="492"/>
      <c r="B119" s="473" t="s">
        <v>17</v>
      </c>
      <c r="C119" s="420"/>
      <c r="D119" s="421"/>
      <c r="E119" s="421"/>
      <c r="F119" s="421"/>
      <c r="G119" s="660"/>
      <c r="H119" s="359" t="str">
        <f>H85</f>
        <v>女神配對計劃 # 8</v>
      </c>
      <c r="I119" s="432"/>
    </row>
    <row r="120" spans="1:9" ht="17" customHeight="1">
      <c r="A120" s="589">
        <v>30</v>
      </c>
      <c r="B120" s="598"/>
      <c r="C120" s="439"/>
      <c r="D120" s="599" t="str">
        <f>D63</f>
        <v>錦心似玉 The Sword and the Brocade (45 EPI)</v>
      </c>
      <c r="E120" s="544"/>
      <c r="F120" s="544"/>
      <c r="G120" s="632"/>
      <c r="H120" s="576"/>
      <c r="I120" s="437">
        <v>30</v>
      </c>
    </row>
    <row r="121" spans="1:9" ht="17" customHeight="1">
      <c r="A121" s="452"/>
      <c r="B121" s="434" t="str">
        <f>B64</f>
        <v># 28</v>
      </c>
      <c r="C121" s="439" t="str">
        <f>C64</f>
        <v># 29</v>
      </c>
      <c r="D121" s="439" t="str">
        <f>D64</f>
        <v># 30</v>
      </c>
      <c r="E121" s="439" t="str">
        <f>E64</f>
        <v># 31</v>
      </c>
      <c r="F121" s="439" t="str">
        <f>F64</f>
        <v># 32</v>
      </c>
      <c r="G121" s="640" t="s">
        <v>410</v>
      </c>
      <c r="H121" s="601" t="s">
        <v>20</v>
      </c>
      <c r="I121" s="441"/>
    </row>
    <row r="122" spans="1:9" s="402" customFormat="1" ht="17" customHeight="1" thickBot="1">
      <c r="A122" s="393" t="s">
        <v>13</v>
      </c>
      <c r="B122" s="442"/>
      <c r="C122" s="450"/>
      <c r="D122" s="450"/>
      <c r="E122" s="450"/>
      <c r="F122" s="450"/>
      <c r="G122" s="638" t="s">
        <v>423</v>
      </c>
      <c r="H122" s="600" t="str">
        <f>H90</f>
        <v>今晚有歌廳 # 4</v>
      </c>
      <c r="I122" s="425" t="s">
        <v>13</v>
      </c>
    </row>
    <row r="123" spans="1:9" ht="17" customHeight="1">
      <c r="A123" s="426"/>
      <c r="B123" s="592" t="s">
        <v>17</v>
      </c>
      <c r="C123" s="456"/>
      <c r="D123" s="439" t="str">
        <f>D$41</f>
        <v>*流行都市  Big City Shop 2025</v>
      </c>
      <c r="E123" s="388"/>
      <c r="F123" s="445"/>
      <c r="G123" s="557" t="s">
        <v>23</v>
      </c>
      <c r="H123" s="601" t="s">
        <v>20</v>
      </c>
      <c r="I123" s="423"/>
    </row>
    <row r="124" spans="1:9" ht="17" customHeight="1">
      <c r="A124" s="426"/>
      <c r="B124" s="439" t="str">
        <f>B$42</f>
        <v># 1766</v>
      </c>
      <c r="C124" s="439" t="str">
        <f>C$42</f>
        <v># 1767</v>
      </c>
      <c r="D124" s="439" t="str">
        <f>D$42</f>
        <v># 1768</v>
      </c>
      <c r="E124" s="439" t="str">
        <f>E$42</f>
        <v># 1769</v>
      </c>
      <c r="F124" s="439" t="str">
        <f>F42</f>
        <v># 1770</v>
      </c>
      <c r="G124" s="571" t="str">
        <f>G70</f>
        <v>新聞透視 # 28</v>
      </c>
      <c r="H124" s="602"/>
      <c r="I124" s="423"/>
    </row>
    <row r="125" spans="1:9" ht="17" customHeight="1">
      <c r="A125" s="589" t="s">
        <v>2</v>
      </c>
      <c r="B125" s="413"/>
      <c r="C125" s="450"/>
      <c r="D125" s="450"/>
      <c r="E125" s="450"/>
      <c r="F125" s="603" t="s">
        <v>66</v>
      </c>
      <c r="H125" s="504" t="str">
        <f>H39</f>
        <v>娛樂大家 # 8</v>
      </c>
      <c r="I125" s="437" t="s">
        <v>2</v>
      </c>
    </row>
    <row r="126" spans="1:9" ht="17" customHeight="1">
      <c r="A126" s="452"/>
      <c r="B126" s="587" t="s">
        <v>55</v>
      </c>
      <c r="C126" s="439"/>
      <c r="D126" s="439" t="s">
        <v>54</v>
      </c>
      <c r="E126" s="439"/>
      <c r="F126" s="439"/>
      <c r="G126" s="557" t="s">
        <v>23</v>
      </c>
      <c r="H126" s="576"/>
      <c r="I126" s="453"/>
    </row>
    <row r="127" spans="1:9" ht="17" customHeight="1" thickBot="1">
      <c r="A127" s="604" t="s">
        <v>14</v>
      </c>
      <c r="B127" s="605" t="s">
        <v>338</v>
      </c>
      <c r="C127" s="606" t="s">
        <v>339</v>
      </c>
      <c r="D127" s="606" t="s">
        <v>340</v>
      </c>
      <c r="E127" s="606" t="s">
        <v>341</v>
      </c>
      <c r="F127" s="606" t="s">
        <v>342</v>
      </c>
      <c r="G127" s="607" t="str">
        <f>G41</f>
        <v>周六聊Teen谷 # 29</v>
      </c>
      <c r="H127" s="608"/>
      <c r="I127" s="609" t="s">
        <v>14</v>
      </c>
    </row>
    <row r="128" spans="1:9" ht="17" customHeight="1" thickTop="1">
      <c r="A128" s="610"/>
      <c r="B128" s="611" t="s">
        <v>343</v>
      </c>
      <c r="C128" s="388"/>
      <c r="D128" s="388"/>
      <c r="E128" s="388"/>
      <c r="F128" s="388"/>
      <c r="G128" s="388"/>
      <c r="H128" s="680">
        <f ca="1">TODAY()</f>
        <v>45861</v>
      </c>
      <c r="I128" s="681"/>
    </row>
    <row r="129" spans="2:2" ht="17" customHeight="1">
      <c r="B129" s="611"/>
    </row>
    <row r="130" spans="2:2" ht="17" customHeight="1"/>
    <row r="131" spans="2:2" ht="17" customHeight="1"/>
  </sheetData>
  <mergeCells count="10">
    <mergeCell ref="G65:H65"/>
    <mergeCell ref="B67:F67"/>
    <mergeCell ref="G67:H67"/>
    <mergeCell ref="H128:I128"/>
    <mergeCell ref="C1:G1"/>
    <mergeCell ref="H2:I2"/>
    <mergeCell ref="G11:H11"/>
    <mergeCell ref="B12:F12"/>
    <mergeCell ref="G25:H25"/>
    <mergeCell ref="G26:H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B98A-EBE4-45FA-BEF4-8C18AB8D0930}">
  <dimension ref="A1:I131"/>
  <sheetViews>
    <sheetView tabSelected="1" zoomScale="70" zoomScaleNormal="70" workbookViewId="0">
      <pane ySplit="4" topLeftCell="A75" activePane="bottomLeft" state="frozen"/>
      <selection pane="bottomLeft" activeCell="E84" sqref="E84"/>
    </sheetView>
  </sheetViews>
  <sheetFormatPr defaultColWidth="9.453125" defaultRowHeight="15.5"/>
  <cols>
    <col min="1" max="1" width="7.6328125" style="612" customWidth="1"/>
    <col min="2" max="8" width="32.6328125" style="386" customWidth="1"/>
    <col min="9" max="9" width="7.6328125" style="613" customWidth="1"/>
    <col min="10" max="16384" width="9.453125" style="386"/>
  </cols>
  <sheetData>
    <row r="1" spans="1:9" ht="36" customHeight="1">
      <c r="A1" s="384"/>
      <c r="B1" s="385"/>
      <c r="C1" s="669" t="s">
        <v>344</v>
      </c>
      <c r="D1" s="669"/>
      <c r="E1" s="669"/>
      <c r="F1" s="669"/>
      <c r="G1" s="669"/>
      <c r="H1" s="385"/>
      <c r="I1" s="385"/>
    </row>
    <row r="2" spans="1:9" ht="17" customHeight="1" thickBot="1">
      <c r="A2" s="387" t="s">
        <v>345</v>
      </c>
      <c r="B2" s="388"/>
      <c r="C2" s="388"/>
      <c r="D2" s="383" t="s">
        <v>18</v>
      </c>
      <c r="E2" s="383"/>
      <c r="F2" s="389"/>
      <c r="G2" s="389"/>
      <c r="H2" s="670" t="s">
        <v>346</v>
      </c>
      <c r="I2" s="670"/>
    </row>
    <row r="3" spans="1:9" ht="17" customHeight="1" thickTop="1">
      <c r="A3" s="390" t="s">
        <v>19</v>
      </c>
      <c r="B3" s="391" t="s">
        <v>27</v>
      </c>
      <c r="C3" s="391" t="s">
        <v>28</v>
      </c>
      <c r="D3" s="391" t="s">
        <v>29</v>
      </c>
      <c r="E3" s="391" t="s">
        <v>196</v>
      </c>
      <c r="F3" s="391" t="s">
        <v>31</v>
      </c>
      <c r="G3" s="391" t="s">
        <v>32</v>
      </c>
      <c r="H3" s="391" t="s">
        <v>33</v>
      </c>
      <c r="I3" s="392" t="s">
        <v>19</v>
      </c>
    </row>
    <row r="4" spans="1:9" ht="17" customHeight="1" thickBot="1">
      <c r="A4" s="393"/>
      <c r="B4" s="394">
        <v>45866</v>
      </c>
      <c r="C4" s="394">
        <f t="shared" ref="C4:H4" si="0">SUM(B4+1)</f>
        <v>45867</v>
      </c>
      <c r="D4" s="395">
        <f t="shared" si="0"/>
        <v>45868</v>
      </c>
      <c r="E4" s="395">
        <f t="shared" si="0"/>
        <v>45869</v>
      </c>
      <c r="F4" s="395">
        <f t="shared" si="0"/>
        <v>45870</v>
      </c>
      <c r="G4" s="395">
        <f t="shared" si="0"/>
        <v>45871</v>
      </c>
      <c r="H4" s="395">
        <f t="shared" si="0"/>
        <v>45872</v>
      </c>
      <c r="I4" s="396"/>
    </row>
    <row r="5" spans="1:9" s="402" customFormat="1" ht="17" customHeight="1" thickBot="1">
      <c r="A5" s="397" t="s">
        <v>14</v>
      </c>
      <c r="B5" s="398"/>
      <c r="C5" s="399"/>
      <c r="D5" s="399"/>
      <c r="E5" s="399"/>
      <c r="F5" s="399"/>
      <c r="G5" s="399"/>
      <c r="H5" s="400"/>
      <c r="I5" s="401" t="s">
        <v>14</v>
      </c>
    </row>
    <row r="6" spans="1:9" ht="17" customHeight="1">
      <c r="A6" s="403"/>
      <c r="B6" s="404" t="s">
        <v>17</v>
      </c>
      <c r="C6" s="405" t="s">
        <v>17</v>
      </c>
      <c r="D6" s="406" t="str">
        <f t="shared" ref="D6:G7" si="1">C54</f>
        <v>不可能任務 Profession Impossible (Sr.3) (3 EPI)</v>
      </c>
      <c r="E6" s="407" t="str">
        <f t="shared" si="1"/>
        <v>香港婚後事 And They Lived Happily Ever After? (10 EPI)</v>
      </c>
      <c r="F6" s="408" t="str">
        <f t="shared" si="1"/>
        <v xml:space="preserve">膽粗粗．HERE WE GO    HERE WE GO, Off The Beaten Roads </v>
      </c>
      <c r="G6" s="409" t="str">
        <f t="shared" si="1"/>
        <v>DM 旅導遊 DM Me Now (10 EPI)</v>
      </c>
      <c r="H6" s="410" t="s">
        <v>17</v>
      </c>
      <c r="I6" s="411"/>
    </row>
    <row r="7" spans="1:9" ht="17" customHeight="1">
      <c r="A7" s="412">
        <v>30</v>
      </c>
      <c r="B7" s="413" t="str">
        <f>LEFT($H$63,5) &amp; " # " &amp; VALUE(RIGHT($H$63,2)-1)</f>
        <v>財經透視  # 30</v>
      </c>
      <c r="C7" s="414" t="str">
        <f>B26</f>
        <v>新聞掏寶  # 260</v>
      </c>
      <c r="D7" s="415" t="str">
        <f t="shared" si="1"/>
        <v># 2</v>
      </c>
      <c r="E7" s="414" t="str">
        <f t="shared" si="1"/>
        <v># 1</v>
      </c>
      <c r="F7" s="415" t="str">
        <f t="shared" si="1"/>
        <v># 6</v>
      </c>
      <c r="G7" s="414" t="str">
        <f t="shared" si="1"/>
        <v># 10</v>
      </c>
      <c r="H7" s="416" t="str">
        <f>D70</f>
        <v>美食新聞報道 (*港台篇) #11</v>
      </c>
      <c r="I7" s="417">
        <v>30</v>
      </c>
    </row>
    <row r="8" spans="1:9" ht="17" customHeight="1">
      <c r="A8" s="418"/>
      <c r="B8" s="419" t="s">
        <v>17</v>
      </c>
      <c r="C8" s="420"/>
      <c r="D8" s="420"/>
      <c r="E8" s="421" t="str">
        <f>$E$73</f>
        <v>東張西望  Scoop 2025</v>
      </c>
      <c r="F8" s="420"/>
      <c r="G8" s="420" t="s">
        <v>40</v>
      </c>
      <c r="H8" s="422"/>
      <c r="I8" s="423"/>
    </row>
    <row r="9" spans="1:9" s="402" customFormat="1" ht="17" customHeight="1" thickBot="1">
      <c r="A9" s="393" t="s">
        <v>0</v>
      </c>
      <c r="B9" s="424" t="s">
        <v>347</v>
      </c>
      <c r="C9" s="424" t="str">
        <f t="shared" ref="C9:H9" si="2">"# " &amp; VALUE(RIGHT(B9,3)+1)</f>
        <v># 209</v>
      </c>
      <c r="D9" s="424" t="str">
        <f t="shared" si="2"/>
        <v># 210</v>
      </c>
      <c r="E9" s="424" t="str">
        <f t="shared" si="2"/>
        <v># 211</v>
      </c>
      <c r="F9" s="424" t="str">
        <f t="shared" si="2"/>
        <v># 212</v>
      </c>
      <c r="G9" s="424" t="str">
        <f t="shared" si="2"/>
        <v># 213</v>
      </c>
      <c r="H9" s="424" t="str">
        <f t="shared" si="2"/>
        <v># 214</v>
      </c>
      <c r="I9" s="425" t="s">
        <v>0</v>
      </c>
    </row>
    <row r="10" spans="1:9" ht="17" customHeight="1">
      <c r="A10" s="426"/>
      <c r="B10" s="244"/>
      <c r="C10" s="245"/>
      <c r="D10" s="245"/>
      <c r="E10" s="245"/>
      <c r="F10" s="246"/>
      <c r="G10" s="244"/>
      <c r="H10" s="247"/>
      <c r="I10" s="411"/>
    </row>
    <row r="11" spans="1:9" ht="17" customHeight="1">
      <c r="A11" s="412">
        <v>30</v>
      </c>
      <c r="B11" s="248"/>
      <c r="C11" s="248"/>
      <c r="D11" s="248"/>
      <c r="E11" s="248"/>
      <c r="F11" s="248"/>
      <c r="G11" s="674" t="s">
        <v>34</v>
      </c>
      <c r="H11" s="675"/>
      <c r="I11" s="417">
        <v>30</v>
      </c>
    </row>
    <row r="12" spans="1:9" ht="17" customHeight="1">
      <c r="A12" s="427"/>
      <c r="B12" s="671" t="s">
        <v>198</v>
      </c>
      <c r="C12" s="672"/>
      <c r="D12" s="672"/>
      <c r="E12" s="672"/>
      <c r="F12" s="673"/>
      <c r="G12" s="249"/>
      <c r="H12" s="250"/>
      <c r="I12" s="423"/>
    </row>
    <row r="13" spans="1:9" s="402" customFormat="1" ht="17" customHeight="1" thickBot="1">
      <c r="A13" s="428" t="s">
        <v>1</v>
      </c>
      <c r="B13" s="251"/>
      <c r="C13" s="252"/>
      <c r="D13" s="252"/>
      <c r="E13" s="252"/>
      <c r="F13" s="253"/>
      <c r="G13" s="254"/>
      <c r="H13" s="255"/>
      <c r="I13" s="425" t="s">
        <v>1</v>
      </c>
    </row>
    <row r="14" spans="1:9" ht="17" customHeight="1">
      <c r="A14" s="429"/>
      <c r="B14" s="430">
        <v>800580782</v>
      </c>
      <c r="C14" s="430"/>
      <c r="D14" s="430"/>
      <c r="E14" s="430"/>
      <c r="F14" s="430"/>
      <c r="G14" s="430"/>
      <c r="H14" s="431"/>
      <c r="I14" s="432"/>
    </row>
    <row r="15" spans="1:9" ht="17" customHeight="1">
      <c r="A15" s="433" t="s">
        <v>2</v>
      </c>
      <c r="B15" s="434"/>
      <c r="C15" s="435"/>
      <c r="D15" s="435"/>
      <c r="E15" s="435" t="s">
        <v>199</v>
      </c>
      <c r="F15" s="435"/>
      <c r="G15" s="435"/>
      <c r="H15" s="436"/>
      <c r="I15" s="437" t="s">
        <v>2</v>
      </c>
    </row>
    <row r="16" spans="1:9" ht="17" customHeight="1">
      <c r="A16" s="438"/>
      <c r="B16" s="434" t="s">
        <v>210</v>
      </c>
      <c r="C16" s="439" t="str">
        <f t="shared" ref="C16:H16" si="3">"# " &amp; VALUE(RIGHT(B16,2)+1)</f>
        <v># 16</v>
      </c>
      <c r="D16" s="439" t="str">
        <f t="shared" si="3"/>
        <v># 17</v>
      </c>
      <c r="E16" s="439" t="str">
        <f t="shared" si="3"/>
        <v># 18</v>
      </c>
      <c r="F16" s="439" t="str">
        <f t="shared" si="3"/>
        <v># 19</v>
      </c>
      <c r="G16" s="439" t="str">
        <f t="shared" si="3"/>
        <v># 20</v>
      </c>
      <c r="H16" s="440" t="str">
        <f t="shared" si="3"/>
        <v># 21</v>
      </c>
      <c r="I16" s="441"/>
    </row>
    <row r="17" spans="1:9" s="402" customFormat="1" ht="17" customHeight="1" thickBot="1">
      <c r="A17" s="428" t="s">
        <v>3</v>
      </c>
      <c r="B17" s="442" t="s">
        <v>24</v>
      </c>
      <c r="C17" s="443"/>
      <c r="D17" s="443"/>
      <c r="E17" s="443"/>
      <c r="F17" s="443"/>
      <c r="G17" s="443"/>
      <c r="H17" s="444"/>
      <c r="I17" s="425" t="s">
        <v>16</v>
      </c>
    </row>
    <row r="18" spans="1:9" s="402" customFormat="1" ht="17" customHeight="1">
      <c r="A18" s="428"/>
      <c r="B18" s="419" t="s">
        <v>17</v>
      </c>
      <c r="C18" s="420"/>
      <c r="D18" s="420"/>
      <c r="E18" s="420" t="s">
        <v>35</v>
      </c>
      <c r="F18" s="445"/>
      <c r="G18" s="446" t="s">
        <v>286</v>
      </c>
      <c r="H18" s="447" t="s">
        <v>201</v>
      </c>
      <c r="I18" s="448"/>
    </row>
    <row r="19" spans="1:9" ht="17" customHeight="1">
      <c r="A19" s="449" t="s">
        <v>2</v>
      </c>
      <c r="B19" s="413" t="s">
        <v>348</v>
      </c>
      <c r="C19" s="450" t="str">
        <f t="shared" ref="C19:F19" si="4">B76</f>
        <v># 2607</v>
      </c>
      <c r="D19" s="450" t="str">
        <f t="shared" si="4"/>
        <v># 2608</v>
      </c>
      <c r="E19" s="450" t="str">
        <f t="shared" si="4"/>
        <v># 2609</v>
      </c>
      <c r="F19" s="451" t="str">
        <f t="shared" si="4"/>
        <v># 2610</v>
      </c>
      <c r="G19" s="450" t="s">
        <v>349</v>
      </c>
      <c r="H19" s="416" t="s">
        <v>97</v>
      </c>
      <c r="I19" s="437" t="s">
        <v>2</v>
      </c>
    </row>
    <row r="20" spans="1:9" ht="17" customHeight="1">
      <c r="A20" s="452"/>
      <c r="B20" s="256" t="s">
        <v>53</v>
      </c>
      <c r="C20" s="257"/>
      <c r="D20" s="257"/>
      <c r="E20" s="257" t="s">
        <v>46</v>
      </c>
      <c r="F20" s="257"/>
      <c r="G20" s="258"/>
      <c r="H20" s="258"/>
      <c r="I20" s="453"/>
    </row>
    <row r="21" spans="1:9" s="402" customFormat="1" ht="17" customHeight="1" thickBot="1">
      <c r="A21" s="397" t="s">
        <v>4</v>
      </c>
      <c r="B21" s="259" t="s">
        <v>350</v>
      </c>
      <c r="C21" s="257" t="str">
        <f t="shared" ref="C21:H21" si="5">"# " &amp; VALUE(RIGHT(B21,4)+1)</f>
        <v># 1405</v>
      </c>
      <c r="D21" s="260" t="str">
        <f t="shared" si="5"/>
        <v># 1406</v>
      </c>
      <c r="E21" s="260" t="str">
        <f t="shared" si="5"/>
        <v># 1407</v>
      </c>
      <c r="F21" s="257" t="str">
        <f t="shared" si="5"/>
        <v># 1408</v>
      </c>
      <c r="G21" s="257" t="str">
        <f t="shared" si="5"/>
        <v># 1409</v>
      </c>
      <c r="H21" s="257" t="str">
        <f t="shared" si="5"/>
        <v># 1410</v>
      </c>
      <c r="I21" s="425" t="s">
        <v>4</v>
      </c>
    </row>
    <row r="22" spans="1:9" ht="17" customHeight="1">
      <c r="A22" s="454"/>
      <c r="B22" s="714" t="s">
        <v>443</v>
      </c>
      <c r="C22" s="566"/>
      <c r="D22" s="455" t="str">
        <f>D90</f>
        <v>真相猜•情•尋 Ctrl+F The Truth (8 EPI)</v>
      </c>
      <c r="E22" s="420"/>
      <c r="F22" s="445"/>
      <c r="G22" s="419">
        <v>800566975</v>
      </c>
      <c r="H22" s="456"/>
      <c r="I22" s="457"/>
    </row>
    <row r="23" spans="1:9" ht="17" customHeight="1">
      <c r="A23" s="458" t="s">
        <v>2</v>
      </c>
      <c r="B23" s="719" t="s">
        <v>424</v>
      </c>
      <c r="C23" s="415" t="str">
        <f>B91</f>
        <v># 5</v>
      </c>
      <c r="D23" s="450" t="str">
        <f>"# " &amp; VALUE(RIGHT(C23,2)+1)</f>
        <v># 6</v>
      </c>
      <c r="E23" s="450" t="str">
        <f>"# " &amp; VALUE(RIGHT(D23,2)+1)</f>
        <v># 7</v>
      </c>
      <c r="F23" s="451" t="str">
        <f>"# " &amp; VALUE(RIGHT(E23,2)+1)</f>
        <v># 8</v>
      </c>
      <c r="G23" s="459"/>
      <c r="H23" s="460"/>
      <c r="I23" s="461" t="s">
        <v>2</v>
      </c>
    </row>
    <row r="24" spans="1:9" ht="17" customHeight="1">
      <c r="A24" s="462"/>
      <c r="B24" s="463" t="s">
        <v>17</v>
      </c>
      <c r="C24" s="464"/>
      <c r="D24" s="465" t="s">
        <v>204</v>
      </c>
      <c r="E24" s="465"/>
      <c r="F24" s="466"/>
      <c r="G24" s="459"/>
      <c r="H24" s="460"/>
      <c r="I24" s="467"/>
    </row>
    <row r="25" spans="1:9" ht="17" customHeight="1">
      <c r="A25" s="462"/>
      <c r="B25" s="468" t="s">
        <v>17</v>
      </c>
      <c r="C25" s="469" t="s">
        <v>17</v>
      </c>
      <c r="D25" s="470" t="s">
        <v>17</v>
      </c>
      <c r="E25" s="470" t="s">
        <v>17</v>
      </c>
      <c r="F25" s="470" t="s">
        <v>17</v>
      </c>
      <c r="G25" s="676" t="s">
        <v>205</v>
      </c>
      <c r="H25" s="677"/>
      <c r="I25" s="467"/>
    </row>
    <row r="26" spans="1:9" ht="17" customHeight="1">
      <c r="A26" s="462"/>
      <c r="B26" s="440" t="str">
        <f>LEFT($H$35,5) &amp; " # " &amp; VALUE(RIGHT($H$35,3)-1)</f>
        <v>新聞掏寶  # 260</v>
      </c>
      <c r="C26" s="440" t="str">
        <f>B70</f>
        <v>美食新聞報道 # 108</v>
      </c>
      <c r="D26" s="459" t="str">
        <f>C70</f>
        <v>美食新聞報道 # 109</v>
      </c>
      <c r="E26" s="459" t="str">
        <f>D70</f>
        <v>美食新聞報道 (*港台篇) #11</v>
      </c>
      <c r="F26" s="459" t="str">
        <f>E70</f>
        <v>冲遊泰國10 #7</v>
      </c>
      <c r="G26" s="667" t="s">
        <v>206</v>
      </c>
      <c r="H26" s="668"/>
      <c r="I26" s="467"/>
    </row>
    <row r="27" spans="1:9" s="402" customFormat="1" ht="17" customHeight="1" thickBot="1">
      <c r="A27" s="471" t="s">
        <v>5</v>
      </c>
      <c r="B27" s="451"/>
      <c r="C27" s="440"/>
      <c r="D27" s="415"/>
      <c r="E27" s="415"/>
      <c r="F27" s="415"/>
      <c r="G27" s="459" t="s">
        <v>351</v>
      </c>
      <c r="H27" s="439" t="s">
        <v>352</v>
      </c>
      <c r="I27" s="472" t="s">
        <v>5</v>
      </c>
    </row>
    <row r="28" spans="1:9" ht="17" customHeight="1">
      <c r="A28" s="462"/>
      <c r="B28" s="356" t="s">
        <v>17</v>
      </c>
      <c r="C28" s="626"/>
      <c r="D28" s="664"/>
      <c r="E28" s="664"/>
      <c r="F28" s="624"/>
      <c r="G28" s="475"/>
      <c r="H28" s="460"/>
      <c r="I28" s="476"/>
    </row>
    <row r="29" spans="1:9" ht="17" customHeight="1">
      <c r="A29" s="477" t="s">
        <v>2</v>
      </c>
      <c r="B29" s="355" t="s">
        <v>353</v>
      </c>
      <c r="C29" s="623"/>
      <c r="D29" s="625" t="s">
        <v>425</v>
      </c>
      <c r="E29" s="623"/>
      <c r="F29" s="622"/>
      <c r="G29" s="480"/>
      <c r="H29" s="481"/>
      <c r="I29" s="461" t="s">
        <v>2</v>
      </c>
    </row>
    <row r="30" spans="1:9" ht="17" customHeight="1">
      <c r="A30" s="462"/>
      <c r="B30" s="354" t="s">
        <v>354</v>
      </c>
      <c r="C30" s="621" t="s">
        <v>424</v>
      </c>
      <c r="D30" s="621" t="s">
        <v>426</v>
      </c>
      <c r="E30" s="621" t="s">
        <v>427</v>
      </c>
      <c r="F30" s="622" t="s">
        <v>428</v>
      </c>
      <c r="G30" s="459"/>
      <c r="H30" s="460"/>
      <c r="I30" s="467"/>
    </row>
    <row r="31" spans="1:9" s="402" customFormat="1" ht="17" customHeight="1" thickBot="1">
      <c r="A31" s="471" t="s">
        <v>6</v>
      </c>
      <c r="B31" s="596"/>
      <c r="C31" s="620"/>
      <c r="D31" s="620"/>
      <c r="E31" s="620"/>
      <c r="F31" s="619"/>
      <c r="G31" s="482" t="s">
        <v>24</v>
      </c>
      <c r="H31" s="483"/>
      <c r="I31" s="484" t="s">
        <v>6</v>
      </c>
    </row>
    <row r="32" spans="1:9" ht="17" customHeight="1">
      <c r="A32" s="485"/>
      <c r="B32" s="473" t="s">
        <v>17</v>
      </c>
      <c r="C32" s="388"/>
      <c r="D32" s="420"/>
      <c r="E32" s="421" t="str">
        <f>$E$73</f>
        <v>東張西望  Scoop 2025</v>
      </c>
      <c r="F32" s="420"/>
      <c r="G32" s="388"/>
      <c r="H32" s="486"/>
      <c r="I32" s="453"/>
    </row>
    <row r="33" spans="1:9" ht="17" customHeight="1">
      <c r="A33" s="477" t="s">
        <v>2</v>
      </c>
      <c r="B33" s="450" t="str">
        <f>B9</f>
        <v># 208</v>
      </c>
      <c r="C33" s="450" t="str">
        <f>B74</f>
        <v># 209</v>
      </c>
      <c r="D33" s="450" t="str">
        <f>D9</f>
        <v># 210</v>
      </c>
      <c r="E33" s="450" t="str">
        <f>E9</f>
        <v># 211</v>
      </c>
      <c r="F33" s="450" t="str">
        <f>F9</f>
        <v># 212</v>
      </c>
      <c r="G33" s="450" t="str">
        <f>"# " &amp; VALUE(RIGHT(F33,3)+1)</f>
        <v># 213</v>
      </c>
      <c r="H33" s="450" t="str">
        <f>"# " &amp; VALUE(RIGHT(G33,3)+1)</f>
        <v># 214</v>
      </c>
      <c r="I33" s="437" t="s">
        <v>2</v>
      </c>
    </row>
    <row r="34" spans="1:9" ht="17" customHeight="1">
      <c r="A34" s="462"/>
      <c r="B34" s="473" t="s">
        <v>17</v>
      </c>
      <c r="C34" s="420"/>
      <c r="D34" s="439" t="s">
        <v>64</v>
      </c>
      <c r="E34" s="439"/>
      <c r="F34" s="439"/>
      <c r="G34" s="487" t="s">
        <v>20</v>
      </c>
      <c r="H34" s="310" t="s">
        <v>25</v>
      </c>
      <c r="I34" s="488"/>
    </row>
    <row r="35" spans="1:9" ht="17" customHeight="1">
      <c r="A35" s="462"/>
      <c r="B35" s="439" t="s">
        <v>355</v>
      </c>
      <c r="C35" s="439" t="str">
        <f>B61</f>
        <v># 1926</v>
      </c>
      <c r="D35" s="439" t="str">
        <f>C61</f>
        <v># 1927</v>
      </c>
      <c r="E35" s="439" t="str">
        <f>D61</f>
        <v># 1928</v>
      </c>
      <c r="F35" s="439" t="str">
        <f>E61</f>
        <v># 1929</v>
      </c>
      <c r="G35" s="489" t="s">
        <v>335</v>
      </c>
      <c r="H35" s="311" t="s">
        <v>356</v>
      </c>
      <c r="I35" s="488"/>
    </row>
    <row r="36" spans="1:9" s="402" customFormat="1" ht="17" customHeight="1" thickBot="1">
      <c r="A36" s="471" t="s">
        <v>7</v>
      </c>
      <c r="B36" s="439"/>
      <c r="C36" s="439"/>
      <c r="D36" s="450"/>
      <c r="E36" s="450"/>
      <c r="F36" s="491">
        <v>1255</v>
      </c>
      <c r="G36" s="414"/>
      <c r="H36" s="312" t="s">
        <v>26</v>
      </c>
      <c r="I36" s="396" t="s">
        <v>7</v>
      </c>
    </row>
    <row r="37" spans="1:9" ht="17" customHeight="1">
      <c r="A37" s="492"/>
      <c r="B37" s="473" t="s">
        <v>17</v>
      </c>
      <c r="C37" s="421"/>
      <c r="D37" s="421"/>
      <c r="E37" s="421" t="s">
        <v>46</v>
      </c>
      <c r="F37" s="474"/>
      <c r="G37" s="493" t="s">
        <v>94</v>
      </c>
      <c r="H37" s="494" t="s">
        <v>90</v>
      </c>
      <c r="I37" s="495"/>
    </row>
    <row r="38" spans="1:9" ht="17" customHeight="1">
      <c r="A38" s="452"/>
      <c r="B38" s="439" t="str">
        <f>B21</f>
        <v># 1404</v>
      </c>
      <c r="C38" s="439" t="str">
        <f>C21</f>
        <v># 1405</v>
      </c>
      <c r="D38" s="439" t="str">
        <f t="shared" ref="D38:F38" si="6">"# " &amp; VALUE(RIGHT(C38,4)+1)</f>
        <v># 1406</v>
      </c>
      <c r="E38" s="439" t="str">
        <f t="shared" si="6"/>
        <v># 1407</v>
      </c>
      <c r="F38" s="440" t="str">
        <f t="shared" si="6"/>
        <v># 1408</v>
      </c>
      <c r="G38" s="489" t="s">
        <v>357</v>
      </c>
      <c r="I38" s="488"/>
    </row>
    <row r="39" spans="1:9" ht="17" customHeight="1">
      <c r="A39" s="433" t="s">
        <v>2</v>
      </c>
      <c r="B39" s="450"/>
      <c r="C39" s="450"/>
      <c r="D39" s="450"/>
      <c r="E39" s="450"/>
      <c r="F39" s="496">
        <v>1320</v>
      </c>
      <c r="G39" s="497" t="s">
        <v>93</v>
      </c>
      <c r="H39" s="498" t="s">
        <v>358</v>
      </c>
      <c r="I39" s="499" t="s">
        <v>2</v>
      </c>
    </row>
    <row r="40" spans="1:9" ht="17" customHeight="1">
      <c r="A40" s="500"/>
      <c r="B40" s="261" t="s">
        <v>52</v>
      </c>
      <c r="C40" s="262"/>
      <c r="D40" s="248"/>
      <c r="E40" s="258"/>
      <c r="F40" s="258"/>
      <c r="G40" s="267" t="s">
        <v>50</v>
      </c>
      <c r="H40" s="501" t="s">
        <v>89</v>
      </c>
      <c r="I40" s="488"/>
    </row>
    <row r="41" spans="1:9" ht="17" customHeight="1" thickBot="1">
      <c r="A41" s="452"/>
      <c r="B41" s="263"/>
      <c r="C41" s="257"/>
      <c r="D41" s="264" t="s">
        <v>216</v>
      </c>
      <c r="E41" s="257"/>
      <c r="F41" s="257"/>
      <c r="G41" s="309" t="s">
        <v>359</v>
      </c>
      <c r="H41" s="501"/>
      <c r="I41" s="488"/>
    </row>
    <row r="42" spans="1:9" s="402" customFormat="1" ht="17" customHeight="1" thickBot="1">
      <c r="A42" s="503" t="s">
        <v>8</v>
      </c>
      <c r="B42" s="263" t="s">
        <v>360</v>
      </c>
      <c r="C42" s="257" t="str">
        <f>"# " &amp; VALUE(RIGHT(B42,4)+1)</f>
        <v># 1772</v>
      </c>
      <c r="D42" s="257" t="str">
        <f>"# " &amp; VALUE(RIGHT(C42,4)+1)</f>
        <v># 1773</v>
      </c>
      <c r="E42" s="257" t="str">
        <f>"# " &amp; VALUE(RIGHT(D42,4)+1)</f>
        <v># 1774</v>
      </c>
      <c r="F42" s="257" t="str">
        <f>"# " &amp; VALUE(RIGHT(E42,4)+1)</f>
        <v># 1775</v>
      </c>
      <c r="G42" s="308" t="s">
        <v>21</v>
      </c>
      <c r="H42" s="504"/>
      <c r="I42" s="396" t="s">
        <v>8</v>
      </c>
    </row>
    <row r="43" spans="1:9" ht="17" customHeight="1">
      <c r="A43" s="485"/>
      <c r="B43" s="263"/>
      <c r="C43" s="257"/>
      <c r="D43" s="257"/>
      <c r="E43" s="257"/>
      <c r="F43" s="265">
        <v>1405</v>
      </c>
      <c r="G43" s="487" t="s">
        <v>20</v>
      </c>
      <c r="H43" s="636" t="s">
        <v>410</v>
      </c>
      <c r="I43" s="476"/>
    </row>
    <row r="44" spans="1:9" ht="17" customHeight="1">
      <c r="A44" s="462"/>
      <c r="B44" s="419" t="s">
        <v>17</v>
      </c>
      <c r="C44" s="420"/>
      <c r="D44" s="420"/>
      <c r="E44" s="420" t="s">
        <v>35</v>
      </c>
      <c r="F44" s="420"/>
      <c r="G44" s="521"/>
      <c r="H44" s="663" t="s">
        <v>429</v>
      </c>
      <c r="I44" s="467"/>
    </row>
    <row r="45" spans="1:9" ht="17" customHeight="1">
      <c r="A45" s="505" t="s">
        <v>2</v>
      </c>
      <c r="B45" s="415" t="str">
        <f>B19</f>
        <v># 2606</v>
      </c>
      <c r="C45" s="439" t="str">
        <f>C19</f>
        <v># 2607</v>
      </c>
      <c r="D45" s="439" t="str">
        <f>C76</f>
        <v># 2608</v>
      </c>
      <c r="E45" s="439" t="str">
        <f>D76</f>
        <v># 2609</v>
      </c>
      <c r="F45" s="439" t="str">
        <f>E76</f>
        <v># 2610</v>
      </c>
      <c r="G45" s="515"/>
      <c r="H45" s="628"/>
      <c r="I45" s="461" t="s">
        <v>2</v>
      </c>
    </row>
    <row r="46" spans="1:9" ht="17" customHeight="1">
      <c r="A46" s="506"/>
      <c r="B46" s="473" t="s">
        <v>17</v>
      </c>
      <c r="C46" s="421"/>
      <c r="D46" s="421"/>
      <c r="E46" s="421"/>
      <c r="F46" s="421"/>
      <c r="G46" s="521" t="s">
        <v>323</v>
      </c>
      <c r="H46" s="507" t="s">
        <v>23</v>
      </c>
      <c r="I46" s="508"/>
    </row>
    <row r="47" spans="1:9" s="402" customFormat="1" ht="17" customHeight="1" thickBot="1">
      <c r="A47" s="509">
        <v>1500</v>
      </c>
      <c r="B47" s="510"/>
      <c r="C47" s="511"/>
      <c r="D47" s="511" t="s">
        <v>192</v>
      </c>
      <c r="E47" s="511"/>
      <c r="F47" s="439"/>
      <c r="G47" s="530"/>
      <c r="H47" s="512" t="str">
        <f>G75</f>
        <v>日本最美村落 # 3 (12 EPI)</v>
      </c>
      <c r="I47" s="513">
        <v>1500</v>
      </c>
    </row>
    <row r="48" spans="1:9" ht="17" customHeight="1">
      <c r="A48" s="514"/>
      <c r="B48" s="434" t="s">
        <v>129</v>
      </c>
      <c r="C48" s="439" t="str">
        <f>B86</f>
        <v># 20</v>
      </c>
      <c r="D48" s="439" t="str">
        <f>C86</f>
        <v># 21</v>
      </c>
      <c r="E48" s="439" t="str">
        <f>D86</f>
        <v># 22</v>
      </c>
      <c r="F48" s="439" t="str">
        <f>E86</f>
        <v># 23</v>
      </c>
      <c r="G48" s="521"/>
      <c r="H48" s="507" t="s">
        <v>23</v>
      </c>
      <c r="I48" s="516"/>
    </row>
    <row r="49" spans="1:9" ht="17" customHeight="1">
      <c r="A49" s="517">
        <v>30</v>
      </c>
      <c r="B49" s="413"/>
      <c r="C49" s="450"/>
      <c r="D49" s="450"/>
      <c r="E49" s="450"/>
      <c r="F49" s="450"/>
      <c r="G49" s="353"/>
      <c r="H49" s="366" t="str">
        <f>G78</f>
        <v>玩轉澳門加倍Fun #3</v>
      </c>
      <c r="I49" s="461" t="s">
        <v>2</v>
      </c>
    </row>
    <row r="50" spans="1:9" ht="17" customHeight="1">
      <c r="A50" s="506"/>
      <c r="B50" s="463" t="s">
        <v>17</v>
      </c>
      <c r="C50" s="519"/>
      <c r="D50" s="520" t="s">
        <v>204</v>
      </c>
      <c r="E50" s="465"/>
      <c r="F50" s="465"/>
      <c r="G50" s="487" t="s">
        <v>20</v>
      </c>
      <c r="H50" s="507" t="s">
        <v>23</v>
      </c>
      <c r="I50" s="467"/>
    </row>
    <row r="51" spans="1:9" ht="17" customHeight="1">
      <c r="A51" s="506"/>
      <c r="B51" s="714" t="s">
        <v>443</v>
      </c>
      <c r="C51" s="365"/>
      <c r="D51" s="455" t="str">
        <f>D22</f>
        <v>真相猜•情•尋 Ctrl+F The Truth (8 EPI)</v>
      </c>
      <c r="E51" s="420"/>
      <c r="F51" s="420"/>
      <c r="G51" s="521"/>
      <c r="H51" s="502"/>
      <c r="I51" s="467"/>
    </row>
    <row r="52" spans="1:9" s="402" customFormat="1" ht="17" customHeight="1" thickBot="1">
      <c r="A52" s="509">
        <v>1600</v>
      </c>
      <c r="B52" s="719" t="s">
        <v>424</v>
      </c>
      <c r="C52" s="415" t="str">
        <f>C23</f>
        <v># 5</v>
      </c>
      <c r="D52" s="450" t="str">
        <f>"# " &amp; VALUE(RIGHT(C52,2)+1)</f>
        <v># 6</v>
      </c>
      <c r="E52" s="450" t="str">
        <f>"# " &amp; VALUE(RIGHT(D52,2)+1)</f>
        <v># 7</v>
      </c>
      <c r="F52" s="450" t="str">
        <f>"# " &amp; VALUE(RIGHT(E52,2)+1)</f>
        <v># 8</v>
      </c>
      <c r="G52" s="352" t="s">
        <v>327</v>
      </c>
      <c r="H52" s="440"/>
      <c r="I52" s="513">
        <v>1600</v>
      </c>
    </row>
    <row r="53" spans="1:9" ht="17" customHeight="1">
      <c r="A53" s="403"/>
      <c r="B53" s="523" t="s">
        <v>302</v>
      </c>
      <c r="C53" s="470" t="s">
        <v>303</v>
      </c>
      <c r="D53" s="405" t="s">
        <v>361</v>
      </c>
      <c r="E53" s="469" t="s">
        <v>104</v>
      </c>
      <c r="F53" s="470" t="s">
        <v>84</v>
      </c>
      <c r="G53" s="524"/>
      <c r="H53" s="364" t="str">
        <f>G82</f>
        <v>奇情谷 # 3</v>
      </c>
      <c r="I53" s="457"/>
    </row>
    <row r="54" spans="1:9" ht="17" customHeight="1">
      <c r="A54" s="426"/>
      <c r="B54" s="525" t="s">
        <v>304</v>
      </c>
      <c r="C54" s="526" t="s">
        <v>305</v>
      </c>
      <c r="D54" s="527" t="s">
        <v>362</v>
      </c>
      <c r="E54" s="528" t="s">
        <v>306</v>
      </c>
      <c r="F54" s="529" t="s">
        <v>227</v>
      </c>
      <c r="G54" s="530"/>
      <c r="H54" s="531"/>
      <c r="I54" s="532"/>
    </row>
    <row r="55" spans="1:9" ht="16.75" customHeight="1">
      <c r="A55" s="412">
        <v>30</v>
      </c>
      <c r="B55" s="413" t="s">
        <v>363</v>
      </c>
      <c r="C55" s="415" t="s">
        <v>349</v>
      </c>
      <c r="D55" s="459" t="s">
        <v>200</v>
      </c>
      <c r="E55" s="459" t="s">
        <v>97</v>
      </c>
      <c r="F55" s="459" t="s">
        <v>148</v>
      </c>
      <c r="G55" s="533"/>
      <c r="H55" s="363"/>
      <c r="I55" s="534">
        <v>30</v>
      </c>
    </row>
    <row r="56" spans="1:9" ht="17" customHeight="1">
      <c r="A56" s="426"/>
      <c r="B56" s="535" t="s">
        <v>20</v>
      </c>
      <c r="C56" s="536" t="s">
        <v>308</v>
      </c>
      <c r="D56" s="419" t="s">
        <v>107</v>
      </c>
      <c r="E56" s="420"/>
      <c r="F56" s="420"/>
      <c r="G56" s="487" t="s">
        <v>20</v>
      </c>
      <c r="H56" s="636" t="s">
        <v>410</v>
      </c>
      <c r="I56" s="508"/>
    </row>
    <row r="57" spans="1:9" ht="17" customHeight="1">
      <c r="A57" s="426"/>
      <c r="B57" s="489" t="s">
        <v>335</v>
      </c>
      <c r="C57" s="439" t="s">
        <v>309</v>
      </c>
      <c r="D57" s="459"/>
      <c r="E57" s="528" t="s">
        <v>230</v>
      </c>
      <c r="F57" s="528"/>
      <c r="G57" s="545" t="str">
        <f>G38</f>
        <v>諸朋好友  # 8</v>
      </c>
      <c r="H57" s="634" t="s">
        <v>375</v>
      </c>
      <c r="I57" s="508"/>
    </row>
    <row r="58" spans="1:9" s="402" customFormat="1" ht="17" customHeight="1" thickBot="1">
      <c r="A58" s="538">
        <v>1700</v>
      </c>
      <c r="B58" s="539"/>
      <c r="C58" s="450" t="s">
        <v>349</v>
      </c>
      <c r="D58" s="415" t="s">
        <v>364</v>
      </c>
      <c r="E58" s="450" t="str">
        <f>"# " &amp; VALUE(RIGHT(D58,2)+1)</f>
        <v># 14</v>
      </c>
      <c r="F58" s="450" t="str">
        <f>"# " &amp; VALUE(RIGHT(E58,2)+1)</f>
        <v># 15</v>
      </c>
      <c r="G58" s="351"/>
      <c r="H58" s="635"/>
      <c r="I58" s="513">
        <v>1700</v>
      </c>
    </row>
    <row r="59" spans="1:9" ht="17" customHeight="1">
      <c r="A59" s="454"/>
      <c r="B59" s="420" t="s">
        <v>57</v>
      </c>
      <c r="C59" s="542"/>
      <c r="D59" s="469"/>
      <c r="E59" s="469"/>
      <c r="F59" s="543"/>
      <c r="G59" s="487" t="s">
        <v>20</v>
      </c>
      <c r="H59" s="507" t="s">
        <v>23</v>
      </c>
      <c r="I59" s="457"/>
    </row>
    <row r="60" spans="1:9" ht="17" customHeight="1">
      <c r="A60" s="506"/>
      <c r="B60" s="469"/>
      <c r="C60" s="439"/>
      <c r="D60" s="544" t="s">
        <v>56</v>
      </c>
      <c r="E60" s="388"/>
      <c r="F60" s="531"/>
      <c r="G60" s="545" t="s">
        <v>330</v>
      </c>
      <c r="H60" s="490" t="str">
        <f>H35</f>
        <v>新聞掏寶 # 261</v>
      </c>
      <c r="I60" s="508"/>
    </row>
    <row r="61" spans="1:9" ht="17" customHeight="1">
      <c r="A61" s="517">
        <v>30</v>
      </c>
      <c r="B61" s="450" t="s">
        <v>365</v>
      </c>
      <c r="C61" s="450" t="str">
        <f>"# " &amp; VALUE(RIGHT(B61,4)+1)</f>
        <v># 1927</v>
      </c>
      <c r="D61" s="450" t="str">
        <f>"# " &amp; VALUE(RIGHT(C61,4)+1)</f>
        <v># 1928</v>
      </c>
      <c r="E61" s="439" t="str">
        <f>"# " &amp; VALUE(RIGHT(D61,4)+1)</f>
        <v># 1929</v>
      </c>
      <c r="F61" s="451" t="str">
        <f>"# " &amp; VALUE(RIGHT(E61,4)+1)</f>
        <v># 1930</v>
      </c>
      <c r="G61" s="351"/>
      <c r="H61" s="547"/>
      <c r="I61" s="534">
        <v>30</v>
      </c>
    </row>
    <row r="62" spans="1:9" ht="17" customHeight="1">
      <c r="A62" s="548"/>
      <c r="B62" s="473" t="s">
        <v>98</v>
      </c>
      <c r="C62" s="456"/>
      <c r="D62" s="456"/>
      <c r="E62" s="456"/>
      <c r="F62" s="456"/>
      <c r="G62" s="487" t="s">
        <v>20</v>
      </c>
      <c r="H62" s="283" t="s">
        <v>49</v>
      </c>
      <c r="I62" s="508"/>
    </row>
    <row r="63" spans="1:9" ht="17" customHeight="1">
      <c r="A63" s="506"/>
      <c r="B63" s="404"/>
      <c r="C63" s="469"/>
      <c r="D63" s="550" t="s">
        <v>140</v>
      </c>
      <c r="E63" s="544"/>
      <c r="F63" s="551"/>
      <c r="G63" s="489" t="s">
        <v>335</v>
      </c>
      <c r="H63" s="264" t="s">
        <v>366</v>
      </c>
      <c r="I63" s="508"/>
    </row>
    <row r="64" spans="1:9" s="402" customFormat="1" ht="17" customHeight="1" thickBot="1">
      <c r="A64" s="509">
        <v>1800</v>
      </c>
      <c r="B64" s="434" t="s">
        <v>367</v>
      </c>
      <c r="C64" s="439" t="str">
        <f>"# " &amp; VALUE(RIGHT(B64,2)+1)</f>
        <v># 34</v>
      </c>
      <c r="D64" s="439" t="str">
        <f>"# " &amp; VALUE(RIGHT(C64,2)+1)</f>
        <v># 35</v>
      </c>
      <c r="E64" s="439" t="str">
        <f>"# " &amp; VALUE(RIGHT(D64,2)+1)</f>
        <v># 36</v>
      </c>
      <c r="F64" s="439" t="str">
        <f>"# " &amp; VALUE(RIGHT(E64,2)+1)</f>
        <v># 37</v>
      </c>
      <c r="G64" s="414"/>
      <c r="H64" s="312" t="s">
        <v>44</v>
      </c>
      <c r="I64" s="513">
        <v>1800</v>
      </c>
    </row>
    <row r="65" spans="1:9" ht="17" customHeight="1">
      <c r="A65" s="506"/>
      <c r="B65" s="434"/>
      <c r="C65" s="439"/>
      <c r="D65" s="439"/>
      <c r="E65" s="439"/>
      <c r="F65" s="440"/>
      <c r="G65" s="678" t="s">
        <v>237</v>
      </c>
      <c r="H65" s="679"/>
      <c r="I65" s="423"/>
    </row>
    <row r="66" spans="1:9" ht="17" customHeight="1" thickBot="1">
      <c r="A66" s="517">
        <v>30</v>
      </c>
      <c r="B66" s="552"/>
      <c r="C66" s="424"/>
      <c r="D66" s="424"/>
      <c r="E66" s="424"/>
      <c r="F66" s="553"/>
      <c r="G66" s="554" t="s">
        <v>368</v>
      </c>
      <c r="H66" s="555" t="s">
        <v>369</v>
      </c>
      <c r="I66" s="417">
        <v>30</v>
      </c>
    </row>
    <row r="67" spans="1:9" ht="17" customHeight="1">
      <c r="A67" s="506"/>
      <c r="B67" s="682" t="s">
        <v>240</v>
      </c>
      <c r="C67" s="672"/>
      <c r="D67" s="672"/>
      <c r="E67" s="672"/>
      <c r="F67" s="673"/>
      <c r="G67" s="683" t="s">
        <v>241</v>
      </c>
      <c r="H67" s="684"/>
      <c r="I67" s="423"/>
    </row>
    <row r="68" spans="1:9" s="402" customFormat="1" ht="12.65" customHeight="1" thickBot="1">
      <c r="A68" s="509">
        <v>1900</v>
      </c>
      <c r="B68" s="266"/>
      <c r="C68" s="266"/>
      <c r="D68" s="266"/>
      <c r="E68" s="266"/>
      <c r="F68" s="253">
        <v>1900</v>
      </c>
      <c r="G68" s="313"/>
      <c r="H68" s="314"/>
      <c r="I68" s="556">
        <v>1900</v>
      </c>
    </row>
    <row r="69" spans="1:9" s="402" customFormat="1" ht="17" customHeight="1">
      <c r="A69" s="538"/>
      <c r="B69" s="267" t="s">
        <v>58</v>
      </c>
      <c r="C69" s="267" t="s">
        <v>58</v>
      </c>
      <c r="D69" s="267" t="s">
        <v>78</v>
      </c>
      <c r="E69" s="268" t="s">
        <v>100</v>
      </c>
      <c r="F69" s="269" t="s">
        <v>59</v>
      </c>
      <c r="G69" s="315" t="s">
        <v>69</v>
      </c>
      <c r="H69" s="692" t="s">
        <v>418</v>
      </c>
      <c r="I69" s="516"/>
    </row>
    <row r="70" spans="1:9" s="402" customFormat="1" ht="17" customHeight="1">
      <c r="A70" s="538"/>
      <c r="B70" s="270" t="s">
        <v>370</v>
      </c>
      <c r="C70" s="270" t="s">
        <v>371</v>
      </c>
      <c r="D70" s="270" t="s">
        <v>372</v>
      </c>
      <c r="E70" s="271" t="s">
        <v>373</v>
      </c>
      <c r="F70" s="272" t="s">
        <v>374</v>
      </c>
      <c r="G70" s="317" t="s">
        <v>375</v>
      </c>
      <c r="H70" s="693" t="s">
        <v>444</v>
      </c>
      <c r="I70" s="559"/>
    </row>
    <row r="71" spans="1:9" s="402" customFormat="1" ht="17" customHeight="1">
      <c r="A71" s="426">
        <v>30</v>
      </c>
      <c r="B71" s="273" t="s">
        <v>60</v>
      </c>
      <c r="C71" s="273" t="s">
        <v>113</v>
      </c>
      <c r="D71" s="274" t="s">
        <v>88</v>
      </c>
      <c r="E71" s="275" t="s">
        <v>99</v>
      </c>
      <c r="F71" s="276" t="s">
        <v>250</v>
      </c>
      <c r="G71" s="319" t="s">
        <v>70</v>
      </c>
      <c r="H71" s="694" t="s">
        <v>445</v>
      </c>
      <c r="I71" s="508">
        <v>30</v>
      </c>
    </row>
    <row r="72" spans="1:9" s="402" customFormat="1" ht="17" customHeight="1">
      <c r="A72" s="426"/>
      <c r="B72" s="277">
        <v>800653411</v>
      </c>
      <c r="C72" s="278"/>
      <c r="D72" s="279" t="s">
        <v>204</v>
      </c>
      <c r="E72" s="279"/>
      <c r="F72" s="280">
        <v>1935</v>
      </c>
      <c r="G72" s="321"/>
      <c r="H72" s="695">
        <v>1935</v>
      </c>
      <c r="I72" s="508"/>
    </row>
    <row r="73" spans="1:9" ht="17" customHeight="1">
      <c r="A73" s="563"/>
      <c r="B73" s="281" t="s">
        <v>51</v>
      </c>
      <c r="C73" s="258"/>
      <c r="D73" s="258"/>
      <c r="E73" s="264" t="s">
        <v>251</v>
      </c>
      <c r="F73" s="258"/>
      <c r="G73" s="258"/>
      <c r="H73" s="696"/>
      <c r="I73" s="564"/>
    </row>
    <row r="74" spans="1:9" s="402" customFormat="1" ht="17" customHeight="1" thickBot="1">
      <c r="A74" s="538">
        <v>2000</v>
      </c>
      <c r="B74" s="263" t="s">
        <v>376</v>
      </c>
      <c r="C74" s="260" t="str">
        <f t="shared" ref="C74:H74" si="7">"# " &amp; VALUE(RIGHT(B74,3)+1)</f>
        <v># 210</v>
      </c>
      <c r="D74" s="260" t="str">
        <f t="shared" si="7"/>
        <v># 211</v>
      </c>
      <c r="E74" s="260" t="str">
        <f t="shared" si="7"/>
        <v># 212</v>
      </c>
      <c r="F74" s="260" t="str">
        <f t="shared" si="7"/>
        <v># 213</v>
      </c>
      <c r="G74" s="260" t="str">
        <f t="shared" si="7"/>
        <v># 214</v>
      </c>
      <c r="H74" s="697" t="s">
        <v>446</v>
      </c>
      <c r="I74" s="513">
        <v>2000</v>
      </c>
    </row>
    <row r="75" spans="1:9" s="402" customFormat="1" ht="17" customHeight="1">
      <c r="A75" s="565"/>
      <c r="B75" s="281" t="s">
        <v>67</v>
      </c>
      <c r="C75" s="282" t="s">
        <v>22</v>
      </c>
      <c r="D75" s="283"/>
      <c r="E75" s="283" t="s">
        <v>253</v>
      </c>
      <c r="F75" s="284"/>
      <c r="G75" s="651" t="s">
        <v>430</v>
      </c>
      <c r="H75" s="698" t="s">
        <v>447</v>
      </c>
      <c r="I75" s="567"/>
    </row>
    <row r="76" spans="1:9" ht="17" customHeight="1">
      <c r="A76" s="426">
        <v>30</v>
      </c>
      <c r="B76" s="263" t="s">
        <v>377</v>
      </c>
      <c r="C76" s="257" t="str">
        <f>"# " &amp; VALUE(RIGHT(B76,4)+1)</f>
        <v># 2608</v>
      </c>
      <c r="D76" s="257" t="str">
        <f>"# " &amp; VALUE(RIGHT(C76,4)+1)</f>
        <v># 2609</v>
      </c>
      <c r="E76" s="257" t="str">
        <f>"# " &amp; VALUE(RIGHT(D76,4)+1)</f>
        <v># 2610</v>
      </c>
      <c r="F76" s="257" t="str">
        <f>"# " &amp; VALUE(RIGHT(E76,4)+1)</f>
        <v># 2611</v>
      </c>
      <c r="G76" s="650" t="s">
        <v>400</v>
      </c>
      <c r="H76" s="699"/>
      <c r="I76" s="417">
        <v>30</v>
      </c>
    </row>
    <row r="77" spans="1:9" ht="17" customHeight="1">
      <c r="A77" s="418"/>
      <c r="B77" s="617" t="s">
        <v>431</v>
      </c>
      <c r="C77" s="664"/>
      <c r="D77" s="664"/>
      <c r="E77" s="664"/>
      <c r="F77" s="664"/>
      <c r="G77" s="706" t="s">
        <v>448</v>
      </c>
      <c r="H77" s="700" t="s">
        <v>378</v>
      </c>
      <c r="I77" s="569"/>
    </row>
    <row r="78" spans="1:9" ht="17" customHeight="1" thickBot="1">
      <c r="A78" s="426"/>
      <c r="B78" s="618"/>
      <c r="C78" s="621"/>
      <c r="D78" s="621"/>
      <c r="E78" s="621"/>
      <c r="F78" s="621"/>
      <c r="G78" s="707" t="s">
        <v>449</v>
      </c>
      <c r="H78" s="701" t="s">
        <v>404</v>
      </c>
      <c r="I78" s="423"/>
    </row>
    <row r="79" spans="1:9" s="402" customFormat="1" ht="17" customHeight="1" thickBot="1">
      <c r="A79" s="570">
        <v>2100</v>
      </c>
      <c r="B79" s="616"/>
      <c r="C79" s="623"/>
      <c r="D79" s="615" t="s">
        <v>432</v>
      </c>
      <c r="E79" s="621"/>
      <c r="F79" s="621"/>
      <c r="G79" s="708" t="s">
        <v>405</v>
      </c>
      <c r="H79" s="702"/>
      <c r="I79" s="556">
        <v>2100</v>
      </c>
    </row>
    <row r="80" spans="1:9" s="402" customFormat="1" ht="17" customHeight="1">
      <c r="A80" s="514"/>
      <c r="B80" s="621" t="s">
        <v>424</v>
      </c>
      <c r="C80" s="621" t="s">
        <v>426</v>
      </c>
      <c r="D80" s="621" t="s">
        <v>427</v>
      </c>
      <c r="E80" s="621" t="s">
        <v>428</v>
      </c>
      <c r="F80" s="621" t="s">
        <v>433</v>
      </c>
      <c r="G80" s="304" t="s">
        <v>259</v>
      </c>
      <c r="H80" s="702"/>
      <c r="I80" s="567"/>
    </row>
    <row r="81" spans="1:9" s="402" customFormat="1" ht="17" customHeight="1">
      <c r="A81" s="572"/>
      <c r="B81" s="621"/>
      <c r="C81" s="621"/>
      <c r="D81" s="621"/>
      <c r="E81" s="621"/>
      <c r="F81" s="621"/>
      <c r="G81" s="331"/>
      <c r="H81" s="702"/>
      <c r="I81" s="574"/>
    </row>
    <row r="82" spans="1:9" ht="17" customHeight="1">
      <c r="A82" s="517">
        <v>30</v>
      </c>
      <c r="B82" s="621"/>
      <c r="C82" s="620"/>
      <c r="D82" s="621"/>
      <c r="E82" s="621"/>
      <c r="F82" s="621"/>
      <c r="G82" s="270" t="s">
        <v>394</v>
      </c>
      <c r="H82" s="703"/>
      <c r="I82" s="417">
        <v>30</v>
      </c>
    </row>
    <row r="83" spans="1:9" ht="17" customHeight="1">
      <c r="A83" s="506"/>
      <c r="B83" s="281" t="s">
        <v>121</v>
      </c>
      <c r="C83" s="284" t="s">
        <v>22</v>
      </c>
      <c r="D83" s="285"/>
      <c r="E83" s="285"/>
      <c r="F83" s="285"/>
      <c r="G83" s="305" t="s">
        <v>261</v>
      </c>
      <c r="H83" s="330" t="s">
        <v>95</v>
      </c>
      <c r="I83" s="423"/>
    </row>
    <row r="84" spans="1:9" ht="17" customHeight="1">
      <c r="A84" s="506"/>
      <c r="B84" s="261"/>
      <c r="C84" s="257"/>
      <c r="D84" s="257"/>
      <c r="E84" s="257"/>
      <c r="F84" s="257"/>
      <c r="G84" s="336"/>
      <c r="H84" s="332"/>
      <c r="I84" s="423"/>
    </row>
    <row r="85" spans="1:9" s="402" customFormat="1" ht="17" customHeight="1" thickBot="1">
      <c r="A85" s="509">
        <v>2200</v>
      </c>
      <c r="B85" s="263"/>
      <c r="C85" s="288"/>
      <c r="D85" s="288" t="s">
        <v>192</v>
      </c>
      <c r="E85" s="257"/>
      <c r="F85" s="257"/>
      <c r="G85" s="305"/>
      <c r="H85" s="377" t="s">
        <v>379</v>
      </c>
      <c r="I85" s="556">
        <v>2200</v>
      </c>
    </row>
    <row r="86" spans="1:9" s="402" customFormat="1" ht="17" customHeight="1">
      <c r="A86" s="572"/>
      <c r="B86" s="263" t="s">
        <v>292</v>
      </c>
      <c r="C86" s="287" t="str">
        <f>"# " &amp; VALUE(RIGHT(B86,2)+1)</f>
        <v># 21</v>
      </c>
      <c r="D86" s="257" t="str">
        <f>"# " &amp; VALUE(RIGHT(C86,2)+1)</f>
        <v># 22</v>
      </c>
      <c r="E86" s="257" t="str">
        <f>"# " &amp; VALUE(RIGHT(D86,2)+1)</f>
        <v># 23</v>
      </c>
      <c r="F86" s="257" t="str">
        <f>"# " &amp; VALUE(RIGHT(E86,2)+1)</f>
        <v># 24</v>
      </c>
      <c r="G86" s="652">
        <v>800641584</v>
      </c>
      <c r="H86" s="335" t="s">
        <v>92</v>
      </c>
      <c r="I86" s="372"/>
    </row>
    <row r="87" spans="1:9" s="402" customFormat="1" ht="17" customHeight="1">
      <c r="A87" s="572"/>
      <c r="B87" s="263"/>
      <c r="C87" s="257"/>
      <c r="D87" s="257"/>
      <c r="E87" s="257"/>
      <c r="F87" s="257"/>
      <c r="G87" s="651"/>
      <c r="H87" s="335"/>
      <c r="I87" s="371"/>
    </row>
    <row r="88" spans="1:9" ht="17" customHeight="1">
      <c r="A88" s="517">
        <v>30</v>
      </c>
      <c r="B88" s="289"/>
      <c r="C88" s="260"/>
      <c r="D88" s="260"/>
      <c r="E88" s="260"/>
      <c r="F88" s="260"/>
      <c r="G88" s="627" t="s">
        <v>434</v>
      </c>
      <c r="H88" s="381"/>
      <c r="I88" s="370">
        <v>30</v>
      </c>
    </row>
    <row r="89" spans="1:9" ht="17" customHeight="1">
      <c r="A89" s="548"/>
      <c r="B89" s="709">
        <v>800658234</v>
      </c>
      <c r="C89" s="710"/>
      <c r="D89" s="711"/>
      <c r="E89" s="712"/>
      <c r="F89" s="706">
        <v>800658242</v>
      </c>
      <c r="G89" s="660" t="s">
        <v>420</v>
      </c>
      <c r="H89" s="369" t="s">
        <v>263</v>
      </c>
      <c r="I89" s="508"/>
    </row>
    <row r="90" spans="1:9" ht="17" customHeight="1">
      <c r="A90" s="506"/>
      <c r="B90" s="712"/>
      <c r="C90" s="710"/>
      <c r="D90" s="713" t="s">
        <v>329</v>
      </c>
      <c r="E90" s="713"/>
      <c r="F90" s="714" t="s">
        <v>450</v>
      </c>
      <c r="G90" s="627"/>
      <c r="H90" s="344" t="s">
        <v>381</v>
      </c>
      <c r="I90" s="508"/>
    </row>
    <row r="91" spans="1:9" ht="17" customHeight="1">
      <c r="A91" s="506"/>
      <c r="B91" s="715" t="s">
        <v>433</v>
      </c>
      <c r="C91" s="715" t="s">
        <v>451</v>
      </c>
      <c r="D91" s="715" t="s">
        <v>452</v>
      </c>
      <c r="E91" s="715" t="s">
        <v>453</v>
      </c>
      <c r="F91" s="716" t="s">
        <v>421</v>
      </c>
      <c r="G91" s="660"/>
      <c r="H91" s="345" t="s">
        <v>125</v>
      </c>
      <c r="I91" s="508"/>
    </row>
    <row r="92" spans="1:9" ht="17" customHeight="1" thickBot="1">
      <c r="A92" s="509">
        <v>2300</v>
      </c>
      <c r="B92" s="697"/>
      <c r="C92" s="697"/>
      <c r="D92" s="717"/>
      <c r="E92" s="717"/>
      <c r="F92" s="718">
        <v>2300</v>
      </c>
      <c r="G92" s="632"/>
      <c r="H92" s="345"/>
      <c r="I92" s="513">
        <v>2300</v>
      </c>
    </row>
    <row r="93" spans="1:9" s="402" customFormat="1" ht="17" customHeight="1">
      <c r="A93" s="575"/>
      <c r="B93" s="261" t="s">
        <v>267</v>
      </c>
      <c r="C93" s="293"/>
      <c r="D93" s="257"/>
      <c r="E93" s="294"/>
      <c r="F93" s="283">
        <v>800655093</v>
      </c>
      <c r="G93" s="349" t="s">
        <v>48</v>
      </c>
      <c r="H93" s="294"/>
      <c r="I93" s="567"/>
    </row>
    <row r="94" spans="1:9" s="402" customFormat="1" ht="17" customHeight="1">
      <c r="A94" s="575"/>
      <c r="B94" s="263"/>
      <c r="C94" s="295" t="s">
        <v>268</v>
      </c>
      <c r="D94" s="296"/>
      <c r="E94" s="297" t="s">
        <v>182</v>
      </c>
      <c r="F94" s="295" t="s">
        <v>268</v>
      </c>
      <c r="G94" s="317" t="s">
        <v>382</v>
      </c>
      <c r="H94" s="358" t="s">
        <v>332</v>
      </c>
      <c r="I94" s="574"/>
    </row>
    <row r="95" spans="1:9" s="402" customFormat="1" ht="17" customHeight="1" thickBot="1">
      <c r="A95" s="577">
        <v>2315</v>
      </c>
      <c r="B95" s="263" t="s">
        <v>383</v>
      </c>
      <c r="C95" s="257" t="str">
        <f>"# " &amp; VALUE(RIGHT(B95,4)+1)</f>
        <v># 3811</v>
      </c>
      <c r="D95" s="257" t="str">
        <f>"# " &amp; VALUE(RIGHT(C95,4)+1)</f>
        <v># 3812</v>
      </c>
      <c r="E95" s="298"/>
      <c r="F95" s="299" t="s">
        <v>384</v>
      </c>
      <c r="G95" s="259" t="s">
        <v>45</v>
      </c>
      <c r="H95" s="358"/>
      <c r="I95" s="578">
        <v>2315</v>
      </c>
    </row>
    <row r="96" spans="1:9" ht="17" customHeight="1" thickBot="1">
      <c r="A96" s="412">
        <v>30</v>
      </c>
      <c r="B96" s="300"/>
      <c r="C96" s="301"/>
      <c r="D96" s="301"/>
      <c r="E96" s="302" t="s">
        <v>183</v>
      </c>
      <c r="F96" s="301"/>
      <c r="G96" s="380" t="s">
        <v>182</v>
      </c>
      <c r="H96" s="357"/>
      <c r="I96" s="580">
        <v>30</v>
      </c>
    </row>
    <row r="97" spans="1:9" ht="17" customHeight="1">
      <c r="A97" s="418"/>
      <c r="B97" s="263"/>
      <c r="C97" s="303"/>
      <c r="D97" s="303" t="s">
        <v>47</v>
      </c>
      <c r="E97" s="568" t="s">
        <v>17</v>
      </c>
      <c r="F97" s="303"/>
      <c r="G97" s="581" t="s">
        <v>23</v>
      </c>
      <c r="H97" s="267" t="s">
        <v>62</v>
      </c>
      <c r="I97" s="423"/>
    </row>
    <row r="98" spans="1:9" ht="17" customHeight="1">
      <c r="A98" s="426"/>
      <c r="B98" s="263"/>
      <c r="C98" s="258"/>
      <c r="D98" s="258"/>
      <c r="E98" s="558" t="str">
        <f>E70</f>
        <v>冲遊泰國10 #7</v>
      </c>
      <c r="F98" s="258"/>
      <c r="G98" s="489" t="str">
        <f>G41</f>
        <v>周六聊Teen谷 # 30</v>
      </c>
      <c r="H98" s="309" t="s">
        <v>385</v>
      </c>
      <c r="I98" s="423"/>
    </row>
    <row r="99" spans="1:9" ht="17" customHeight="1" thickBot="1">
      <c r="A99" s="426"/>
      <c r="B99" s="263"/>
      <c r="C99" s="258"/>
      <c r="D99" s="258"/>
      <c r="E99" s="571"/>
      <c r="F99" s="293">
        <v>2350</v>
      </c>
      <c r="G99" s="571"/>
      <c r="H99" s="305" t="s">
        <v>63</v>
      </c>
      <c r="I99" s="423"/>
    </row>
    <row r="100" spans="1:9" s="402" customFormat="1" ht="17" customHeight="1" thickBot="1">
      <c r="A100" s="393" t="s">
        <v>9</v>
      </c>
      <c r="B100" s="348"/>
      <c r="C100" s="307"/>
      <c r="D100" s="307" t="s">
        <v>42</v>
      </c>
      <c r="E100" s="414"/>
      <c r="F100" s="307"/>
      <c r="G100" s="414"/>
      <c r="H100" s="308"/>
      <c r="I100" s="425" t="s">
        <v>9</v>
      </c>
    </row>
    <row r="101" spans="1:9" ht="17" customHeight="1">
      <c r="A101" s="403"/>
      <c r="B101" s="582" t="s">
        <v>17</v>
      </c>
      <c r="C101" s="579"/>
      <c r="D101" s="579"/>
      <c r="E101" s="388"/>
      <c r="F101" s="579"/>
      <c r="G101" s="581" t="s">
        <v>23</v>
      </c>
      <c r="H101" s="494" t="s">
        <v>20</v>
      </c>
      <c r="I101" s="411"/>
    </row>
    <row r="102" spans="1:9" ht="17" customHeight="1">
      <c r="A102" s="426"/>
      <c r="B102" s="469"/>
      <c r="C102" s="388"/>
      <c r="D102" s="388" t="str">
        <f>D60</f>
        <v>兄弟幫 Big Boys Club (2505 EPI)</v>
      </c>
      <c r="F102" s="531"/>
      <c r="G102" s="583" t="str">
        <f>G70</f>
        <v>新聞透視 # 29</v>
      </c>
      <c r="H102" s="490" t="str">
        <f>H35</f>
        <v>新聞掏寶 # 261</v>
      </c>
      <c r="I102" s="423"/>
    </row>
    <row r="103" spans="1:9" ht="17" customHeight="1">
      <c r="A103" s="412">
        <v>30</v>
      </c>
      <c r="B103" s="450" t="str">
        <f>B61</f>
        <v># 1926</v>
      </c>
      <c r="C103" s="450" t="str">
        <f>C61</f>
        <v># 1927</v>
      </c>
      <c r="D103" s="439" t="str">
        <f>D61</f>
        <v># 1928</v>
      </c>
      <c r="E103" s="450" t="str">
        <f>E61</f>
        <v># 1929</v>
      </c>
      <c r="F103" s="450" t="str">
        <f>F61</f>
        <v># 1930</v>
      </c>
      <c r="G103" s="584"/>
      <c r="H103" s="585"/>
      <c r="I103" s="417">
        <v>30</v>
      </c>
    </row>
    <row r="104" spans="1:9" ht="17" customHeight="1">
      <c r="A104" s="426"/>
      <c r="B104" s="473" t="s">
        <v>17</v>
      </c>
      <c r="C104" s="420"/>
      <c r="D104" s="421"/>
      <c r="E104" s="421"/>
      <c r="F104" s="474"/>
      <c r="G104" s="557" t="s">
        <v>23</v>
      </c>
      <c r="H104" s="494" t="s">
        <v>20</v>
      </c>
      <c r="I104" s="586"/>
    </row>
    <row r="105" spans="1:9" s="402" customFormat="1" ht="17" customHeight="1" thickBot="1">
      <c r="A105" s="393" t="s">
        <v>10</v>
      </c>
      <c r="B105" s="587"/>
      <c r="C105" s="388"/>
      <c r="D105" s="511" t="s">
        <v>192</v>
      </c>
      <c r="F105" s="439"/>
      <c r="G105" s="588" t="s">
        <v>386</v>
      </c>
      <c r="H105" s="502" t="str">
        <f>H63</f>
        <v>財經透視 # 31</v>
      </c>
      <c r="I105" s="396" t="s">
        <v>10</v>
      </c>
    </row>
    <row r="106" spans="1:9" ht="17" customHeight="1">
      <c r="A106" s="492"/>
      <c r="B106" s="434" t="str">
        <f>B86</f>
        <v># 20</v>
      </c>
      <c r="C106" s="439" t="str">
        <f>"# " &amp; VALUE(RIGHT(B106,2)+1)</f>
        <v># 21</v>
      </c>
      <c r="D106" s="439" t="str">
        <f>"# " &amp; VALUE(RIGHT(C106,2)+1)</f>
        <v># 22</v>
      </c>
      <c r="E106" s="439" t="str">
        <f>"# " &amp; VALUE(RIGHT(D106,2)+1)</f>
        <v># 23</v>
      </c>
      <c r="F106" s="439" t="str">
        <f>"# " &amp; VALUE(RIGHT(E106,2)+1)</f>
        <v># 24</v>
      </c>
      <c r="G106" s="557" t="s">
        <v>23</v>
      </c>
      <c r="H106" s="494" t="s">
        <v>20</v>
      </c>
      <c r="I106" s="495"/>
    </row>
    <row r="107" spans="1:9" ht="17" customHeight="1">
      <c r="A107" s="589">
        <v>30</v>
      </c>
      <c r="B107" s="413"/>
      <c r="C107" s="450"/>
      <c r="D107" s="450"/>
      <c r="E107" s="450"/>
      <c r="F107" s="451"/>
      <c r="G107" s="588" t="s">
        <v>387</v>
      </c>
      <c r="H107" s="490" t="str">
        <f>H70</f>
        <v>港繫全球  商聚灣區 #2 (10 EPI)</v>
      </c>
      <c r="I107" s="499">
        <v>30</v>
      </c>
    </row>
    <row r="108" spans="1:9" ht="17" customHeight="1">
      <c r="A108" s="500"/>
      <c r="B108" s="473" t="s">
        <v>17</v>
      </c>
      <c r="C108" s="439"/>
      <c r="D108" s="421"/>
      <c r="E108" s="421"/>
      <c r="F108" s="421"/>
      <c r="G108" s="557" t="s">
        <v>23</v>
      </c>
      <c r="H108" s="507" t="s">
        <v>23</v>
      </c>
      <c r="I108" s="441"/>
    </row>
    <row r="109" spans="1:9" s="402" customFormat="1" ht="17" customHeight="1" thickBot="1">
      <c r="A109" s="393" t="s">
        <v>11</v>
      </c>
      <c r="B109" s="434"/>
      <c r="C109" s="469"/>
      <c r="D109" s="439" t="str">
        <f>$D$79</f>
        <v>麻雀樂團 Heavenly Hand (25 EPI)</v>
      </c>
      <c r="E109" s="439"/>
      <c r="F109" s="439"/>
      <c r="G109" s="368" t="str">
        <f>G78</f>
        <v>玩轉澳門加倍Fun #3</v>
      </c>
      <c r="H109" s="576"/>
      <c r="I109" s="425" t="s">
        <v>11</v>
      </c>
    </row>
    <row r="110" spans="1:9" ht="17" customHeight="1">
      <c r="A110" s="492"/>
      <c r="B110" s="434" t="str">
        <f>B80</f>
        <v># 1</v>
      </c>
      <c r="C110" s="439" t="str">
        <f>C80</f>
        <v># 2</v>
      </c>
      <c r="D110" s="439" t="str">
        <f>"# " &amp; VALUE(RIGHT(C110,2)+1)</f>
        <v># 3</v>
      </c>
      <c r="E110" s="439" t="str">
        <f>"# " &amp; VALUE(RIGHT(D110,2)+1)</f>
        <v># 4</v>
      </c>
      <c r="F110" s="439" t="str">
        <f>"# " &amp; VALUE(RIGHT(E110,2)+1)</f>
        <v># 5</v>
      </c>
      <c r="G110" s="557" t="s">
        <v>23</v>
      </c>
      <c r="H110" s="590"/>
      <c r="I110" s="432"/>
    </row>
    <row r="111" spans="1:9" ht="17" customHeight="1">
      <c r="A111" s="452">
        <v>30</v>
      </c>
      <c r="B111" s="442"/>
      <c r="C111" s="450"/>
      <c r="D111" s="450"/>
      <c r="E111" s="450"/>
      <c r="F111" s="439"/>
      <c r="G111" s="489"/>
      <c r="H111" s="576" t="str">
        <f>H77</f>
        <v>聲秀 # 3</v>
      </c>
      <c r="I111" s="437">
        <v>30</v>
      </c>
    </row>
    <row r="112" spans="1:9" ht="17" customHeight="1">
      <c r="A112" s="452"/>
      <c r="B112" s="473" t="s">
        <v>17</v>
      </c>
      <c r="C112" s="561"/>
      <c r="D112" s="465" t="s">
        <v>204</v>
      </c>
      <c r="E112" s="465"/>
      <c r="F112" s="562"/>
      <c r="G112" s="571" t="str">
        <f>G82</f>
        <v>奇情谷 # 3</v>
      </c>
      <c r="H112" s="590"/>
      <c r="I112" s="453"/>
    </row>
    <row r="113" spans="1:9" ht="17" customHeight="1">
      <c r="A113" s="500"/>
      <c r="B113" s="592" t="s">
        <v>17</v>
      </c>
      <c r="C113" s="420"/>
      <c r="D113" s="420" t="str">
        <f>$E$75</f>
        <v xml:space="preserve">愛．回家之開心速遞  Lo And Behold </v>
      </c>
      <c r="E113" s="420"/>
      <c r="F113" s="420"/>
      <c r="G113" s="573"/>
      <c r="H113" s="590"/>
      <c r="I113" s="441"/>
    </row>
    <row r="114" spans="1:9" s="402" customFormat="1" ht="17" customHeight="1" thickBot="1">
      <c r="A114" s="393" t="s">
        <v>12</v>
      </c>
      <c r="B114" s="413" t="str">
        <f>B76</f>
        <v># 2607</v>
      </c>
      <c r="C114" s="450" t="str">
        <f t="shared" ref="C114:F114" si="8">C76</f>
        <v># 2608</v>
      </c>
      <c r="D114" s="450" t="str">
        <f t="shared" si="8"/>
        <v># 2609</v>
      </c>
      <c r="E114" s="450" t="str">
        <f t="shared" si="8"/>
        <v># 2610</v>
      </c>
      <c r="F114" s="450" t="str">
        <f t="shared" si="8"/>
        <v># 2611</v>
      </c>
      <c r="G114" s="373"/>
      <c r="H114" s="362"/>
      <c r="I114" s="425" t="s">
        <v>12</v>
      </c>
    </row>
    <row r="115" spans="1:9" ht="17" customHeight="1">
      <c r="A115" s="492"/>
      <c r="B115" s="592" t="s">
        <v>17</v>
      </c>
      <c r="C115" s="456"/>
      <c r="D115" s="439" t="s">
        <v>275</v>
      </c>
      <c r="E115" s="420"/>
      <c r="F115" s="420"/>
      <c r="G115" s="420"/>
      <c r="H115" s="420"/>
      <c r="I115" s="476"/>
    </row>
    <row r="116" spans="1:9" ht="17" customHeight="1">
      <c r="A116" s="589">
        <v>30</v>
      </c>
      <c r="B116" s="413" t="str">
        <f>B74</f>
        <v># 209</v>
      </c>
      <c r="C116" s="450" t="str">
        <f t="shared" ref="C116:H116" si="9">C74</f>
        <v># 210</v>
      </c>
      <c r="D116" s="450" t="str">
        <f t="shared" si="9"/>
        <v># 211</v>
      </c>
      <c r="E116" s="450" t="str">
        <f t="shared" si="9"/>
        <v># 212</v>
      </c>
      <c r="F116" s="450" t="str">
        <f t="shared" si="9"/>
        <v># 213</v>
      </c>
      <c r="G116" s="450" t="str">
        <f t="shared" si="9"/>
        <v># 214</v>
      </c>
      <c r="H116" s="450" t="str">
        <f t="shared" si="9"/>
        <v># 215</v>
      </c>
      <c r="I116" s="461">
        <v>30</v>
      </c>
    </row>
    <row r="117" spans="1:9" ht="17" customHeight="1">
      <c r="A117" s="452"/>
      <c r="B117" s="595" t="s">
        <v>17</v>
      </c>
      <c r="C117" s="456" t="s">
        <v>17</v>
      </c>
      <c r="D117" s="568" t="s">
        <v>17</v>
      </c>
      <c r="E117" s="419" t="s">
        <v>17</v>
      </c>
      <c r="F117" s="419" t="s">
        <v>17</v>
      </c>
      <c r="G117" s="640" t="s">
        <v>410</v>
      </c>
      <c r="H117" s="361" t="s">
        <v>20</v>
      </c>
      <c r="I117" s="467"/>
    </row>
    <row r="118" spans="1:9" s="402" customFormat="1" ht="17" customHeight="1" thickBot="1">
      <c r="A118" s="393" t="s">
        <v>15</v>
      </c>
      <c r="B118" s="596" t="str">
        <f>B70</f>
        <v>美食新聞報道 # 108</v>
      </c>
      <c r="C118" s="439" t="str">
        <f>$C$70</f>
        <v>美食新聞報道 # 109</v>
      </c>
      <c r="D118" s="571" t="str">
        <f>D70</f>
        <v>美食新聞報道 (*港台篇) #11</v>
      </c>
      <c r="E118" s="571" t="str">
        <f>$E$70</f>
        <v>冲遊泰國10 #7</v>
      </c>
      <c r="F118" s="415" t="str">
        <f>F70</f>
        <v>最強生命線 # 408</v>
      </c>
      <c r="G118" s="627" t="s">
        <v>434</v>
      </c>
      <c r="H118" s="360"/>
      <c r="I118" s="484" t="s">
        <v>15</v>
      </c>
    </row>
    <row r="119" spans="1:9" ht="17" customHeight="1">
      <c r="A119" s="492"/>
      <c r="B119" s="473" t="s">
        <v>17</v>
      </c>
      <c r="C119" s="420"/>
      <c r="D119" s="421"/>
      <c r="E119" s="421"/>
      <c r="F119" s="421"/>
      <c r="G119" s="660"/>
      <c r="H119" s="359" t="str">
        <f>H85</f>
        <v>女神配對計劃 # 9</v>
      </c>
      <c r="I119" s="432"/>
    </row>
    <row r="120" spans="1:9" ht="17" customHeight="1">
      <c r="A120" s="589">
        <v>30</v>
      </c>
      <c r="B120" s="598"/>
      <c r="C120" s="439"/>
      <c r="D120" s="599" t="str">
        <f>D63</f>
        <v>錦心似玉 The Sword and the Brocade (45 EPI)</v>
      </c>
      <c r="E120" s="544"/>
      <c r="F120" s="544"/>
      <c r="G120" s="632"/>
      <c r="H120" s="576"/>
      <c r="I120" s="437">
        <v>30</v>
      </c>
    </row>
    <row r="121" spans="1:9" ht="17" customHeight="1">
      <c r="A121" s="452"/>
      <c r="B121" s="434" t="str">
        <f>B64</f>
        <v># 33</v>
      </c>
      <c r="C121" s="439" t="str">
        <f>C64</f>
        <v># 34</v>
      </c>
      <c r="D121" s="439" t="str">
        <f>D64</f>
        <v># 35</v>
      </c>
      <c r="E121" s="439" t="str">
        <f>E64</f>
        <v># 36</v>
      </c>
      <c r="F121" s="439" t="str">
        <f>F64</f>
        <v># 37</v>
      </c>
      <c r="G121" s="640" t="s">
        <v>410</v>
      </c>
      <c r="H121" s="601" t="s">
        <v>20</v>
      </c>
      <c r="I121" s="441"/>
    </row>
    <row r="122" spans="1:9" s="402" customFormat="1" ht="17" customHeight="1" thickBot="1">
      <c r="A122" s="393" t="s">
        <v>13</v>
      </c>
      <c r="B122" s="442"/>
      <c r="C122" s="450"/>
      <c r="D122" s="450"/>
      <c r="E122" s="450"/>
      <c r="F122" s="450"/>
      <c r="G122" s="638" t="s">
        <v>435</v>
      </c>
      <c r="H122" s="600" t="str">
        <f>H90</f>
        <v>今晚有歌廳 # 5</v>
      </c>
      <c r="I122" s="425" t="s">
        <v>13</v>
      </c>
    </row>
    <row r="123" spans="1:9" ht="17" customHeight="1">
      <c r="A123" s="426"/>
      <c r="B123" s="592" t="s">
        <v>17</v>
      </c>
      <c r="C123" s="456"/>
      <c r="D123" s="439" t="str">
        <f>D$41</f>
        <v>*流行都市  Big City Shop 2025</v>
      </c>
      <c r="E123" s="388"/>
      <c r="F123" s="445"/>
      <c r="G123" s="557" t="s">
        <v>23</v>
      </c>
      <c r="H123" s="601" t="s">
        <v>20</v>
      </c>
      <c r="I123" s="423"/>
    </row>
    <row r="124" spans="1:9" ht="17" customHeight="1">
      <c r="A124" s="426"/>
      <c r="B124" s="439" t="str">
        <f>B$42</f>
        <v># 1771</v>
      </c>
      <c r="C124" s="439" t="str">
        <f>C$42</f>
        <v># 1772</v>
      </c>
      <c r="D124" s="439" t="str">
        <f>D$42</f>
        <v># 1773</v>
      </c>
      <c r="E124" s="439" t="str">
        <f>E$42</f>
        <v># 1774</v>
      </c>
      <c r="F124" s="439" t="str">
        <f>F42</f>
        <v># 1775</v>
      </c>
      <c r="G124" s="571" t="str">
        <f>G70</f>
        <v>新聞透視 # 29</v>
      </c>
      <c r="H124" s="602"/>
      <c r="I124" s="423"/>
    </row>
    <row r="125" spans="1:9" ht="17" customHeight="1">
      <c r="A125" s="589" t="s">
        <v>2</v>
      </c>
      <c r="B125" s="413"/>
      <c r="C125" s="450"/>
      <c r="D125" s="450"/>
      <c r="E125" s="450"/>
      <c r="F125" s="603" t="s">
        <v>66</v>
      </c>
      <c r="H125" s="504" t="str">
        <f>H39</f>
        <v>娛樂大家 # 9</v>
      </c>
      <c r="I125" s="437" t="s">
        <v>2</v>
      </c>
    </row>
    <row r="126" spans="1:9" ht="17" customHeight="1">
      <c r="A126" s="452"/>
      <c r="B126" s="587" t="s">
        <v>55</v>
      </c>
      <c r="C126" s="439"/>
      <c r="D126" s="439" t="s">
        <v>54</v>
      </c>
      <c r="E126" s="439"/>
      <c r="F126" s="439"/>
      <c r="G126" s="557" t="s">
        <v>23</v>
      </c>
      <c r="H126" s="576"/>
      <c r="I126" s="453"/>
    </row>
    <row r="127" spans="1:9" ht="17" customHeight="1" thickBot="1">
      <c r="A127" s="604" t="s">
        <v>14</v>
      </c>
      <c r="B127" s="605" t="s">
        <v>388</v>
      </c>
      <c r="C127" s="606" t="s">
        <v>389</v>
      </c>
      <c r="D127" s="606" t="s">
        <v>390</v>
      </c>
      <c r="E127" s="606" t="s">
        <v>391</v>
      </c>
      <c r="F127" s="606" t="s">
        <v>392</v>
      </c>
      <c r="G127" s="607" t="str">
        <f>G41</f>
        <v>周六聊Teen谷 # 30</v>
      </c>
      <c r="H127" s="608"/>
      <c r="I127" s="609" t="s">
        <v>14</v>
      </c>
    </row>
    <row r="128" spans="1:9" ht="17" customHeight="1" thickTop="1">
      <c r="A128" s="610"/>
      <c r="B128" s="611" t="s">
        <v>393</v>
      </c>
      <c r="C128" s="388"/>
      <c r="D128" s="388"/>
      <c r="E128" s="388"/>
      <c r="F128" s="388"/>
      <c r="G128" s="388"/>
      <c r="H128" s="680">
        <f ca="1">TODAY()</f>
        <v>45861</v>
      </c>
      <c r="I128" s="681"/>
    </row>
    <row r="129" spans="2:2" ht="17" customHeight="1">
      <c r="B129" s="611"/>
    </row>
    <row r="130" spans="2:2" ht="17" customHeight="1"/>
    <row r="131" spans="2:2" ht="17" customHeight="1"/>
  </sheetData>
  <mergeCells count="10">
    <mergeCell ref="G65:H65"/>
    <mergeCell ref="B67:F67"/>
    <mergeCell ref="G67:H67"/>
    <mergeCell ref="H128:I128"/>
    <mergeCell ref="C1:G1"/>
    <mergeCell ref="H2:I2"/>
    <mergeCell ref="G11:H11"/>
    <mergeCell ref="B12:F12"/>
    <mergeCell ref="G25:H25"/>
    <mergeCell ref="G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2025-05-08T03:39:05Z</cp:lastPrinted>
  <dcterms:created xsi:type="dcterms:W3CDTF">2009-06-03T02:40:18Z</dcterms:created>
  <dcterms:modified xsi:type="dcterms:W3CDTF">2025-07-23T06:42:07Z</dcterms:modified>
</cp:coreProperties>
</file>