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trocloud-my.sharepoint.com/personal/wlsweila_astro_com_my/Documents/Desktop/"/>
    </mc:Choice>
  </mc:AlternateContent>
  <xr:revisionPtr revIDLastSave="3" documentId="13_ncr:1_{78D04D08-3ACE-4568-9D53-87D1AA1E7772}" xr6:coauthVersionLast="47" xr6:coauthVersionMax="47" xr10:uidLastSave="{46729C04-679E-4684-B8E4-F0635D65C219}"/>
  <bookViews>
    <workbookView xWindow="-110" yWindow="-110" windowWidth="19420" windowHeight="10300" tabRatio="602" xr2:uid="{00000000-000D-0000-FFFF-FFFF00000000}"/>
  </bookViews>
  <sheets>
    <sheet name="wk5_jun" sheetId="4" r:id="rId1"/>
    <sheet name="wk1_jul" sheetId="3" r:id="rId2"/>
  </sheets>
  <definedNames>
    <definedName name="_xlnm.Print_Area" localSheetId="1">wk1_jul!$A$1:$I$129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8" i="4" l="1"/>
  <c r="G127" i="4"/>
  <c r="H125" i="4"/>
  <c r="G124" i="4"/>
  <c r="B124" i="4"/>
  <c r="D123" i="4"/>
  <c r="H122" i="4"/>
  <c r="B121" i="4"/>
  <c r="H120" i="4"/>
  <c r="D120" i="4"/>
  <c r="H118" i="4"/>
  <c r="F118" i="4"/>
  <c r="E118" i="4"/>
  <c r="D118" i="4"/>
  <c r="C118" i="4"/>
  <c r="B118" i="4"/>
  <c r="B116" i="4"/>
  <c r="H114" i="4"/>
  <c r="D114" i="4"/>
  <c r="B114" i="4"/>
  <c r="D113" i="4"/>
  <c r="B110" i="4"/>
  <c r="C110" i="4" s="1"/>
  <c r="D110" i="4" s="1"/>
  <c r="E110" i="4" s="1"/>
  <c r="F110" i="4" s="1"/>
  <c r="H109" i="4"/>
  <c r="D109" i="4"/>
  <c r="H107" i="4"/>
  <c r="B106" i="4"/>
  <c r="H105" i="4"/>
  <c r="B103" i="4"/>
  <c r="H102" i="4"/>
  <c r="G102" i="4"/>
  <c r="D102" i="4"/>
  <c r="G98" i="4"/>
  <c r="E98" i="4"/>
  <c r="C95" i="4"/>
  <c r="D95" i="4" s="1"/>
  <c r="C91" i="4"/>
  <c r="D91" i="4" s="1"/>
  <c r="E91" i="4" s="1"/>
  <c r="F91" i="4" s="1"/>
  <c r="D86" i="4"/>
  <c r="E86" i="4" s="1"/>
  <c r="E80" i="4"/>
  <c r="F80" i="4" s="1"/>
  <c r="E76" i="4"/>
  <c r="F76" i="4" s="1"/>
  <c r="F114" i="4" s="1"/>
  <c r="C74" i="4"/>
  <c r="C116" i="4" s="1"/>
  <c r="C64" i="4"/>
  <c r="C121" i="4" s="1"/>
  <c r="C61" i="4"/>
  <c r="C103" i="4" s="1"/>
  <c r="H60" i="4"/>
  <c r="E58" i="4"/>
  <c r="F58" i="4" s="1"/>
  <c r="B52" i="4"/>
  <c r="C48" i="4"/>
  <c r="E45" i="4"/>
  <c r="B45" i="4"/>
  <c r="C42" i="4"/>
  <c r="D42" i="4" s="1"/>
  <c r="C38" i="4"/>
  <c r="D38" i="4" s="1"/>
  <c r="E38" i="4" s="1"/>
  <c r="F38" i="4" s="1"/>
  <c r="B38" i="4"/>
  <c r="C35" i="4"/>
  <c r="C33" i="4"/>
  <c r="B33" i="4"/>
  <c r="E32" i="4"/>
  <c r="D30" i="4"/>
  <c r="C30" i="4"/>
  <c r="D29" i="4"/>
  <c r="F26" i="4"/>
  <c r="E26" i="4"/>
  <c r="D26" i="4"/>
  <c r="C26" i="4"/>
  <c r="B26" i="4"/>
  <c r="C7" i="4" s="1"/>
  <c r="C23" i="4"/>
  <c r="C52" i="4" s="1"/>
  <c r="D52" i="4" s="1"/>
  <c r="E52" i="4" s="1"/>
  <c r="F52" i="4" s="1"/>
  <c r="D22" i="4"/>
  <c r="D51" i="4" s="1"/>
  <c r="D21" i="4"/>
  <c r="E21" i="4" s="1"/>
  <c r="F21" i="4" s="1"/>
  <c r="G21" i="4" s="1"/>
  <c r="H21" i="4" s="1"/>
  <c r="F19" i="4"/>
  <c r="E19" i="4"/>
  <c r="C19" i="4"/>
  <c r="C45" i="4" s="1"/>
  <c r="C16" i="4"/>
  <c r="D16" i="4" s="1"/>
  <c r="E16" i="4" s="1"/>
  <c r="F16" i="4" s="1"/>
  <c r="G16" i="4" s="1"/>
  <c r="H16" i="4" s="1"/>
  <c r="C9" i="4"/>
  <c r="D9" i="4" s="1"/>
  <c r="E8" i="4"/>
  <c r="H7" i="4"/>
  <c r="G7" i="4"/>
  <c r="F7" i="4"/>
  <c r="E7" i="4"/>
  <c r="D7" i="4"/>
  <c r="B7" i="4"/>
  <c r="G6" i="4"/>
  <c r="F6" i="4"/>
  <c r="E6" i="4"/>
  <c r="D6" i="4"/>
  <c r="C4" i="4"/>
  <c r="D4" i="4" s="1"/>
  <c r="E4" i="4" s="1"/>
  <c r="F4" i="4" s="1"/>
  <c r="G4" i="4" s="1"/>
  <c r="H4" i="4" s="1"/>
  <c r="G98" i="3"/>
  <c r="E98" i="3"/>
  <c r="H107" i="3"/>
  <c r="B106" i="3"/>
  <c r="C106" i="3" s="1"/>
  <c r="D106" i="3" s="1"/>
  <c r="E106" i="3" s="1"/>
  <c r="F106" i="3" s="1"/>
  <c r="H105" i="3"/>
  <c r="F86" i="4" l="1"/>
  <c r="F48" i="4"/>
  <c r="D33" i="4"/>
  <c r="E9" i="4"/>
  <c r="D124" i="4"/>
  <c r="E42" i="4"/>
  <c r="D74" i="4"/>
  <c r="D23" i="4"/>
  <c r="E23" i="4" s="1"/>
  <c r="F23" i="4" s="1"/>
  <c r="F30" i="4"/>
  <c r="D35" i="4"/>
  <c r="E30" i="4"/>
  <c r="F45" i="4"/>
  <c r="E48" i="4"/>
  <c r="D61" i="4"/>
  <c r="E114" i="4"/>
  <c r="C124" i="4"/>
  <c r="D64" i="4"/>
  <c r="G57" i="3"/>
  <c r="F42" i="4" l="1"/>
  <c r="F124" i="4" s="1"/>
  <c r="E124" i="4"/>
  <c r="F9" i="4"/>
  <c r="E33" i="4"/>
  <c r="D116" i="4"/>
  <c r="E74" i="4"/>
  <c r="E64" i="4"/>
  <c r="D121" i="4"/>
  <c r="E61" i="4"/>
  <c r="E35" i="4"/>
  <c r="D103" i="4"/>
  <c r="H53" i="3"/>
  <c r="H47" i="3"/>
  <c r="G122" i="3"/>
  <c r="H118" i="3"/>
  <c r="G118" i="3"/>
  <c r="F61" i="4" l="1"/>
  <c r="F103" i="4" s="1"/>
  <c r="E103" i="4"/>
  <c r="F35" i="4"/>
  <c r="E116" i="4"/>
  <c r="F74" i="4"/>
  <c r="E121" i="4"/>
  <c r="F64" i="4"/>
  <c r="F121" i="4" s="1"/>
  <c r="F33" i="4"/>
  <c r="G33" i="4" s="1"/>
  <c r="H33" i="4" s="1"/>
  <c r="G9" i="4"/>
  <c r="H9" i="4" s="1"/>
  <c r="D48" i="3"/>
  <c r="C23" i="3"/>
  <c r="D109" i="3"/>
  <c r="C86" i="3"/>
  <c r="D86" i="3" s="1"/>
  <c r="C80" i="3"/>
  <c r="D80" i="3" s="1"/>
  <c r="D30" i="3" s="1"/>
  <c r="C21" i="3"/>
  <c r="H60" i="3"/>
  <c r="F116" i="4" l="1"/>
  <c r="G74" i="4"/>
  <c r="H74" i="4" s="1"/>
  <c r="C110" i="3"/>
  <c r="D110" i="3" s="1"/>
  <c r="E110" i="3" s="1"/>
  <c r="C30" i="3"/>
  <c r="E58" i="3"/>
  <c r="H109" i="3" l="1"/>
  <c r="H114" i="3" l="1"/>
  <c r="F58" i="3" l="1"/>
  <c r="E86" i="3" l="1"/>
  <c r="F86" i="3" s="1"/>
  <c r="H120" i="3" l="1"/>
  <c r="B52" i="3" l="1"/>
  <c r="B38" i="3" l="1"/>
  <c r="D21" i="3"/>
  <c r="C38" i="3" l="1"/>
  <c r="C9" i="3" l="1"/>
  <c r="D9" i="3" s="1"/>
  <c r="C74" i="3"/>
  <c r="D74" i="3" s="1"/>
  <c r="E74" i="3" s="1"/>
  <c r="H122" i="3"/>
  <c r="E9" i="3" l="1"/>
  <c r="D33" i="3"/>
  <c r="G124" i="3"/>
  <c r="F9" i="3" l="1"/>
  <c r="F33" i="3" s="1"/>
  <c r="G33" i="3" s="1"/>
  <c r="H33" i="3" s="1"/>
  <c r="E33" i="3"/>
  <c r="D118" i="3"/>
  <c r="B33" i="3" l="1"/>
  <c r="D22" i="3"/>
  <c r="B45" i="3"/>
  <c r="C48" i="3"/>
  <c r="C33" i="3"/>
  <c r="C35" i="3"/>
  <c r="B124" i="3" l="1"/>
  <c r="E48" i="3" l="1"/>
  <c r="F48" i="3" l="1"/>
  <c r="G102" i="3"/>
  <c r="D51" i="3" l="1"/>
  <c r="B7" i="3" l="1"/>
  <c r="C52" i="3" l="1"/>
  <c r="D52" i="3" s="1"/>
  <c r="E52" i="3" s="1"/>
  <c r="F52" i="3" s="1"/>
  <c r="C95" i="3"/>
  <c r="D95" i="3" s="1"/>
  <c r="C91" i="3"/>
  <c r="D91" i="3" s="1"/>
  <c r="E91" i="3" s="1"/>
  <c r="F91" i="3" s="1"/>
  <c r="H102" i="3" l="1"/>
  <c r="B26" i="3" l="1"/>
  <c r="E6" i="3" l="1"/>
  <c r="D6" i="3"/>
  <c r="B110" i="3"/>
  <c r="D102" i="3"/>
  <c r="C61" i="3" l="1"/>
  <c r="D35" i="3" s="1"/>
  <c r="D61" i="3" l="1"/>
  <c r="E35" i="3" s="1"/>
  <c r="C19" i="3"/>
  <c r="D103" i="3" l="1"/>
  <c r="E61" i="3"/>
  <c r="F35" i="3" s="1"/>
  <c r="D123" i="3"/>
  <c r="F61" i="3" l="1"/>
  <c r="C45" i="3" l="1"/>
  <c r="B103" i="3" l="1"/>
  <c r="D23" i="3"/>
  <c r="E23" i="3" s="1"/>
  <c r="F23" i="3" s="1"/>
  <c r="C116" i="3"/>
  <c r="E7" i="3"/>
  <c r="C42" i="3"/>
  <c r="C124" i="3" s="1"/>
  <c r="D38" i="3"/>
  <c r="E38" i="3" s="1"/>
  <c r="F38" i="3" s="1"/>
  <c r="C76" i="3"/>
  <c r="D19" i="3" s="1"/>
  <c r="G7" i="3"/>
  <c r="G6" i="3"/>
  <c r="F7" i="3"/>
  <c r="F6" i="3"/>
  <c r="D7" i="3"/>
  <c r="C16" i="3"/>
  <c r="D16" i="3" s="1"/>
  <c r="E16" i="3" s="1"/>
  <c r="E21" i="3"/>
  <c r="D113" i="3"/>
  <c r="E26" i="3"/>
  <c r="H7" i="3"/>
  <c r="B114" i="3"/>
  <c r="C64" i="3"/>
  <c r="D64" i="3" s="1"/>
  <c r="E64" i="3" s="1"/>
  <c r="F64" i="3" s="1"/>
  <c r="B121" i="3"/>
  <c r="D120" i="3"/>
  <c r="G127" i="3"/>
  <c r="H125" i="3"/>
  <c r="F118" i="3"/>
  <c r="E118" i="3"/>
  <c r="C118" i="3"/>
  <c r="B118" i="3"/>
  <c r="B116" i="3"/>
  <c r="F110" i="3"/>
  <c r="E32" i="3"/>
  <c r="F26" i="3"/>
  <c r="D26" i="3"/>
  <c r="C26" i="3"/>
  <c r="C7" i="3"/>
  <c r="E8" i="3"/>
  <c r="H128" i="3"/>
  <c r="C4" i="3"/>
  <c r="D4" i="3" s="1"/>
  <c r="E4" i="3" s="1"/>
  <c r="F4" i="3" s="1"/>
  <c r="G4" i="3" s="1"/>
  <c r="H4" i="3" s="1"/>
  <c r="F16" i="3" l="1"/>
  <c r="E80" i="3"/>
  <c r="F80" i="3" s="1"/>
  <c r="C103" i="3"/>
  <c r="D121" i="3"/>
  <c r="F21" i="3"/>
  <c r="G21" i="3" s="1"/>
  <c r="H21" i="3" s="1"/>
  <c r="C121" i="3"/>
  <c r="D42" i="3"/>
  <c r="D124" i="3" s="1"/>
  <c r="D76" i="3"/>
  <c r="C114" i="3"/>
  <c r="D45" i="3"/>
  <c r="E116" i="3" l="1"/>
  <c r="F74" i="3"/>
  <c r="G16" i="3"/>
  <c r="H16" i="3" s="1"/>
  <c r="E30" i="3"/>
  <c r="D116" i="3"/>
  <c r="F30" i="3"/>
  <c r="E103" i="3"/>
  <c r="F121" i="3"/>
  <c r="E121" i="3"/>
  <c r="E42" i="3"/>
  <c r="E124" i="3" s="1"/>
  <c r="G9" i="3"/>
  <c r="H9" i="3" s="1"/>
  <c r="E76" i="3"/>
  <c r="D114" i="3"/>
  <c r="E45" i="3"/>
  <c r="E19" i="3"/>
  <c r="G74" i="3" l="1"/>
  <c r="F116" i="3"/>
  <c r="F103" i="3"/>
  <c r="F42" i="3"/>
  <c r="F124" i="3" s="1"/>
  <c r="F76" i="3"/>
  <c r="F114" i="3" s="1"/>
  <c r="F45" i="3"/>
  <c r="E114" i="3"/>
  <c r="F19" i="3"/>
  <c r="H74" i="3" l="1"/>
</calcChain>
</file>

<file path=xl/sharedStrings.xml><?xml version="1.0" encoding="utf-8"?>
<sst xmlns="http://schemas.openxmlformats.org/spreadsheetml/2006/main" count="631" uniqueCount="294">
  <si>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</si>
  <si>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</si>
  <si>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</si>
  <si>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</si>
  <si>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</si>
  <si>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</si>
  <si>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</si>
  <si>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</si>
  <si>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</si>
  <si>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</si>
  <si>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</si>
  <si>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</si>
  <si>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</si>
  <si>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</si>
  <si>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</si>
  <si>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</si>
  <si>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</si>
  <si>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</si>
  <si>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</si>
  <si>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</si>
  <si>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</si>
  <si>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ChatSAT</t>
  </si>
  <si>
    <t xml:space="preserve"> </t>
    <phoneticPr fontId="45" type="noConversion"/>
  </si>
  <si>
    <t xml:space="preserve">(R)        </t>
    <phoneticPr fontId="0" type="noConversion"/>
  </si>
  <si>
    <t>(CA/MA) (Sub: Chi/Eng)  (CC)</t>
    <phoneticPr fontId="0" type="noConversion"/>
  </si>
  <si>
    <t>800636931(Sub: Chi) (CC)</t>
    <phoneticPr fontId="0" type="noConversion"/>
  </si>
  <si>
    <t>News Treasury 2024</t>
  </si>
  <si>
    <r>
      <rPr>
        <b/>
        <sz val="14"/>
        <rFont val="新細明體"/>
        <family val="1"/>
        <charset val="136"/>
      </rPr>
      <t>星期一</t>
    </r>
  </si>
  <si>
    <r>
      <rPr>
        <b/>
        <sz val="14"/>
        <rFont val="新細明體"/>
        <family val="1"/>
        <charset val="136"/>
      </rPr>
      <t>星期二</t>
    </r>
  </si>
  <si>
    <r>
      <rPr>
        <b/>
        <sz val="14"/>
        <rFont val="新細明體"/>
        <family val="1"/>
        <charset val="136"/>
      </rPr>
      <t>星期三</t>
    </r>
  </si>
  <si>
    <r>
      <rPr>
        <b/>
        <sz val="14"/>
        <rFont val="新細明體"/>
        <family val="1"/>
        <charset val="136"/>
      </rPr>
      <t>星期四</t>
    </r>
    <phoneticPr fontId="0" type="noConversion"/>
  </si>
  <si>
    <r>
      <rPr>
        <b/>
        <sz val="14"/>
        <rFont val="新細明體"/>
        <family val="1"/>
        <charset val="136"/>
      </rPr>
      <t>星期五</t>
    </r>
  </si>
  <si>
    <r>
      <rPr>
        <b/>
        <sz val="14"/>
        <rFont val="新細明體"/>
        <family val="1"/>
        <charset val="136"/>
      </rPr>
      <t>星期六</t>
    </r>
  </si>
  <si>
    <r>
      <rPr>
        <b/>
        <sz val="14"/>
        <rFont val="新細明體"/>
        <family val="1"/>
        <charset val="136"/>
      </rPr>
      <t>星期日</t>
    </r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</si>
  <si>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</si>
  <si>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sz val="14"/>
        <rFont val="新細明體"/>
        <family val="1"/>
        <charset val="136"/>
      </rPr>
      <t>愛．回家之開心速遞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</si>
  <si>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</si>
  <si>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</si>
  <si>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</si>
  <si>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</si>
  <si>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 xml:space="preserve">                                      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</si>
  <si>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  <phoneticPr fontId="0" type="noConversion"/>
  </si>
  <si>
    <r>
      <rPr>
        <b/>
        <sz val="14"/>
        <rFont val="細明體"/>
        <family val="3"/>
        <charset val="136"/>
      </rPr>
      <t>世界觀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</si>
  <si>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  <phoneticPr fontId="0" type="noConversion"/>
  </si>
  <si>
    <t>Finance Magazine 2025</t>
    <phoneticPr fontId="0" type="noConversion"/>
  </si>
  <si>
    <t>JSG Billboard 2025</t>
    <phoneticPr fontId="0" type="noConversion"/>
  </si>
  <si>
    <t>Hands Up   Hands Up 2025</t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</si>
  <si>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</si>
  <si>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t>800651242 (Sub: *Chi) (OP)</t>
    <phoneticPr fontId="0" type="noConversion"/>
  </si>
  <si>
    <t>800651331 (Sub: Chi) (CA/MA) (OP)</t>
    <phoneticPr fontId="0" type="noConversion"/>
  </si>
  <si>
    <t>800651362 (NA)</t>
    <phoneticPr fontId="0" type="noConversion"/>
  </si>
  <si>
    <t>800651161 (OP)</t>
    <phoneticPr fontId="0" type="noConversion"/>
  </si>
  <si>
    <t>800651192 (NA)</t>
    <phoneticPr fontId="0" type="noConversion"/>
  </si>
  <si>
    <t>800651211 (Sub: *Chi) (OP)</t>
    <phoneticPr fontId="0" type="noConversion"/>
  </si>
  <si>
    <t>快樂長門人Happy Old Buddies</t>
  </si>
  <si>
    <t>800577845 (CC)</t>
    <phoneticPr fontId="0" type="noConversion"/>
  </si>
  <si>
    <t>兄弟幫 Big Boys Club (2505 EPI)</t>
    <phoneticPr fontId="0" type="noConversion"/>
  </si>
  <si>
    <t>800428175 (Sub: Chi) (CC)</t>
    <phoneticPr fontId="0" type="noConversion"/>
  </si>
  <si>
    <t xml:space="preserve">800641576 (Sub: Chi) (CC)  </t>
    <phoneticPr fontId="0" type="noConversion"/>
  </si>
  <si>
    <t>800651370 (Sub: Chi) (CC)</t>
    <phoneticPr fontId="0" type="noConversion"/>
  </si>
  <si>
    <t>Gourmet Express</t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</si>
  <si>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  <phoneticPr fontId="0" type="noConversion"/>
  </si>
  <si>
    <t>800641963  (Sub: Chi) (CC)</t>
    <phoneticPr fontId="0" type="noConversion"/>
  </si>
  <si>
    <t xml:space="preserve">Shock Mystery </t>
    <phoneticPr fontId="0" type="noConversion"/>
  </si>
  <si>
    <t>兄弟幫 Big Boys Club (2505 EPI)</t>
  </si>
  <si>
    <t>800651265 (OP)</t>
    <phoneticPr fontId="0" type="noConversion"/>
  </si>
  <si>
    <t xml:space="preserve">(R)          </t>
  </si>
  <si>
    <t>0545</t>
    <phoneticPr fontId="0" type="noConversion"/>
  </si>
  <si>
    <t>800653086 (CA/MA) (Sub: Chi)   (CC)</t>
    <phoneticPr fontId="0" type="noConversion"/>
  </si>
  <si>
    <t>0445</t>
    <phoneticPr fontId="0" type="noConversion"/>
  </si>
  <si>
    <t>800651315 (Sub: *Chi) (OP) (CA/MA)</t>
    <phoneticPr fontId="0" type="noConversion"/>
  </si>
  <si>
    <t>News Magazine 2025</t>
    <phoneticPr fontId="0" type="noConversion"/>
  </si>
  <si>
    <r>
      <rPr>
        <sz val="13"/>
        <rFont val="細明體"/>
        <family val="3"/>
        <charset val="136"/>
      </rPr>
      <t>今日知多</t>
    </r>
    <r>
      <rPr>
        <sz val="13"/>
        <rFont val="Times New Roman"/>
        <family val="1"/>
      </rPr>
      <t>D   What's On Today</t>
    </r>
    <phoneticPr fontId="0" type="noConversion"/>
  </si>
  <si>
    <r>
      <t xml:space="preserve">Vital Lifeline 2025   </t>
    </r>
    <r>
      <rPr>
        <b/>
        <sz val="14"/>
        <rFont val="Times New Roman"/>
        <family val="1"/>
      </rPr>
      <t>1930</t>
    </r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</si>
  <si>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  <phoneticPr fontId="0" type="noConversion"/>
  </si>
  <si>
    <r>
      <t>不可能任務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Profession Impossible (Sr.2) (10 EPI)</t>
    </r>
    <phoneticPr fontId="0" type="noConversion"/>
  </si>
  <si>
    <t>800625442 (Sub: Chi) (CC)</t>
    <phoneticPr fontId="0" type="noConversion"/>
  </si>
  <si>
    <r>
      <t>爸知弊! 你嚟湊吖!</t>
    </r>
    <r>
      <rPr>
        <sz val="14"/>
        <rFont val="Times New Roman"/>
        <family val="1"/>
      </rPr>
      <t>My Papa, My Hero (10 EPI)</t>
    </r>
    <phoneticPr fontId="0" type="noConversion"/>
  </si>
  <si>
    <t>800630242 (Sub: Chi) (CC)</t>
    <phoneticPr fontId="0" type="noConversion"/>
  </si>
  <si>
    <t xml:space="preserve">800652303 (Sub: Chi) (CC)  </t>
    <phoneticPr fontId="0" type="noConversion"/>
  </si>
  <si>
    <t>包青天再起風雲</t>
    <phoneticPr fontId="0" type="noConversion"/>
  </si>
  <si>
    <t>Justice Bao: The First Year (30 EPI)</t>
    <phoneticPr fontId="0" type="noConversion"/>
  </si>
  <si>
    <r>
      <rPr>
        <sz val="14"/>
        <rFont val="細明體"/>
        <family val="1"/>
        <charset val="136"/>
      </rPr>
      <t>尋找世界另一個我</t>
    </r>
    <r>
      <rPr>
        <sz val="14"/>
        <rFont val="Times New Roman"/>
        <family val="1"/>
        <charset val="136"/>
      </rPr>
      <t xml:space="preserve"> </t>
    </r>
    <r>
      <rPr>
        <sz val="14"/>
        <rFont val="細明體"/>
        <family val="1"/>
        <charset val="136"/>
      </rPr>
      <t>台灣篇</t>
    </r>
    <r>
      <rPr>
        <sz val="14"/>
        <rFont val="Times New Roman"/>
        <family val="1"/>
      </rPr>
      <t xml:space="preserve"> Another Me (8 EPI)</t>
    </r>
    <phoneticPr fontId="0" type="noConversion"/>
  </si>
  <si>
    <t>800638535 (Sub: Chi) (CC)</t>
    <phoneticPr fontId="0" type="noConversion"/>
  </si>
  <si>
    <r>
      <rPr>
        <sz val="14"/>
        <rFont val="Times New Roman"/>
        <family val="1"/>
      </rPr>
      <t xml:space="preserve">DM </t>
    </r>
    <r>
      <rPr>
        <sz val="14"/>
        <rFont val="細明體"/>
        <family val="1"/>
        <charset val="136"/>
      </rPr>
      <t>旅導遊</t>
    </r>
    <r>
      <rPr>
        <sz val="14"/>
        <rFont val="新細明體"/>
        <family val="1"/>
        <charset val="136"/>
      </rPr>
      <t xml:space="preserve"> </t>
    </r>
    <r>
      <rPr>
        <sz val="14"/>
        <rFont val="Times New Roman"/>
        <family val="1"/>
      </rPr>
      <t>DM Me Now (10 EPI)</t>
    </r>
    <phoneticPr fontId="0" type="noConversion"/>
  </si>
  <si>
    <t>800628703 (Sub: Chi) (CC)</t>
    <phoneticPr fontId="0" type="noConversion"/>
  </si>
  <si>
    <t># 5</t>
    <phoneticPr fontId="0" type="noConversion"/>
  </si>
  <si>
    <t>Bangkok Foodbusters (7 EPI)</t>
    <phoneticPr fontId="0" type="noConversion"/>
  </si>
  <si>
    <r>
      <t xml:space="preserve">800619952 (Sub: Chi)(CC) </t>
    </r>
    <r>
      <rPr>
        <sz val="12"/>
        <rFont val="微軟正黑體"/>
        <family val="1"/>
        <charset val="136"/>
      </rPr>
      <t>吃貨橫掃曼谷</t>
    </r>
    <phoneticPr fontId="0" type="noConversion"/>
  </si>
  <si>
    <t>Gourmet Express - Hong Kong &amp; Taiwan</t>
    <phoneticPr fontId="0" type="noConversion"/>
  </si>
  <si>
    <t>Liza's On Line (18 EPI)</t>
  </si>
  <si>
    <t>800549830 (Sub: Chi)  (CC)</t>
    <phoneticPr fontId="0" type="noConversion"/>
  </si>
  <si>
    <t>吃貨橫掃曼谷</t>
  </si>
  <si>
    <t>A Date with Goddess (12 EPI)</t>
    <phoneticPr fontId="0" type="noConversion"/>
  </si>
  <si>
    <t>TBC</t>
    <phoneticPr fontId="0" type="noConversion"/>
  </si>
  <si>
    <t xml:space="preserve">Bong Bong, Amigo! (Sr.2) (9 EPI) </t>
  </si>
  <si>
    <t>800587952 (Sub: Chi) (CC)</t>
    <phoneticPr fontId="0" type="noConversion"/>
  </si>
  <si>
    <t>800656541 (Sub: *Chi) (OP)</t>
    <phoneticPr fontId="0" type="noConversion"/>
  </si>
  <si>
    <t>街坊財爺 My Life As Loan Shark (25 EPI)</t>
    <phoneticPr fontId="0" type="noConversion"/>
  </si>
  <si>
    <t># 6</t>
    <phoneticPr fontId="0" type="noConversion"/>
  </si>
  <si>
    <t>800585083 (CA/MA) (Sub: Chi) (CC)</t>
    <phoneticPr fontId="0" type="noConversion"/>
  </si>
  <si>
    <t>Thai Rogered (Sr.10) (12 EPI)</t>
    <phoneticPr fontId="0" type="noConversion"/>
  </si>
  <si>
    <t>800648576 (Sub: Chi) (CC)</t>
    <phoneticPr fontId="0" type="noConversion"/>
  </si>
  <si>
    <t>Super Trio - Welcome Summer Battle!</t>
  </si>
  <si>
    <t># 7</t>
    <phoneticPr fontId="0" type="noConversion"/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</si>
  <si>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HERE WE GO, Off The Beaten Roads </t>
    </r>
    <phoneticPr fontId="0" type="noConversion"/>
  </si>
  <si>
    <t>800630420 (Sub: Chi) (CC)</t>
    <phoneticPr fontId="0" type="noConversion"/>
  </si>
  <si>
    <t># 8</t>
    <phoneticPr fontId="0" type="noConversion"/>
  </si>
  <si>
    <r>
      <rPr>
        <sz val="14"/>
        <rFont val="微軟正黑體"/>
        <family val="1"/>
        <charset val="136"/>
      </rPr>
      <t>開卷</t>
    </r>
    <r>
      <rPr>
        <sz val="14"/>
        <rFont val="Times New Roman"/>
        <family val="1"/>
      </rPr>
      <t xml:space="preserve"> Open Book (108 EPI)</t>
    </r>
    <phoneticPr fontId="0" type="noConversion"/>
  </si>
  <si>
    <t xml:space="preserve">800605406 (Sub: Chi)(CC) 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</si>
  <si>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27</t>
    </r>
    <phoneticPr fontId="0" type="noConversion"/>
  </si>
  <si>
    <t>800655642 (Sub: Chi) (CC)</t>
  </si>
  <si>
    <r>
      <rPr>
        <sz val="13"/>
        <rFont val="細明體"/>
        <family val="3"/>
        <charset val="136"/>
      </rPr>
      <t>大師兄</t>
    </r>
    <r>
      <rPr>
        <sz val="13"/>
        <rFont val="Times New Roman"/>
        <family val="3"/>
      </rPr>
      <t>Welcome Summer</t>
    </r>
    <r>
      <rPr>
        <sz val="13"/>
        <rFont val="微軟正黑體"/>
        <family val="3"/>
        <charset val="136"/>
      </rPr>
      <t>大激戰</t>
    </r>
    <r>
      <rPr>
        <sz val="13"/>
        <rFont val="Times New Roman"/>
        <family val="1"/>
      </rPr>
      <t xml:space="preserve"> # 3</t>
    </r>
    <phoneticPr fontId="0" type="noConversion"/>
  </si>
  <si>
    <r>
      <rPr>
        <sz val="13"/>
        <rFont val="細明體"/>
        <family val="3"/>
        <charset val="136"/>
      </rPr>
      <t>女神配對計劃</t>
    </r>
    <r>
      <rPr>
        <sz val="13"/>
        <rFont val="Times New Roman"/>
        <family val="1"/>
      </rPr>
      <t xml:space="preserve"> # 5</t>
    </r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</si>
  <si>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46</t>
    </r>
    <phoneticPr fontId="0" type="noConversion"/>
  </si>
  <si>
    <t>Gourmet Express</t>
    <phoneticPr fontId="0" type="noConversion"/>
  </si>
  <si>
    <r>
      <t xml:space="preserve">(R)            </t>
    </r>
    <r>
      <rPr>
        <sz val="14"/>
        <rFont val="微軟正黑體"/>
        <family val="1"/>
        <charset val="136"/>
      </rPr>
      <t>美食新聞報道</t>
    </r>
    <r>
      <rPr>
        <sz val="14"/>
        <rFont val="Times New Roman"/>
        <family val="1"/>
        <charset val="136"/>
      </rPr>
      <t xml:space="preserve"> Gourmet Express</t>
    </r>
    <phoneticPr fontId="0" type="noConversion"/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</si>
  <si>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</t>
    </r>
    <phoneticPr fontId="0" type="noConversion"/>
  </si>
  <si>
    <r>
      <rPr>
        <sz val="14"/>
        <rFont val="新細明體"/>
        <family val="1"/>
        <charset val="136"/>
      </rPr>
      <t>先知命局呈獻︰超能力學院</t>
    </r>
    <r>
      <rPr>
        <sz val="14"/>
        <rFont val="Times New Roman"/>
        <family val="1"/>
      </rPr>
      <t xml:space="preserve"> Academy of Super Power (12 EPI)</t>
    </r>
    <phoneticPr fontId="0" type="noConversion"/>
  </si>
  <si>
    <t>先知命局呈獻︰超能力學院 Academy of Super Power (12 EPI)</t>
    <phoneticPr fontId="0" type="noConversion"/>
  </si>
  <si>
    <t>先知命局呈獻︰超能力學院</t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</si>
  <si>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</t>
    </r>
    <phoneticPr fontId="0" type="noConversion"/>
  </si>
  <si>
    <r>
      <rPr>
        <sz val="14"/>
        <rFont val="微軟正黑體"/>
        <family val="2"/>
        <charset val="136"/>
      </rPr>
      <t>執法者們</t>
    </r>
    <r>
      <rPr>
        <sz val="14"/>
        <rFont val="Times New Roman"/>
        <family val="2"/>
      </rPr>
      <t xml:space="preserve"> Prism Breaker (25 EPI)</t>
    </r>
    <phoneticPr fontId="0" type="noConversion"/>
  </si>
  <si>
    <r>
      <t>樹下有片紅房子</t>
    </r>
    <r>
      <rPr>
        <sz val="14"/>
        <rFont val="Times New Roman"/>
        <family val="2"/>
      </rPr>
      <t xml:space="preserve"> Always Home (30 EPI)</t>
    </r>
    <phoneticPr fontId="0" type="noConversion"/>
  </si>
  <si>
    <t>800656324 (CA/MA) (Sub: Chi/Eng) (CC)</t>
    <phoneticPr fontId="0" type="noConversion"/>
  </si>
  <si>
    <t>800657006 (CA/MA) (Sub: Chi/Eng) (CC)</t>
    <phoneticPr fontId="0" type="noConversion"/>
  </si>
  <si>
    <r>
      <rPr>
        <sz val="13"/>
        <rFont val="細明體"/>
        <family val="3"/>
        <charset val="136"/>
      </rPr>
      <t>今晚有歌廳</t>
    </r>
    <r>
      <rPr>
        <sz val="13"/>
        <rFont val="Times New Roman"/>
        <family val="1"/>
      </rPr>
      <t xml:space="preserve"> # 1</t>
    </r>
    <phoneticPr fontId="0" type="noConversion"/>
  </si>
  <si>
    <t>TBC (Sub: *Chi) (OP) (CA/MA)</t>
    <phoneticPr fontId="0" type="noConversion"/>
  </si>
  <si>
    <t>The 80th Anniversary of The Victory</t>
    <phoneticPr fontId="0" type="noConversion"/>
  </si>
  <si>
    <t>Enjoy the Music Tonight (13 EPI)</t>
    <phoneticPr fontId="0" type="noConversion"/>
  </si>
  <si>
    <r>
      <rPr>
        <sz val="14"/>
        <rFont val="細明體"/>
        <family val="1"/>
        <charset val="136"/>
      </rPr>
      <t>食好</t>
    </r>
    <r>
      <rPr>
        <sz val="14"/>
        <rFont val="Times New Roman"/>
        <family val="1"/>
      </rPr>
      <t>D Eat Better Live Better (15 EPI)</t>
    </r>
    <phoneticPr fontId="0" type="noConversion"/>
  </si>
  <si>
    <t>WK 27</t>
    <phoneticPr fontId="0" type="noConversion"/>
  </si>
  <si>
    <t>PERIOD: 7 - 13 Jul 2025</t>
    <phoneticPr fontId="0" type="noConversion"/>
  </si>
  <si>
    <t># 19</t>
    <phoneticPr fontId="0" type="noConversion"/>
  </si>
  <si>
    <t># 1383</t>
    <phoneticPr fontId="0" type="noConversion"/>
  </si>
  <si>
    <t># 27 - 28</t>
    <phoneticPr fontId="0" type="noConversion"/>
  </si>
  <si>
    <t># 29 - 30</t>
    <phoneticPr fontId="0" type="noConversion"/>
  </si>
  <si>
    <t># 1756</t>
    <phoneticPr fontId="0" type="noConversion"/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</si>
  <si>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#134-138</t>
    </r>
    <phoneticPr fontId="0" type="noConversion"/>
  </si>
  <si>
    <r>
      <t xml:space="preserve"># </t>
    </r>
    <r>
      <rPr>
        <sz val="14"/>
        <rFont val="細明體"/>
        <family val="1"/>
        <charset val="136"/>
      </rPr>
      <t>7</t>
    </r>
    <phoneticPr fontId="0" type="noConversion"/>
  </si>
  <si>
    <t># 9</t>
    <phoneticPr fontId="0" type="noConversion"/>
  </si>
  <si>
    <t># 3</t>
    <phoneticPr fontId="0" type="noConversion"/>
  </si>
  <si>
    <t># 4</t>
    <phoneticPr fontId="0" type="noConversion"/>
  </si>
  <si>
    <t># 1911</t>
    <phoneticPr fontId="0" type="noConversion"/>
  </si>
  <si>
    <t>錦心似玉 The Sword and the Brocade (45 EPI)</t>
    <phoneticPr fontId="0" type="noConversion"/>
  </si>
  <si>
    <t># 18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</si>
  <si>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102</t>
    </r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</si>
  <si>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103</t>
    </r>
    <phoneticPr fontId="0" type="noConversion"/>
  </si>
  <si>
    <r>
      <t>美食新聞報道 (*港台篇)</t>
    </r>
    <r>
      <rPr>
        <sz val="14"/>
        <rFont val="Times New Roman"/>
        <family val="1"/>
        <charset val="136"/>
      </rPr>
      <t xml:space="preserve"> # 8</t>
    </r>
    <phoneticPr fontId="0" type="noConversion"/>
  </si>
  <si>
    <t>冲遊泰國10 #4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</si>
  <si>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405</t>
    </r>
    <phoneticPr fontId="0" type="noConversion"/>
  </si>
  <si>
    <t># 188</t>
    <phoneticPr fontId="0" type="noConversion"/>
  </si>
  <si>
    <t># 10</t>
    <phoneticPr fontId="0" type="noConversion"/>
  </si>
  <si>
    <t># 3798</t>
    <phoneticPr fontId="0" type="noConversion"/>
  </si>
  <si>
    <t># 3801              2315</t>
    <phoneticPr fontId="0" type="noConversion"/>
  </si>
  <si>
    <t># 1910</t>
    <phoneticPr fontId="0" type="noConversion"/>
  </si>
  <si>
    <t># 110</t>
    <phoneticPr fontId="0" type="noConversion"/>
  </si>
  <si>
    <t># 111</t>
    <phoneticPr fontId="0" type="noConversion"/>
  </si>
  <si>
    <t># 112</t>
  </si>
  <si>
    <t># 113</t>
  </si>
  <si>
    <t># 114</t>
  </si>
  <si>
    <t># 187</t>
    <phoneticPr fontId="0" type="noConversion"/>
  </si>
  <si>
    <t># 2592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</si>
  <si>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258</t>
    </r>
    <phoneticPr fontId="0" type="noConversion"/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</si>
  <si>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6</t>
    </r>
    <phoneticPr fontId="0" type="noConversion"/>
  </si>
  <si>
    <r>
      <rPr>
        <sz val="14"/>
        <rFont val="新細明體"/>
        <family val="1"/>
        <charset val="136"/>
      </rPr>
      <t>諸朋好友</t>
    </r>
    <r>
      <rPr>
        <sz val="14"/>
        <rFont val="Times New Roman"/>
        <family val="1"/>
      </rPr>
      <t xml:space="preserve">  # 5</t>
    </r>
    <phoneticPr fontId="0" type="noConversion"/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</si>
  <si>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27</t>
    </r>
    <phoneticPr fontId="0" type="noConversion"/>
  </si>
  <si>
    <t>#8</t>
    <phoneticPr fontId="0" type="noConversion"/>
  </si>
  <si>
    <t>#9</t>
    <phoneticPr fontId="0" type="noConversion"/>
  </si>
  <si>
    <t># 102</t>
    <phoneticPr fontId="0" type="noConversion"/>
  </si>
  <si>
    <t># 103</t>
    <phoneticPr fontId="0" type="noConversion"/>
  </si>
  <si>
    <t>Made In Shantou (13 EPI)</t>
    <phoneticPr fontId="0" type="noConversion"/>
  </si>
  <si>
    <r>
      <rPr>
        <sz val="14"/>
        <rFont val="細明體"/>
        <family val="3"/>
        <charset val="136"/>
      </rPr>
      <t>一條麻甩在汕頭</t>
    </r>
    <r>
      <rPr>
        <sz val="14"/>
        <rFont val="Times New Roman"/>
        <family val="1"/>
      </rPr>
      <t xml:space="preserve"> # 13</t>
    </r>
    <phoneticPr fontId="0" type="noConversion"/>
  </si>
  <si>
    <r>
      <rPr>
        <sz val="14"/>
        <rFont val="微軟正黑體"/>
        <family val="2"/>
        <charset val="136"/>
      </rPr>
      <t>絕色武器</t>
    </r>
    <r>
      <rPr>
        <sz val="14"/>
        <rFont val="Times New Roman"/>
        <family val="1"/>
      </rPr>
      <t xml:space="preserve"> </t>
    </r>
    <phoneticPr fontId="45" type="noConversion"/>
  </si>
  <si>
    <t>Naked Soldier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</si>
  <si>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28</t>
    </r>
    <phoneticPr fontId="0" type="noConversion"/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</si>
  <si>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26</t>
    </r>
    <phoneticPr fontId="0" type="noConversion"/>
  </si>
  <si>
    <r>
      <rPr>
        <sz val="14"/>
        <rFont val="新細明體"/>
        <family val="1"/>
        <charset val="136"/>
      </rPr>
      <t>抗戰勝利</t>
    </r>
    <r>
      <rPr>
        <sz val="14"/>
        <rFont val="Times New Roman"/>
        <family val="1"/>
      </rPr>
      <t>80</t>
    </r>
    <r>
      <rPr>
        <sz val="14"/>
        <rFont val="微軟正黑體"/>
        <family val="1"/>
        <charset val="136"/>
      </rPr>
      <t>周年 #3</t>
    </r>
    <r>
      <rPr>
        <sz val="14"/>
        <rFont val="Times New Roman"/>
        <family val="1"/>
        <charset val="136"/>
      </rPr>
      <t xml:space="preserve"> (4 EPI)</t>
    </r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</si>
  <si>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28</t>
    </r>
    <phoneticPr fontId="0" type="noConversion"/>
  </si>
  <si>
    <r>
      <rPr>
        <sz val="13"/>
        <rFont val="細明體"/>
        <family val="3"/>
        <charset val="136"/>
      </rPr>
      <t>今晚有歌廳</t>
    </r>
    <r>
      <rPr>
        <sz val="13"/>
        <rFont val="Times New Roman"/>
        <family val="1"/>
      </rPr>
      <t xml:space="preserve"> # 2</t>
    </r>
    <phoneticPr fontId="0" type="noConversion"/>
  </si>
  <si>
    <t># 193</t>
    <phoneticPr fontId="0" type="noConversion"/>
  </si>
  <si>
    <r>
      <rPr>
        <sz val="13"/>
        <rFont val="細明體"/>
        <family val="3"/>
        <charset val="136"/>
      </rPr>
      <t>大師兄</t>
    </r>
    <r>
      <rPr>
        <sz val="13"/>
        <rFont val="Times New Roman"/>
        <family val="3"/>
      </rPr>
      <t>Welcome Summer</t>
    </r>
    <r>
      <rPr>
        <sz val="13"/>
        <rFont val="微軟正黑體"/>
        <family val="3"/>
        <charset val="136"/>
      </rPr>
      <t>大激戰</t>
    </r>
    <r>
      <rPr>
        <sz val="13"/>
        <rFont val="Times New Roman"/>
        <family val="1"/>
      </rPr>
      <t xml:space="preserve"> # 4</t>
    </r>
    <phoneticPr fontId="0" type="noConversion"/>
  </si>
  <si>
    <r>
      <rPr>
        <sz val="13"/>
        <rFont val="細明體"/>
        <family val="3"/>
        <charset val="136"/>
      </rPr>
      <t>女神配對計劃</t>
    </r>
    <r>
      <rPr>
        <sz val="13"/>
        <rFont val="Times New Roman"/>
        <family val="1"/>
      </rPr>
      <t xml:space="preserve"> # 6</t>
    </r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</si>
  <si>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47</t>
    </r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</si>
  <si>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7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  <phoneticPr fontId="0" type="noConversion"/>
  </si>
  <si>
    <r>
      <rPr>
        <sz val="14"/>
        <rFont val="細明體"/>
        <family val="2"/>
        <charset val="136"/>
      </rPr>
      <t>相思令</t>
    </r>
    <r>
      <rPr>
        <sz val="14"/>
        <rFont val="Times New Roman"/>
        <family val="1"/>
      </rPr>
      <t xml:space="preserve"> Everlasting Longing (30 EPI)</t>
    </r>
    <phoneticPr fontId="0" type="noConversion"/>
  </si>
  <si>
    <r>
      <t>吃貨橫掃曼谷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6</t>
    </r>
    <phoneticPr fontId="0" type="noConversion"/>
  </si>
  <si>
    <t>DM 旅導遊 # 7</t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</si>
  <si>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</si>
  <si>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</si>
  <si>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t># 11</t>
    <phoneticPr fontId="0" type="noConversion"/>
  </si>
  <si>
    <t># 2591</t>
    <phoneticPr fontId="0" type="noConversion"/>
  </si>
  <si>
    <t>800657270 (Sub: *Chi) (OP)</t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</si>
  <si>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6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5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</si>
  <si>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26</t>
    <phoneticPr fontId="0" type="noConversion"/>
  </si>
  <si>
    <t>PERIOD: 30 - 6 Jul 2025</t>
    <phoneticPr fontId="0" type="noConversion"/>
  </si>
  <si>
    <r>
      <rPr>
        <b/>
        <sz val="14"/>
        <rFont val="新細明體"/>
        <family val="1"/>
        <charset val="136"/>
      </rPr>
      <t>星期四</t>
    </r>
  </si>
  <si>
    <t># 180</t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</si>
  <si>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</si>
  <si>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t># 12</t>
    <phoneticPr fontId="0" type="noConversion"/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</si>
  <si>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</t>
    </r>
  </si>
  <si>
    <t># 2587</t>
    <phoneticPr fontId="0" type="noConversion"/>
  </si>
  <si>
    <t># 2</t>
    <phoneticPr fontId="0" type="noConversion"/>
  </si>
  <si>
    <t># 1356</t>
    <phoneticPr fontId="0" type="noConversion"/>
  </si>
  <si>
    <t># 1377</t>
    <phoneticPr fontId="0" type="noConversion"/>
  </si>
  <si>
    <r>
      <rPr>
        <sz val="13"/>
        <rFont val="細明體"/>
        <family val="3"/>
        <charset val="136"/>
      </rPr>
      <t>今日知多</t>
    </r>
    <r>
      <rPr>
        <sz val="13"/>
        <rFont val="Times New Roman"/>
        <family val="1"/>
      </rPr>
      <t>D   What's On Today</t>
    </r>
  </si>
  <si>
    <t># 23 - 24</t>
    <phoneticPr fontId="0" type="noConversion"/>
  </si>
  <si>
    <t># 25 - 26</t>
    <phoneticPr fontId="0" type="noConversion"/>
  </si>
  <si>
    <t># 1905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</si>
  <si>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45</t>
    </r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</si>
  <si>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257</t>
    </r>
  </si>
  <si>
    <r>
      <rPr>
        <sz val="14"/>
        <rFont val="新細明體"/>
        <family val="1"/>
        <charset val="136"/>
      </rPr>
      <t>諸朋好友</t>
    </r>
    <r>
      <rPr>
        <sz val="14"/>
        <rFont val="Times New Roman"/>
        <family val="1"/>
      </rPr>
      <t xml:space="preserve">  # 4</t>
    </r>
  </si>
  <si>
    <r>
      <rPr>
        <sz val="14"/>
        <rFont val="新細明體"/>
        <family val="1"/>
        <charset val="136"/>
      </rPr>
      <t>娛樂大家</t>
    </r>
    <r>
      <rPr>
        <sz val="14"/>
        <rFont val="Times New Roman"/>
        <family val="1"/>
      </rPr>
      <t xml:space="preserve"> # 5</t>
    </r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</si>
  <si>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</si>
  <si>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26</t>
    </r>
  </si>
  <si>
    <t># 1751</t>
    <phoneticPr fontId="0" type="noConversion"/>
  </si>
  <si>
    <t xml:space="preserve">先知命局呈獻︰《超能力學院》 </t>
    <phoneticPr fontId="0" type="noConversion"/>
  </si>
  <si>
    <t>#6</t>
    <phoneticPr fontId="0" type="noConversion"/>
  </si>
  <si>
    <t>#7</t>
    <phoneticPr fontId="0" type="noConversion"/>
  </si>
  <si>
    <t>相思令</t>
    <phoneticPr fontId="0" type="noConversion"/>
  </si>
  <si>
    <r>
      <t>樹下有片紅房子</t>
    </r>
    <r>
      <rPr>
        <sz val="14"/>
        <rFont val="Times New Roman"/>
        <family val="2"/>
      </rPr>
      <t xml:space="preserve"> Always Home (30 EPI)</t>
    </r>
  </si>
  <si>
    <r>
      <rPr>
        <sz val="13"/>
        <rFont val="細明體"/>
        <family val="3"/>
        <charset val="136"/>
      </rPr>
      <t>大師兄</t>
    </r>
    <r>
      <rPr>
        <sz val="13"/>
        <rFont val="Times New Roman"/>
        <family val="3"/>
      </rPr>
      <t>Welcome Summer</t>
    </r>
    <r>
      <rPr>
        <sz val="13"/>
        <rFont val="微軟正黑體"/>
        <family val="3"/>
        <charset val="136"/>
      </rPr>
      <t>大激戰</t>
    </r>
    <r>
      <rPr>
        <sz val="13"/>
        <rFont val="Times New Roman"/>
        <family val="1"/>
      </rPr>
      <t xml:space="preserve"> # 2</t>
    </r>
  </si>
  <si>
    <r>
      <rPr>
        <sz val="14"/>
        <rFont val="細明體"/>
        <family val="3"/>
        <charset val="136"/>
      </rPr>
      <t>寵你一世</t>
    </r>
    <r>
      <rPr>
        <sz val="14"/>
        <rFont val="Times New Roman"/>
        <family val="1"/>
      </rPr>
      <t xml:space="preserve"> # 4</t>
    </r>
  </si>
  <si>
    <t># 30</t>
    <phoneticPr fontId="0" type="noConversion"/>
  </si>
  <si>
    <r>
      <rPr>
        <sz val="13"/>
        <rFont val="細明體"/>
        <family val="3"/>
        <charset val="136"/>
      </rPr>
      <t>女神配對計劃</t>
    </r>
    <r>
      <rPr>
        <sz val="13"/>
        <rFont val="Times New Roman"/>
        <family val="1"/>
      </rPr>
      <t xml:space="preserve"> # 4</t>
    </r>
  </si>
  <si>
    <t xml:space="preserve">明愛暖萬心 </t>
    <phoneticPr fontId="0" type="noConversion"/>
  </si>
  <si>
    <r>
      <rPr>
        <sz val="14"/>
        <rFont val="細明體"/>
        <family val="1"/>
        <charset val="136"/>
      </rPr>
      <t>尋找世界另一個我</t>
    </r>
    <r>
      <rPr>
        <sz val="14"/>
        <rFont val="Times New Roman"/>
        <family val="1"/>
        <charset val="136"/>
      </rPr>
      <t xml:space="preserve"> </t>
    </r>
    <r>
      <rPr>
        <sz val="14"/>
        <rFont val="細明體"/>
        <family val="1"/>
        <charset val="136"/>
      </rPr>
      <t>台灣篇</t>
    </r>
    <r>
      <rPr>
        <sz val="14"/>
        <rFont val="Times New Roman"/>
        <family val="1"/>
      </rPr>
      <t xml:space="preserve"> Another Me (8 EPI)</t>
    </r>
  </si>
  <si>
    <r>
      <t>不可能任務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Profession Impossible (Sr.2) (10 EPI)</t>
    </r>
  </si>
  <si>
    <r>
      <t>爸知弊! 你嚟湊吖!</t>
    </r>
    <r>
      <rPr>
        <sz val="14"/>
        <rFont val="Times New Roman"/>
        <family val="1"/>
      </rPr>
      <t>My Papa, My Hero (10 EPI)</t>
    </r>
  </si>
  <si>
    <r>
      <rPr>
        <sz val="14"/>
        <rFont val="新細明體"/>
        <family val="1"/>
        <charset val="136"/>
      </rPr>
      <t>膽粗粗．</t>
    </r>
    <r>
      <rPr>
        <sz val="14"/>
        <rFont val="Times New Roman"/>
        <family val="1"/>
      </rPr>
      <t xml:space="preserve">HERE WE GO HERE WE GO, Off The Beaten Roads </t>
    </r>
  </si>
  <si>
    <r>
      <rPr>
        <sz val="14"/>
        <rFont val="Times New Roman"/>
        <family val="1"/>
      </rPr>
      <t xml:space="preserve">DM </t>
    </r>
    <r>
      <rPr>
        <sz val="14"/>
        <rFont val="細明體"/>
        <family val="1"/>
        <charset val="136"/>
      </rPr>
      <t>旅導遊</t>
    </r>
    <r>
      <rPr>
        <sz val="14"/>
        <rFont val="新細明體"/>
        <family val="1"/>
        <charset val="136"/>
      </rPr>
      <t xml:space="preserve"> </t>
    </r>
    <r>
      <rPr>
        <sz val="14"/>
        <rFont val="Times New Roman"/>
        <family val="1"/>
      </rPr>
      <t>DM Me Now (10 EPI)</t>
    </r>
  </si>
  <si>
    <r>
      <t xml:space="preserve"># </t>
    </r>
    <r>
      <rPr>
        <sz val="14"/>
        <rFont val="細明體"/>
        <family val="1"/>
        <charset val="136"/>
      </rPr>
      <t>6</t>
    </r>
  </si>
  <si>
    <r>
      <t xml:space="preserve">800619952 (Sub: Chi)(CC) </t>
    </r>
    <r>
      <rPr>
        <sz val="12"/>
        <rFont val="微軟正黑體"/>
        <family val="1"/>
        <charset val="136"/>
      </rPr>
      <t>吃貨橫掃曼谷</t>
    </r>
  </si>
  <si>
    <r>
      <rPr>
        <sz val="14"/>
        <rFont val="微軟正黑體"/>
        <family val="1"/>
        <charset val="136"/>
      </rPr>
      <t>開卷</t>
    </r>
    <r>
      <rPr>
        <sz val="14"/>
        <rFont val="Times New Roman"/>
        <family val="1"/>
      </rPr>
      <t xml:space="preserve"> Open Book (108 EPI)</t>
    </r>
  </si>
  <si>
    <r>
      <rPr>
        <sz val="14"/>
        <rFont val="新細明體"/>
        <family val="1"/>
        <charset val="136"/>
      </rPr>
      <t>紋人多故事</t>
    </r>
    <r>
      <rPr>
        <sz val="14"/>
        <rFont val="Times New Roman"/>
        <family val="1"/>
      </rPr>
      <t xml:space="preserve"> # 10</t>
    </r>
  </si>
  <si>
    <t># 1</t>
    <phoneticPr fontId="0" type="noConversion"/>
  </si>
  <si>
    <t>J Music #90</t>
    <phoneticPr fontId="0" type="noConversion"/>
  </si>
  <si>
    <t># 1906</t>
    <phoneticPr fontId="0" type="noConversion"/>
  </si>
  <si>
    <t>錦心似玉 The Sword and the Brocade (45 EPI</t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</si>
  <si>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27</t>
    </r>
  </si>
  <si>
    <t># 13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</si>
  <si>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26</t>
    </r>
  </si>
  <si>
    <r>
      <t xml:space="preserve">(R)            </t>
    </r>
    <r>
      <rPr>
        <sz val="14"/>
        <rFont val="微軟正黑體"/>
        <family val="1"/>
        <charset val="136"/>
      </rPr>
      <t>美食新聞報道</t>
    </r>
    <r>
      <rPr>
        <sz val="14"/>
        <rFont val="Times New Roman"/>
        <family val="1"/>
        <charset val="136"/>
      </rPr>
      <t xml:space="preserve"> Gourmet Express</t>
    </r>
  </si>
  <si>
    <t># 100</t>
    <phoneticPr fontId="0" type="noConversion"/>
  </si>
  <si>
    <t># 101</t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</si>
  <si>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</si>
  <si>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</si>
  <si>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r>
      <t>美食新聞報道</t>
    </r>
    <r>
      <rPr>
        <sz val="14"/>
        <rFont val="Times New Roman"/>
        <family val="1"/>
        <charset val="136"/>
      </rPr>
      <t xml:space="preserve"> # 100</t>
    </r>
  </si>
  <si>
    <r>
      <t>美食新聞報道</t>
    </r>
    <r>
      <rPr>
        <sz val="14"/>
        <rFont val="Times New Roman"/>
        <family val="1"/>
        <charset val="136"/>
      </rPr>
      <t xml:space="preserve"> # 101</t>
    </r>
  </si>
  <si>
    <r>
      <t>美食新聞報道 (*港台篇)</t>
    </r>
    <r>
      <rPr>
        <sz val="14"/>
        <rFont val="Times New Roman"/>
        <family val="1"/>
        <charset val="136"/>
      </rPr>
      <t xml:space="preserve"> # 7</t>
    </r>
  </si>
  <si>
    <t>冲遊泰國 #3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</si>
  <si>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404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</si>
  <si>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25</t>
    </r>
  </si>
  <si>
    <r>
      <rPr>
        <sz val="14"/>
        <rFont val="新細明體"/>
        <family val="1"/>
        <charset val="136"/>
      </rPr>
      <t>抗戰勝利</t>
    </r>
    <r>
      <rPr>
        <sz val="14"/>
        <rFont val="Times New Roman"/>
        <family val="1"/>
      </rPr>
      <t>80</t>
    </r>
    <r>
      <rPr>
        <sz val="14"/>
        <rFont val="微軟正黑體"/>
        <family val="1"/>
        <charset val="136"/>
      </rPr>
      <t>周年 #2</t>
    </r>
    <r>
      <rPr>
        <sz val="14"/>
        <rFont val="Times New Roman"/>
        <family val="1"/>
        <charset val="136"/>
      </rPr>
      <t xml:space="preserve"> (4 EPI)</t>
    </r>
  </si>
  <si>
    <r>
      <t xml:space="preserve">Vital Lifeline 2025   </t>
    </r>
    <r>
      <rPr>
        <b/>
        <sz val="14"/>
        <rFont val="Times New Roman"/>
        <family val="1"/>
      </rPr>
      <t>1930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</si>
  <si>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</si>
  <si>
    <t># 181</t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</si>
  <si>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</si>
  <si>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t>TBC (Sub: *Chi) (OP)</t>
    <phoneticPr fontId="0" type="noConversion"/>
  </si>
  <si>
    <t># 2588</t>
    <phoneticPr fontId="0" type="noConversion"/>
  </si>
  <si>
    <r>
      <rPr>
        <sz val="14"/>
        <rFont val="微軟正黑體"/>
        <family val="2"/>
        <charset val="136"/>
      </rPr>
      <t>執法者們</t>
    </r>
    <r>
      <rPr>
        <sz val="14"/>
        <rFont val="Times New Roman"/>
        <family val="2"/>
      </rPr>
      <t xml:space="preserve"> Prism Breaker (25 EPI)</t>
    </r>
  </si>
  <si>
    <t># 2589</t>
    <phoneticPr fontId="0" type="noConversion"/>
  </si>
  <si>
    <t>Paws of Love (4 EPI)</t>
    <phoneticPr fontId="0" type="noConversion"/>
  </si>
  <si>
    <t>TBC (CA/MA) (Sub: Chi/Eng) (CC)</t>
    <phoneticPr fontId="0" type="noConversion"/>
  </si>
  <si>
    <r>
      <rPr>
        <sz val="13"/>
        <rFont val="細明體"/>
        <family val="3"/>
        <charset val="136"/>
      </rPr>
      <t>大師兄</t>
    </r>
    <r>
      <rPr>
        <sz val="13"/>
        <rFont val="Times New Roman"/>
        <family val="3"/>
      </rPr>
      <t>Welcome Summer</t>
    </r>
    <r>
      <rPr>
        <sz val="13"/>
        <rFont val="微軟正黑體"/>
        <family val="3"/>
        <charset val="136"/>
      </rPr>
      <t>大激戰</t>
    </r>
    <r>
      <rPr>
        <sz val="13"/>
        <rFont val="Times New Roman"/>
        <family val="1"/>
      </rPr>
      <t xml:space="preserve"> # 3</t>
    </r>
  </si>
  <si>
    <t>明愛暖萬心 (直播)</t>
    <phoneticPr fontId="0" type="noConversion"/>
  </si>
  <si>
    <t>「星耀紫荊慶回歸」紅館晚會</t>
    <phoneticPr fontId="0" type="noConversion"/>
  </si>
  <si>
    <t>Caritas Star Studded Charity Show 2025 (Live)</t>
    <phoneticPr fontId="0" type="noConversion"/>
  </si>
  <si>
    <r>
      <rPr>
        <sz val="13"/>
        <rFont val="細明體"/>
        <family val="3"/>
        <charset val="136"/>
      </rPr>
      <t>女神配對計劃</t>
    </r>
    <r>
      <rPr>
        <sz val="13"/>
        <rFont val="Times New Roman"/>
        <family val="1"/>
      </rPr>
      <t xml:space="preserve"> # 5</t>
    </r>
  </si>
  <si>
    <t>28th Anniversary of Hong Kong's Return to the Motherland Gala</t>
    <phoneticPr fontId="0" type="noConversion"/>
  </si>
  <si>
    <t>先知命局呈獻︰《超能力學院》 Academy of Super Power (12 EPI)</t>
    <phoneticPr fontId="0" type="noConversion"/>
  </si>
  <si>
    <r>
      <rPr>
        <sz val="14"/>
        <rFont val="細明體"/>
        <family val="1"/>
        <charset val="136"/>
      </rPr>
      <t>食好</t>
    </r>
    <r>
      <rPr>
        <sz val="14"/>
        <rFont val="Times New Roman"/>
        <family val="1"/>
      </rPr>
      <t>D Eat Better Live Better (15 EPI)</t>
    </r>
  </si>
  <si>
    <t>先知命局呈獻︰《超能力學院》 Academy of Super Power (12 EPI)</t>
  </si>
  <si>
    <t># 7</t>
  </si>
  <si>
    <r>
      <rPr>
        <sz val="13"/>
        <rFont val="細明體"/>
        <family val="3"/>
        <charset val="136"/>
      </rPr>
      <t>今晚有歌廳</t>
    </r>
    <r>
      <rPr>
        <sz val="13"/>
        <rFont val="Times New Roman"/>
        <family val="1"/>
      </rPr>
      <t xml:space="preserve"> # 1</t>
    </r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</si>
  <si>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</si>
  <si>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27</t>
    </r>
  </si>
  <si>
    <t># 3794</t>
    <phoneticPr fontId="0" type="noConversion"/>
  </si>
  <si>
    <t># 3797  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</si>
  <si>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46</t>
    </r>
  </si>
  <si>
    <r>
      <t>吃貨橫掃曼谷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5</t>
    </r>
  </si>
  <si>
    <t># 2</t>
  </si>
  <si>
    <t># 3</t>
  </si>
  <si>
    <t># 4</t>
  </si>
  <si>
    <t>DM 旅導遊 # 6</t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</si>
  <si>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</si>
  <si>
    <t># 186</t>
    <phoneticPr fontId="0" type="noConversion"/>
  </si>
  <si>
    <t># 105</t>
    <phoneticPr fontId="0" type="noConversion"/>
  </si>
  <si>
    <t># 106</t>
    <phoneticPr fontId="0" type="noConversion"/>
  </si>
  <si>
    <t># 107</t>
  </si>
  <si>
    <t># 108</t>
  </si>
  <si>
    <t># 109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</si>
  <si>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#128-132</t>
    </r>
  </si>
  <si>
    <r>
      <rPr>
        <b/>
        <sz val="12"/>
        <rFont val="細明體"/>
        <family val="1"/>
        <charset val="136"/>
      </rPr>
      <t>全球繁榮峰會</t>
    </r>
    <r>
      <rPr>
        <b/>
        <sz val="12"/>
        <rFont val="Times New Roman"/>
        <family val="1"/>
      </rPr>
      <t>2025 / Global Prosperity Summit (5 EPI): Mon-Fri (0800, 1230, 1900, 2400, 2730)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</si>
</sst>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#,##0.00;\(#,##0.00\)"/>
    <numFmt numFmtId="166" formatCode="d/m;@"/>
    <numFmt numFmtId="167" formatCode="yyyy/mm/dd;@"/>
  </numFmts>
  <fonts count="77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u/>
      <sz val="28"/>
      <name val="新細明體"/>
      <family val="1"/>
      <charset val="136"/>
    </font>
    <font>
      <sz val="14"/>
      <name val="Times New Roman"/>
      <family val="1"/>
      <charset val="136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微軟正黑體"/>
      <family val="1"/>
      <charset val="136"/>
    </font>
    <font>
      <b/>
      <sz val="14"/>
      <name val="Times New Roman"/>
      <family val="1"/>
      <charset val="136"/>
    </font>
    <font>
      <b/>
      <sz val="14"/>
      <name val="微軟正黑體"/>
      <family val="1"/>
      <charset val="136"/>
    </font>
    <font>
      <sz val="14"/>
      <name val="細明體"/>
      <family val="1"/>
      <charset val="136"/>
    </font>
    <font>
      <sz val="12"/>
      <name val="微軟正黑體"/>
      <family val="1"/>
      <charset val="136"/>
    </font>
    <font>
      <sz val="13"/>
      <name val="細明體"/>
      <family val="3"/>
      <charset val="136"/>
    </font>
    <font>
      <b/>
      <sz val="13"/>
      <name val="Times New Roman"/>
      <family val="1"/>
    </font>
    <font>
      <sz val="14"/>
      <name val="Times New Roman"/>
      <family val="2"/>
    </font>
    <font>
      <sz val="13"/>
      <name val="Times New Roman"/>
      <family val="1"/>
      <charset val="136"/>
    </font>
    <font>
      <sz val="11"/>
      <name val="Times New Roman"/>
      <family val="1"/>
      <charset val="136"/>
    </font>
    <font>
      <sz val="13"/>
      <name val="Times New Roman"/>
      <family val="3"/>
      <charset val="136"/>
    </font>
    <font>
      <sz val="10"/>
      <name val="Times New Roman"/>
      <family val="1"/>
    </font>
    <font>
      <sz val="11"/>
      <name val="Times New Roman"/>
      <family val="1"/>
    </font>
    <font>
      <sz val="16"/>
      <name val="細明體"/>
      <family val="3"/>
      <charset val="136"/>
    </font>
    <font>
      <sz val="13"/>
      <name val="Times New Roman"/>
      <family val="3"/>
    </font>
    <font>
      <sz val="14"/>
      <name val="Times New Roman"/>
      <family val="3"/>
    </font>
    <font>
      <sz val="13"/>
      <name val="微軟正黑體"/>
      <family val="3"/>
      <charset val="136"/>
    </font>
    <font>
      <sz val="14"/>
      <name val="微軟正黑體"/>
      <family val="2"/>
      <charset val="136"/>
    </font>
    <font>
      <sz val="14"/>
      <name val="Times New Roman"/>
      <family val="2"/>
      <charset val="136"/>
    </font>
    <font>
      <sz val="14"/>
      <name val="細明體"/>
      <family val="2"/>
      <charset val="136"/>
    </font>
    <font>
      <b/>
      <sz val="12"/>
      <name val="細明體"/>
      <family val="1"/>
      <charset val="136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89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</cellStyleXfs>
  <cellXfs count="432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8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6" fontId="46" fillId="0" borderId="18" xfId="0" applyNumberFormat="1" applyFont="1" applyBorder="1" applyAlignment="1">
      <alignment horizontal="center" vertical="center"/>
    </xf>
    <xf numFmtId="166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4" xfId="0" applyFont="1" applyBorder="1" applyAlignment="1">
      <alignment vertical="center"/>
    </xf>
    <xf numFmtId="0" fontId="47" fillId="0" borderId="63" xfId="0" applyFont="1" applyBorder="1" applyAlignment="1">
      <alignment vertical="center"/>
    </xf>
    <xf numFmtId="0" fontId="47" fillId="0" borderId="62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0" fontId="54" fillId="0" borderId="42" xfId="0" applyFont="1" applyBorder="1" applyAlignment="1">
      <alignment vertical="center"/>
    </xf>
    <xf numFmtId="0" fontId="54" fillId="0" borderId="38" xfId="0" applyFont="1" applyBorder="1" applyAlignment="1">
      <alignment vertical="center"/>
    </xf>
    <xf numFmtId="0" fontId="47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53" xfId="0" applyFont="1" applyBorder="1" applyAlignment="1">
      <alignment horizontal="left" vertical="center"/>
    </xf>
    <xf numFmtId="0" fontId="47" fillId="0" borderId="68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1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7" fillId="0" borderId="69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2" xfId="0" applyFont="1" applyBorder="1" applyAlignment="1">
      <alignment horizontal="left" vertical="center"/>
    </xf>
    <xf numFmtId="0" fontId="47" fillId="0" borderId="37" xfId="0" applyFont="1" applyBorder="1" applyAlignment="1">
      <alignment vertical="center"/>
    </xf>
    <xf numFmtId="0" fontId="47" fillId="0" borderId="37" xfId="0" applyFont="1" applyBorder="1" applyAlignment="1">
      <alignment horizontal="center" vertical="center"/>
    </xf>
    <xf numFmtId="0" fontId="47" fillId="0" borderId="56" xfId="0" applyFont="1" applyBorder="1" applyAlignment="1">
      <alignment vertical="center"/>
    </xf>
    <xf numFmtId="0" fontId="47" fillId="0" borderId="70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49" fontId="46" fillId="0" borderId="71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34" xfId="0" applyFont="1" applyBorder="1" applyAlignment="1">
      <alignment horizontal="left" vertical="center"/>
    </xf>
    <xf numFmtId="0" fontId="47" fillId="0" borderId="67" xfId="0" applyFont="1" applyBorder="1" applyAlignment="1">
      <alignment horizontal="left" vertical="center"/>
    </xf>
    <xf numFmtId="49" fontId="47" fillId="0" borderId="68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6" fillId="0" borderId="33" xfId="0" applyFont="1" applyBorder="1" applyAlignment="1">
      <alignment vertical="center"/>
    </xf>
    <xf numFmtId="49" fontId="47" fillId="0" borderId="69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49" fontId="47" fillId="0" borderId="72" xfId="0" applyNumberFormat="1" applyFont="1" applyBorder="1" applyAlignment="1">
      <alignment horizontal="left" vertical="center"/>
    </xf>
    <xf numFmtId="0" fontId="47" fillId="0" borderId="51" xfId="0" applyFont="1" applyBorder="1" applyAlignment="1">
      <alignment horizontal="left" vertical="center"/>
    </xf>
    <xf numFmtId="0" fontId="47" fillId="0" borderId="35" xfId="0" applyFont="1" applyBorder="1" applyAlignment="1">
      <alignment horizontal="left" vertical="center"/>
    </xf>
    <xf numFmtId="0" fontId="47" fillId="0" borderId="44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54" fillId="0" borderId="45" xfId="0" applyFont="1" applyBorder="1" applyAlignment="1">
      <alignment horizontal="center" vertical="center"/>
    </xf>
    <xf numFmtId="0" fontId="52" fillId="0" borderId="56" xfId="0" applyFont="1" applyBorder="1" applyAlignment="1">
      <alignment horizontal="center" vertical="center"/>
    </xf>
    <xf numFmtId="49" fontId="46" fillId="0" borderId="70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49" fontId="47" fillId="0" borderId="70" xfId="0" applyNumberFormat="1" applyFont="1" applyBorder="1" applyAlignment="1">
      <alignment horizontal="left" vertical="center"/>
    </xf>
    <xf numFmtId="0" fontId="47" fillId="0" borderId="60" xfId="0" applyFont="1" applyBorder="1" applyAlignment="1">
      <alignment horizontal="right" vertical="center"/>
    </xf>
    <xf numFmtId="0" fontId="54" fillId="0" borderId="42" xfId="0" applyFont="1" applyBorder="1" applyAlignment="1">
      <alignment horizontal="center" vertical="center"/>
    </xf>
    <xf numFmtId="0" fontId="52" fillId="0" borderId="37" xfId="0" applyFont="1" applyBorder="1" applyAlignment="1">
      <alignment horizontal="center" vertical="center"/>
    </xf>
    <xf numFmtId="0" fontId="47" fillId="0" borderId="37" xfId="0" applyFont="1" applyBorder="1" applyAlignment="1">
      <alignment horizontal="left" vertical="center"/>
    </xf>
    <xf numFmtId="0" fontId="47" fillId="0" borderId="60" xfId="0" applyFont="1" applyBorder="1" applyAlignment="1">
      <alignment horizontal="left" vertical="center"/>
    </xf>
    <xf numFmtId="49" fontId="47" fillId="0" borderId="82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49" fontId="47" fillId="0" borderId="78" xfId="0" applyNumberFormat="1" applyFont="1" applyBorder="1" applyAlignment="1">
      <alignment horizontal="left" vertical="center"/>
    </xf>
    <xf numFmtId="49" fontId="47" fillId="0" borderId="61" xfId="0" applyNumberFormat="1" applyFont="1" applyBorder="1" applyAlignment="1">
      <alignment horizontal="right" vertical="center"/>
    </xf>
    <xf numFmtId="0" fontId="47" fillId="0" borderId="84" xfId="0" applyFont="1" applyBorder="1" applyAlignment="1">
      <alignment horizontal="left" vertical="center"/>
    </xf>
    <xf numFmtId="0" fontId="62" fillId="0" borderId="35" xfId="0" applyFont="1" applyBorder="1" applyAlignment="1">
      <alignment vertical="center"/>
    </xf>
    <xf numFmtId="0" fontId="48" fillId="0" borderId="85" xfId="0" applyFont="1" applyBorder="1" applyAlignment="1">
      <alignment horizontal="center" vertical="center"/>
    </xf>
    <xf numFmtId="0" fontId="48" fillId="0" borderId="86" xfId="0" applyFont="1" applyBorder="1" applyAlignment="1">
      <alignment horizontal="center" vertical="center"/>
    </xf>
    <xf numFmtId="49" fontId="47" fillId="0" borderId="61" xfId="0" applyNumberFormat="1" applyFont="1" applyBorder="1" applyAlignment="1">
      <alignment horizontal="left" vertical="center"/>
    </xf>
    <xf numFmtId="0" fontId="47" fillId="0" borderId="38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49" fontId="46" fillId="0" borderId="61" xfId="0" applyNumberFormat="1" applyFont="1" applyBorder="1" applyAlignment="1">
      <alignment horizontal="left" vertical="center"/>
    </xf>
    <xf numFmtId="0" fontId="47" fillId="0" borderId="55" xfId="0" applyFont="1" applyBorder="1" applyAlignment="1">
      <alignment horizontal="left" vertical="center"/>
    </xf>
    <xf numFmtId="0" fontId="47" fillId="0" borderId="38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 wrapText="1"/>
    </xf>
    <xf numFmtId="49" fontId="47" fillId="0" borderId="60" xfId="0" applyNumberFormat="1" applyFont="1" applyBorder="1" applyAlignment="1">
      <alignment horizontal="left" vertical="center"/>
    </xf>
    <xf numFmtId="49" fontId="47" fillId="0" borderId="78" xfId="0" applyNumberFormat="1" applyFont="1" applyBorder="1" applyAlignment="1">
      <alignment horizontal="right" vertical="center"/>
    </xf>
    <xf numFmtId="0" fontId="54" fillId="0" borderId="31" xfId="0" applyFont="1" applyBorder="1" applyAlignment="1">
      <alignment horizontal="center" vertical="center"/>
    </xf>
    <xf numFmtId="0" fontId="74" fillId="0" borderId="0" xfId="0" applyFont="1" applyAlignment="1">
      <alignment horizontal="left" vertical="center"/>
    </xf>
    <xf numFmtId="0" fontId="52" fillId="0" borderId="39" xfId="0" applyFont="1" applyBorder="1" applyAlignment="1">
      <alignment horizontal="center" vertical="center"/>
    </xf>
    <xf numFmtId="49" fontId="61" fillId="0" borderId="0" xfId="0" applyNumberFormat="1" applyFont="1" applyAlignment="1">
      <alignment horizontal="center" vertical="center" shrinkToFit="1"/>
    </xf>
    <xf numFmtId="0" fontId="47" fillId="0" borderId="43" xfId="0" applyFont="1" applyBorder="1" applyAlignment="1">
      <alignment horizontal="left" vertical="center"/>
    </xf>
    <xf numFmtId="49" fontId="54" fillId="0" borderId="35" xfId="0" applyNumberFormat="1" applyFont="1" applyBorder="1" applyAlignment="1">
      <alignment horizontal="center" vertical="center" shrinkToFit="1"/>
    </xf>
    <xf numFmtId="49" fontId="46" fillId="0" borderId="18" xfId="0" applyNumberFormat="1" applyFont="1" applyBorder="1" applyAlignment="1">
      <alignment horizontal="left" vertical="center"/>
    </xf>
    <xf numFmtId="49" fontId="47" fillId="0" borderId="60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0" fontId="47" fillId="0" borderId="45" xfId="0" quotePrefix="1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0" fontId="52" fillId="0" borderId="40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35" xfId="0" applyFont="1" applyBorder="1" applyAlignment="1">
      <alignment horizontal="right" vertical="center"/>
    </xf>
    <xf numFmtId="0" fontId="47" fillId="0" borderId="57" xfId="0" applyFont="1" applyBorder="1" applyAlignment="1">
      <alignment horizontal="center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5" xfId="0" applyFont="1" applyBorder="1" applyAlignment="1">
      <alignment vertical="center"/>
    </xf>
    <xf numFmtId="0" fontId="47" fillId="0" borderId="56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0" fontId="46" fillId="0" borderId="44" xfId="0" applyFont="1" applyBorder="1" applyAlignment="1">
      <alignment horizontal="right" vertical="center"/>
    </xf>
    <xf numFmtId="0" fontId="42" fillId="0" borderId="36" xfId="0" applyFont="1" applyBorder="1" applyAlignment="1">
      <alignment horizontal="center"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46" fillId="0" borderId="75" xfId="0" applyNumberFormat="1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49" fontId="47" fillId="0" borderId="78" xfId="0" applyNumberFormat="1" applyFont="1" applyBorder="1" applyAlignment="1">
      <alignment horizontal="right" vertical="center" wrapText="1"/>
    </xf>
    <xf numFmtId="0" fontId="47" fillId="0" borderId="61" xfId="0" applyFont="1" applyBorder="1" applyAlignment="1">
      <alignment horizontal="right" vertical="center"/>
    </xf>
    <xf numFmtId="0" fontId="47" fillId="0" borderId="56" xfId="0" quotePrefix="1" applyFont="1" applyBorder="1" applyAlignment="1">
      <alignment vertical="center"/>
    </xf>
    <xf numFmtId="0" fontId="47" fillId="0" borderId="61" xfId="0" applyFont="1" applyBorder="1" applyAlignment="1">
      <alignment horizontal="left" vertical="center"/>
    </xf>
    <xf numFmtId="0" fontId="46" fillId="0" borderId="18" xfId="0" applyFont="1" applyBorder="1" applyAlignment="1">
      <alignment horizontal="right" vertical="center"/>
    </xf>
    <xf numFmtId="0" fontId="59" fillId="0" borderId="31" xfId="0" applyFont="1" applyBorder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66" fillId="0" borderId="40" xfId="0" applyFont="1" applyBorder="1" applyAlignment="1">
      <alignment vertical="center"/>
    </xf>
    <xf numFmtId="0" fontId="71" fillId="0" borderId="57" xfId="0" applyFont="1" applyBorder="1" applyAlignment="1">
      <alignment horizontal="center" vertical="center" shrinkToFit="1"/>
    </xf>
    <xf numFmtId="0" fontId="46" fillId="0" borderId="18" xfId="0" applyFont="1" applyBorder="1" applyAlignment="1">
      <alignment horizontal="left" vertical="center"/>
    </xf>
    <xf numFmtId="0" fontId="46" fillId="0" borderId="60" xfId="0" applyFont="1" applyBorder="1" applyAlignment="1">
      <alignment horizontal="right" vertical="center"/>
    </xf>
    <xf numFmtId="0" fontId="68" fillId="0" borderId="40" xfId="0" applyFont="1" applyBorder="1" applyAlignment="1">
      <alignment vertical="center"/>
    </xf>
    <xf numFmtId="0" fontId="46" fillId="0" borderId="60" xfId="0" applyFont="1" applyBorder="1" applyAlignment="1">
      <alignment horizontal="left" vertical="center"/>
    </xf>
    <xf numFmtId="0" fontId="47" fillId="0" borderId="78" xfId="0" applyFont="1" applyBorder="1" applyAlignment="1">
      <alignment horizontal="right" vertical="center"/>
    </xf>
    <xf numFmtId="0" fontId="64" fillId="0" borderId="36" xfId="0" applyFont="1" applyBorder="1" applyAlignment="1">
      <alignment horizontal="center" vertical="center"/>
    </xf>
    <xf numFmtId="0" fontId="42" fillId="0" borderId="41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48" fillId="0" borderId="35" xfId="0" applyFont="1" applyBorder="1" applyAlignment="1">
      <alignment horizontal="center" vertical="center"/>
    </xf>
    <xf numFmtId="49" fontId="47" fillId="0" borderId="41" xfId="0" applyNumberFormat="1" applyFont="1" applyBorder="1" applyAlignment="1">
      <alignment horizontal="center" vertical="center" shrinkToFit="1"/>
    </xf>
    <xf numFmtId="0" fontId="53" fillId="0" borderId="40" xfId="0" applyFont="1" applyBorder="1" applyAlignment="1">
      <alignment horizontal="center" vertical="center"/>
    </xf>
    <xf numFmtId="49" fontId="66" fillId="0" borderId="40" xfId="0" applyNumberFormat="1" applyFont="1" applyBorder="1" applyAlignment="1">
      <alignment horizontal="center" vertical="center" wrapText="1"/>
    </xf>
    <xf numFmtId="0" fontId="47" fillId="0" borderId="31" xfId="0" quotePrefix="1" applyFont="1" applyBorder="1" applyAlignment="1">
      <alignment horizontal="left" vertical="center"/>
    </xf>
    <xf numFmtId="0" fontId="48" fillId="0" borderId="40" xfId="0" applyFont="1" applyBorder="1" applyAlignment="1">
      <alignment vertical="center"/>
    </xf>
    <xf numFmtId="49" fontId="54" fillId="0" borderId="41" xfId="388" applyNumberFormat="1" applyFont="1" applyBorder="1" applyAlignment="1">
      <alignment horizontal="center" vertical="center" wrapText="1"/>
    </xf>
    <xf numFmtId="0" fontId="52" fillId="0" borderId="31" xfId="0" quotePrefix="1" applyFont="1" applyBorder="1" applyAlignment="1">
      <alignment horizontal="left" vertical="center"/>
    </xf>
    <xf numFmtId="0" fontId="54" fillId="0" borderId="39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39" xfId="0" applyFont="1" applyBorder="1" applyAlignment="1">
      <alignment vertical="center"/>
    </xf>
    <xf numFmtId="0" fontId="59" fillId="0" borderId="40" xfId="0" applyFont="1" applyBorder="1" applyAlignment="1">
      <alignment horizontal="center" vertical="center" wrapText="1"/>
    </xf>
    <xf numFmtId="0" fontId="47" fillId="0" borderId="41" xfId="0" applyFont="1" applyBorder="1" applyAlignment="1">
      <alignment vertical="center"/>
    </xf>
    <xf numFmtId="0" fontId="47" fillId="0" borderId="33" xfId="0" applyFont="1" applyBorder="1" applyAlignment="1">
      <alignment horizontal="left" vertical="center"/>
    </xf>
    <xf numFmtId="0" fontId="53" fillId="0" borderId="36" xfId="0" applyFont="1" applyBorder="1" applyAlignment="1">
      <alignment horizontal="center" vertical="center" wrapText="1"/>
    </xf>
    <xf numFmtId="0" fontId="47" fillId="0" borderId="78" xfId="0" applyFont="1" applyBorder="1" applyAlignment="1">
      <alignment horizontal="left" vertical="center"/>
    </xf>
    <xf numFmtId="0" fontId="47" fillId="0" borderId="58" xfId="0" quotePrefix="1" applyFont="1" applyBorder="1" applyAlignment="1">
      <alignment horizontal="left" vertical="center"/>
    </xf>
    <xf numFmtId="0" fontId="42" fillId="0" borderId="37" xfId="0" applyFont="1" applyBorder="1" applyAlignment="1">
      <alignment horizontal="right" vertical="center"/>
    </xf>
    <xf numFmtId="0" fontId="42" fillId="0" borderId="40" xfId="0" applyFont="1" applyBorder="1" applyAlignment="1">
      <alignment vertical="center"/>
    </xf>
    <xf numFmtId="0" fontId="52" fillId="0" borderId="41" xfId="0" applyFont="1" applyBorder="1" applyAlignment="1">
      <alignment vertical="center"/>
    </xf>
    <xf numFmtId="0" fontId="46" fillId="0" borderId="21" xfId="0" applyFont="1" applyBorder="1" applyAlignment="1">
      <alignment horizontal="right" vertical="center"/>
    </xf>
    <xf numFmtId="0" fontId="54" fillId="0" borderId="36" xfId="388" applyFont="1" applyBorder="1" applyAlignment="1">
      <alignment horizontal="center" vertical="center" wrapText="1"/>
    </xf>
    <xf numFmtId="0" fontId="69" fillId="0" borderId="36" xfId="0" applyFont="1" applyBorder="1" applyAlignment="1">
      <alignment vertical="center"/>
    </xf>
    <xf numFmtId="49" fontId="52" fillId="0" borderId="41" xfId="0" applyNumberFormat="1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54" fillId="0" borderId="0" xfId="0" applyFont="1" applyAlignment="1">
      <alignment vertical="center"/>
    </xf>
    <xf numFmtId="0" fontId="66" fillId="0" borderId="40" xfId="0" applyFont="1" applyBorder="1" applyAlignment="1">
      <alignment horizontal="center" vertical="center" wrapText="1"/>
    </xf>
    <xf numFmtId="0" fontId="59" fillId="0" borderId="40" xfId="0" applyFont="1" applyBorder="1" applyAlignment="1">
      <alignment horizontal="center" vertical="center"/>
    </xf>
    <xf numFmtId="0" fontId="53" fillId="0" borderId="44" xfId="388" quotePrefix="1" applyFont="1" applyBorder="1" applyAlignment="1">
      <alignment horizontal="center" vertical="center"/>
    </xf>
    <xf numFmtId="0" fontId="47" fillId="0" borderId="81" xfId="0" applyFont="1" applyBorder="1" applyAlignment="1">
      <alignment horizontal="right" vertical="center"/>
    </xf>
    <xf numFmtId="0" fontId="59" fillId="0" borderId="36" xfId="0" applyFont="1" applyBorder="1" applyAlignment="1">
      <alignment horizontal="right" vertical="center"/>
    </xf>
    <xf numFmtId="0" fontId="54" fillId="0" borderId="0" xfId="0" applyFont="1" applyAlignment="1">
      <alignment horizontal="right" vertical="center"/>
    </xf>
    <xf numFmtId="0" fontId="54" fillId="0" borderId="41" xfId="0" applyFont="1" applyBorder="1" applyAlignment="1">
      <alignment vertical="center"/>
    </xf>
    <xf numFmtId="0" fontId="47" fillId="0" borderId="29" xfId="0" applyFont="1" applyBorder="1" applyAlignment="1">
      <alignment horizontal="left" vertical="center"/>
    </xf>
    <xf numFmtId="0" fontId="47" fillId="0" borderId="79" xfId="0" applyFont="1" applyBorder="1" applyAlignment="1">
      <alignment horizontal="center" vertical="center"/>
    </xf>
    <xf numFmtId="0" fontId="47" fillId="0" borderId="80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6" fillId="0" borderId="71" xfId="0" applyFont="1" applyBorder="1" applyAlignment="1">
      <alignment horizontal="left" vertical="center"/>
    </xf>
    <xf numFmtId="0" fontId="47" fillId="0" borderId="45" xfId="0" quotePrefix="1" applyFont="1" applyBorder="1" applyAlignment="1">
      <alignment vertical="center"/>
    </xf>
    <xf numFmtId="0" fontId="46" fillId="0" borderId="61" xfId="0" applyFont="1" applyBorder="1" applyAlignment="1">
      <alignment horizontal="left" vertical="center"/>
    </xf>
    <xf numFmtId="0" fontId="62" fillId="0" borderId="85" xfId="0" applyFont="1" applyBorder="1" applyAlignment="1">
      <alignment vertical="center"/>
    </xf>
    <xf numFmtId="0" fontId="47" fillId="0" borderId="85" xfId="0" applyFont="1" applyBorder="1" applyAlignment="1">
      <alignment horizontal="right" vertical="center"/>
    </xf>
    <xf numFmtId="0" fontId="46" fillId="0" borderId="26" xfId="0" applyFont="1" applyBorder="1" applyAlignment="1">
      <alignment horizontal="right" vertical="center"/>
    </xf>
    <xf numFmtId="0" fontId="46" fillId="0" borderId="81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6" fillId="0" borderId="68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72" xfId="0" applyFont="1" applyBorder="1" applyAlignment="1">
      <alignment horizontal="left" vertical="center"/>
    </xf>
    <xf numFmtId="0" fontId="46" fillId="0" borderId="75" xfId="0" applyFont="1" applyBorder="1" applyAlignment="1">
      <alignment horizontal="right" vertical="center"/>
    </xf>
    <xf numFmtId="0" fontId="47" fillId="0" borderId="40" xfId="0" applyFont="1" applyBorder="1" applyAlignment="1">
      <alignment horizontal="center" vertical="center"/>
    </xf>
    <xf numFmtId="0" fontId="46" fillId="0" borderId="61" xfId="0" applyFont="1" applyBorder="1" applyAlignment="1">
      <alignment horizontal="right" vertical="center"/>
    </xf>
    <xf numFmtId="49" fontId="74" fillId="0" borderId="40" xfId="0" applyNumberFormat="1" applyFont="1" applyBorder="1" applyAlignment="1">
      <alignment horizontal="center" vertical="center"/>
    </xf>
    <xf numFmtId="0" fontId="46" fillId="0" borderId="70" xfId="0" applyFont="1" applyBorder="1" applyAlignment="1">
      <alignment horizontal="left" vertical="center"/>
    </xf>
    <xf numFmtId="49" fontId="47" fillId="0" borderId="35" xfId="0" applyNumberFormat="1" applyFont="1" applyBorder="1" applyAlignment="1">
      <alignment horizontal="center" vertical="center" wrapText="1" shrinkToFit="1"/>
    </xf>
    <xf numFmtId="0" fontId="46" fillId="0" borderId="21" xfId="0" applyFont="1" applyBorder="1" applyAlignment="1">
      <alignment vertical="center"/>
    </xf>
    <xf numFmtId="0" fontId="47" fillId="0" borderId="33" xfId="0" applyFont="1" applyBorder="1" applyAlignment="1">
      <alignment horizontal="center" vertical="center"/>
    </xf>
    <xf numFmtId="0" fontId="47" fillId="0" borderId="49" xfId="0" applyFont="1" applyBorder="1" applyAlignment="1">
      <alignment horizontal="right" vertical="center"/>
    </xf>
    <xf numFmtId="0" fontId="47" fillId="0" borderId="7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1" xfId="0" applyFont="1" applyBorder="1" applyAlignment="1">
      <alignment horizontal="left" vertical="center"/>
    </xf>
    <xf numFmtId="0" fontId="47" fillId="0" borderId="40" xfId="0" quotePrefix="1" applyFont="1" applyBorder="1" applyAlignment="1">
      <alignment vertical="center"/>
    </xf>
    <xf numFmtId="0" fontId="47" fillId="0" borderId="46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 wrapText="1" shrinkToFit="1"/>
    </xf>
    <xf numFmtId="0" fontId="47" fillId="0" borderId="36" xfId="388" applyFont="1" applyBorder="1" applyAlignment="1">
      <alignment horizontal="center" vertical="center"/>
    </xf>
    <xf numFmtId="0" fontId="52" fillId="0" borderId="52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0" fontId="47" fillId="0" borderId="31" xfId="0" applyFont="1" applyBorder="1" applyAlignment="1">
      <alignment vertical="center"/>
    </xf>
    <xf numFmtId="0" fontId="54" fillId="0" borderId="36" xfId="0" applyFont="1" applyBorder="1" applyAlignment="1">
      <alignment horizontal="center" vertical="center"/>
    </xf>
    <xf numFmtId="49" fontId="47" fillId="0" borderId="24" xfId="0" applyNumberFormat="1" applyFont="1" applyBorder="1" applyAlignment="1">
      <alignment horizontal="right" vertical="center"/>
    </xf>
    <xf numFmtId="0" fontId="68" fillId="0" borderId="33" xfId="0" applyFont="1" applyBorder="1" applyAlignment="1">
      <alignment horizontal="right" vertical="center"/>
    </xf>
    <xf numFmtId="49" fontId="47" fillId="0" borderId="40" xfId="0" applyNumberFormat="1" applyFont="1" applyBorder="1" applyAlignment="1">
      <alignment horizontal="center" vertical="center" shrinkToFit="1"/>
    </xf>
    <xf numFmtId="0" fontId="47" fillId="0" borderId="33" xfId="0" quotePrefix="1" applyFont="1" applyBorder="1" applyAlignment="1">
      <alignment horizontal="center" vertical="center"/>
    </xf>
    <xf numFmtId="0" fontId="68" fillId="0" borderId="33" xfId="0" applyFont="1" applyBorder="1" applyAlignment="1">
      <alignment vertical="center"/>
    </xf>
    <xf numFmtId="0" fontId="47" fillId="0" borderId="55" xfId="0" applyFont="1" applyBorder="1" applyAlignment="1">
      <alignment vertical="center"/>
    </xf>
    <xf numFmtId="49" fontId="70" fillId="0" borderId="33" xfId="0" applyNumberFormat="1" applyFont="1" applyBorder="1" applyAlignment="1">
      <alignment horizontal="center" vertical="center" wrapText="1"/>
    </xf>
    <xf numFmtId="0" fontId="47" fillId="0" borderId="57" xfId="0" quotePrefix="1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7" fillId="0" borderId="50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 wrapText="1" shrinkToFit="1"/>
    </xf>
    <xf numFmtId="0" fontId="47" fillId="0" borderId="45" xfId="0" applyFont="1" applyBorder="1" applyAlignment="1">
      <alignment horizontal="center" vertical="center"/>
    </xf>
    <xf numFmtId="0" fontId="47" fillId="0" borderId="53" xfId="0" quotePrefix="1" applyFont="1" applyBorder="1" applyAlignment="1">
      <alignment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right" vertical="center"/>
    </xf>
    <xf numFmtId="0" fontId="59" fillId="0" borderId="54" xfId="0" applyFont="1" applyBorder="1" applyAlignment="1">
      <alignment horizontal="center" vertical="center"/>
    </xf>
    <xf numFmtId="49" fontId="47" fillId="0" borderId="52" xfId="0" quotePrefix="1" applyNumberFormat="1" applyFont="1" applyBorder="1" applyAlignment="1">
      <alignment horizontal="right" vertical="center"/>
    </xf>
    <xf numFmtId="0" fontId="71" fillId="0" borderId="36" xfId="0" applyFont="1" applyBorder="1" applyAlignment="1">
      <alignment horizontal="center" vertical="center" shrinkToFit="1"/>
    </xf>
    <xf numFmtId="0" fontId="52" fillId="0" borderId="41" xfId="0" applyFont="1" applyBorder="1" applyAlignment="1">
      <alignment horizontal="center" vertical="center"/>
    </xf>
    <xf numFmtId="0" fontId="47" fillId="0" borderId="53" xfId="0" quotePrefix="1" applyFont="1" applyBorder="1" applyAlignment="1">
      <alignment horizontal="left" vertical="center"/>
    </xf>
    <xf numFmtId="0" fontId="47" fillId="0" borderId="54" xfId="0" quotePrefix="1" applyFont="1" applyBorder="1" applyAlignment="1">
      <alignment horizontal="left" vertical="center"/>
    </xf>
    <xf numFmtId="49" fontId="47" fillId="0" borderId="44" xfId="0" applyNumberFormat="1" applyFont="1" applyBorder="1" applyAlignment="1">
      <alignment horizontal="right"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59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0" fontId="47" fillId="0" borderId="83" xfId="0" applyFont="1" applyBorder="1" applyAlignment="1">
      <alignment horizontal="center" vertical="center"/>
    </xf>
    <xf numFmtId="0" fontId="47" fillId="0" borderId="77" xfId="0" applyFont="1" applyBorder="1" applyAlignment="1">
      <alignment horizontal="center" vertical="center"/>
    </xf>
    <xf numFmtId="49" fontId="46" fillId="0" borderId="74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7" fillId="0" borderId="40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46" fillId="27" borderId="46" xfId="0" quotePrefix="1" applyFont="1" applyFill="1" applyBorder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2" xfId="0" applyFont="1" applyFill="1" applyBorder="1" applyAlignment="1">
      <alignment vertical="center"/>
    </xf>
    <xf numFmtId="0" fontId="46" fillId="27" borderId="32" xfId="0" quotePrefix="1" applyFont="1" applyFill="1" applyBorder="1" applyAlignment="1">
      <alignment vertical="center"/>
    </xf>
    <xf numFmtId="0" fontId="42" fillId="27" borderId="0" xfId="0" applyFont="1" applyFill="1" applyAlignment="1">
      <alignment vertical="center"/>
    </xf>
    <xf numFmtId="0" fontId="46" fillId="27" borderId="31" xfId="0" quotePrefix="1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29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29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center" vertical="center"/>
    </xf>
    <xf numFmtId="0" fontId="47" fillId="27" borderId="0" xfId="0" applyFont="1" applyFill="1" applyAlignment="1">
      <alignment vertical="center"/>
    </xf>
    <xf numFmtId="0" fontId="47" fillId="27" borderId="43" xfId="0" applyFont="1" applyFill="1" applyBorder="1" applyAlignment="1">
      <alignment horizontal="center" vertical="center"/>
    </xf>
    <xf numFmtId="0" fontId="47" fillId="27" borderId="35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left" vertical="center"/>
    </xf>
    <xf numFmtId="0" fontId="47" fillId="27" borderId="31" xfId="0" applyFont="1" applyFill="1" applyBorder="1" applyAlignment="1">
      <alignment horizontal="center" vertical="center"/>
    </xf>
    <xf numFmtId="0" fontId="52" fillId="27" borderId="0" xfId="0" applyFont="1" applyFill="1" applyAlignment="1">
      <alignment horizontal="center" vertical="center"/>
    </xf>
    <xf numFmtId="0" fontId="46" fillId="27" borderId="0" xfId="0" applyFont="1" applyFill="1" applyAlignment="1">
      <alignment horizontal="right" vertical="center"/>
    </xf>
    <xf numFmtId="0" fontId="47" fillId="27" borderId="30" xfId="0" applyFont="1" applyFill="1" applyBorder="1" applyAlignment="1">
      <alignment vertical="center"/>
    </xf>
    <xf numFmtId="0" fontId="47" fillId="27" borderId="40" xfId="0" applyFont="1" applyFill="1" applyBorder="1" applyAlignment="1">
      <alignment horizontal="left" vertical="center"/>
    </xf>
    <xf numFmtId="0" fontId="47" fillId="27" borderId="67" xfId="0" applyFont="1" applyFill="1" applyBorder="1" applyAlignment="1">
      <alignment horizontal="left" vertical="center"/>
    </xf>
    <xf numFmtId="0" fontId="47" fillId="27" borderId="45" xfId="0" quotePrefix="1" applyFont="1" applyFill="1" applyBorder="1" applyAlignment="1">
      <alignment vertical="center"/>
    </xf>
    <xf numFmtId="0" fontId="54" fillId="27" borderId="40" xfId="0" applyFont="1" applyFill="1" applyBorder="1" applyAlignment="1">
      <alignment horizontal="center" vertical="center"/>
    </xf>
    <xf numFmtId="0" fontId="59" fillId="27" borderId="41" xfId="0" applyFont="1" applyFill="1" applyBorder="1" applyAlignment="1">
      <alignment horizontal="center" vertical="center"/>
    </xf>
    <xf numFmtId="0" fontId="47" fillId="27" borderId="40" xfId="0" quotePrefix="1" applyFont="1" applyFill="1" applyBorder="1" applyAlignment="1">
      <alignment horizontal="center" vertical="center"/>
    </xf>
    <xf numFmtId="0" fontId="52" fillId="27" borderId="36" xfId="0" applyFont="1" applyFill="1" applyBorder="1" applyAlignment="1">
      <alignment horizontal="center" vertical="center"/>
    </xf>
    <xf numFmtId="0" fontId="65" fillId="27" borderId="36" xfId="0" applyFont="1" applyFill="1" applyBorder="1" applyAlignment="1">
      <alignment horizontal="center" vertical="center"/>
    </xf>
    <xf numFmtId="0" fontId="47" fillId="27" borderId="44" xfId="0" quotePrefix="1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right" vertical="center"/>
    </xf>
    <xf numFmtId="0" fontId="48" fillId="27" borderId="87" xfId="0" applyFont="1" applyFill="1" applyBorder="1" applyAlignment="1">
      <alignment horizontal="left" vertical="center"/>
    </xf>
    <xf numFmtId="0" fontId="62" fillId="27" borderId="85" xfId="0" applyFont="1" applyFill="1" applyBorder="1" applyAlignment="1">
      <alignment vertical="center"/>
    </xf>
    <xf numFmtId="0" fontId="48" fillId="27" borderId="85" xfId="0" applyFont="1" applyFill="1" applyBorder="1" applyAlignment="1">
      <alignment horizontal="center" vertical="center"/>
    </xf>
    <xf numFmtId="0" fontId="47" fillId="27" borderId="85" xfId="0" applyFont="1" applyFill="1" applyBorder="1" applyAlignment="1">
      <alignment horizontal="right" vertical="center"/>
    </xf>
    <xf numFmtId="0" fontId="47" fillId="27" borderId="55" xfId="0" applyFont="1" applyFill="1" applyBorder="1" applyAlignment="1">
      <alignment horizontal="left" vertical="center"/>
    </xf>
    <xf numFmtId="0" fontId="47" fillId="27" borderId="42" xfId="0" applyFont="1" applyFill="1" applyBorder="1" applyAlignment="1">
      <alignment vertical="center"/>
    </xf>
    <xf numFmtId="0" fontId="47" fillId="27" borderId="37" xfId="0" applyFont="1" applyFill="1" applyBorder="1" applyAlignment="1">
      <alignment horizontal="left" vertical="center"/>
    </xf>
    <xf numFmtId="0" fontId="47" fillId="27" borderId="37" xfId="0" applyFont="1" applyFill="1" applyBorder="1" applyAlignment="1">
      <alignment vertical="center"/>
    </xf>
    <xf numFmtId="0" fontId="47" fillId="27" borderId="37" xfId="0" applyFont="1" applyFill="1" applyBorder="1" applyAlignment="1">
      <alignment horizontal="center" vertical="center"/>
    </xf>
    <xf numFmtId="0" fontId="74" fillId="27" borderId="0" xfId="0" applyFont="1" applyFill="1" applyAlignment="1">
      <alignment horizontal="left" vertical="center"/>
    </xf>
    <xf numFmtId="0" fontId="48" fillId="27" borderId="0" xfId="0" applyFont="1" applyFill="1" applyAlignment="1">
      <alignment horizontal="center" vertical="center"/>
    </xf>
    <xf numFmtId="0" fontId="54" fillId="27" borderId="0" xfId="0" applyFont="1" applyFill="1" applyAlignment="1">
      <alignment horizontal="left" vertical="center"/>
    </xf>
    <xf numFmtId="0" fontId="47" fillId="27" borderId="51" xfId="0" applyFont="1" applyFill="1" applyBorder="1" applyAlignment="1">
      <alignment horizontal="center" vertical="center"/>
    </xf>
    <xf numFmtId="0" fontId="62" fillId="27" borderId="0" xfId="0" applyFont="1" applyFill="1" applyAlignment="1">
      <alignment horizontal="center" vertical="center"/>
    </xf>
    <xf numFmtId="0" fontId="48" fillId="27" borderId="0" xfId="0" applyFont="1" applyFill="1" applyAlignment="1">
      <alignment horizontal="left" vertical="center"/>
    </xf>
    <xf numFmtId="0" fontId="46" fillId="27" borderId="35" xfId="0" applyFont="1" applyFill="1" applyBorder="1" applyAlignment="1">
      <alignment horizontal="right" vertical="center"/>
    </xf>
    <xf numFmtId="0" fontId="46" fillId="27" borderId="0" xfId="0" applyFont="1" applyFill="1" applyAlignment="1">
      <alignment vertical="center"/>
    </xf>
    <xf numFmtId="0" fontId="47" fillId="27" borderId="60" xfId="0" applyFont="1" applyFill="1" applyBorder="1" applyAlignment="1">
      <alignment horizontal="center" vertical="center"/>
    </xf>
    <xf numFmtId="0" fontId="53" fillId="27" borderId="0" xfId="0" applyFont="1" applyFill="1" applyAlignment="1">
      <alignment horizontal="center" vertical="center"/>
    </xf>
    <xf numFmtId="0" fontId="43" fillId="27" borderId="0" xfId="0" applyFont="1" applyFill="1" applyAlignment="1">
      <alignment vertical="center"/>
    </xf>
    <xf numFmtId="0" fontId="46" fillId="27" borderId="61" xfId="0" applyFont="1" applyFill="1" applyBorder="1" applyAlignment="1">
      <alignment horizontal="center" vertical="center"/>
    </xf>
    <xf numFmtId="0" fontId="46" fillId="27" borderId="18" xfId="0" applyFont="1" applyFill="1" applyBorder="1" applyAlignment="1">
      <alignment vertical="center"/>
    </xf>
    <xf numFmtId="0" fontId="47" fillId="27" borderId="30" xfId="0" applyFont="1" applyFill="1" applyBorder="1" applyAlignment="1">
      <alignment horizontal="right" vertical="center"/>
    </xf>
    <xf numFmtId="0" fontId="47" fillId="27" borderId="46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horizontal="center" vertical="center"/>
    </xf>
    <xf numFmtId="0" fontId="46" fillId="27" borderId="60" xfId="0" applyFont="1" applyFill="1" applyBorder="1" applyAlignment="1">
      <alignment horizontal="center" vertical="center"/>
    </xf>
    <xf numFmtId="0" fontId="46" fillId="27" borderId="0" xfId="0" applyFont="1" applyFill="1" applyAlignment="1">
      <alignment horizontal="center" vertical="center"/>
    </xf>
    <xf numFmtId="0" fontId="47" fillId="27" borderId="45" xfId="0" applyFont="1" applyFill="1" applyBorder="1" applyAlignment="1">
      <alignment horizontal="left" vertical="center"/>
    </xf>
    <xf numFmtId="0" fontId="47" fillId="27" borderId="40" xfId="0" applyFont="1" applyFill="1" applyBorder="1" applyAlignment="1">
      <alignment horizontal="center" vertical="center"/>
    </xf>
    <xf numFmtId="0" fontId="46" fillId="27" borderId="65" xfId="0" applyFont="1" applyFill="1" applyBorder="1" applyAlignment="1">
      <alignment horizontal="center" vertical="center"/>
    </xf>
    <xf numFmtId="0" fontId="46" fillId="27" borderId="66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center" vertical="center"/>
    </xf>
    <xf numFmtId="0" fontId="52" fillId="27" borderId="40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left" vertical="center" wrapText="1"/>
    </xf>
    <xf numFmtId="0" fontId="52" fillId="27" borderId="33" xfId="0" applyFont="1" applyFill="1" applyBorder="1" applyAlignment="1">
      <alignment horizontal="center" vertical="center"/>
    </xf>
    <xf numFmtId="0" fontId="47" fillId="27" borderId="57" xfId="0" applyFont="1" applyFill="1" applyBorder="1" applyAlignment="1">
      <alignment horizontal="center" vertical="center"/>
    </xf>
    <xf numFmtId="0" fontId="47" fillId="27" borderId="29" xfId="0" applyFont="1" applyFill="1" applyBorder="1" applyAlignment="1">
      <alignment vertical="center"/>
    </xf>
    <xf numFmtId="0" fontId="47" fillId="27" borderId="19" xfId="0" applyFont="1" applyFill="1" applyBorder="1" applyAlignment="1">
      <alignment vertical="center"/>
    </xf>
    <xf numFmtId="0" fontId="47" fillId="27" borderId="88" xfId="0" applyFont="1" applyFill="1" applyBorder="1" applyAlignment="1">
      <alignment horizontal="left" vertical="center"/>
    </xf>
    <xf numFmtId="0" fontId="47" fillId="27" borderId="89" xfId="0" applyFont="1" applyFill="1" applyBorder="1" applyAlignment="1">
      <alignment horizontal="left" vertical="center"/>
    </xf>
    <xf numFmtId="0" fontId="52" fillId="27" borderId="39" xfId="0" applyFont="1" applyFill="1" applyBorder="1" applyAlignment="1">
      <alignment horizontal="center" vertical="center"/>
    </xf>
    <xf numFmtId="0" fontId="52" fillId="27" borderId="54" xfId="0" applyFont="1" applyFill="1" applyBorder="1" applyAlignment="1">
      <alignment horizontal="center" vertical="center"/>
    </xf>
    <xf numFmtId="0" fontId="47" fillId="27" borderId="39" xfId="0" applyFont="1" applyFill="1" applyBorder="1" applyAlignment="1">
      <alignment horizontal="center" vertical="center" wrapText="1"/>
    </xf>
    <xf numFmtId="0" fontId="68" fillId="27" borderId="54" xfId="0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horizontal="center" vertical="center" wrapText="1"/>
    </xf>
    <xf numFmtId="0" fontId="47" fillId="27" borderId="52" xfId="0" applyFont="1" applyFill="1" applyBorder="1" applyAlignment="1">
      <alignment horizontal="right" vertical="center"/>
    </xf>
    <xf numFmtId="0" fontId="53" fillId="27" borderId="40" xfId="388" applyFont="1" applyFill="1" applyBorder="1" applyAlignment="1">
      <alignment horizontal="center" vertical="center" wrapText="1"/>
    </xf>
    <xf numFmtId="49" fontId="48" fillId="27" borderId="53" xfId="0" applyNumberFormat="1" applyFont="1" applyFill="1" applyBorder="1" applyAlignment="1">
      <alignment horizontal="left" vertical="center"/>
    </xf>
    <xf numFmtId="0" fontId="47" fillId="27" borderId="36" xfId="388" applyFont="1" applyFill="1" applyBorder="1" applyAlignment="1">
      <alignment horizontal="center" vertical="center" wrapText="1"/>
    </xf>
    <xf numFmtId="0" fontId="66" fillId="27" borderId="54" xfId="0" applyFont="1" applyFill="1" applyBorder="1" applyAlignment="1">
      <alignment vertical="center"/>
    </xf>
    <xf numFmtId="0" fontId="66" fillId="27" borderId="33" xfId="0" applyFont="1" applyFill="1" applyBorder="1" applyAlignment="1">
      <alignment vertical="center"/>
    </xf>
    <xf numFmtId="49" fontId="71" fillId="27" borderId="40" xfId="0" applyNumberFormat="1" applyFont="1" applyFill="1" applyBorder="1" applyAlignment="1">
      <alignment horizontal="center" vertical="center" shrinkToFit="1"/>
    </xf>
    <xf numFmtId="0" fontId="48" fillId="27" borderId="57" xfId="0" applyFont="1" applyFill="1" applyBorder="1" applyAlignment="1">
      <alignment vertical="center"/>
    </xf>
    <xf numFmtId="0" fontId="47" fillId="27" borderId="56" xfId="0" applyFont="1" applyFill="1" applyBorder="1" applyAlignment="1">
      <alignment horizontal="left" vertical="center" wrapText="1"/>
    </xf>
    <xf numFmtId="49" fontId="74" fillId="27" borderId="40" xfId="0" applyNumberFormat="1" applyFont="1" applyFill="1" applyBorder="1" applyAlignment="1">
      <alignment horizontal="center" vertical="center"/>
    </xf>
    <xf numFmtId="49" fontId="48" fillId="27" borderId="33" xfId="0" applyNumberFormat="1" applyFont="1" applyFill="1" applyBorder="1" applyAlignment="1">
      <alignment horizontal="center" vertical="center" wrapText="1"/>
    </xf>
    <xf numFmtId="49" fontId="66" fillId="27" borderId="33" xfId="0" applyNumberFormat="1" applyFont="1" applyFill="1" applyBorder="1" applyAlignment="1">
      <alignment horizontal="center" vertical="center" wrapText="1"/>
    </xf>
    <xf numFmtId="0" fontId="47" fillId="27" borderId="40" xfId="0" applyFont="1" applyFill="1" applyBorder="1" applyAlignment="1">
      <alignment vertical="center"/>
    </xf>
    <xf numFmtId="0" fontId="48" fillId="27" borderId="33" xfId="0" applyFont="1" applyFill="1" applyBorder="1" applyAlignment="1">
      <alignment vertical="center"/>
    </xf>
    <xf numFmtId="0" fontId="42" fillId="27" borderId="40" xfId="0" applyFont="1" applyFill="1" applyBorder="1" applyAlignment="1">
      <alignment vertical="center"/>
    </xf>
    <xf numFmtId="0" fontId="67" fillId="27" borderId="33" xfId="0" applyFont="1" applyFill="1" applyBorder="1" applyAlignment="1">
      <alignment horizontal="center" vertical="center"/>
    </xf>
    <xf numFmtId="49" fontId="47" fillId="27" borderId="37" xfId="0" applyNumberFormat="1" applyFont="1" applyFill="1" applyBorder="1" applyAlignment="1">
      <alignment horizontal="center" vertical="center"/>
    </xf>
    <xf numFmtId="0" fontId="54" fillId="27" borderId="40" xfId="0" applyFont="1" applyFill="1" applyBorder="1" applyAlignment="1">
      <alignment vertical="center"/>
    </xf>
    <xf numFmtId="0" fontId="54" fillId="27" borderId="0" xfId="0" applyFont="1" applyFill="1" applyAlignment="1">
      <alignment vertical="center"/>
    </xf>
    <xf numFmtId="49" fontId="47" fillId="27" borderId="36" xfId="0" applyNumberFormat="1" applyFont="1" applyFill="1" applyBorder="1" applyAlignment="1">
      <alignment horizontal="center" vertical="center" wrapText="1" shrinkToFit="1"/>
    </xf>
    <xf numFmtId="49" fontId="47" fillId="27" borderId="35" xfId="0" applyNumberFormat="1" applyFont="1" applyFill="1" applyBorder="1" applyAlignment="1">
      <alignment horizontal="center" vertical="center" wrapText="1" shrinkToFit="1"/>
    </xf>
    <xf numFmtId="49" fontId="48" fillId="27" borderId="33" xfId="0" applyNumberFormat="1" applyFont="1" applyFill="1" applyBorder="1" applyAlignment="1">
      <alignment horizontal="left" vertical="center"/>
    </xf>
    <xf numFmtId="0" fontId="66" fillId="27" borderId="33" xfId="0" applyFont="1" applyFill="1" applyBorder="1" applyAlignment="1">
      <alignment horizontal="center" vertical="center" wrapText="1"/>
    </xf>
    <xf numFmtId="0" fontId="48" fillId="27" borderId="54" xfId="0" applyFont="1" applyFill="1" applyBorder="1" applyAlignment="1">
      <alignment horizontal="center" vertical="center"/>
    </xf>
    <xf numFmtId="49" fontId="47" fillId="27" borderId="40" xfId="0" applyNumberFormat="1" applyFont="1" applyFill="1" applyBorder="1" applyAlignment="1">
      <alignment horizontal="left" vertical="center" wrapText="1"/>
    </xf>
    <xf numFmtId="0" fontId="47" fillId="27" borderId="33" xfId="0" applyFont="1" applyFill="1" applyBorder="1" applyAlignment="1">
      <alignment horizontal="center" vertical="center"/>
    </xf>
    <xf numFmtId="0" fontId="46" fillId="27" borderId="65" xfId="0" applyFont="1" applyFill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54" fillId="0" borderId="33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47" xfId="0" applyFont="1" applyBorder="1" applyAlignment="1">
      <alignment horizontal="right" vertical="center"/>
    </xf>
    <xf numFmtId="0" fontId="57" fillId="27" borderId="31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33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2" fillId="0" borderId="42" xfId="0" quotePrefix="1" applyFont="1" applyBorder="1" applyAlignment="1">
      <alignment horizontal="left" vertical="center"/>
    </xf>
    <xf numFmtId="0" fontId="52" fillId="0" borderId="56" xfId="0" quotePrefix="1" applyFont="1" applyBorder="1" applyAlignment="1">
      <alignment horizontal="left" vertical="center"/>
    </xf>
    <xf numFmtId="167" fontId="46" fillId="0" borderId="0" xfId="0" applyNumberFormat="1" applyFont="1" applyAlignment="1">
      <alignment horizontal="right" vertical="center"/>
    </xf>
    <xf numFmtId="167" fontId="47" fillId="0" borderId="0" xfId="0" applyNumberFormat="1" applyFont="1" applyAlignment="1">
      <alignment vertical="center"/>
    </xf>
    <xf numFmtId="0" fontId="57" fillId="27" borderId="0" xfId="0" applyFont="1" applyFill="1" applyAlignment="1">
      <alignment horizontal="center" vertical="center" wrapText="1"/>
    </xf>
    <xf numFmtId="0" fontId="46" fillId="27" borderId="31" xfId="0" applyFont="1" applyFill="1" applyBorder="1" applyAlignment="1">
      <alignment horizontal="center" vertical="center" wrapText="1"/>
    </xf>
    <xf numFmtId="0" fontId="46" fillId="27" borderId="33" xfId="0" applyFont="1" applyFill="1" applyBorder="1" applyAlignment="1">
      <alignment horizontal="center" vertical="center" wrapText="1"/>
    </xf>
    <xf numFmtId="0" fontId="46" fillId="27" borderId="65" xfId="0" applyFont="1" applyFill="1" applyBorder="1" applyAlignment="1">
      <alignment horizontal="center" vertical="center"/>
    </xf>
    <xf numFmtId="0" fontId="47" fillId="27" borderId="76" xfId="0" applyFont="1" applyFill="1" applyBorder="1" applyAlignment="1">
      <alignment vertical="center"/>
    </xf>
    <xf numFmtId="0" fontId="44" fillId="0" borderId="39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28" borderId="45" xfId="0" applyFont="1" applyFill="1" applyBorder="1" applyAlignment="1">
      <alignment vertical="center"/>
    </xf>
    <xf numFmtId="0" fontId="47" fillId="28" borderId="37" xfId="0" applyFont="1" applyFill="1" applyBorder="1" applyAlignment="1">
      <alignment vertical="center"/>
    </xf>
    <xf numFmtId="0" fontId="47" fillId="28" borderId="38" xfId="0" applyFont="1" applyFill="1" applyBorder="1" applyAlignment="1">
      <alignment vertical="center"/>
    </xf>
    <xf numFmtId="0" fontId="47" fillId="28" borderId="36" xfId="0" applyFont="1" applyFill="1" applyBorder="1" applyAlignment="1">
      <alignment horizontal="center" vertical="center"/>
    </xf>
    <xf numFmtId="0" fontId="47" fillId="28" borderId="35" xfId="0" applyFont="1" applyFill="1" applyBorder="1" applyAlignment="1">
      <alignment horizontal="center" vertical="center"/>
    </xf>
    <xf numFmtId="0" fontId="47" fillId="28" borderId="44" xfId="0" applyFont="1" applyFill="1" applyBorder="1" applyAlignment="1">
      <alignment horizontal="center" vertical="center"/>
    </xf>
    <xf numFmtId="0" fontId="47" fillId="28" borderId="42" xfId="0" applyFont="1" applyFill="1" applyBorder="1" applyAlignment="1">
      <alignment horizontal="center" vertical="center"/>
    </xf>
    <xf numFmtId="0" fontId="47" fillId="28" borderId="45" xfId="0" applyFont="1" applyFill="1" applyBorder="1" applyAlignment="1">
      <alignment horizontal="center" vertical="center"/>
    </xf>
    <xf numFmtId="0" fontId="47" fillId="28" borderId="37" xfId="0" applyFont="1" applyFill="1" applyBorder="1" applyAlignment="1">
      <alignment horizontal="center" vertical="center"/>
    </xf>
    <xf numFmtId="0" fontId="47" fillId="28" borderId="38" xfId="0" applyFont="1" applyFill="1" applyBorder="1" applyAlignment="1">
      <alignment horizontal="center" vertical="center"/>
    </xf>
    <xf numFmtId="0" fontId="54" fillId="28" borderId="0" xfId="0" applyFont="1" applyFill="1" applyAlignment="1">
      <alignment horizontal="left" vertical="center"/>
    </xf>
    <xf numFmtId="0" fontId="47" fillId="28" borderId="40" xfId="0" applyFont="1" applyFill="1" applyBorder="1" applyAlignment="1">
      <alignment horizontal="center" vertical="center"/>
    </xf>
    <xf numFmtId="0" fontId="47" fillId="28" borderId="41" xfId="0" applyFont="1" applyFill="1" applyBorder="1" applyAlignment="1">
      <alignment horizontal="center" vertical="center"/>
    </xf>
    <xf numFmtId="0" fontId="66" fillId="0" borderId="40" xfId="0" applyFont="1" applyBorder="1" applyAlignment="1">
      <alignment horizontal="right" vertical="center"/>
    </xf>
    <xf numFmtId="49" fontId="53" fillId="0" borderId="57" xfId="0" applyNumberFormat="1" applyFont="1" applyBorder="1" applyAlignment="1">
      <alignment horizontal="center" vertical="center" shrinkToFit="1"/>
    </xf>
    <xf numFmtId="0" fontId="47" fillId="28" borderId="39" xfId="0" applyFont="1" applyFill="1" applyBorder="1" applyAlignment="1">
      <alignment horizontal="center" vertical="center"/>
    </xf>
    <xf numFmtId="0" fontId="47" fillId="28" borderId="0" xfId="0" applyFont="1" applyFill="1" applyAlignment="1">
      <alignment horizontal="center" vertical="center"/>
    </xf>
    <xf numFmtId="0" fontId="47" fillId="28" borderId="43" xfId="0" applyFont="1" applyFill="1" applyBorder="1" applyAlignment="1">
      <alignment horizontal="center" vertical="center"/>
    </xf>
    <xf numFmtId="0" fontId="54" fillId="0" borderId="40" xfId="388" applyFont="1" applyBorder="1" applyAlignment="1">
      <alignment horizontal="center" vertical="center" wrapText="1"/>
    </xf>
    <xf numFmtId="0" fontId="47" fillId="28" borderId="89" xfId="0" applyFont="1" applyFill="1" applyBorder="1" applyAlignment="1">
      <alignment horizontal="left" vertical="center"/>
    </xf>
    <xf numFmtId="0" fontId="52" fillId="28" borderId="54" xfId="0" applyFont="1" applyFill="1" applyBorder="1" applyAlignment="1">
      <alignment horizontal="center" vertical="center"/>
    </xf>
    <xf numFmtId="0" fontId="68" fillId="28" borderId="54" xfId="0" applyFont="1" applyFill="1" applyBorder="1" applyAlignment="1">
      <alignment horizontal="center" vertical="center"/>
    </xf>
    <xf numFmtId="0" fontId="47" fillId="28" borderId="52" xfId="0" applyFont="1" applyFill="1" applyBorder="1" applyAlignment="1">
      <alignment horizontal="right" vertical="center"/>
    </xf>
    <xf numFmtId="0" fontId="47" fillId="28" borderId="37" xfId="0" applyFont="1" applyFill="1" applyBorder="1" applyAlignment="1">
      <alignment horizontal="left" vertical="center"/>
    </xf>
    <xf numFmtId="49" fontId="53" fillId="27" borderId="40" xfId="0" applyNumberFormat="1" applyFont="1" applyFill="1" applyBorder="1" applyAlignment="1">
      <alignment horizontal="center" vertical="center" shrinkToFit="1"/>
    </xf>
    <xf numFmtId="0" fontId="74" fillId="28" borderId="40" xfId="0" applyFont="1" applyFill="1" applyBorder="1" applyAlignment="1">
      <alignment horizontal="left" vertical="center"/>
    </xf>
    <xf numFmtId="49" fontId="47" fillId="27" borderId="36" xfId="0" applyNumberFormat="1" applyFont="1" applyFill="1" applyBorder="1" applyAlignment="1">
      <alignment horizontal="center" vertical="center" shrinkToFit="1"/>
    </xf>
    <xf numFmtId="0" fontId="48" fillId="28" borderId="40" xfId="0" applyFont="1" applyFill="1" applyBorder="1" applyAlignment="1">
      <alignment horizontal="center" vertical="center"/>
    </xf>
    <xf numFmtId="0" fontId="46" fillId="28" borderId="36" xfId="0" applyFont="1" applyFill="1" applyBorder="1" applyAlignment="1">
      <alignment vertical="center"/>
    </xf>
    <xf numFmtId="0" fontId="74" fillId="28" borderId="0" xfId="0" applyFont="1" applyFill="1" applyAlignment="1">
      <alignment horizontal="left" vertical="center"/>
    </xf>
    <xf numFmtId="0" fontId="48" fillId="28" borderId="40" xfId="0" applyFont="1" applyFill="1" applyBorder="1" applyAlignment="1">
      <alignment horizontal="left" vertical="center"/>
    </xf>
    <xf numFmtId="0" fontId="48" fillId="28" borderId="0" xfId="0" applyFont="1" applyFill="1" applyAlignment="1">
      <alignment horizontal="center" vertical="center"/>
    </xf>
    <xf numFmtId="0" fontId="54" fillId="27" borderId="40" xfId="388" applyFont="1" applyFill="1" applyBorder="1" applyAlignment="1">
      <alignment horizontal="center" vertical="center" wrapText="1"/>
    </xf>
    <xf numFmtId="0" fontId="61" fillId="28" borderId="40" xfId="0" applyFont="1" applyFill="1" applyBorder="1" applyAlignment="1">
      <alignment horizontal="center" vertical="center" wrapText="1"/>
    </xf>
    <xf numFmtId="0" fontId="47" fillId="27" borderId="40" xfId="0" applyFont="1" applyFill="1" applyBorder="1" applyAlignment="1">
      <alignment horizontal="center" vertical="center" wrapText="1"/>
    </xf>
    <xf numFmtId="0" fontId="48" fillId="28" borderId="40" xfId="0" applyFont="1" applyFill="1" applyBorder="1" applyAlignment="1">
      <alignment horizontal="center" vertical="center" wrapText="1"/>
    </xf>
    <xf numFmtId="0" fontId="48" fillId="27" borderId="31" xfId="0" applyFont="1" applyFill="1" applyBorder="1" applyAlignment="1">
      <alignment horizontal="left" vertical="center"/>
    </xf>
    <xf numFmtId="49" fontId="48" fillId="28" borderId="33" xfId="0" applyNumberFormat="1" applyFont="1" applyFill="1" applyBorder="1" applyAlignment="1">
      <alignment horizontal="left" vertical="center"/>
    </xf>
    <xf numFmtId="0" fontId="62" fillId="28" borderId="0" xfId="0" applyFont="1" applyFill="1" applyAlignment="1">
      <alignment horizontal="center" vertical="center"/>
    </xf>
    <xf numFmtId="0" fontId="52" fillId="28" borderId="0" xfId="0" applyFont="1" applyFill="1" applyAlignment="1">
      <alignment horizontal="center" vertical="center"/>
    </xf>
    <xf numFmtId="0" fontId="66" fillId="28" borderId="33" xfId="0" applyFont="1" applyFill="1" applyBorder="1" applyAlignment="1">
      <alignment horizontal="center" vertical="center" wrapText="1"/>
    </xf>
    <xf numFmtId="0" fontId="48" fillId="28" borderId="54" xfId="0" applyFont="1" applyFill="1" applyBorder="1" applyAlignment="1">
      <alignment horizontal="center" vertical="center"/>
    </xf>
    <xf numFmtId="0" fontId="47" fillId="28" borderId="33" xfId="0" applyFont="1" applyFill="1" applyBorder="1" applyAlignment="1">
      <alignment horizontal="center" vertical="center"/>
    </xf>
    <xf numFmtId="0" fontId="54" fillId="0" borderId="40" xfId="0" applyFont="1" applyBorder="1" applyAlignment="1">
      <alignment horizontal="center" vertical="center"/>
    </xf>
    <xf numFmtId="0" fontId="43" fillId="28" borderId="0" xfId="0" applyFont="1" applyFill="1" applyAlignment="1">
      <alignment vertical="center"/>
    </xf>
    <xf numFmtId="49" fontId="47" fillId="0" borderId="43" xfId="0" applyNumberFormat="1" applyFont="1" applyBorder="1" applyAlignment="1">
      <alignment horizontal="center" vertical="center" wrapText="1" shrinkToFit="1"/>
    </xf>
    <xf numFmtId="0" fontId="47" fillId="28" borderId="53" xfId="0" quotePrefix="1" applyFont="1" applyFill="1" applyBorder="1" applyAlignment="1">
      <alignment vertical="center"/>
    </xf>
    <xf numFmtId="0" fontId="59" fillId="28" borderId="54" xfId="0" applyFont="1" applyFill="1" applyBorder="1" applyAlignment="1">
      <alignment horizontal="center" vertical="center"/>
    </xf>
    <xf numFmtId="49" fontId="47" fillId="28" borderId="52" xfId="0" quotePrefix="1" applyNumberFormat="1" applyFont="1" applyFill="1" applyBorder="1" applyAlignment="1">
      <alignment horizontal="right" vertical="center"/>
    </xf>
    <xf numFmtId="49" fontId="53" fillId="0" borderId="36" xfId="0" applyNumberFormat="1" applyFont="1" applyBorder="1" applyAlignment="1">
      <alignment horizontal="center" vertical="center" shrinkToFit="1"/>
    </xf>
    <xf numFmtId="0" fontId="42" fillId="29" borderId="0" xfId="0" applyFont="1" applyFill="1" applyAlignment="1">
      <alignment horizontal="right" vertical="center"/>
    </xf>
    <xf numFmtId="0" fontId="57" fillId="29" borderId="0" xfId="0" applyFont="1" applyFill="1" applyAlignment="1">
      <alignment vertical="center"/>
    </xf>
    <xf numFmtId="0" fontId="42" fillId="29" borderId="0" xfId="0" applyFont="1" applyFill="1" applyAlignment="1">
      <alignment vertical="center"/>
    </xf>
    <xf numFmtId="0" fontId="42" fillId="29" borderId="0" xfId="0" applyFont="1" applyFill="1" applyAlignment="1">
      <alignment horizontal="left" vertical="center"/>
    </xf>
  </cellXfs>
  <cellStyles count="389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3" xfId="128" xr:uid="{00000000-0005-0000-0000-00007F000000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3" xfId="136" xr:uid="{00000000-0005-0000-0000-000087000000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3" xfId="144" xr:uid="{00000000-0005-0000-0000-00008F000000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3" xfId="152" xr:uid="{00000000-0005-0000-0000-000097000000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3" xfId="160" xr:uid="{00000000-0005-0000-0000-00009F000000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3" xfId="168" xr:uid="{00000000-0005-0000-0000-0000A7000000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3" xfId="176" xr:uid="{00000000-0005-0000-0000-0000AF000000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3" xfId="184" xr:uid="{00000000-0005-0000-0000-0000B7000000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3" xfId="192" xr:uid="{00000000-0005-0000-0000-0000BF000000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3" xfId="200" xr:uid="{00000000-0005-0000-0000-0000C7000000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3" xfId="208" xr:uid="{00000000-0005-0000-0000-0000CF000000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3" xfId="216" xr:uid="{00000000-0005-0000-0000-0000D7000000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3" xfId="224" xr:uid="{00000000-0005-0000-0000-0000DF000000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3" xfId="232" xr:uid="{00000000-0005-0000-0000-0000E7000000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3" xfId="240" xr:uid="{00000000-0005-0000-0000-0000EF000000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3" xfId="251" xr:uid="{00000000-0005-0000-0000-0000FA000000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3" xfId="259" xr:uid="{00000000-0005-0000-0000-000002010000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3" xfId="267" xr:uid="{00000000-0005-0000-0000-00000A010000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3" xfId="275" xr:uid="{00000000-0005-0000-0000-000012010000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3" xfId="283" xr:uid="{00000000-0005-0000-0000-00001A010000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3" xfId="291" xr:uid="{00000000-0005-0000-0000-000022010000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3" xfId="300" xr:uid="{00000000-0005-0000-0000-00002B010000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3" xfId="308" xr:uid="{00000000-0005-0000-0000-000033010000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3" xfId="316" xr:uid="{00000000-0005-0000-0000-00003B010000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3" xfId="354" xr:uid="{00000000-0005-0000-0000-000061010000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3" xfId="365" xr:uid="{00000000-0005-0000-0000-00006C010000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3" xfId="373" xr:uid="{00000000-0005-0000-0000-000074010000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3" xfId="381" xr:uid="{00000000-0005-0000-0000-00007C010000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CCECFF"/>
      <color rgb="FFFFCC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CC9B7-2365-4CA4-81B6-ED3EDBFCF09E}">
  <dimension ref="A1:I131"/>
  <sheetViews>
    <sheetView tabSelected="1" zoomScale="70" zoomScaleNormal="70" workbookViewId="0">
      <pane ySplit="4" topLeftCell="A71" activePane="bottomLeft" state="frozen"/>
      <selection pane="bottomLeft" activeCell="F90" sqref="F90:G90"/>
    </sheetView>
  </sheetViews>
  <sheetFormatPr defaultColWidth="9.453125" defaultRowHeight="15.5"/>
  <cols>
    <col min="1" max="1" width="7.54296875" style="242" customWidth="1"/>
    <col min="2" max="8" width="32.54296875" style="4" customWidth="1"/>
    <col min="9" max="9" width="7.54296875" style="243" customWidth="1"/>
    <col min="10" max="16384" width="9.453125" style="4"/>
  </cols>
  <sheetData>
    <row r="1" spans="1:9" ht="36" customHeight="1">
      <c r="A1" s="247"/>
      <c r="B1" s="3"/>
      <c r="C1" s="358" t="s">
        <v>193</v>
      </c>
      <c r="D1" s="358"/>
      <c r="E1" s="358"/>
      <c r="F1" s="358"/>
      <c r="G1" s="358"/>
      <c r="H1" s="3"/>
      <c r="I1" s="3"/>
    </row>
    <row r="2" spans="1:9" ht="17.149999999999999" customHeight="1" thickBot="1">
      <c r="A2" s="5" t="s">
        <v>194</v>
      </c>
      <c r="B2" s="6"/>
      <c r="C2" s="6"/>
      <c r="D2" s="1" t="s">
        <v>18</v>
      </c>
      <c r="E2" s="1"/>
      <c r="F2" s="7"/>
      <c r="G2" s="7"/>
      <c r="H2" s="359" t="s">
        <v>195</v>
      </c>
      <c r="I2" s="359"/>
    </row>
    <row r="3" spans="1:9" ht="17.149999999999999" customHeight="1" thickTop="1">
      <c r="A3" s="8" t="s">
        <v>19</v>
      </c>
      <c r="B3" s="9" t="s">
        <v>27</v>
      </c>
      <c r="C3" s="9" t="s">
        <v>28</v>
      </c>
      <c r="D3" s="9" t="s">
        <v>29</v>
      </c>
      <c r="E3" s="9" t="s">
        <v>196</v>
      </c>
      <c r="F3" s="9" t="s">
        <v>31</v>
      </c>
      <c r="G3" s="9" t="s">
        <v>32</v>
      </c>
      <c r="H3" s="9" t="s">
        <v>33</v>
      </c>
      <c r="I3" s="10" t="s">
        <v>19</v>
      </c>
    </row>
    <row r="4" spans="1:9" ht="17.149999999999999" customHeight="1" thickBot="1">
      <c r="A4" s="11"/>
      <c r="B4" s="12">
        <v>45838</v>
      </c>
      <c r="C4" s="12">
        <f t="shared" ref="C4:H4" si="0">SUM(B4+1)</f>
        <v>45839</v>
      </c>
      <c r="D4" s="13">
        <f t="shared" si="0"/>
        <v>45840</v>
      </c>
      <c r="E4" s="13">
        <f t="shared" si="0"/>
        <v>45841</v>
      </c>
      <c r="F4" s="13">
        <f t="shared" si="0"/>
        <v>45842</v>
      </c>
      <c r="G4" s="13">
        <f t="shared" si="0"/>
        <v>45843</v>
      </c>
      <c r="H4" s="13">
        <f t="shared" si="0"/>
        <v>45844</v>
      </c>
      <c r="I4" s="14"/>
    </row>
    <row r="5" spans="1:9" s="20" customFormat="1" ht="17.149999999999999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.149999999999999" customHeight="1">
      <c r="A6" s="21"/>
      <c r="B6" s="22" t="s">
        <v>17</v>
      </c>
      <c r="C6" s="23" t="s">
        <v>17</v>
      </c>
      <c r="D6" s="24" t="str">
        <f t="shared" ref="D6:G7" si="1">C54</f>
        <v>不可能任務 Profession Impossible (Sr.2) (10 EPI)</v>
      </c>
      <c r="E6" s="25" t="str">
        <f t="shared" si="1"/>
        <v>爸知弊! 你嚟湊吖!My Papa, My Hero (10 EPI)</v>
      </c>
      <c r="F6" s="26" t="str">
        <f t="shared" si="1"/>
        <v xml:space="preserve">膽粗粗．HERE WE GO HERE WE GO, Off The Beaten Roads </v>
      </c>
      <c r="G6" s="27" t="str">
        <f t="shared" si="1"/>
        <v>DM 旅導遊 DM Me Now (10 EPI)</v>
      </c>
      <c r="H6" s="28" t="s">
        <v>17</v>
      </c>
      <c r="I6" s="29"/>
    </row>
    <row r="7" spans="1:9" ht="17.149999999999999" customHeight="1">
      <c r="A7" s="30">
        <v>30</v>
      </c>
      <c r="B7" s="31" t="str">
        <f>LEFT($H$63,5) &amp; " # " &amp; VALUE(RIGHT($H$63,2)-1)</f>
        <v>財經透視  # 26</v>
      </c>
      <c r="C7" s="32" t="str">
        <f>B26</f>
        <v>新聞掏寶  # 256</v>
      </c>
      <c r="D7" s="33" t="str">
        <f t="shared" si="1"/>
        <v># 8</v>
      </c>
      <c r="E7" s="32" t="str">
        <f t="shared" si="1"/>
        <v># 7</v>
      </c>
      <c r="F7" s="33" t="str">
        <f t="shared" si="1"/>
        <v># 2</v>
      </c>
      <c r="G7" s="32" t="str">
        <f t="shared" si="1"/>
        <v># 6</v>
      </c>
      <c r="H7" s="34" t="str">
        <f>D70</f>
        <v>美食新聞報道 (*港台篇) # 7</v>
      </c>
      <c r="I7" s="35">
        <v>30</v>
      </c>
    </row>
    <row r="8" spans="1:9" ht="17.149999999999999" customHeight="1">
      <c r="A8" s="36"/>
      <c r="B8" s="37" t="s">
        <v>17</v>
      </c>
      <c r="C8" s="38"/>
      <c r="D8" s="38"/>
      <c r="E8" s="39" t="str">
        <f>$E$73</f>
        <v>東張西望  Scoop 2025</v>
      </c>
      <c r="F8" s="38"/>
      <c r="G8" s="38" t="s">
        <v>40</v>
      </c>
      <c r="H8" s="40"/>
      <c r="I8" s="41"/>
    </row>
    <row r="9" spans="1:9" s="20" customFormat="1" ht="17.149999999999999" customHeight="1" thickBot="1">
      <c r="A9" s="11" t="s">
        <v>0</v>
      </c>
      <c r="B9" s="42" t="s">
        <v>197</v>
      </c>
      <c r="C9" s="42" t="str">
        <f t="shared" ref="C9:H9" si="2">"# " &amp; VALUE(RIGHT(B9,3)+1)</f>
        <v># 181</v>
      </c>
      <c r="D9" s="42" t="str">
        <f t="shared" si="2"/>
        <v># 182</v>
      </c>
      <c r="E9" s="42" t="str">
        <f t="shared" si="2"/>
        <v># 183</v>
      </c>
      <c r="F9" s="42" t="str">
        <f t="shared" si="2"/>
        <v># 184</v>
      </c>
      <c r="G9" s="42" t="str">
        <f t="shared" si="2"/>
        <v># 185</v>
      </c>
      <c r="H9" s="42" t="str">
        <f t="shared" si="2"/>
        <v># 186</v>
      </c>
      <c r="I9" s="43" t="s">
        <v>0</v>
      </c>
    </row>
    <row r="10" spans="1:9" ht="17.149999999999999" customHeight="1">
      <c r="A10" s="44"/>
      <c r="B10" s="249"/>
      <c r="C10" s="250"/>
      <c r="D10" s="250"/>
      <c r="E10" s="250"/>
      <c r="F10" s="251"/>
      <c r="G10" s="249"/>
      <c r="H10" s="252"/>
      <c r="I10" s="29"/>
    </row>
    <row r="11" spans="1:9" ht="17.149999999999999" customHeight="1">
      <c r="A11" s="30">
        <v>30</v>
      </c>
      <c r="B11" s="253"/>
      <c r="C11" s="253"/>
      <c r="D11" s="253"/>
      <c r="E11" s="253"/>
      <c r="F11" s="253"/>
      <c r="G11" s="363" t="s">
        <v>34</v>
      </c>
      <c r="H11" s="364"/>
      <c r="I11" s="35">
        <v>30</v>
      </c>
    </row>
    <row r="12" spans="1:9" ht="17.149999999999999" customHeight="1">
      <c r="A12" s="45"/>
      <c r="B12" s="363" t="s">
        <v>198</v>
      </c>
      <c r="C12" s="361"/>
      <c r="D12" s="361"/>
      <c r="E12" s="361"/>
      <c r="F12" s="362"/>
      <c r="G12" s="254"/>
      <c r="H12" s="255"/>
      <c r="I12" s="41"/>
    </row>
    <row r="13" spans="1:9" s="20" customFormat="1" ht="17.149999999999999" customHeight="1" thickBot="1">
      <c r="A13" s="46" t="s">
        <v>1</v>
      </c>
      <c r="B13" s="256"/>
      <c r="C13" s="257"/>
      <c r="D13" s="257"/>
      <c r="E13" s="257"/>
      <c r="F13" s="258"/>
      <c r="G13" s="259"/>
      <c r="H13" s="260"/>
      <c r="I13" s="43" t="s">
        <v>1</v>
      </c>
    </row>
    <row r="14" spans="1:9" ht="17.149999999999999" customHeight="1">
      <c r="A14" s="47"/>
      <c r="B14" s="48">
        <v>800548366</v>
      </c>
      <c r="C14" s="48"/>
      <c r="D14" s="48"/>
      <c r="E14" s="48"/>
      <c r="F14" s="48"/>
      <c r="G14" s="48"/>
      <c r="H14" s="49"/>
      <c r="I14" s="50"/>
    </row>
    <row r="15" spans="1:9" ht="17.149999999999999" customHeight="1">
      <c r="A15" s="51" t="s">
        <v>2</v>
      </c>
      <c r="B15" s="52"/>
      <c r="C15" s="248"/>
      <c r="D15" s="248"/>
      <c r="E15" s="248" t="s">
        <v>98</v>
      </c>
      <c r="F15" s="248"/>
      <c r="G15" s="248"/>
      <c r="H15" s="54"/>
      <c r="I15" s="55" t="s">
        <v>2</v>
      </c>
    </row>
    <row r="16" spans="1:9" ht="17.149999999999999" customHeight="1">
      <c r="A16" s="56"/>
      <c r="B16" s="52" t="s">
        <v>199</v>
      </c>
      <c r="C16" s="246" t="str">
        <f t="shared" ref="C16:H16" si="3">"# " &amp; VALUE(RIGHT(B16,2)+1)</f>
        <v># 13</v>
      </c>
      <c r="D16" s="246" t="str">
        <f t="shared" si="3"/>
        <v># 14</v>
      </c>
      <c r="E16" s="246" t="str">
        <f t="shared" si="3"/>
        <v># 15</v>
      </c>
      <c r="F16" s="246" t="str">
        <f t="shared" si="3"/>
        <v># 16</v>
      </c>
      <c r="G16" s="246" t="str">
        <f t="shared" si="3"/>
        <v># 17</v>
      </c>
      <c r="H16" s="58" t="str">
        <f t="shared" si="3"/>
        <v># 18</v>
      </c>
      <c r="I16" s="59"/>
    </row>
    <row r="17" spans="1:9" s="20" customFormat="1" ht="17.149999999999999" customHeight="1" thickBot="1">
      <c r="A17" s="46" t="s">
        <v>3</v>
      </c>
      <c r="B17" s="60" t="s">
        <v>24</v>
      </c>
      <c r="C17" s="61"/>
      <c r="D17" s="61"/>
      <c r="E17" s="61"/>
      <c r="F17" s="61"/>
      <c r="G17" s="61"/>
      <c r="H17" s="62"/>
      <c r="I17" s="43" t="s">
        <v>16</v>
      </c>
    </row>
    <row r="18" spans="1:9" s="20" customFormat="1" ht="17.149999999999999" customHeight="1">
      <c r="A18" s="46"/>
      <c r="B18" s="37" t="s">
        <v>17</v>
      </c>
      <c r="C18" s="38"/>
      <c r="D18" s="378"/>
      <c r="E18" s="379" t="s">
        <v>35</v>
      </c>
      <c r="F18" s="380"/>
      <c r="G18" s="64" t="s">
        <v>92</v>
      </c>
      <c r="H18" s="122" t="s">
        <v>200</v>
      </c>
      <c r="I18" s="66"/>
    </row>
    <row r="19" spans="1:9" ht="17.149999999999999" customHeight="1">
      <c r="A19" s="67" t="s">
        <v>2</v>
      </c>
      <c r="B19" s="31" t="s">
        <v>201</v>
      </c>
      <c r="C19" s="68" t="str">
        <f t="shared" ref="C19" si="4">B76</f>
        <v># 2588</v>
      </c>
      <c r="D19" s="381" t="s">
        <v>94</v>
      </c>
      <c r="E19" s="382" t="str">
        <f t="shared" ref="E19:F19" si="5">D76</f>
        <v># 2589</v>
      </c>
      <c r="F19" s="383" t="str">
        <f t="shared" si="5"/>
        <v># 2590</v>
      </c>
      <c r="G19" s="68" t="s">
        <v>86</v>
      </c>
      <c r="H19" s="34" t="s">
        <v>202</v>
      </c>
      <c r="I19" s="55" t="s">
        <v>2</v>
      </c>
    </row>
    <row r="20" spans="1:9" ht="17.149999999999999" customHeight="1">
      <c r="A20" s="70"/>
      <c r="B20" s="261" t="s">
        <v>53</v>
      </c>
      <c r="C20" s="262"/>
      <c r="D20" s="262"/>
      <c r="E20" s="262" t="s">
        <v>46</v>
      </c>
      <c r="F20" s="262"/>
      <c r="G20" s="263"/>
      <c r="H20" s="263"/>
      <c r="I20" s="71"/>
    </row>
    <row r="21" spans="1:9" s="20" customFormat="1" ht="17.149999999999999" customHeight="1" thickBot="1">
      <c r="A21" s="15" t="s">
        <v>4</v>
      </c>
      <c r="B21" s="264" t="s">
        <v>203</v>
      </c>
      <c r="C21" s="262" t="s">
        <v>204</v>
      </c>
      <c r="D21" s="265" t="str">
        <f t="shared" ref="D21:H21" si="6">"# " &amp; VALUE(RIGHT(C21,4)+1)</f>
        <v># 1378</v>
      </c>
      <c r="E21" s="265" t="str">
        <f t="shared" si="6"/>
        <v># 1379</v>
      </c>
      <c r="F21" s="262" t="str">
        <f t="shared" si="6"/>
        <v># 1380</v>
      </c>
      <c r="G21" s="262" t="str">
        <f t="shared" si="6"/>
        <v># 1381</v>
      </c>
      <c r="H21" s="262" t="str">
        <f t="shared" si="6"/>
        <v># 1382</v>
      </c>
      <c r="I21" s="43" t="s">
        <v>4</v>
      </c>
    </row>
    <row r="22" spans="1:9" ht="17.149999999999999" customHeight="1">
      <c r="A22" s="72"/>
      <c r="B22" s="37" t="s">
        <v>17</v>
      </c>
      <c r="C22" s="38"/>
      <c r="D22" s="74" t="str">
        <f>D90</f>
        <v>食好D Eat Better Live Better (15 EPI)</v>
      </c>
      <c r="E22" s="38"/>
      <c r="F22" s="63"/>
      <c r="G22" s="37">
        <v>800541970</v>
      </c>
      <c r="H22" s="75"/>
      <c r="I22" s="76"/>
    </row>
    <row r="23" spans="1:9" ht="17.149999999999999" customHeight="1">
      <c r="A23" s="77" t="s">
        <v>2</v>
      </c>
      <c r="B23" s="31" t="s">
        <v>86</v>
      </c>
      <c r="C23" s="68" t="str">
        <f>"# " &amp; VALUE(RIGHT(B23,2)+1)</f>
        <v># 6</v>
      </c>
      <c r="D23" s="68" t="str">
        <f>"# " &amp; VALUE(RIGHT(C23,2)+1)</f>
        <v># 7</v>
      </c>
      <c r="E23" s="68" t="str">
        <f>"# " &amp; VALUE(RIGHT(D23,2)+1)</f>
        <v># 8</v>
      </c>
      <c r="F23" s="69" t="str">
        <f>"# " &amp; VALUE(RIGHT(E23,2)+1)</f>
        <v># 9</v>
      </c>
      <c r="G23" s="245"/>
      <c r="H23" s="79"/>
      <c r="I23" s="80" t="s">
        <v>2</v>
      </c>
    </row>
    <row r="24" spans="1:9" ht="17.149999999999999" customHeight="1">
      <c r="A24" s="81"/>
      <c r="B24" s="82" t="s">
        <v>17</v>
      </c>
      <c r="C24" s="83"/>
      <c r="D24" s="84" t="s">
        <v>205</v>
      </c>
      <c r="E24" s="84"/>
      <c r="F24" s="85"/>
      <c r="G24" s="245"/>
      <c r="H24" s="79"/>
      <c r="I24" s="86"/>
    </row>
    <row r="25" spans="1:9" ht="17.149999999999999" customHeight="1">
      <c r="A25" s="81"/>
      <c r="B25" s="87" t="s">
        <v>17</v>
      </c>
      <c r="C25" s="88" t="s">
        <v>17</v>
      </c>
      <c r="D25" s="89" t="s">
        <v>17</v>
      </c>
      <c r="E25" s="89" t="s">
        <v>17</v>
      </c>
      <c r="F25" s="89" t="s">
        <v>17</v>
      </c>
      <c r="G25" s="356" t="s">
        <v>80</v>
      </c>
      <c r="H25" s="365"/>
      <c r="I25" s="86"/>
    </row>
    <row r="26" spans="1:9" ht="17.149999999999999" customHeight="1">
      <c r="A26" s="81"/>
      <c r="B26" s="58" t="str">
        <f>LEFT($H$35,5) &amp; " # " &amp; VALUE(RIGHT($H$35,3)-1)</f>
        <v>新聞掏寶  # 256</v>
      </c>
      <c r="C26" s="58" t="str">
        <f>B70</f>
        <v>美食新聞報道 # 100</v>
      </c>
      <c r="D26" s="245" t="str">
        <f>C70</f>
        <v>美食新聞報道 # 101</v>
      </c>
      <c r="E26" s="245" t="str">
        <f>D70</f>
        <v>美食新聞報道 (*港台篇) # 7</v>
      </c>
      <c r="F26" s="245" t="str">
        <f>E70</f>
        <v>冲遊泰國 #3</v>
      </c>
      <c r="G26" s="354" t="s">
        <v>81</v>
      </c>
      <c r="H26" s="355"/>
      <c r="I26" s="86"/>
    </row>
    <row r="27" spans="1:9" s="20" customFormat="1" ht="17.149999999999999" customHeight="1" thickBot="1">
      <c r="A27" s="90" t="s">
        <v>5</v>
      </c>
      <c r="B27" s="69"/>
      <c r="C27" s="58"/>
      <c r="D27" s="33"/>
      <c r="E27" s="33"/>
      <c r="F27" s="33"/>
      <c r="G27" s="245" t="s">
        <v>206</v>
      </c>
      <c r="H27" s="246" t="s">
        <v>207</v>
      </c>
      <c r="I27" s="91" t="s">
        <v>5</v>
      </c>
    </row>
    <row r="28" spans="1:9" ht="17.149999999999999" customHeight="1">
      <c r="A28" s="81"/>
      <c r="B28" s="92" t="s">
        <v>17</v>
      </c>
      <c r="C28" s="38"/>
      <c r="D28" s="39"/>
      <c r="E28" s="39"/>
      <c r="F28" s="93"/>
      <c r="G28" s="94"/>
      <c r="H28" s="79"/>
      <c r="I28" s="95"/>
    </row>
    <row r="29" spans="1:9" ht="17.149999999999999" customHeight="1">
      <c r="A29" s="96" t="s">
        <v>2</v>
      </c>
      <c r="B29" s="97"/>
      <c r="C29" s="246"/>
      <c r="D29" s="246" t="str">
        <f>D79</f>
        <v>執法者們 Prism Breaker (25 EPI)</v>
      </c>
      <c r="E29" s="246"/>
      <c r="F29" s="58"/>
      <c r="G29" s="99"/>
      <c r="H29" s="100"/>
      <c r="I29" s="80" t="s">
        <v>2</v>
      </c>
    </row>
    <row r="30" spans="1:9" ht="17.149999999999999" customHeight="1">
      <c r="A30" s="81"/>
      <c r="B30" s="52" t="s">
        <v>86</v>
      </c>
      <c r="C30" s="246" t="e">
        <f>"# " &amp; VALUE(RIGHT(C80,2)-1)</f>
        <v>#VALUE!</v>
      </c>
      <c r="D30" s="246" t="str">
        <f>"# " &amp; VALUE(RIGHT(D80,2)-1)</f>
        <v># 7</v>
      </c>
      <c r="E30" s="246" t="str">
        <f>"# " &amp; VALUE(RIGHT(E80,2)-1)</f>
        <v># 8</v>
      </c>
      <c r="F30" s="58" t="str">
        <f>E80</f>
        <v># 9</v>
      </c>
      <c r="G30" s="245"/>
      <c r="H30" s="79"/>
      <c r="I30" s="86"/>
    </row>
    <row r="31" spans="1:9" s="20" customFormat="1" ht="17.149999999999999" customHeight="1" thickBot="1">
      <c r="A31" s="90" t="s">
        <v>6</v>
      </c>
      <c r="B31" s="31"/>
      <c r="C31" s="68"/>
      <c r="D31" s="68"/>
      <c r="E31" s="68"/>
      <c r="F31" s="69"/>
      <c r="G31" s="101" t="s">
        <v>24</v>
      </c>
      <c r="H31" s="102"/>
      <c r="I31" s="103" t="s">
        <v>6</v>
      </c>
    </row>
    <row r="32" spans="1:9" ht="17.149999999999999" customHeight="1">
      <c r="A32" s="104"/>
      <c r="B32" s="92" t="s">
        <v>17</v>
      </c>
      <c r="C32" s="6"/>
      <c r="D32" s="38"/>
      <c r="E32" s="39" t="str">
        <f>$E$73</f>
        <v>東張西望  Scoop 2025</v>
      </c>
      <c r="F32" s="38"/>
      <c r="G32" s="6"/>
      <c r="H32" s="105"/>
      <c r="I32" s="71"/>
    </row>
    <row r="33" spans="1:9" ht="17.149999999999999" customHeight="1">
      <c r="A33" s="96" t="s">
        <v>2</v>
      </c>
      <c r="B33" s="68" t="str">
        <f>B9</f>
        <v># 180</v>
      </c>
      <c r="C33" s="68" t="str">
        <f>B74</f>
        <v># 181</v>
      </c>
      <c r="D33" s="68" t="str">
        <f>D9</f>
        <v># 182</v>
      </c>
      <c r="E33" s="68" t="str">
        <f>E9</f>
        <v># 183</v>
      </c>
      <c r="F33" s="68" t="str">
        <f>F9</f>
        <v># 184</v>
      </c>
      <c r="G33" s="68" t="str">
        <f>"# " &amp; VALUE(RIGHT(F33,3)+1)</f>
        <v># 185</v>
      </c>
      <c r="H33" s="68" t="str">
        <f>"# " &amp; VALUE(RIGHT(G33,3)+1)</f>
        <v># 186</v>
      </c>
      <c r="I33" s="55" t="s">
        <v>2</v>
      </c>
    </row>
    <row r="34" spans="1:9" ht="17.149999999999999" customHeight="1">
      <c r="A34" s="81"/>
      <c r="B34" s="92" t="s">
        <v>17</v>
      </c>
      <c r="C34" s="38"/>
      <c r="D34" s="246" t="s">
        <v>64</v>
      </c>
      <c r="E34" s="246"/>
      <c r="F34" s="246"/>
      <c r="G34" s="106" t="s">
        <v>20</v>
      </c>
      <c r="H34" s="315" t="s">
        <v>25</v>
      </c>
      <c r="I34" s="107"/>
    </row>
    <row r="35" spans="1:9" ht="17.149999999999999" customHeight="1">
      <c r="A35" s="81"/>
      <c r="B35" s="246" t="s">
        <v>208</v>
      </c>
      <c r="C35" s="246" t="str">
        <f>B61</f>
        <v># 1906</v>
      </c>
      <c r="D35" s="246" t="str">
        <f>C61</f>
        <v># 1907</v>
      </c>
      <c r="E35" s="246" t="str">
        <f>D61</f>
        <v># 1908</v>
      </c>
      <c r="F35" s="246" t="str">
        <f>E61</f>
        <v># 1909</v>
      </c>
      <c r="G35" s="108" t="s">
        <v>209</v>
      </c>
      <c r="H35" s="316" t="s">
        <v>210</v>
      </c>
      <c r="I35" s="107"/>
    </row>
    <row r="36" spans="1:9" s="20" customFormat="1" ht="17.149999999999999" customHeight="1" thickBot="1">
      <c r="A36" s="90" t="s">
        <v>7</v>
      </c>
      <c r="B36" s="246"/>
      <c r="C36" s="246"/>
      <c r="D36" s="68"/>
      <c r="E36" s="68"/>
      <c r="F36" s="110">
        <v>1255</v>
      </c>
      <c r="G36" s="32"/>
      <c r="H36" s="317" t="s">
        <v>26</v>
      </c>
      <c r="I36" s="14" t="s">
        <v>7</v>
      </c>
    </row>
    <row r="37" spans="1:9" ht="17.149999999999999" customHeight="1">
      <c r="A37" s="112"/>
      <c r="B37" s="92" t="s">
        <v>17</v>
      </c>
      <c r="C37" s="39"/>
      <c r="D37" s="39"/>
      <c r="E37" s="39" t="s">
        <v>46</v>
      </c>
      <c r="F37" s="93"/>
      <c r="G37" s="113" t="s">
        <v>96</v>
      </c>
      <c r="H37" s="114" t="s">
        <v>91</v>
      </c>
      <c r="I37" s="115"/>
    </row>
    <row r="38" spans="1:9" ht="17.149999999999999" customHeight="1">
      <c r="A38" s="70"/>
      <c r="B38" s="246" t="str">
        <f>B21</f>
        <v># 1356</v>
      </c>
      <c r="C38" s="246" t="str">
        <f>C21</f>
        <v># 1377</v>
      </c>
      <c r="D38" s="246" t="str">
        <f t="shared" ref="D38:F38" si="7">"# " &amp; VALUE(RIGHT(C38,4)+1)</f>
        <v># 1378</v>
      </c>
      <c r="E38" s="246" t="str">
        <f t="shared" si="7"/>
        <v># 1379</v>
      </c>
      <c r="F38" s="58" t="str">
        <f t="shared" si="7"/>
        <v># 1380</v>
      </c>
      <c r="G38" s="108" t="s">
        <v>211</v>
      </c>
      <c r="I38" s="107"/>
    </row>
    <row r="39" spans="1:9" ht="17.149999999999999" customHeight="1">
      <c r="A39" s="51" t="s">
        <v>2</v>
      </c>
      <c r="B39" s="68"/>
      <c r="C39" s="68"/>
      <c r="D39" s="68"/>
      <c r="E39" s="68"/>
      <c r="F39" s="116">
        <v>1320</v>
      </c>
      <c r="G39" s="117" t="s">
        <v>95</v>
      </c>
      <c r="H39" s="118" t="s">
        <v>212</v>
      </c>
      <c r="I39" s="119" t="s">
        <v>2</v>
      </c>
    </row>
    <row r="40" spans="1:9" ht="17.149999999999999" customHeight="1">
      <c r="A40" s="120"/>
      <c r="B40" s="266" t="s">
        <v>52</v>
      </c>
      <c r="C40" s="267"/>
      <c r="D40" s="253"/>
      <c r="E40" s="263"/>
      <c r="F40" s="263"/>
      <c r="G40" s="272" t="s">
        <v>50</v>
      </c>
      <c r="H40" s="121" t="s">
        <v>90</v>
      </c>
      <c r="I40" s="107"/>
    </row>
    <row r="41" spans="1:9" ht="17.149999999999999" customHeight="1" thickBot="1">
      <c r="A41" s="70"/>
      <c r="B41" s="268"/>
      <c r="C41" s="262"/>
      <c r="D41" s="269" t="s">
        <v>213</v>
      </c>
      <c r="E41" s="262"/>
      <c r="F41" s="262"/>
      <c r="G41" s="314" t="s">
        <v>214</v>
      </c>
      <c r="H41" s="121"/>
      <c r="I41" s="107"/>
    </row>
    <row r="42" spans="1:9" s="20" customFormat="1" ht="17.149999999999999" customHeight="1" thickBot="1">
      <c r="A42" s="123" t="s">
        <v>8</v>
      </c>
      <c r="B42" s="268" t="s">
        <v>215</v>
      </c>
      <c r="C42" s="262" t="str">
        <f>"# " &amp; VALUE(RIGHT(B42,4)+1)</f>
        <v># 1752</v>
      </c>
      <c r="D42" s="262" t="str">
        <f>"# " &amp; VALUE(RIGHT(C42,4)+1)</f>
        <v># 1753</v>
      </c>
      <c r="E42" s="262" t="str">
        <f>"# " &amp; VALUE(RIGHT(D42,4)+1)</f>
        <v># 1754</v>
      </c>
      <c r="F42" s="262" t="str">
        <f>"# " &amp; VALUE(RIGHT(E42,4)+1)</f>
        <v># 1755</v>
      </c>
      <c r="G42" s="313" t="s">
        <v>21</v>
      </c>
      <c r="H42" s="124"/>
      <c r="I42" s="14" t="s">
        <v>8</v>
      </c>
    </row>
    <row r="43" spans="1:9" ht="17.149999999999999" customHeight="1">
      <c r="A43" s="104"/>
      <c r="B43" s="268"/>
      <c r="C43" s="262"/>
      <c r="D43" s="262"/>
      <c r="E43" s="262"/>
      <c r="F43" s="270">
        <v>1405</v>
      </c>
      <c r="G43" s="113" t="s">
        <v>66</v>
      </c>
      <c r="H43" s="40" t="s">
        <v>66</v>
      </c>
      <c r="I43" s="95"/>
    </row>
    <row r="44" spans="1:9" ht="17.149999999999999" customHeight="1">
      <c r="A44" s="81"/>
      <c r="B44" s="37" t="s">
        <v>17</v>
      </c>
      <c r="C44" s="38"/>
      <c r="D44" s="378"/>
      <c r="E44" s="38" t="s">
        <v>35</v>
      </c>
      <c r="F44" s="38"/>
      <c r="G44" s="356" t="s">
        <v>216</v>
      </c>
      <c r="H44" s="357"/>
      <c r="I44" s="86"/>
    </row>
    <row r="45" spans="1:9" ht="17.149999999999999" customHeight="1">
      <c r="A45" s="125" t="s">
        <v>2</v>
      </c>
      <c r="B45" s="33" t="str">
        <f>B19</f>
        <v># 2587</v>
      </c>
      <c r="C45" s="246" t="str">
        <f>C19</f>
        <v># 2588</v>
      </c>
      <c r="D45" s="381" t="s">
        <v>94</v>
      </c>
      <c r="E45" s="246" t="str">
        <f>D76</f>
        <v># 2589</v>
      </c>
      <c r="F45" s="246" t="str">
        <f>E76</f>
        <v># 2590</v>
      </c>
      <c r="G45" s="32" t="s">
        <v>217</v>
      </c>
      <c r="H45" s="111" t="s">
        <v>218</v>
      </c>
      <c r="I45" s="80" t="s">
        <v>2</v>
      </c>
    </row>
    <row r="46" spans="1:9" ht="17.149999999999999" customHeight="1">
      <c r="A46" s="126"/>
      <c r="B46" s="92" t="s">
        <v>17</v>
      </c>
      <c r="C46" s="384"/>
      <c r="D46" s="385"/>
      <c r="E46" s="386"/>
      <c r="F46" s="387"/>
      <c r="G46" s="106" t="s">
        <v>20</v>
      </c>
      <c r="H46" s="127" t="s">
        <v>23</v>
      </c>
      <c r="I46" s="128"/>
    </row>
    <row r="47" spans="1:9" s="20" customFormat="1" ht="17.149999999999999" customHeight="1" thickBot="1">
      <c r="A47" s="129">
        <v>1500</v>
      </c>
      <c r="B47" s="130" t="s">
        <v>219</v>
      </c>
      <c r="C47" s="388" t="s">
        <v>220</v>
      </c>
      <c r="D47" s="389"/>
      <c r="E47" s="388" t="s">
        <v>220</v>
      </c>
      <c r="F47" s="390"/>
      <c r="G47" s="391" t="s">
        <v>221</v>
      </c>
      <c r="H47" s="392" t="s">
        <v>222</v>
      </c>
      <c r="I47" s="134">
        <v>1500</v>
      </c>
    </row>
    <row r="48" spans="1:9" ht="17.149999999999999" customHeight="1">
      <c r="A48" s="135"/>
      <c r="B48" s="52" t="s">
        <v>223</v>
      </c>
      <c r="C48" s="393" t="str">
        <f>B86</f>
        <v># 1</v>
      </c>
      <c r="D48" s="389" t="s">
        <v>94</v>
      </c>
      <c r="E48" s="394" t="str">
        <f>D86</f>
        <v># 2</v>
      </c>
      <c r="F48" s="390" t="str">
        <f>E86</f>
        <v># 3</v>
      </c>
      <c r="G48" s="136"/>
      <c r="H48" s="127" t="s">
        <v>23</v>
      </c>
      <c r="I48" s="137"/>
    </row>
    <row r="49" spans="1:9" ht="17.149999999999999" customHeight="1">
      <c r="A49" s="138">
        <v>30</v>
      </c>
      <c r="B49" s="31"/>
      <c r="C49" s="395"/>
      <c r="D49" s="381"/>
      <c r="E49" s="382"/>
      <c r="F49" s="383"/>
      <c r="G49" s="139"/>
      <c r="H49" s="161"/>
      <c r="I49" s="80" t="s">
        <v>2</v>
      </c>
    </row>
    <row r="50" spans="1:9" ht="17.149999999999999" customHeight="1">
      <c r="A50" s="126"/>
      <c r="B50" s="82" t="s">
        <v>17</v>
      </c>
      <c r="C50" s="141"/>
      <c r="D50" s="142" t="s">
        <v>205</v>
      </c>
      <c r="E50" s="84"/>
      <c r="F50" s="85"/>
      <c r="G50" s="106" t="s">
        <v>20</v>
      </c>
      <c r="H50" s="143"/>
      <c r="I50" s="86"/>
    </row>
    <row r="51" spans="1:9" ht="17.149999999999999" customHeight="1">
      <c r="A51" s="126"/>
      <c r="B51" s="92" t="s">
        <v>17</v>
      </c>
      <c r="C51" s="39"/>
      <c r="D51" s="74" t="str">
        <f>D22</f>
        <v>食好D Eat Better Live Better (15 EPI)</v>
      </c>
      <c r="E51" s="38"/>
      <c r="F51" s="38"/>
      <c r="G51" s="144"/>
      <c r="H51" s="122"/>
      <c r="I51" s="86"/>
    </row>
    <row r="52" spans="1:9" s="20" customFormat="1" ht="17.149999999999999" customHeight="1" thickBot="1">
      <c r="A52" s="129">
        <v>1600</v>
      </c>
      <c r="B52" s="31" t="str">
        <f>B23</f>
        <v># 5</v>
      </c>
      <c r="C52" s="33" t="str">
        <f>C23</f>
        <v># 6</v>
      </c>
      <c r="D52" s="68" t="str">
        <f>"# " &amp; VALUE(RIGHT(C52,2)+1)</f>
        <v># 7</v>
      </c>
      <c r="E52" s="68" t="str">
        <f>"# " &amp; VALUE(RIGHT(D52,2)+1)</f>
        <v># 8</v>
      </c>
      <c r="F52" s="68" t="str">
        <f>"# " &amp; VALUE(RIGHT(E52,2)+1)</f>
        <v># 9</v>
      </c>
      <c r="G52" s="145" t="s">
        <v>224</v>
      </c>
      <c r="H52" s="244"/>
      <c r="I52" s="134">
        <v>1600</v>
      </c>
    </row>
    <row r="53" spans="1:9" ht="17.149999999999999" customHeight="1">
      <c r="A53" s="21"/>
      <c r="B53" s="146" t="s">
        <v>83</v>
      </c>
      <c r="C53" s="89" t="s">
        <v>76</v>
      </c>
      <c r="D53" s="23" t="s">
        <v>78</v>
      </c>
      <c r="E53" s="88" t="s">
        <v>106</v>
      </c>
      <c r="F53" s="89" t="s">
        <v>85</v>
      </c>
      <c r="G53" s="147"/>
      <c r="H53" s="396" t="s">
        <v>225</v>
      </c>
      <c r="I53" s="76"/>
    </row>
    <row r="54" spans="1:9" ht="17.149999999999999" customHeight="1">
      <c r="A54" s="44"/>
      <c r="B54" s="149" t="s">
        <v>226</v>
      </c>
      <c r="C54" s="150" t="s">
        <v>227</v>
      </c>
      <c r="D54" s="151" t="s">
        <v>228</v>
      </c>
      <c r="E54" s="152" t="s">
        <v>229</v>
      </c>
      <c r="F54" s="153" t="s">
        <v>230</v>
      </c>
      <c r="G54" s="154"/>
      <c r="H54" s="377"/>
      <c r="I54" s="156"/>
    </row>
    <row r="55" spans="1:9" ht="16.75" customHeight="1">
      <c r="A55" s="30">
        <v>30</v>
      </c>
      <c r="B55" s="31" t="s">
        <v>231</v>
      </c>
      <c r="C55" s="33" t="s">
        <v>107</v>
      </c>
      <c r="D55" s="245" t="s">
        <v>104</v>
      </c>
      <c r="E55" s="245" t="s">
        <v>202</v>
      </c>
      <c r="F55" s="245" t="s">
        <v>99</v>
      </c>
      <c r="G55" s="157"/>
      <c r="H55" s="377"/>
      <c r="I55" s="158">
        <v>30</v>
      </c>
    </row>
    <row r="56" spans="1:9" ht="17.149999999999999" customHeight="1">
      <c r="A56" s="44"/>
      <c r="B56" s="159" t="s">
        <v>20</v>
      </c>
      <c r="C56" s="160" t="s">
        <v>232</v>
      </c>
      <c r="D56" s="37" t="s">
        <v>109</v>
      </c>
      <c r="E56" s="38"/>
      <c r="F56" s="63"/>
      <c r="G56" s="106" t="s">
        <v>20</v>
      </c>
      <c r="H56" s="161"/>
      <c r="I56" s="128"/>
    </row>
    <row r="57" spans="1:9" ht="17.149999999999999" customHeight="1">
      <c r="A57" s="44"/>
      <c r="B57" s="108" t="s">
        <v>209</v>
      </c>
      <c r="C57" s="246" t="s">
        <v>87</v>
      </c>
      <c r="D57" s="245"/>
      <c r="E57" s="152" t="s">
        <v>233</v>
      </c>
      <c r="F57" s="162"/>
      <c r="G57" s="108" t="s">
        <v>234</v>
      </c>
      <c r="H57" s="143"/>
      <c r="I57" s="128"/>
    </row>
    <row r="58" spans="1:9" s="20" customFormat="1" ht="17.149999999999999" customHeight="1" thickBot="1">
      <c r="A58" s="163">
        <v>1700</v>
      </c>
      <c r="B58" s="164"/>
      <c r="C58" s="68" t="s">
        <v>86</v>
      </c>
      <c r="D58" s="33" t="s">
        <v>235</v>
      </c>
      <c r="E58" s="68" t="str">
        <f>"# " &amp; VALUE(RIGHT(D58,2)+1)</f>
        <v># 2</v>
      </c>
      <c r="F58" s="69" t="str">
        <f>"# " &amp; VALUE(RIGHT(E58,2)+1)</f>
        <v># 3</v>
      </c>
      <c r="G58" s="165"/>
      <c r="H58" s="166"/>
      <c r="I58" s="134">
        <v>1700</v>
      </c>
    </row>
    <row r="59" spans="1:9" ht="17.149999999999999" customHeight="1">
      <c r="A59" s="72"/>
      <c r="B59" s="38" t="s">
        <v>57</v>
      </c>
      <c r="C59" s="167"/>
      <c r="D59" s="88"/>
      <c r="E59" s="88"/>
      <c r="F59" s="168"/>
      <c r="G59" s="106" t="s">
        <v>20</v>
      </c>
      <c r="H59" s="127" t="s">
        <v>23</v>
      </c>
      <c r="I59" s="76"/>
    </row>
    <row r="60" spans="1:9" ht="17.149999999999999" customHeight="1">
      <c r="A60" s="126"/>
      <c r="B60" s="88"/>
      <c r="C60" s="246"/>
      <c r="D60" s="169" t="s">
        <v>56</v>
      </c>
      <c r="E60" s="6"/>
      <c r="F60" s="155"/>
      <c r="G60" s="244" t="s">
        <v>236</v>
      </c>
      <c r="H60" s="109" t="str">
        <f>H35</f>
        <v>新聞掏寶 # 257</v>
      </c>
      <c r="I60" s="128"/>
    </row>
    <row r="61" spans="1:9" ht="17.149999999999999" customHeight="1">
      <c r="A61" s="138">
        <v>30</v>
      </c>
      <c r="B61" s="68" t="s">
        <v>237</v>
      </c>
      <c r="C61" s="68" t="str">
        <f>"# " &amp; VALUE(RIGHT(B61,4)+1)</f>
        <v># 1907</v>
      </c>
      <c r="D61" s="68" t="str">
        <f>"# " &amp; VALUE(RIGHT(C61,4)+1)</f>
        <v># 1908</v>
      </c>
      <c r="E61" s="246" t="str">
        <f>"# " &amp; VALUE(RIGHT(D61,4)+1)</f>
        <v># 1909</v>
      </c>
      <c r="F61" s="69" t="str">
        <f>"# " &amp; VALUE(RIGHT(E61,4)+1)</f>
        <v># 1910</v>
      </c>
      <c r="G61" s="171"/>
      <c r="H61" s="172"/>
      <c r="I61" s="158">
        <v>30</v>
      </c>
    </row>
    <row r="62" spans="1:9" ht="17.149999999999999" customHeight="1">
      <c r="A62" s="173"/>
      <c r="B62" s="92" t="s">
        <v>100</v>
      </c>
      <c r="C62" s="75"/>
      <c r="D62" s="75"/>
      <c r="E62" s="75"/>
      <c r="F62" s="75"/>
      <c r="G62" s="174">
        <v>1745</v>
      </c>
      <c r="H62" s="288" t="s">
        <v>49</v>
      </c>
      <c r="I62" s="128"/>
    </row>
    <row r="63" spans="1:9" ht="17.149999999999999" customHeight="1">
      <c r="A63" s="126"/>
      <c r="B63" s="22"/>
      <c r="C63" s="88"/>
      <c r="D63" s="175" t="s">
        <v>238</v>
      </c>
      <c r="E63" s="169"/>
      <c r="F63" s="176"/>
      <c r="G63" s="106" t="s">
        <v>20</v>
      </c>
      <c r="H63" s="269" t="s">
        <v>239</v>
      </c>
      <c r="I63" s="128"/>
    </row>
    <row r="64" spans="1:9" s="20" customFormat="1" ht="17.149999999999999" customHeight="1" thickBot="1">
      <c r="A64" s="129">
        <v>1800</v>
      </c>
      <c r="B64" s="52" t="s">
        <v>240</v>
      </c>
      <c r="C64" s="246" t="str">
        <f>"# " &amp; VALUE(RIGHT(B64,2)+1)</f>
        <v># 14</v>
      </c>
      <c r="D64" s="246" t="str">
        <f>"# " &amp; VALUE(RIGHT(C64,2)+1)</f>
        <v># 15</v>
      </c>
      <c r="E64" s="246" t="str">
        <f>"# " &amp; VALUE(RIGHT(D64,2)+1)</f>
        <v># 16</v>
      </c>
      <c r="F64" s="246" t="str">
        <f>"# " &amp; VALUE(RIGHT(E64,2)+1)</f>
        <v># 17</v>
      </c>
      <c r="G64" s="108" t="s">
        <v>241</v>
      </c>
      <c r="H64" s="317" t="s">
        <v>44</v>
      </c>
      <c r="I64" s="134">
        <v>1800</v>
      </c>
    </row>
    <row r="65" spans="1:9" ht="17.149999999999999" customHeight="1">
      <c r="A65" s="126"/>
      <c r="B65" s="52"/>
      <c r="C65" s="246"/>
      <c r="D65" s="246"/>
      <c r="E65" s="246"/>
      <c r="F65" s="58"/>
      <c r="G65" s="366" t="s">
        <v>242</v>
      </c>
      <c r="H65" s="367"/>
      <c r="I65" s="41"/>
    </row>
    <row r="66" spans="1:9" ht="17.149999999999999" customHeight="1" thickBot="1">
      <c r="A66" s="138">
        <v>30</v>
      </c>
      <c r="B66" s="177"/>
      <c r="C66" s="42"/>
      <c r="D66" s="42"/>
      <c r="E66" s="42"/>
      <c r="F66" s="178"/>
      <c r="G66" s="179" t="s">
        <v>243</v>
      </c>
      <c r="H66" s="180" t="s">
        <v>244</v>
      </c>
      <c r="I66" s="35">
        <v>30</v>
      </c>
    </row>
    <row r="67" spans="1:9" ht="17.149999999999999" customHeight="1">
      <c r="A67" s="126"/>
      <c r="B67" s="370" t="s">
        <v>245</v>
      </c>
      <c r="C67" s="361"/>
      <c r="D67" s="361"/>
      <c r="E67" s="361"/>
      <c r="F67" s="362"/>
      <c r="G67" s="371" t="s">
        <v>246</v>
      </c>
      <c r="H67" s="372"/>
      <c r="I67" s="41"/>
    </row>
    <row r="68" spans="1:9" s="20" customFormat="1" ht="12.65" customHeight="1" thickBot="1">
      <c r="A68" s="129">
        <v>1900</v>
      </c>
      <c r="B68" s="271"/>
      <c r="C68" s="271"/>
      <c r="D68" s="271"/>
      <c r="E68" s="271"/>
      <c r="F68" s="258">
        <v>1900</v>
      </c>
      <c r="G68" s="318"/>
      <c r="H68" s="319"/>
      <c r="I68" s="181">
        <v>1900</v>
      </c>
    </row>
    <row r="69" spans="1:9" s="20" customFormat="1" ht="17.149999999999999" customHeight="1">
      <c r="A69" s="163"/>
      <c r="B69" s="272" t="s">
        <v>58</v>
      </c>
      <c r="C69" s="272" t="s">
        <v>58</v>
      </c>
      <c r="D69" s="272" t="s">
        <v>79</v>
      </c>
      <c r="E69" s="273" t="s">
        <v>102</v>
      </c>
      <c r="F69" s="274" t="s">
        <v>59</v>
      </c>
      <c r="G69" s="320" t="s">
        <v>70</v>
      </c>
      <c r="H69" s="397" t="s">
        <v>127</v>
      </c>
      <c r="I69" s="137"/>
    </row>
    <row r="70" spans="1:9" s="20" customFormat="1" ht="17.149999999999999" customHeight="1">
      <c r="A70" s="163"/>
      <c r="B70" s="275" t="s">
        <v>247</v>
      </c>
      <c r="C70" s="275" t="s">
        <v>248</v>
      </c>
      <c r="D70" s="275" t="s">
        <v>249</v>
      </c>
      <c r="E70" s="276" t="s">
        <v>250</v>
      </c>
      <c r="F70" s="277" t="s">
        <v>251</v>
      </c>
      <c r="G70" s="322" t="s">
        <v>252</v>
      </c>
      <c r="H70" s="398" t="s">
        <v>253</v>
      </c>
      <c r="I70" s="183"/>
    </row>
    <row r="71" spans="1:9" s="20" customFormat="1" ht="17.149999999999999" customHeight="1">
      <c r="A71" s="44">
        <v>30</v>
      </c>
      <c r="B71" s="278" t="s">
        <v>60</v>
      </c>
      <c r="C71" s="278" t="s">
        <v>115</v>
      </c>
      <c r="D71" s="279" t="s">
        <v>89</v>
      </c>
      <c r="E71" s="280" t="s">
        <v>101</v>
      </c>
      <c r="F71" s="281" t="s">
        <v>254</v>
      </c>
      <c r="G71" s="324" t="s">
        <v>71</v>
      </c>
      <c r="H71" s="399" t="s">
        <v>128</v>
      </c>
      <c r="I71" s="128">
        <v>30</v>
      </c>
    </row>
    <row r="72" spans="1:9" s="20" customFormat="1" ht="17.149999999999999" customHeight="1">
      <c r="A72" s="44"/>
      <c r="B72" s="282">
        <v>800653411</v>
      </c>
      <c r="C72" s="283"/>
      <c r="D72" s="284" t="s">
        <v>205</v>
      </c>
      <c r="E72" s="284"/>
      <c r="F72" s="285">
        <v>1935</v>
      </c>
      <c r="G72" s="326"/>
      <c r="H72" s="400">
        <v>1935</v>
      </c>
      <c r="I72" s="128"/>
    </row>
    <row r="73" spans="1:9" ht="17.149999999999999" customHeight="1">
      <c r="A73" s="186"/>
      <c r="B73" s="286" t="s">
        <v>51</v>
      </c>
      <c r="C73" s="263"/>
      <c r="D73" s="263"/>
      <c r="E73" s="269" t="s">
        <v>255</v>
      </c>
      <c r="F73" s="263"/>
      <c r="G73" s="263"/>
      <c r="H73" s="263"/>
      <c r="I73" s="187"/>
    </row>
    <row r="74" spans="1:9" s="20" customFormat="1" ht="17.149999999999999" customHeight="1" thickBot="1">
      <c r="A74" s="163">
        <v>2000</v>
      </c>
      <c r="B74" s="268" t="s">
        <v>256</v>
      </c>
      <c r="C74" s="265" t="str">
        <f t="shared" ref="C74:H74" si="8">"# " &amp; VALUE(RIGHT(B74,3)+1)</f>
        <v># 182</v>
      </c>
      <c r="D74" s="265" t="str">
        <f t="shared" si="8"/>
        <v># 183</v>
      </c>
      <c r="E74" s="265" t="str">
        <f t="shared" si="8"/>
        <v># 184</v>
      </c>
      <c r="F74" s="265" t="str">
        <f t="shared" si="8"/>
        <v># 185</v>
      </c>
      <c r="G74" s="265" t="str">
        <f t="shared" si="8"/>
        <v># 186</v>
      </c>
      <c r="H74" s="265" t="str">
        <f t="shared" si="8"/>
        <v># 187</v>
      </c>
      <c r="I74" s="134">
        <v>2000</v>
      </c>
    </row>
    <row r="75" spans="1:9" s="20" customFormat="1" ht="17.149999999999999" customHeight="1">
      <c r="A75" s="188"/>
      <c r="B75" s="286" t="s">
        <v>68</v>
      </c>
      <c r="C75" s="378" t="s">
        <v>22</v>
      </c>
      <c r="D75" s="401"/>
      <c r="E75" s="401" t="s">
        <v>257</v>
      </c>
      <c r="F75" s="379"/>
      <c r="G75" s="402" t="s">
        <v>222</v>
      </c>
      <c r="H75" s="329" t="s">
        <v>258</v>
      </c>
      <c r="I75" s="189"/>
    </row>
    <row r="76" spans="1:9" ht="17.149999999999999" customHeight="1">
      <c r="A76" s="44">
        <v>30</v>
      </c>
      <c r="B76" s="268" t="s">
        <v>259</v>
      </c>
      <c r="C76" s="403" t="s">
        <v>260</v>
      </c>
      <c r="D76" s="394" t="s">
        <v>261</v>
      </c>
      <c r="E76" s="394" t="str">
        <f>"# " &amp; VALUE(RIGHT(D76,4)+1)</f>
        <v># 2590</v>
      </c>
      <c r="F76" s="394" t="str">
        <f>"# " &amp; VALUE(RIGHT(E76,4)+1)</f>
        <v># 2591</v>
      </c>
      <c r="G76" s="404" t="s">
        <v>262</v>
      </c>
      <c r="H76" s="331"/>
      <c r="I76" s="35">
        <v>30</v>
      </c>
    </row>
    <row r="77" spans="1:9" ht="17.149999999999999" customHeight="1">
      <c r="A77" s="36"/>
      <c r="B77" s="286" t="s">
        <v>263</v>
      </c>
      <c r="C77" s="405" t="s">
        <v>104</v>
      </c>
      <c r="D77" s="386"/>
      <c r="E77" s="386"/>
      <c r="F77" s="386"/>
      <c r="G77" s="309"/>
      <c r="H77" s="332" t="s">
        <v>264</v>
      </c>
      <c r="I77" s="191"/>
    </row>
    <row r="78" spans="1:9" ht="17.149999999999999" customHeight="1" thickBot="1">
      <c r="A78" s="44"/>
      <c r="B78" s="266"/>
      <c r="C78" s="389"/>
      <c r="D78" s="394"/>
      <c r="E78" s="394"/>
      <c r="F78" s="394"/>
      <c r="G78" s="333"/>
      <c r="H78" s="332" t="s">
        <v>103</v>
      </c>
      <c r="I78" s="41"/>
    </row>
    <row r="79" spans="1:9" s="20" customFormat="1" ht="17.149999999999999" customHeight="1" thickBot="1">
      <c r="A79" s="192">
        <v>2100</v>
      </c>
      <c r="B79" s="268"/>
      <c r="C79" s="406"/>
      <c r="D79" s="407" t="s">
        <v>260</v>
      </c>
      <c r="E79" s="394"/>
      <c r="F79" s="394"/>
      <c r="G79" s="310"/>
      <c r="H79" s="334"/>
      <c r="I79" s="181">
        <v>2100</v>
      </c>
    </row>
    <row r="80" spans="1:9" s="20" customFormat="1" ht="17.149999999999999" customHeight="1">
      <c r="A80" s="135"/>
      <c r="B80" s="262" t="s">
        <v>99</v>
      </c>
      <c r="C80" s="408" t="s">
        <v>94</v>
      </c>
      <c r="D80" s="409" t="s">
        <v>107</v>
      </c>
      <c r="E80" s="394" t="str">
        <f>"# " &amp; VALUE(RIGHT(D80,2)+1)</f>
        <v># 9</v>
      </c>
      <c r="F80" s="394" t="str">
        <f>"# " &amp; VALUE(RIGHT(E80,2)+1)</f>
        <v># 10</v>
      </c>
      <c r="G80" s="310"/>
      <c r="H80" s="335" t="s">
        <v>97</v>
      </c>
      <c r="I80" s="189"/>
    </row>
    <row r="81" spans="1:9" s="20" customFormat="1" ht="17.149999999999999" customHeight="1">
      <c r="A81" s="194"/>
      <c r="B81" s="262"/>
      <c r="C81" s="405"/>
      <c r="D81" s="394"/>
      <c r="E81" s="394"/>
      <c r="F81" s="394"/>
      <c r="G81" s="410" t="s">
        <v>265</v>
      </c>
      <c r="H81" s="337"/>
      <c r="I81" s="196"/>
    </row>
    <row r="82" spans="1:9" ht="17.149999999999999" customHeight="1">
      <c r="A82" s="138">
        <v>30</v>
      </c>
      <c r="B82" s="262"/>
      <c r="C82" s="411" t="s">
        <v>266</v>
      </c>
      <c r="D82" s="394"/>
      <c r="E82" s="394"/>
      <c r="F82" s="394"/>
      <c r="G82" s="412" t="s">
        <v>267</v>
      </c>
      <c r="H82" s="338" t="s">
        <v>268</v>
      </c>
      <c r="I82" s="35">
        <v>30</v>
      </c>
    </row>
    <row r="83" spans="1:9" ht="17.149999999999999" customHeight="1">
      <c r="A83" s="126"/>
      <c r="B83" s="286" t="s">
        <v>263</v>
      </c>
      <c r="C83" s="413"/>
      <c r="D83" s="379" t="s">
        <v>22</v>
      </c>
      <c r="E83" s="386"/>
      <c r="F83" s="386"/>
      <c r="G83" s="412"/>
      <c r="H83" s="340" t="s">
        <v>93</v>
      </c>
      <c r="I83" s="41"/>
    </row>
    <row r="84" spans="1:9" ht="17.149999999999999" customHeight="1">
      <c r="A84" s="126"/>
      <c r="B84" s="266"/>
      <c r="C84" s="413" t="s">
        <v>269</v>
      </c>
      <c r="D84" s="394"/>
      <c r="E84" s="394"/>
      <c r="F84" s="394"/>
      <c r="G84" s="341"/>
      <c r="H84" s="340"/>
      <c r="I84" s="41"/>
    </row>
    <row r="85" spans="1:9" s="20" customFormat="1" ht="17.149999999999999" customHeight="1" thickBot="1">
      <c r="A85" s="129">
        <v>2200</v>
      </c>
      <c r="B85" s="268"/>
      <c r="C85" s="413"/>
      <c r="D85" s="388" t="s">
        <v>220</v>
      </c>
      <c r="E85" s="394"/>
      <c r="F85" s="394"/>
      <c r="G85" s="310"/>
      <c r="H85" s="342"/>
      <c r="I85" s="181">
        <v>2200</v>
      </c>
    </row>
    <row r="86" spans="1:9" s="20" customFormat="1" ht="17.149999999999999" customHeight="1">
      <c r="A86" s="194"/>
      <c r="B86" s="268" t="s">
        <v>235</v>
      </c>
      <c r="C86" s="413"/>
      <c r="D86" s="409" t="str">
        <f>"# " &amp; VALUE(RIGHT(B86,2)+1)</f>
        <v># 2</v>
      </c>
      <c r="E86" s="394" t="str">
        <f>"# " &amp; VALUE(RIGHT(D86,2)+1)</f>
        <v># 3</v>
      </c>
      <c r="F86" s="394" t="str">
        <f>"# " &amp; VALUE(RIGHT(E86,2)+1)</f>
        <v># 4</v>
      </c>
      <c r="G86" s="310"/>
      <c r="H86" s="343"/>
      <c r="I86" s="137"/>
    </row>
    <row r="87" spans="1:9" s="20" customFormat="1" ht="17.149999999999999" customHeight="1">
      <c r="A87" s="194"/>
      <c r="B87" s="268"/>
      <c r="C87" s="405"/>
      <c r="D87" s="394"/>
      <c r="E87" s="394"/>
      <c r="F87" s="394"/>
      <c r="G87" s="344"/>
      <c r="H87" s="345" t="s">
        <v>270</v>
      </c>
      <c r="I87" s="183"/>
    </row>
    <row r="88" spans="1:9" ht="17.149999999999999" customHeight="1">
      <c r="A88" s="138">
        <v>30</v>
      </c>
      <c r="B88" s="294"/>
      <c r="C88" s="381"/>
      <c r="D88" s="382"/>
      <c r="E88" s="382"/>
      <c r="F88" s="382"/>
      <c r="G88" s="346"/>
      <c r="H88" s="347" t="s">
        <v>107</v>
      </c>
      <c r="I88" s="158">
        <v>30</v>
      </c>
    </row>
    <row r="89" spans="1:9" ht="17.149999999999999" customHeight="1">
      <c r="A89" s="173"/>
      <c r="B89" s="414" t="s">
        <v>94</v>
      </c>
      <c r="C89" s="295"/>
      <c r="D89" s="253"/>
      <c r="E89" s="296"/>
      <c r="F89" s="296"/>
      <c r="G89" s="272" t="s">
        <v>111</v>
      </c>
      <c r="H89" s="415" t="s">
        <v>94</v>
      </c>
      <c r="I89" s="128"/>
    </row>
    <row r="90" spans="1:9" ht="17.149999999999999" customHeight="1">
      <c r="A90" s="126"/>
      <c r="B90" s="296"/>
      <c r="C90" s="416"/>
      <c r="D90" s="417" t="s">
        <v>271</v>
      </c>
      <c r="E90" s="417"/>
      <c r="F90" s="269"/>
      <c r="G90" s="314" t="s">
        <v>272</v>
      </c>
      <c r="H90" s="415"/>
      <c r="I90" s="128"/>
    </row>
    <row r="91" spans="1:9" ht="17.149999999999999" customHeight="1">
      <c r="A91" s="126"/>
      <c r="B91" s="262" t="s">
        <v>235</v>
      </c>
      <c r="C91" s="262" t="str">
        <f>"# " &amp; VALUE(RIGHT(B91,2)+1)</f>
        <v># 2</v>
      </c>
      <c r="D91" s="262" t="str">
        <f>"# " &amp; VALUE(RIGHT(C91,2)+1)</f>
        <v># 3</v>
      </c>
      <c r="E91" s="262" t="str">
        <f>"# " &amp; VALUE(RIGHT(D91,2)+1)</f>
        <v># 4</v>
      </c>
      <c r="F91" s="262" t="str">
        <f>"# " &amp; VALUE(RIGHT(E91,2)+1)</f>
        <v># 5</v>
      </c>
      <c r="G91" s="310" t="s">
        <v>273</v>
      </c>
      <c r="H91" s="418" t="s">
        <v>274</v>
      </c>
      <c r="I91" s="128"/>
    </row>
    <row r="92" spans="1:9" ht="17.149999999999999" customHeight="1" thickBot="1">
      <c r="A92" s="129">
        <v>2300</v>
      </c>
      <c r="B92" s="265"/>
      <c r="C92" s="265"/>
      <c r="D92" s="297"/>
      <c r="E92" s="297"/>
      <c r="F92" s="297">
        <v>2300</v>
      </c>
      <c r="G92" s="313"/>
      <c r="H92" s="419" t="s">
        <v>129</v>
      </c>
      <c r="I92" s="134">
        <v>2300</v>
      </c>
    </row>
    <row r="93" spans="1:9" s="20" customFormat="1" ht="17.149999999999999" customHeight="1">
      <c r="A93" s="198"/>
      <c r="B93" s="266" t="s">
        <v>65</v>
      </c>
      <c r="C93" s="298"/>
      <c r="D93" s="262"/>
      <c r="E93" s="299"/>
      <c r="F93" s="288">
        <v>800651265</v>
      </c>
      <c r="G93" s="351" t="s">
        <v>48</v>
      </c>
      <c r="H93" s="420"/>
      <c r="I93" s="189"/>
    </row>
    <row r="94" spans="1:9" s="20" customFormat="1" ht="17.149999999999999" customHeight="1">
      <c r="A94" s="198"/>
      <c r="B94" s="268"/>
      <c r="C94" s="300" t="s">
        <v>275</v>
      </c>
      <c r="D94" s="301"/>
      <c r="E94" s="302" t="s">
        <v>188</v>
      </c>
      <c r="F94" s="300" t="s">
        <v>275</v>
      </c>
      <c r="G94" s="314" t="s">
        <v>276</v>
      </c>
      <c r="H94" s="420"/>
      <c r="I94" s="196"/>
    </row>
    <row r="95" spans="1:9" s="20" customFormat="1" ht="17.149999999999999" customHeight="1" thickBot="1">
      <c r="A95" s="200">
        <v>2315</v>
      </c>
      <c r="B95" s="268" t="s">
        <v>277</v>
      </c>
      <c r="C95" s="262" t="str">
        <f>"# " &amp; VALUE(RIGHT(B95,4)+1)</f>
        <v># 3795</v>
      </c>
      <c r="D95" s="262" t="str">
        <f>"# " &amp; VALUE(RIGHT(C95,4)+1)</f>
        <v># 3796</v>
      </c>
      <c r="E95" s="303"/>
      <c r="F95" s="304" t="s">
        <v>278</v>
      </c>
      <c r="G95" s="313" t="s">
        <v>45</v>
      </c>
      <c r="H95" s="420"/>
      <c r="I95" s="201">
        <v>2315</v>
      </c>
    </row>
    <row r="96" spans="1:9" ht="17.149999999999999" customHeight="1" thickBot="1">
      <c r="A96" s="30">
        <v>30</v>
      </c>
      <c r="B96" s="305"/>
      <c r="C96" s="306"/>
      <c r="D96" s="306"/>
      <c r="E96" s="307" t="s">
        <v>189</v>
      </c>
      <c r="F96" s="306"/>
      <c r="G96" s="373" t="s">
        <v>188</v>
      </c>
      <c r="H96" s="374"/>
      <c r="I96" s="203">
        <v>30</v>
      </c>
    </row>
    <row r="97" spans="1:9" ht="17.149999999999999" customHeight="1">
      <c r="A97" s="36"/>
      <c r="B97" s="268"/>
      <c r="C97" s="308"/>
      <c r="D97" s="308" t="s">
        <v>47</v>
      </c>
      <c r="E97" s="190" t="s">
        <v>17</v>
      </c>
      <c r="F97" s="308"/>
      <c r="G97" s="204" t="s">
        <v>23</v>
      </c>
      <c r="H97" s="309" t="s">
        <v>62</v>
      </c>
      <c r="I97" s="41"/>
    </row>
    <row r="98" spans="1:9" ht="17.149999999999999" customHeight="1">
      <c r="A98" s="44"/>
      <c r="B98" s="268"/>
      <c r="C98" s="263"/>
      <c r="D98" s="263"/>
      <c r="E98" s="421" t="str">
        <f>E70</f>
        <v>冲遊泰國 #3</v>
      </c>
      <c r="F98" s="263"/>
      <c r="G98" s="108" t="str">
        <f>G41</f>
        <v>周六聊Teen谷 # 26</v>
      </c>
      <c r="H98" s="314" t="s">
        <v>279</v>
      </c>
      <c r="I98" s="41"/>
    </row>
    <row r="99" spans="1:9" ht="17.149999999999999" customHeight="1" thickBot="1">
      <c r="A99" s="44"/>
      <c r="B99" s="268"/>
      <c r="C99" s="263"/>
      <c r="D99" s="263"/>
      <c r="E99" s="244"/>
      <c r="F99" s="298">
        <v>2350</v>
      </c>
      <c r="G99" s="244"/>
      <c r="H99" s="310" t="s">
        <v>63</v>
      </c>
      <c r="I99" s="41"/>
    </row>
    <row r="100" spans="1:9" s="20" customFormat="1" ht="17.149999999999999" customHeight="1" thickBot="1">
      <c r="A100" s="11" t="s">
        <v>9</v>
      </c>
      <c r="B100" s="353"/>
      <c r="C100" s="312"/>
      <c r="D100" s="312" t="s">
        <v>42</v>
      </c>
      <c r="E100" s="32"/>
      <c r="F100" s="312"/>
      <c r="G100" s="32"/>
      <c r="H100" s="313"/>
      <c r="I100" s="43" t="s">
        <v>9</v>
      </c>
    </row>
    <row r="101" spans="1:9" ht="17.149999999999999" customHeight="1">
      <c r="A101" s="21"/>
      <c r="B101" s="205" t="s">
        <v>17</v>
      </c>
      <c r="C101" s="202"/>
      <c r="D101" s="202"/>
      <c r="E101" s="6"/>
      <c r="F101" s="202"/>
      <c r="G101" s="204" t="s">
        <v>23</v>
      </c>
      <c r="H101" s="114" t="s">
        <v>20</v>
      </c>
      <c r="I101" s="29"/>
    </row>
    <row r="102" spans="1:9" ht="17.149999999999999" customHeight="1">
      <c r="A102" s="44"/>
      <c r="B102" s="88"/>
      <c r="C102" s="6"/>
      <c r="D102" s="6" t="str">
        <f>D60</f>
        <v>兄弟幫 Big Boys Club (2505 EPI)</v>
      </c>
      <c r="F102" s="155"/>
      <c r="G102" s="206" t="str">
        <f>G70</f>
        <v>新聞透視 # 25</v>
      </c>
      <c r="H102" s="109" t="str">
        <f>H35</f>
        <v>新聞掏寶 # 257</v>
      </c>
      <c r="I102" s="41"/>
    </row>
    <row r="103" spans="1:9" ht="17.149999999999999" customHeight="1">
      <c r="A103" s="30">
        <v>30</v>
      </c>
      <c r="B103" s="68" t="str">
        <f>B61</f>
        <v># 1906</v>
      </c>
      <c r="C103" s="68" t="str">
        <f>C61</f>
        <v># 1907</v>
      </c>
      <c r="D103" s="246" t="str">
        <f>D61</f>
        <v># 1908</v>
      </c>
      <c r="E103" s="68" t="str">
        <f>E61</f>
        <v># 1909</v>
      </c>
      <c r="F103" s="68" t="str">
        <f>F61</f>
        <v># 1910</v>
      </c>
      <c r="G103" s="207"/>
      <c r="H103" s="208"/>
      <c r="I103" s="35">
        <v>30</v>
      </c>
    </row>
    <row r="104" spans="1:9" ht="17.149999999999999" customHeight="1">
      <c r="A104" s="44"/>
      <c r="B104" s="92" t="s">
        <v>17</v>
      </c>
      <c r="C104" s="378"/>
      <c r="D104" s="386"/>
      <c r="E104" s="386"/>
      <c r="F104" s="387"/>
      <c r="G104" s="182" t="s">
        <v>23</v>
      </c>
      <c r="H104" s="114" t="s">
        <v>20</v>
      </c>
      <c r="I104" s="209"/>
    </row>
    <row r="105" spans="1:9" s="20" customFormat="1" ht="17.149999999999999" customHeight="1" thickBot="1">
      <c r="A105" s="11" t="s">
        <v>10</v>
      </c>
      <c r="B105" s="210"/>
      <c r="C105" s="389" t="s">
        <v>94</v>
      </c>
      <c r="D105" s="388" t="s">
        <v>220</v>
      </c>
      <c r="E105" s="422"/>
      <c r="F105" s="394"/>
      <c r="G105" s="211" t="s">
        <v>280</v>
      </c>
      <c r="H105" s="122" t="str">
        <f>H63</f>
        <v>財經透視 # 27</v>
      </c>
      <c r="I105" s="14" t="s">
        <v>10</v>
      </c>
    </row>
    <row r="106" spans="1:9" ht="17.149999999999999" customHeight="1">
      <c r="A106" s="112"/>
      <c r="B106" s="52" t="str">
        <f>B86</f>
        <v># 1</v>
      </c>
      <c r="C106" s="389"/>
      <c r="D106" s="394" t="s">
        <v>281</v>
      </c>
      <c r="E106" s="394" t="s">
        <v>282</v>
      </c>
      <c r="F106" s="394" t="s">
        <v>283</v>
      </c>
      <c r="G106" s="182" t="s">
        <v>23</v>
      </c>
      <c r="H106" s="114" t="s">
        <v>20</v>
      </c>
      <c r="I106" s="115"/>
    </row>
    <row r="107" spans="1:9" ht="17.149999999999999" customHeight="1">
      <c r="A107" s="212">
        <v>30</v>
      </c>
      <c r="B107" s="31"/>
      <c r="C107" s="381"/>
      <c r="D107" s="382"/>
      <c r="E107" s="382"/>
      <c r="F107" s="383"/>
      <c r="G107" s="211" t="s">
        <v>284</v>
      </c>
      <c r="H107" s="109" t="str">
        <f>H70</f>
        <v>抗戰勝利80周年 #2 (4 EPI)</v>
      </c>
      <c r="I107" s="119">
        <v>30</v>
      </c>
    </row>
    <row r="108" spans="1:9" ht="17.149999999999999" customHeight="1">
      <c r="A108" s="120"/>
      <c r="B108" s="92" t="s">
        <v>17</v>
      </c>
      <c r="C108" s="38"/>
      <c r="D108" s="246"/>
      <c r="E108" s="39"/>
      <c r="F108" s="39"/>
      <c r="G108" s="182" t="s">
        <v>23</v>
      </c>
      <c r="H108" s="127" t="s">
        <v>23</v>
      </c>
      <c r="I108" s="59"/>
    </row>
    <row r="109" spans="1:9" s="20" customFormat="1" ht="17.149999999999999" customHeight="1" thickBot="1">
      <c r="A109" s="11" t="s">
        <v>11</v>
      </c>
      <c r="B109" s="52"/>
      <c r="C109" s="5"/>
      <c r="D109" s="246" t="str">
        <f>$D$79</f>
        <v>執法者們 Prism Breaker (25 EPI)</v>
      </c>
      <c r="E109" s="246"/>
      <c r="F109" s="246"/>
      <c r="G109" s="161"/>
      <c r="H109" s="216" t="str">
        <f>H77</f>
        <v>大師兄Welcome Summer大激戰 # 3</v>
      </c>
      <c r="I109" s="43" t="s">
        <v>11</v>
      </c>
    </row>
    <row r="110" spans="1:9" ht="17.149999999999999" customHeight="1">
      <c r="A110" s="112"/>
      <c r="B110" s="52" t="str">
        <f>B80</f>
        <v># 6</v>
      </c>
      <c r="C110" s="246" t="str">
        <f>"# " &amp; VALUE(RIGHT(B110,2)+1)</f>
        <v># 7</v>
      </c>
      <c r="D110" s="246" t="str">
        <f>"# " &amp; VALUE(RIGHT(C110,2)+1)</f>
        <v># 8</v>
      </c>
      <c r="E110" s="246" t="str">
        <f>"# " &amp; VALUE(RIGHT(D110,2)+1)</f>
        <v># 9</v>
      </c>
      <c r="F110" s="246" t="str">
        <f>"# " &amp; VALUE(RIGHT(E110,2)+1)</f>
        <v># 10</v>
      </c>
      <c r="G110" s="214"/>
      <c r="H110" s="215"/>
      <c r="I110" s="50"/>
    </row>
    <row r="111" spans="1:9" ht="17.149999999999999" customHeight="1">
      <c r="A111" s="70">
        <v>30</v>
      </c>
      <c r="B111" s="60"/>
      <c r="C111" s="68"/>
      <c r="D111" s="68"/>
      <c r="E111" s="68"/>
      <c r="F111" s="246"/>
      <c r="G111" s="108"/>
      <c r="H111" s="216"/>
      <c r="I111" s="55">
        <v>30</v>
      </c>
    </row>
    <row r="112" spans="1:9" ht="17.149999999999999" customHeight="1">
      <c r="A112" s="70"/>
      <c r="B112" s="92" t="s">
        <v>17</v>
      </c>
      <c r="C112" s="184"/>
      <c r="D112" s="84" t="s">
        <v>205</v>
      </c>
      <c r="E112" s="84"/>
      <c r="F112" s="185"/>
      <c r="G112" s="244"/>
      <c r="H112" s="127" t="s">
        <v>23</v>
      </c>
      <c r="I112" s="71"/>
    </row>
    <row r="113" spans="1:9" ht="17.149999999999999" customHeight="1">
      <c r="A113" s="120"/>
      <c r="B113" s="217" t="s">
        <v>17</v>
      </c>
      <c r="C113" s="378"/>
      <c r="D113" s="379" t="str">
        <f>$E$75</f>
        <v xml:space="preserve">愛．回家之開心速遞  Lo And Behold </v>
      </c>
      <c r="E113" s="379"/>
      <c r="F113" s="379"/>
      <c r="G113" s="396" t="s">
        <v>225</v>
      </c>
      <c r="H113" s="215"/>
      <c r="I113" s="59"/>
    </row>
    <row r="114" spans="1:9" s="20" customFormat="1" ht="17.149999999999999" customHeight="1" thickBot="1">
      <c r="A114" s="11" t="s">
        <v>12</v>
      </c>
      <c r="B114" s="31" t="str">
        <f>B76</f>
        <v># 2588</v>
      </c>
      <c r="C114" s="381" t="s">
        <v>94</v>
      </c>
      <c r="D114" s="382" t="str">
        <f t="shared" ref="D114:F114" si="9">D76</f>
        <v># 2589</v>
      </c>
      <c r="E114" s="382" t="str">
        <f t="shared" si="9"/>
        <v># 2590</v>
      </c>
      <c r="F114" s="382" t="str">
        <f t="shared" si="9"/>
        <v># 2591</v>
      </c>
      <c r="G114" s="377"/>
      <c r="H114" s="218" t="str">
        <f>H82</f>
        <v>女神配對計劃 # 5</v>
      </c>
      <c r="I114" s="43" t="s">
        <v>12</v>
      </c>
    </row>
    <row r="115" spans="1:9" ht="17.149999999999999" customHeight="1">
      <c r="A115" s="112"/>
      <c r="B115" s="217" t="s">
        <v>17</v>
      </c>
      <c r="C115" s="75"/>
      <c r="D115" s="246" t="s">
        <v>285</v>
      </c>
      <c r="E115" s="38"/>
      <c r="F115" s="38"/>
      <c r="G115" s="377"/>
      <c r="H115" s="215"/>
      <c r="I115" s="115"/>
    </row>
    <row r="116" spans="1:9" ht="17.149999999999999" customHeight="1">
      <c r="A116" s="212">
        <v>30</v>
      </c>
      <c r="B116" s="31" t="str">
        <f>B74</f>
        <v># 181</v>
      </c>
      <c r="C116" s="68" t="str">
        <f t="shared" ref="C116:F116" si="10">C74</f>
        <v># 182</v>
      </c>
      <c r="D116" s="68" t="str">
        <f t="shared" si="10"/>
        <v># 183</v>
      </c>
      <c r="E116" s="68" t="str">
        <f t="shared" si="10"/>
        <v># 184</v>
      </c>
      <c r="F116" s="68" t="str">
        <f t="shared" si="10"/>
        <v># 185</v>
      </c>
      <c r="G116" s="32"/>
      <c r="H116" s="219"/>
      <c r="I116" s="119">
        <v>30</v>
      </c>
    </row>
    <row r="117" spans="1:9" ht="17.149999999999999" customHeight="1">
      <c r="A117" s="70"/>
      <c r="B117" s="220" t="s">
        <v>17</v>
      </c>
      <c r="C117" s="75" t="s">
        <v>17</v>
      </c>
      <c r="D117" s="190" t="s">
        <v>17</v>
      </c>
      <c r="E117" s="37" t="s">
        <v>17</v>
      </c>
      <c r="F117" s="37" t="s">
        <v>17</v>
      </c>
      <c r="G117" s="375" t="s">
        <v>270</v>
      </c>
      <c r="H117" s="376"/>
      <c r="I117" s="107"/>
    </row>
    <row r="118" spans="1:9" s="20" customFormat="1" ht="17.149999999999999" customHeight="1" thickBot="1">
      <c r="A118" s="11" t="s">
        <v>15</v>
      </c>
      <c r="B118" s="221" t="str">
        <f>B70</f>
        <v>美食新聞報道 # 100</v>
      </c>
      <c r="C118" s="246" t="str">
        <f>$C$70</f>
        <v>美食新聞報道 # 101</v>
      </c>
      <c r="D118" s="244" t="str">
        <f>D70</f>
        <v>美食新聞報道 (*港台篇) # 7</v>
      </c>
      <c r="E118" s="244" t="str">
        <f>$E$70</f>
        <v>冲遊泰國 #3</v>
      </c>
      <c r="F118" s="33" t="str">
        <f>F70</f>
        <v>最強生命線 # 404</v>
      </c>
      <c r="G118" s="423" t="s">
        <v>104</v>
      </c>
      <c r="H118" s="197" t="str">
        <f>H88</f>
        <v># 8</v>
      </c>
      <c r="I118" s="14" t="s">
        <v>15</v>
      </c>
    </row>
    <row r="119" spans="1:9" ht="17.149999999999999" customHeight="1">
      <c r="A119" s="112"/>
      <c r="B119" s="92" t="s">
        <v>17</v>
      </c>
      <c r="C119" s="38"/>
      <c r="D119" s="39"/>
      <c r="E119" s="39"/>
      <c r="F119" s="39"/>
      <c r="G119" s="223" t="s">
        <v>285</v>
      </c>
      <c r="H119" s="424" t="s">
        <v>23</v>
      </c>
      <c r="I119" s="50"/>
    </row>
    <row r="120" spans="1:9" ht="17.149999999999999" customHeight="1">
      <c r="A120" s="212">
        <v>30</v>
      </c>
      <c r="B120" s="225"/>
      <c r="C120" s="246"/>
      <c r="D120" s="226" t="str">
        <f>D63</f>
        <v>錦心似玉 The Sword and the Brocade (45 EPI</v>
      </c>
      <c r="E120" s="169"/>
      <c r="F120" s="169"/>
      <c r="G120" s="32" t="s">
        <v>286</v>
      </c>
      <c r="H120" s="425" t="str">
        <f>H91</f>
        <v>今晚有歌廳 # 1</v>
      </c>
      <c r="I120" s="55">
        <v>30</v>
      </c>
    </row>
    <row r="121" spans="1:9" ht="17.149999999999999" customHeight="1">
      <c r="A121" s="70"/>
      <c r="B121" s="52" t="str">
        <f>B64</f>
        <v># 13</v>
      </c>
      <c r="C121" s="246" t="str">
        <f>C64</f>
        <v># 14</v>
      </c>
      <c r="D121" s="246" t="str">
        <f>D64</f>
        <v># 15</v>
      </c>
      <c r="E121" s="246" t="str">
        <f>E64</f>
        <v># 16</v>
      </c>
      <c r="F121" s="246" t="str">
        <f>F64</f>
        <v># 17</v>
      </c>
      <c r="G121" s="182" t="s">
        <v>23</v>
      </c>
      <c r="H121" s="426" t="s">
        <v>69</v>
      </c>
      <c r="I121" s="59"/>
    </row>
    <row r="122" spans="1:9" s="20" customFormat="1" ht="17.149999999999999" customHeight="1" thickBot="1">
      <c r="A122" s="11" t="s">
        <v>13</v>
      </c>
      <c r="B122" s="60"/>
      <c r="C122" s="68"/>
      <c r="D122" s="68"/>
      <c r="E122" s="68"/>
      <c r="F122" s="68"/>
      <c r="G122" s="427" t="s">
        <v>222</v>
      </c>
      <c r="H122" s="230" t="str">
        <f>G94</f>
        <v>勁歌金榜 # 27</v>
      </c>
      <c r="I122" s="43" t="s">
        <v>13</v>
      </c>
    </row>
    <row r="123" spans="1:9" ht="17.149999999999999" customHeight="1">
      <c r="A123" s="44"/>
      <c r="B123" s="217" t="s">
        <v>17</v>
      </c>
      <c r="C123" s="75"/>
      <c r="D123" s="246" t="str">
        <f>D$41</f>
        <v>*流行都市  Big City Shop 2025</v>
      </c>
      <c r="E123" s="6"/>
      <c r="F123" s="63"/>
      <c r="G123" s="182" t="s">
        <v>23</v>
      </c>
      <c r="H123" s="231" t="s">
        <v>20</v>
      </c>
      <c r="I123" s="41"/>
    </row>
    <row r="124" spans="1:9" ht="17.149999999999999" customHeight="1">
      <c r="A124" s="44"/>
      <c r="B124" s="246" t="str">
        <f>B$42</f>
        <v># 1751</v>
      </c>
      <c r="C124" s="246" t="str">
        <f>C$42</f>
        <v># 1752</v>
      </c>
      <c r="D124" s="246" t="str">
        <f>D$42</f>
        <v># 1753</v>
      </c>
      <c r="E124" s="246" t="str">
        <f>E$42</f>
        <v># 1754</v>
      </c>
      <c r="F124" s="246" t="str">
        <f>F42</f>
        <v># 1755</v>
      </c>
      <c r="G124" s="244" t="str">
        <f>G70</f>
        <v>新聞透視 # 25</v>
      </c>
      <c r="H124" s="232"/>
      <c r="I124" s="41"/>
    </row>
    <row r="125" spans="1:9" ht="17.149999999999999" customHeight="1">
      <c r="A125" s="212" t="s">
        <v>2</v>
      </c>
      <c r="B125" s="31"/>
      <c r="C125" s="68"/>
      <c r="D125" s="68"/>
      <c r="E125" s="68"/>
      <c r="F125" s="233" t="s">
        <v>67</v>
      </c>
      <c r="H125" s="124" t="str">
        <f>H39</f>
        <v>娛樂大家 # 5</v>
      </c>
      <c r="I125" s="55" t="s">
        <v>2</v>
      </c>
    </row>
    <row r="126" spans="1:9" ht="17.149999999999999" customHeight="1">
      <c r="A126" s="70"/>
      <c r="B126" s="210" t="s">
        <v>55</v>
      </c>
      <c r="C126" s="246"/>
      <c r="D126" s="246" t="s">
        <v>54</v>
      </c>
      <c r="E126" s="246"/>
      <c r="F126" s="246"/>
      <c r="G126" s="182" t="s">
        <v>23</v>
      </c>
      <c r="H126" s="199"/>
      <c r="I126" s="71"/>
    </row>
    <row r="127" spans="1:9" ht="17.149999999999999" customHeight="1" thickBot="1">
      <c r="A127" s="234" t="s">
        <v>14</v>
      </c>
      <c r="B127" s="235" t="s">
        <v>287</v>
      </c>
      <c r="C127" s="236" t="s">
        <v>288</v>
      </c>
      <c r="D127" s="236" t="s">
        <v>289</v>
      </c>
      <c r="E127" s="236" t="s">
        <v>290</v>
      </c>
      <c r="F127" s="236" t="s">
        <v>291</v>
      </c>
      <c r="G127" s="237" t="str">
        <f>G41</f>
        <v>周六聊Teen谷 # 26</v>
      </c>
      <c r="H127" s="238"/>
      <c r="I127" s="239" t="s">
        <v>14</v>
      </c>
    </row>
    <row r="128" spans="1:9" ht="17.149999999999999" customHeight="1" thickTop="1">
      <c r="A128" s="240"/>
      <c r="B128" s="241" t="s">
        <v>292</v>
      </c>
      <c r="C128" s="6"/>
      <c r="D128" s="6"/>
      <c r="E128" s="6"/>
      <c r="F128" s="6"/>
      <c r="G128" s="6"/>
      <c r="H128" s="368">
        <f ca="1">TODAY()</f>
        <v>45831</v>
      </c>
      <c r="I128" s="369"/>
    </row>
    <row r="129" spans="1:9" ht="17.149999999999999" customHeight="1">
      <c r="A129" s="428"/>
      <c r="B129" s="429" t="s">
        <v>293</v>
      </c>
      <c r="C129" s="430"/>
      <c r="D129" s="430"/>
      <c r="E129" s="430"/>
      <c r="F129" s="430"/>
      <c r="G129" s="430"/>
      <c r="H129" s="430"/>
      <c r="I129" s="431"/>
    </row>
    <row r="130" spans="1:9" ht="17.149999999999999" customHeight="1"/>
    <row r="131" spans="1:9" ht="17.149999999999999" customHeight="1"/>
  </sheetData>
  <mergeCells count="18">
    <mergeCell ref="C84:C86"/>
    <mergeCell ref="G96:H96"/>
    <mergeCell ref="G114:G115"/>
    <mergeCell ref="G117:H117"/>
    <mergeCell ref="H128:I128"/>
    <mergeCell ref="G44:H44"/>
    <mergeCell ref="H54:H55"/>
    <mergeCell ref="G65:H65"/>
    <mergeCell ref="B67:F67"/>
    <mergeCell ref="G67:H67"/>
    <mergeCell ref="C82:C83"/>
    <mergeCell ref="G82:G83"/>
    <mergeCell ref="C1:G1"/>
    <mergeCell ref="H2:I2"/>
    <mergeCell ref="G11:H11"/>
    <mergeCell ref="B12:F12"/>
    <mergeCell ref="G25:H25"/>
    <mergeCell ref="G26:H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1"/>
  <sheetViews>
    <sheetView zoomScale="70" zoomScaleNormal="70" zoomScaleSheetLayoutView="70" workbookViewId="0">
      <pane xSplit="1" ySplit="4" topLeftCell="B38" activePane="bottomRight" state="frozen"/>
      <selection pane="topRight" activeCell="B1" sqref="B1"/>
      <selection pane="bottomLeft" activeCell="A5" sqref="A5"/>
      <selection pane="bottomRight" activeCell="C50" sqref="C50"/>
    </sheetView>
  </sheetViews>
  <sheetFormatPr defaultColWidth="9.453125" defaultRowHeight="15.5"/>
  <cols>
    <col min="1" max="1" width="7.7265625" style="242" customWidth="1"/>
    <col min="2" max="8" width="32.7265625" style="4" customWidth="1"/>
    <col min="9" max="9" width="7.7265625" style="243" customWidth="1"/>
    <col min="10" max="16384" width="9.453125" style="4"/>
  </cols>
  <sheetData>
    <row r="1" spans="1:9" ht="36" customHeight="1">
      <c r="A1" s="2"/>
      <c r="B1" s="3"/>
      <c r="C1" s="358" t="s">
        <v>184</v>
      </c>
      <c r="D1" s="358"/>
      <c r="E1" s="358"/>
      <c r="F1" s="358"/>
      <c r="G1" s="358"/>
      <c r="H1" s="3"/>
      <c r="I1" s="3"/>
    </row>
    <row r="2" spans="1:9" ht="16.899999999999999" customHeight="1" thickBot="1">
      <c r="A2" s="5" t="s">
        <v>131</v>
      </c>
      <c r="B2" s="6"/>
      <c r="C2" s="6"/>
      <c r="D2" s="1" t="s">
        <v>18</v>
      </c>
      <c r="E2" s="1"/>
      <c r="F2" s="7"/>
      <c r="G2" s="7"/>
      <c r="H2" s="359" t="s">
        <v>132</v>
      </c>
      <c r="I2" s="359"/>
    </row>
    <row r="3" spans="1:9" ht="16.899999999999999" customHeight="1" thickTop="1">
      <c r="A3" s="8" t="s">
        <v>19</v>
      </c>
      <c r="B3" s="9" t="s">
        <v>27</v>
      </c>
      <c r="C3" s="9" t="s">
        <v>28</v>
      </c>
      <c r="D3" s="9" t="s">
        <v>29</v>
      </c>
      <c r="E3" s="9" t="s">
        <v>30</v>
      </c>
      <c r="F3" s="9" t="s">
        <v>31</v>
      </c>
      <c r="G3" s="9" t="s">
        <v>32</v>
      </c>
      <c r="H3" s="9" t="s">
        <v>33</v>
      </c>
      <c r="I3" s="10" t="s">
        <v>19</v>
      </c>
    </row>
    <row r="4" spans="1:9" ht="16.899999999999999" customHeight="1" thickBot="1">
      <c r="A4" s="11"/>
      <c r="B4" s="12">
        <v>45845</v>
      </c>
      <c r="C4" s="12">
        <f t="shared" ref="C4:H4" si="0">SUM(B4+1)</f>
        <v>45846</v>
      </c>
      <c r="D4" s="13">
        <f t="shared" si="0"/>
        <v>45847</v>
      </c>
      <c r="E4" s="13">
        <f t="shared" si="0"/>
        <v>45848</v>
      </c>
      <c r="F4" s="13">
        <f t="shared" si="0"/>
        <v>45849</v>
      </c>
      <c r="G4" s="13">
        <f t="shared" si="0"/>
        <v>45850</v>
      </c>
      <c r="H4" s="13">
        <f t="shared" si="0"/>
        <v>45851</v>
      </c>
      <c r="I4" s="14"/>
    </row>
    <row r="5" spans="1:9" s="20" customFormat="1" ht="16.899999999999999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6.899999999999999" customHeight="1">
      <c r="A6" s="21"/>
      <c r="B6" s="22" t="s">
        <v>17</v>
      </c>
      <c r="C6" s="23" t="s">
        <v>17</v>
      </c>
      <c r="D6" s="24" t="str">
        <f t="shared" ref="D6:G7" si="1">C54</f>
        <v>不可能任務 Profession Impossible (Sr.2) (10 EPI)</v>
      </c>
      <c r="E6" s="25" t="str">
        <f t="shared" si="1"/>
        <v>爸知弊! 你嚟湊吖!My Papa, My Hero (10 EPI)</v>
      </c>
      <c r="F6" s="26" t="str">
        <f t="shared" si="1"/>
        <v xml:space="preserve">膽粗粗．HERE WE GO HERE WE GO, Off The Beaten Roads </v>
      </c>
      <c r="G6" s="27" t="str">
        <f t="shared" si="1"/>
        <v>DM 旅導遊 DM Me Now (10 EPI)</v>
      </c>
      <c r="H6" s="28" t="s">
        <v>17</v>
      </c>
      <c r="I6" s="29"/>
    </row>
    <row r="7" spans="1:9" ht="16.899999999999999" customHeight="1">
      <c r="A7" s="30">
        <v>30</v>
      </c>
      <c r="B7" s="31" t="str">
        <f>LEFT($H$63,5) &amp; " # " &amp; VALUE(RIGHT($H$63,2)-1)</f>
        <v>財經透視  # 27</v>
      </c>
      <c r="C7" s="32" t="str">
        <f>B26</f>
        <v>新聞掏寶  # 257</v>
      </c>
      <c r="D7" s="33" t="str">
        <f t="shared" si="1"/>
        <v># 9</v>
      </c>
      <c r="E7" s="32" t="str">
        <f t="shared" si="1"/>
        <v># 8</v>
      </c>
      <c r="F7" s="33" t="str">
        <f t="shared" si="1"/>
        <v># 3</v>
      </c>
      <c r="G7" s="32" t="str">
        <f t="shared" si="1"/>
        <v># 7</v>
      </c>
      <c r="H7" s="34" t="str">
        <f>D70</f>
        <v>美食新聞報道 (*港台篇) # 8</v>
      </c>
      <c r="I7" s="35">
        <v>30</v>
      </c>
    </row>
    <row r="8" spans="1:9" ht="16.899999999999999" customHeight="1">
      <c r="A8" s="36"/>
      <c r="B8" s="37" t="s">
        <v>17</v>
      </c>
      <c r="C8" s="38"/>
      <c r="D8" s="38"/>
      <c r="E8" s="39" t="str">
        <f>$E$73</f>
        <v>東張西望  Scoop 2025</v>
      </c>
      <c r="F8" s="38"/>
      <c r="G8" s="38" t="s">
        <v>40</v>
      </c>
      <c r="H8" s="40"/>
      <c r="I8" s="41"/>
    </row>
    <row r="9" spans="1:9" s="20" customFormat="1" ht="16.899999999999999" customHeight="1" thickBot="1">
      <c r="A9" s="11" t="s">
        <v>0</v>
      </c>
      <c r="B9" s="42" t="s">
        <v>161</v>
      </c>
      <c r="C9" s="42" t="str">
        <f t="shared" ref="C9:H9" si="2">"# " &amp; VALUE(RIGHT(B9,3)+1)</f>
        <v># 188</v>
      </c>
      <c r="D9" s="42" t="str">
        <f t="shared" si="2"/>
        <v># 189</v>
      </c>
      <c r="E9" s="42" t="str">
        <f t="shared" si="2"/>
        <v># 190</v>
      </c>
      <c r="F9" s="42" t="str">
        <f t="shared" si="2"/>
        <v># 191</v>
      </c>
      <c r="G9" s="42" t="str">
        <f t="shared" si="2"/>
        <v># 192</v>
      </c>
      <c r="H9" s="42" t="str">
        <f t="shared" si="2"/>
        <v># 193</v>
      </c>
      <c r="I9" s="43" t="s">
        <v>0</v>
      </c>
    </row>
    <row r="10" spans="1:9" ht="16.899999999999999" customHeight="1">
      <c r="A10" s="44"/>
      <c r="B10" s="249"/>
      <c r="C10" s="250"/>
      <c r="D10" s="250"/>
      <c r="E10" s="250"/>
      <c r="F10" s="251"/>
      <c r="G10" s="249"/>
      <c r="H10" s="252"/>
      <c r="I10" s="29"/>
    </row>
    <row r="11" spans="1:9" ht="16.899999999999999" customHeight="1">
      <c r="A11" s="30">
        <v>30</v>
      </c>
      <c r="B11" s="253"/>
      <c r="C11" s="253"/>
      <c r="D11" s="253"/>
      <c r="E11" s="253"/>
      <c r="F11" s="253"/>
      <c r="G11" s="363" t="s">
        <v>34</v>
      </c>
      <c r="H11" s="364"/>
      <c r="I11" s="35">
        <v>30</v>
      </c>
    </row>
    <row r="12" spans="1:9" ht="16.899999999999999" customHeight="1">
      <c r="A12" s="45"/>
      <c r="B12" s="360" t="s">
        <v>121</v>
      </c>
      <c r="C12" s="361"/>
      <c r="D12" s="361"/>
      <c r="E12" s="361"/>
      <c r="F12" s="362"/>
      <c r="G12" s="254"/>
      <c r="H12" s="255"/>
      <c r="I12" s="41"/>
    </row>
    <row r="13" spans="1:9" s="20" customFormat="1" ht="16.899999999999999" customHeight="1" thickBot="1">
      <c r="A13" s="46" t="s">
        <v>1</v>
      </c>
      <c r="B13" s="256"/>
      <c r="C13" s="257"/>
      <c r="D13" s="257"/>
      <c r="E13" s="257"/>
      <c r="F13" s="258"/>
      <c r="G13" s="259"/>
      <c r="H13" s="260"/>
      <c r="I13" s="43" t="s">
        <v>1</v>
      </c>
    </row>
    <row r="14" spans="1:9" ht="16.899999999999999" customHeight="1">
      <c r="A14" s="47"/>
      <c r="B14" s="48">
        <v>800548366</v>
      </c>
      <c r="C14" s="48"/>
      <c r="D14" s="48"/>
      <c r="E14" s="48"/>
      <c r="F14" s="48"/>
      <c r="G14" s="48"/>
      <c r="H14" s="49"/>
      <c r="I14" s="50"/>
    </row>
    <row r="15" spans="1:9" ht="16.899999999999999" customHeight="1">
      <c r="A15" s="51" t="s">
        <v>2</v>
      </c>
      <c r="B15" s="52"/>
      <c r="C15" s="53"/>
      <c r="D15" s="53"/>
      <c r="E15" s="53" t="s">
        <v>98</v>
      </c>
      <c r="F15" s="53"/>
      <c r="G15" s="53"/>
      <c r="H15" s="54"/>
      <c r="I15" s="55" t="s">
        <v>2</v>
      </c>
    </row>
    <row r="16" spans="1:9" ht="16.899999999999999" customHeight="1">
      <c r="A16" s="56"/>
      <c r="B16" s="52" t="s">
        <v>133</v>
      </c>
      <c r="C16" s="57" t="str">
        <f t="shared" ref="C16:F16" si="3">"# " &amp; VALUE(RIGHT(B16,2)+1)</f>
        <v># 20</v>
      </c>
      <c r="D16" s="57" t="str">
        <f t="shared" ref="D16" si="4">"# " &amp; VALUE(RIGHT(C16,2)+1)</f>
        <v># 21</v>
      </c>
      <c r="E16" s="57" t="str">
        <f t="shared" ref="E16" si="5">"# " &amp; VALUE(RIGHT(D16,2)+1)</f>
        <v># 22</v>
      </c>
      <c r="F16" s="57" t="str">
        <f t="shared" si="3"/>
        <v># 23</v>
      </c>
      <c r="G16" s="57" t="str">
        <f t="shared" ref="G16" si="6">"# " &amp; VALUE(RIGHT(F16,2)+1)</f>
        <v># 24</v>
      </c>
      <c r="H16" s="58" t="str">
        <f t="shared" ref="H16" si="7">"# " &amp; VALUE(RIGHT(G16,2)+1)</f>
        <v># 25</v>
      </c>
      <c r="I16" s="59"/>
    </row>
    <row r="17" spans="1:9" s="20" customFormat="1" ht="16.899999999999999" customHeight="1" thickBot="1">
      <c r="A17" s="46" t="s">
        <v>3</v>
      </c>
      <c r="B17" s="60" t="s">
        <v>24</v>
      </c>
      <c r="C17" s="61"/>
      <c r="D17" s="61"/>
      <c r="E17" s="61"/>
      <c r="F17" s="61"/>
      <c r="G17" s="61"/>
      <c r="H17" s="62"/>
      <c r="I17" s="43" t="s">
        <v>16</v>
      </c>
    </row>
    <row r="18" spans="1:9" s="20" customFormat="1" ht="16.899999999999999" customHeight="1">
      <c r="A18" s="46"/>
      <c r="B18" s="37" t="s">
        <v>17</v>
      </c>
      <c r="C18" s="38"/>
      <c r="D18" s="38"/>
      <c r="E18" s="38" t="s">
        <v>35</v>
      </c>
      <c r="F18" s="63"/>
      <c r="G18" s="64" t="s">
        <v>92</v>
      </c>
      <c r="H18" s="65" t="s">
        <v>117</v>
      </c>
      <c r="I18" s="66"/>
    </row>
    <row r="19" spans="1:9" ht="16.899999999999999" customHeight="1">
      <c r="A19" s="67" t="s">
        <v>2</v>
      </c>
      <c r="B19" s="31" t="s">
        <v>191</v>
      </c>
      <c r="C19" s="68" t="str">
        <f t="shared" ref="C19:F19" si="8">B76</f>
        <v># 2592</v>
      </c>
      <c r="D19" s="68" t="str">
        <f t="shared" si="8"/>
        <v># 2593</v>
      </c>
      <c r="E19" s="68" t="str">
        <f t="shared" si="8"/>
        <v># 2594</v>
      </c>
      <c r="F19" s="69" t="str">
        <f t="shared" si="8"/>
        <v># 2595</v>
      </c>
      <c r="G19" s="33" t="s">
        <v>99</v>
      </c>
      <c r="H19" s="34" t="s">
        <v>141</v>
      </c>
      <c r="I19" s="55" t="s">
        <v>2</v>
      </c>
    </row>
    <row r="20" spans="1:9" ht="16.899999999999999" customHeight="1">
      <c r="A20" s="70"/>
      <c r="B20" s="261" t="s">
        <v>53</v>
      </c>
      <c r="C20" s="262"/>
      <c r="D20" s="262"/>
      <c r="E20" s="262" t="s">
        <v>46</v>
      </c>
      <c r="F20" s="262"/>
      <c r="G20" s="263"/>
      <c r="H20" s="263"/>
      <c r="I20" s="71"/>
    </row>
    <row r="21" spans="1:9" s="20" customFormat="1" ht="16.899999999999999" customHeight="1" thickBot="1">
      <c r="A21" s="15" t="s">
        <v>4</v>
      </c>
      <c r="B21" s="264" t="s">
        <v>134</v>
      </c>
      <c r="C21" s="262" t="str">
        <f t="shared" ref="C21:D21" si="9">"# " &amp; VALUE(RIGHT(B21,4)+1)</f>
        <v># 1384</v>
      </c>
      <c r="D21" s="265" t="str">
        <f t="shared" si="9"/>
        <v># 1385</v>
      </c>
      <c r="E21" s="265" t="str">
        <f t="shared" ref="E21:H21" si="10">"# " &amp; VALUE(RIGHT(D21,4)+1)</f>
        <v># 1386</v>
      </c>
      <c r="F21" s="262" t="str">
        <f t="shared" si="10"/>
        <v># 1387</v>
      </c>
      <c r="G21" s="262" t="str">
        <f t="shared" si="10"/>
        <v># 1388</v>
      </c>
      <c r="H21" s="262" t="str">
        <f t="shared" si="10"/>
        <v># 1389</v>
      </c>
      <c r="I21" s="43" t="s">
        <v>4</v>
      </c>
    </row>
    <row r="22" spans="1:9" ht="16.899999999999999" customHeight="1">
      <c r="A22" s="72"/>
      <c r="B22" s="73"/>
      <c r="C22" s="38"/>
      <c r="D22" s="74" t="str">
        <f>D90</f>
        <v>食好D Eat Better Live Better (15 EPI)</v>
      </c>
      <c r="E22" s="38"/>
      <c r="F22" s="63"/>
      <c r="G22" s="37">
        <v>800541970</v>
      </c>
      <c r="H22" s="75"/>
      <c r="I22" s="76"/>
    </row>
    <row r="23" spans="1:9" ht="16.899999999999999" customHeight="1">
      <c r="A23" s="77" t="s">
        <v>2</v>
      </c>
      <c r="B23" s="31" t="s">
        <v>86</v>
      </c>
      <c r="C23" s="68" t="str">
        <f>B91</f>
        <v># 6</v>
      </c>
      <c r="D23" s="68" t="str">
        <f>"# " &amp; VALUE(RIGHT(C23,2)+1)</f>
        <v># 7</v>
      </c>
      <c r="E23" s="68" t="str">
        <f>"# " &amp; VALUE(RIGHT(D23,2)+1)</f>
        <v># 8</v>
      </c>
      <c r="F23" s="69" t="str">
        <f>"# " &amp; VALUE(RIGHT(E23,2)+1)</f>
        <v># 9</v>
      </c>
      <c r="G23" s="78"/>
      <c r="H23" s="79"/>
      <c r="I23" s="80" t="s">
        <v>2</v>
      </c>
    </row>
    <row r="24" spans="1:9" ht="16.899999999999999" customHeight="1">
      <c r="A24" s="81"/>
      <c r="B24" s="82" t="s">
        <v>17</v>
      </c>
      <c r="C24" s="83"/>
      <c r="D24" s="84" t="s">
        <v>72</v>
      </c>
      <c r="E24" s="84"/>
      <c r="F24" s="85"/>
      <c r="G24" s="78"/>
      <c r="H24" s="79"/>
      <c r="I24" s="86"/>
    </row>
    <row r="25" spans="1:9" ht="16.899999999999999" customHeight="1">
      <c r="A25" s="81"/>
      <c r="B25" s="87" t="s">
        <v>17</v>
      </c>
      <c r="C25" s="88" t="s">
        <v>17</v>
      </c>
      <c r="D25" s="89" t="s">
        <v>17</v>
      </c>
      <c r="E25" s="89" t="s">
        <v>17</v>
      </c>
      <c r="F25" s="89" t="s">
        <v>17</v>
      </c>
      <c r="G25" s="356" t="s">
        <v>80</v>
      </c>
      <c r="H25" s="365"/>
      <c r="I25" s="86"/>
    </row>
    <row r="26" spans="1:9" ht="16.899999999999999" customHeight="1">
      <c r="A26" s="81"/>
      <c r="B26" s="58" t="str">
        <f>LEFT($H$35,5) &amp; " # " &amp; VALUE(RIGHT($H$35,3)-1)</f>
        <v>新聞掏寶  # 257</v>
      </c>
      <c r="C26" s="58" t="str">
        <f>B70</f>
        <v>美食新聞報道 # 102</v>
      </c>
      <c r="D26" s="78" t="str">
        <f>C70</f>
        <v>美食新聞報道 # 103</v>
      </c>
      <c r="E26" s="78" t="str">
        <f>D70</f>
        <v>美食新聞報道 (*港台篇) # 8</v>
      </c>
      <c r="F26" s="78" t="str">
        <f>E70</f>
        <v>冲遊泰國10 #4</v>
      </c>
      <c r="G26" s="354" t="s">
        <v>81</v>
      </c>
      <c r="H26" s="355"/>
      <c r="I26" s="86"/>
    </row>
    <row r="27" spans="1:9" s="20" customFormat="1" ht="16.899999999999999" customHeight="1" thickBot="1">
      <c r="A27" s="90" t="s">
        <v>5</v>
      </c>
      <c r="B27" s="69"/>
      <c r="C27" s="58"/>
      <c r="D27" s="33"/>
      <c r="E27" s="33"/>
      <c r="F27" s="33"/>
      <c r="G27" s="78" t="s">
        <v>135</v>
      </c>
      <c r="H27" s="57" t="s">
        <v>136</v>
      </c>
      <c r="I27" s="91" t="s">
        <v>5</v>
      </c>
    </row>
    <row r="28" spans="1:9" ht="16.899999999999999" customHeight="1">
      <c r="A28" s="81"/>
      <c r="B28" s="92" t="s">
        <v>17</v>
      </c>
      <c r="C28" s="38"/>
      <c r="D28" s="39"/>
      <c r="E28" s="39"/>
      <c r="F28" s="93"/>
      <c r="G28" s="94"/>
      <c r="H28" s="79"/>
      <c r="I28" s="95"/>
    </row>
    <row r="29" spans="1:9" ht="16.899999999999999" customHeight="1">
      <c r="A29" s="96" t="s">
        <v>2</v>
      </c>
      <c r="B29" s="97"/>
      <c r="C29" s="98"/>
      <c r="D29" s="98" t="s">
        <v>122</v>
      </c>
      <c r="E29" s="98"/>
      <c r="F29" s="58"/>
      <c r="G29" s="99"/>
      <c r="H29" s="100"/>
      <c r="I29" s="80" t="s">
        <v>2</v>
      </c>
    </row>
    <row r="30" spans="1:9" ht="16.899999999999999" customHeight="1">
      <c r="A30" s="81"/>
      <c r="B30" s="52" t="s">
        <v>152</v>
      </c>
      <c r="C30" s="57" t="str">
        <f>"# " &amp; VALUE(RIGHT(C80,2)-1)</f>
        <v># 11</v>
      </c>
      <c r="D30" s="57" t="str">
        <f>"# " &amp; VALUE(RIGHT(D80,2)-1)</f>
        <v># 12</v>
      </c>
      <c r="E30" s="57" t="str">
        <f>"# " &amp; VALUE(RIGHT(E80,2)-1)</f>
        <v># 13</v>
      </c>
      <c r="F30" s="58" t="str">
        <f>E80</f>
        <v># 14</v>
      </c>
      <c r="G30" s="78"/>
      <c r="H30" s="79"/>
      <c r="I30" s="86"/>
    </row>
    <row r="31" spans="1:9" s="20" customFormat="1" ht="16.899999999999999" customHeight="1" thickBot="1">
      <c r="A31" s="90" t="s">
        <v>6</v>
      </c>
      <c r="B31" s="31"/>
      <c r="C31" s="68"/>
      <c r="D31" s="68"/>
      <c r="E31" s="68"/>
      <c r="F31" s="69"/>
      <c r="G31" s="101" t="s">
        <v>24</v>
      </c>
      <c r="H31" s="102"/>
      <c r="I31" s="103" t="s">
        <v>6</v>
      </c>
    </row>
    <row r="32" spans="1:9" ht="16.899999999999999" customHeight="1">
      <c r="A32" s="104"/>
      <c r="B32" s="92" t="s">
        <v>17</v>
      </c>
      <c r="C32" s="6"/>
      <c r="D32" s="38"/>
      <c r="E32" s="39" t="str">
        <f>$E$73</f>
        <v>東張西望  Scoop 2025</v>
      </c>
      <c r="F32" s="38"/>
      <c r="G32" s="6"/>
      <c r="H32" s="105"/>
      <c r="I32" s="71"/>
    </row>
    <row r="33" spans="1:9" ht="16.899999999999999" customHeight="1">
      <c r="A33" s="96" t="s">
        <v>2</v>
      </c>
      <c r="B33" s="68" t="str">
        <f>B9</f>
        <v># 187</v>
      </c>
      <c r="C33" s="68" t="str">
        <f>B74</f>
        <v># 188</v>
      </c>
      <c r="D33" s="68" t="str">
        <f>D9</f>
        <v># 189</v>
      </c>
      <c r="E33" s="68" t="str">
        <f>E9</f>
        <v># 190</v>
      </c>
      <c r="F33" s="68" t="str">
        <f>F9</f>
        <v># 191</v>
      </c>
      <c r="G33" s="68" t="str">
        <f>"# " &amp; VALUE(RIGHT(F33,3)+1)</f>
        <v># 192</v>
      </c>
      <c r="H33" s="68" t="str">
        <f>"# " &amp; VALUE(RIGHT(G33,3)+1)</f>
        <v># 193</v>
      </c>
      <c r="I33" s="55" t="s">
        <v>2</v>
      </c>
    </row>
    <row r="34" spans="1:9" ht="16.899999999999999" customHeight="1">
      <c r="A34" s="81"/>
      <c r="B34" s="92" t="s">
        <v>17</v>
      </c>
      <c r="C34" s="38"/>
      <c r="D34" s="57" t="s">
        <v>64</v>
      </c>
      <c r="E34" s="57"/>
      <c r="F34" s="57"/>
      <c r="G34" s="106" t="s">
        <v>20</v>
      </c>
      <c r="H34" s="315" t="s">
        <v>25</v>
      </c>
      <c r="I34" s="107"/>
    </row>
    <row r="35" spans="1:9" ht="16.899999999999999" customHeight="1">
      <c r="A35" s="81"/>
      <c r="B35" s="57" t="s">
        <v>155</v>
      </c>
      <c r="C35" s="57" t="str">
        <f>B61</f>
        <v># 1911</v>
      </c>
      <c r="D35" s="57" t="str">
        <f>C61</f>
        <v># 1912</v>
      </c>
      <c r="E35" s="57" t="str">
        <f>D61</f>
        <v># 1913</v>
      </c>
      <c r="F35" s="57" t="str">
        <f>E61</f>
        <v># 1914</v>
      </c>
      <c r="G35" s="108" t="s">
        <v>114</v>
      </c>
      <c r="H35" s="316" t="s">
        <v>163</v>
      </c>
      <c r="I35" s="107"/>
    </row>
    <row r="36" spans="1:9" s="20" customFormat="1" ht="16.899999999999999" customHeight="1" thickBot="1">
      <c r="A36" s="90" t="s">
        <v>7</v>
      </c>
      <c r="B36" s="57"/>
      <c r="C36" s="57"/>
      <c r="D36" s="68"/>
      <c r="E36" s="68"/>
      <c r="F36" s="110">
        <v>1255</v>
      </c>
      <c r="G36" s="32"/>
      <c r="H36" s="317" t="s">
        <v>26</v>
      </c>
      <c r="I36" s="14" t="s">
        <v>7</v>
      </c>
    </row>
    <row r="37" spans="1:9" ht="16.899999999999999" customHeight="1">
      <c r="A37" s="112"/>
      <c r="B37" s="92" t="s">
        <v>17</v>
      </c>
      <c r="C37" s="39"/>
      <c r="D37" s="39"/>
      <c r="E37" s="39" t="s">
        <v>46</v>
      </c>
      <c r="F37" s="93"/>
      <c r="G37" s="113" t="s">
        <v>96</v>
      </c>
      <c r="H37" s="114" t="s">
        <v>91</v>
      </c>
      <c r="I37" s="115"/>
    </row>
    <row r="38" spans="1:9" ht="16.899999999999999" customHeight="1">
      <c r="A38" s="70"/>
      <c r="B38" s="57" t="str">
        <f>B21</f>
        <v># 1383</v>
      </c>
      <c r="C38" s="57" t="str">
        <f>C21</f>
        <v># 1384</v>
      </c>
      <c r="D38" s="57" t="str">
        <f t="shared" ref="D38:F38" si="11">"# " &amp; VALUE(RIGHT(C38,4)+1)</f>
        <v># 1385</v>
      </c>
      <c r="E38" s="57" t="str">
        <f t="shared" ref="E38" si="12">"# " &amp; VALUE(RIGHT(D38,4)+1)</f>
        <v># 1386</v>
      </c>
      <c r="F38" s="58" t="str">
        <f t="shared" si="11"/>
        <v># 1387</v>
      </c>
      <c r="G38" s="108" t="s">
        <v>165</v>
      </c>
      <c r="I38" s="107"/>
    </row>
    <row r="39" spans="1:9" ht="16.899999999999999" customHeight="1">
      <c r="A39" s="51" t="s">
        <v>2</v>
      </c>
      <c r="B39" s="68"/>
      <c r="C39" s="68"/>
      <c r="D39" s="68"/>
      <c r="E39" s="68"/>
      <c r="F39" s="116">
        <v>1320</v>
      </c>
      <c r="G39" s="117" t="s">
        <v>95</v>
      </c>
      <c r="H39" s="118" t="s">
        <v>164</v>
      </c>
      <c r="I39" s="119" t="s">
        <v>2</v>
      </c>
    </row>
    <row r="40" spans="1:9" ht="16.899999999999999" customHeight="1">
      <c r="A40" s="120"/>
      <c r="B40" s="266" t="s">
        <v>52</v>
      </c>
      <c r="C40" s="267"/>
      <c r="D40" s="253"/>
      <c r="E40" s="263"/>
      <c r="F40" s="263"/>
      <c r="G40" s="272" t="s">
        <v>50</v>
      </c>
      <c r="H40" s="121" t="s">
        <v>90</v>
      </c>
      <c r="I40" s="107"/>
    </row>
    <row r="41" spans="1:9" ht="16.899999999999999" customHeight="1" thickBot="1">
      <c r="A41" s="70"/>
      <c r="B41" s="268"/>
      <c r="C41" s="262"/>
      <c r="D41" s="269" t="s">
        <v>61</v>
      </c>
      <c r="E41" s="262"/>
      <c r="F41" s="262"/>
      <c r="G41" s="314" t="s">
        <v>166</v>
      </c>
      <c r="H41" s="121"/>
      <c r="I41" s="107"/>
    </row>
    <row r="42" spans="1:9" s="20" customFormat="1" ht="16.899999999999999" customHeight="1" thickBot="1">
      <c r="A42" s="123" t="s">
        <v>8</v>
      </c>
      <c r="B42" s="268" t="s">
        <v>137</v>
      </c>
      <c r="C42" s="262" t="str">
        <f>"# " &amp; VALUE(RIGHT(B42,4)+1)</f>
        <v># 1757</v>
      </c>
      <c r="D42" s="262" t="str">
        <f>"# " &amp; VALUE(RIGHT(C42,4)+1)</f>
        <v># 1758</v>
      </c>
      <c r="E42" s="262" t="str">
        <f>"# " &amp; VALUE(RIGHT(D42,4)+1)</f>
        <v># 1759</v>
      </c>
      <c r="F42" s="262" t="str">
        <f>"# " &amp; VALUE(RIGHT(E42,4)+1)</f>
        <v># 1760</v>
      </c>
      <c r="G42" s="313" t="s">
        <v>21</v>
      </c>
      <c r="H42" s="124"/>
      <c r="I42" s="14" t="s">
        <v>8</v>
      </c>
    </row>
    <row r="43" spans="1:9" ht="16.899999999999999" customHeight="1">
      <c r="A43" s="104"/>
      <c r="B43" s="268"/>
      <c r="C43" s="262"/>
      <c r="D43" s="262"/>
      <c r="E43" s="262"/>
      <c r="F43" s="270">
        <v>1405</v>
      </c>
      <c r="G43" s="113" t="s">
        <v>66</v>
      </c>
      <c r="H43" s="40"/>
      <c r="I43" s="95"/>
    </row>
    <row r="44" spans="1:9" ht="16.899999999999999" customHeight="1">
      <c r="A44" s="81"/>
      <c r="B44" s="37" t="s">
        <v>17</v>
      </c>
      <c r="C44" s="38"/>
      <c r="D44" s="38"/>
      <c r="E44" s="38" t="s">
        <v>35</v>
      </c>
      <c r="F44" s="38"/>
      <c r="G44" s="356" t="s">
        <v>120</v>
      </c>
      <c r="H44" s="357"/>
      <c r="I44" s="86"/>
    </row>
    <row r="45" spans="1:9" ht="16.899999999999999" customHeight="1">
      <c r="A45" s="125" t="s">
        <v>2</v>
      </c>
      <c r="B45" s="33" t="str">
        <f>B19</f>
        <v># 2591</v>
      </c>
      <c r="C45" s="57" t="str">
        <f>C19</f>
        <v># 2592</v>
      </c>
      <c r="D45" s="57" t="str">
        <f>C76</f>
        <v># 2593</v>
      </c>
      <c r="E45" s="57" t="str">
        <f>D76</f>
        <v># 2594</v>
      </c>
      <c r="F45" s="57" t="str">
        <f>E76</f>
        <v># 2595</v>
      </c>
      <c r="G45" s="32" t="s">
        <v>167</v>
      </c>
      <c r="H45" s="111" t="s">
        <v>168</v>
      </c>
      <c r="I45" s="80" t="s">
        <v>2</v>
      </c>
    </row>
    <row r="46" spans="1:9" ht="16.899999999999999" customHeight="1">
      <c r="A46" s="126"/>
      <c r="B46" s="92" t="s">
        <v>17</v>
      </c>
      <c r="C46" s="39"/>
      <c r="D46" s="39"/>
      <c r="E46" s="39"/>
      <c r="F46" s="39"/>
      <c r="G46" s="106" t="s">
        <v>20</v>
      </c>
      <c r="H46" s="127" t="s">
        <v>23</v>
      </c>
      <c r="I46" s="128"/>
    </row>
    <row r="47" spans="1:9" s="20" customFormat="1" ht="16.899999999999999" customHeight="1" thickBot="1">
      <c r="A47" s="129">
        <v>1500</v>
      </c>
      <c r="B47" s="130"/>
      <c r="C47" s="131"/>
      <c r="D47" s="131" t="s">
        <v>123</v>
      </c>
      <c r="E47" s="131"/>
      <c r="F47" s="57"/>
      <c r="G47" s="132" t="s">
        <v>112</v>
      </c>
      <c r="H47" s="133" t="str">
        <f>G75</f>
        <v>一條麻甩在汕頭 # 13</v>
      </c>
      <c r="I47" s="134">
        <v>1500</v>
      </c>
    </row>
    <row r="48" spans="1:9" ht="16.899999999999999" customHeight="1">
      <c r="A48" s="135"/>
      <c r="B48" s="52" t="s">
        <v>142</v>
      </c>
      <c r="C48" s="57" t="str">
        <f>B86</f>
        <v># 5</v>
      </c>
      <c r="D48" s="57" t="str">
        <f>C86</f>
        <v># 6</v>
      </c>
      <c r="E48" s="57" t="str">
        <f>D86</f>
        <v># 7</v>
      </c>
      <c r="F48" s="57" t="str">
        <f>E86</f>
        <v># 8</v>
      </c>
      <c r="G48" s="136"/>
      <c r="H48" s="127" t="s">
        <v>23</v>
      </c>
      <c r="I48" s="137"/>
    </row>
    <row r="49" spans="1:9" ht="16.899999999999999" customHeight="1">
      <c r="A49" s="138">
        <v>30</v>
      </c>
      <c r="B49" s="31"/>
      <c r="C49" s="68"/>
      <c r="D49" s="68"/>
      <c r="E49" s="68"/>
      <c r="F49" s="68"/>
      <c r="G49" s="139"/>
      <c r="H49" s="140"/>
      <c r="I49" s="80" t="s">
        <v>2</v>
      </c>
    </row>
    <row r="50" spans="1:9" ht="16.899999999999999" customHeight="1">
      <c r="A50" s="126"/>
      <c r="B50" s="82" t="s">
        <v>17</v>
      </c>
      <c r="C50" s="141"/>
      <c r="D50" s="142" t="s">
        <v>72</v>
      </c>
      <c r="E50" s="84"/>
      <c r="F50" s="84"/>
      <c r="G50" s="106" t="s">
        <v>20</v>
      </c>
      <c r="H50" s="143"/>
      <c r="I50" s="86"/>
    </row>
    <row r="51" spans="1:9" ht="16.899999999999999" customHeight="1">
      <c r="A51" s="126"/>
      <c r="B51" s="73"/>
      <c r="C51" s="39"/>
      <c r="D51" s="74" t="str">
        <f>D22</f>
        <v>食好D Eat Better Live Better (15 EPI)</v>
      </c>
      <c r="E51" s="38"/>
      <c r="F51" s="38"/>
      <c r="G51" s="144"/>
      <c r="H51" s="122"/>
      <c r="I51" s="86"/>
    </row>
    <row r="52" spans="1:9" s="20" customFormat="1" ht="16.899999999999999" customHeight="1" thickBot="1">
      <c r="A52" s="129">
        <v>1600</v>
      </c>
      <c r="B52" s="31" t="str">
        <f>B23</f>
        <v># 5</v>
      </c>
      <c r="C52" s="68" t="str">
        <f>C23</f>
        <v># 6</v>
      </c>
      <c r="D52" s="68" t="str">
        <f>"# " &amp; VALUE(RIGHT(C52,2)+1)</f>
        <v># 7</v>
      </c>
      <c r="E52" s="68" t="str">
        <f>"# " &amp; VALUE(RIGHT(D52,2)+1)</f>
        <v># 8</v>
      </c>
      <c r="F52" s="68" t="str">
        <f>"# " &amp; VALUE(RIGHT(E52,2)+1)</f>
        <v># 9</v>
      </c>
      <c r="G52" s="145" t="s">
        <v>113</v>
      </c>
      <c r="H52" s="58"/>
      <c r="I52" s="134">
        <v>1600</v>
      </c>
    </row>
    <row r="53" spans="1:9" ht="16.899999999999999" customHeight="1">
      <c r="A53" s="21"/>
      <c r="B53" s="146" t="s">
        <v>83</v>
      </c>
      <c r="C53" s="89" t="s">
        <v>76</v>
      </c>
      <c r="D53" s="23" t="s">
        <v>78</v>
      </c>
      <c r="E53" s="88" t="s">
        <v>106</v>
      </c>
      <c r="F53" s="89" t="s">
        <v>85</v>
      </c>
      <c r="G53" s="147"/>
      <c r="H53" s="148" t="str">
        <f>G81</f>
        <v xml:space="preserve">絕色武器 </v>
      </c>
      <c r="I53" s="76"/>
    </row>
    <row r="54" spans="1:9" ht="16.899999999999999" customHeight="1">
      <c r="A54" s="44"/>
      <c r="B54" s="149" t="s">
        <v>82</v>
      </c>
      <c r="C54" s="150" t="s">
        <v>75</v>
      </c>
      <c r="D54" s="151" t="s">
        <v>77</v>
      </c>
      <c r="E54" s="152" t="s">
        <v>105</v>
      </c>
      <c r="F54" s="153" t="s">
        <v>84</v>
      </c>
      <c r="G54" s="154"/>
      <c r="H54" s="155"/>
      <c r="I54" s="156"/>
    </row>
    <row r="55" spans="1:9" ht="16.899999999999999" customHeight="1">
      <c r="A55" s="30">
        <v>30</v>
      </c>
      <c r="B55" s="31" t="s">
        <v>139</v>
      </c>
      <c r="C55" s="33" t="s">
        <v>140</v>
      </c>
      <c r="D55" s="78" t="s">
        <v>107</v>
      </c>
      <c r="E55" s="78" t="s">
        <v>141</v>
      </c>
      <c r="F55" s="78" t="s">
        <v>104</v>
      </c>
      <c r="G55" s="157"/>
      <c r="H55" s="155"/>
      <c r="I55" s="158">
        <v>30</v>
      </c>
    </row>
    <row r="56" spans="1:9" ht="16.899999999999999" customHeight="1">
      <c r="A56" s="44"/>
      <c r="B56" s="159" t="s">
        <v>20</v>
      </c>
      <c r="C56" s="160" t="s">
        <v>88</v>
      </c>
      <c r="D56" s="37" t="s">
        <v>109</v>
      </c>
      <c r="E56" s="38"/>
      <c r="F56" s="63"/>
      <c r="G56" s="106" t="s">
        <v>20</v>
      </c>
      <c r="H56" s="161"/>
      <c r="I56" s="128"/>
    </row>
    <row r="57" spans="1:9" ht="16.899999999999999" customHeight="1">
      <c r="A57" s="44"/>
      <c r="B57" s="108" t="s">
        <v>114</v>
      </c>
      <c r="C57" s="57" t="s">
        <v>87</v>
      </c>
      <c r="D57" s="78"/>
      <c r="E57" s="152" t="s">
        <v>108</v>
      </c>
      <c r="F57" s="162"/>
      <c r="G57" s="108" t="str">
        <f>G38</f>
        <v>諸朋好友  # 5</v>
      </c>
      <c r="H57" s="143"/>
      <c r="I57" s="128"/>
    </row>
    <row r="58" spans="1:9" s="20" customFormat="1" ht="16.899999999999999" customHeight="1" thickBot="1">
      <c r="A58" s="163">
        <v>1700</v>
      </c>
      <c r="B58" s="164"/>
      <c r="C58" s="68" t="s">
        <v>99</v>
      </c>
      <c r="D58" s="33" t="s">
        <v>142</v>
      </c>
      <c r="E58" s="68" t="str">
        <f>"# " &amp; VALUE(RIGHT(D58,2)+1)</f>
        <v># 5</v>
      </c>
      <c r="F58" s="69" t="str">
        <f>"# " &amp; VALUE(RIGHT(E58,2)+1)</f>
        <v># 6</v>
      </c>
      <c r="G58" s="165"/>
      <c r="H58" s="166"/>
      <c r="I58" s="134">
        <v>1700</v>
      </c>
    </row>
    <row r="59" spans="1:9" ht="16.899999999999999" customHeight="1">
      <c r="A59" s="72"/>
      <c r="B59" s="38" t="s">
        <v>57</v>
      </c>
      <c r="C59" s="167"/>
      <c r="D59" s="88"/>
      <c r="E59" s="88"/>
      <c r="F59" s="168"/>
      <c r="G59" s="106" t="s">
        <v>20</v>
      </c>
      <c r="H59" s="127" t="s">
        <v>23</v>
      </c>
      <c r="I59" s="76"/>
    </row>
    <row r="60" spans="1:9" ht="16.899999999999999" customHeight="1">
      <c r="A60" s="126"/>
      <c r="B60" s="88"/>
      <c r="C60" s="57"/>
      <c r="D60" s="169" t="s">
        <v>56</v>
      </c>
      <c r="E60" s="6"/>
      <c r="F60" s="155"/>
      <c r="G60" s="170" t="s">
        <v>126</v>
      </c>
      <c r="H60" s="109" t="str">
        <f>H35</f>
        <v>新聞掏寶 # 258</v>
      </c>
      <c r="I60" s="128"/>
    </row>
    <row r="61" spans="1:9" ht="16.899999999999999" customHeight="1">
      <c r="A61" s="138">
        <v>30</v>
      </c>
      <c r="B61" s="68" t="s">
        <v>143</v>
      </c>
      <c r="C61" s="68" t="str">
        <f>"# " &amp; VALUE(RIGHT(B61,4)+1)</f>
        <v># 1912</v>
      </c>
      <c r="D61" s="68" t="str">
        <f>"# " &amp; VALUE(RIGHT(C61,4)+1)</f>
        <v># 1913</v>
      </c>
      <c r="E61" s="57" t="str">
        <f>"# " &amp; VALUE(RIGHT(D61,4)+1)</f>
        <v># 1914</v>
      </c>
      <c r="F61" s="69" t="str">
        <f>"# " &amp; VALUE(RIGHT(E61,4)+1)</f>
        <v># 1915</v>
      </c>
      <c r="G61" s="171"/>
      <c r="H61" s="172"/>
      <c r="I61" s="158">
        <v>30</v>
      </c>
    </row>
    <row r="62" spans="1:9" ht="16.899999999999999" customHeight="1">
      <c r="A62" s="173"/>
      <c r="B62" s="92" t="s">
        <v>100</v>
      </c>
      <c r="C62" s="75"/>
      <c r="D62" s="75"/>
      <c r="E62" s="75"/>
      <c r="F62" s="75"/>
      <c r="G62" s="174">
        <v>1745</v>
      </c>
      <c r="H62" s="288" t="s">
        <v>49</v>
      </c>
      <c r="I62" s="128"/>
    </row>
    <row r="63" spans="1:9" ht="16.899999999999999" customHeight="1">
      <c r="A63" s="126"/>
      <c r="B63" s="22"/>
      <c r="C63" s="88"/>
      <c r="D63" s="175" t="s">
        <v>144</v>
      </c>
      <c r="E63" s="169"/>
      <c r="F63" s="176"/>
      <c r="G63" s="106" t="s">
        <v>20</v>
      </c>
      <c r="H63" s="269" t="s">
        <v>178</v>
      </c>
      <c r="I63" s="128"/>
    </row>
    <row r="64" spans="1:9" s="20" customFormat="1" ht="16.899999999999999" customHeight="1" thickBot="1">
      <c r="A64" s="129">
        <v>1800</v>
      </c>
      <c r="B64" s="52" t="s">
        <v>145</v>
      </c>
      <c r="C64" s="57" t="str">
        <f>"# " &amp; VALUE(RIGHT(B64,2)+1)</f>
        <v># 19</v>
      </c>
      <c r="D64" s="57" t="str">
        <f>"# " &amp; VALUE(RIGHT(C64,2)+1)</f>
        <v># 20</v>
      </c>
      <c r="E64" s="57" t="str">
        <f>"# " &amp; VALUE(RIGHT(D64,2)+1)</f>
        <v># 21</v>
      </c>
      <c r="F64" s="57" t="str">
        <f>"# " &amp; VALUE(RIGHT(E64,2)+1)</f>
        <v># 22</v>
      </c>
      <c r="G64" s="108" t="s">
        <v>110</v>
      </c>
      <c r="H64" s="317" t="s">
        <v>44</v>
      </c>
      <c r="I64" s="134">
        <v>1800</v>
      </c>
    </row>
    <row r="65" spans="1:9" ht="16.899999999999999" customHeight="1">
      <c r="A65" s="126"/>
      <c r="B65" s="52"/>
      <c r="C65" s="57"/>
      <c r="D65" s="57"/>
      <c r="E65" s="57"/>
      <c r="F65" s="58"/>
      <c r="G65" s="366" t="s">
        <v>116</v>
      </c>
      <c r="H65" s="367"/>
      <c r="I65" s="41"/>
    </row>
    <row r="66" spans="1:9" ht="16.899999999999999" customHeight="1" thickBot="1">
      <c r="A66" s="138">
        <v>30</v>
      </c>
      <c r="B66" s="177"/>
      <c r="C66" s="42"/>
      <c r="D66" s="42"/>
      <c r="E66" s="42"/>
      <c r="F66" s="178"/>
      <c r="G66" s="179" t="s">
        <v>169</v>
      </c>
      <c r="H66" s="180" t="s">
        <v>170</v>
      </c>
      <c r="I66" s="35">
        <v>30</v>
      </c>
    </row>
    <row r="67" spans="1:9" ht="16.899999999999999" customHeight="1">
      <c r="A67" s="126"/>
      <c r="B67" s="370" t="s">
        <v>74</v>
      </c>
      <c r="C67" s="361"/>
      <c r="D67" s="361"/>
      <c r="E67" s="361"/>
      <c r="F67" s="362"/>
      <c r="G67" s="371" t="s">
        <v>36</v>
      </c>
      <c r="H67" s="372"/>
      <c r="I67" s="41"/>
    </row>
    <row r="68" spans="1:9" s="20" customFormat="1" ht="12.65" customHeight="1" thickBot="1">
      <c r="A68" s="129">
        <v>1900</v>
      </c>
      <c r="B68" s="271"/>
      <c r="C68" s="271"/>
      <c r="D68" s="271"/>
      <c r="E68" s="271"/>
      <c r="F68" s="258">
        <v>1900</v>
      </c>
      <c r="G68" s="318"/>
      <c r="H68" s="319"/>
      <c r="I68" s="181">
        <v>1900</v>
      </c>
    </row>
    <row r="69" spans="1:9" s="20" customFormat="1" ht="16.899999999999999" customHeight="1">
      <c r="A69" s="163"/>
      <c r="B69" s="272" t="s">
        <v>58</v>
      </c>
      <c r="C69" s="272" t="s">
        <v>58</v>
      </c>
      <c r="D69" s="272" t="s">
        <v>79</v>
      </c>
      <c r="E69" s="273" t="s">
        <v>102</v>
      </c>
      <c r="F69" s="274" t="s">
        <v>59</v>
      </c>
      <c r="G69" s="320" t="s">
        <v>70</v>
      </c>
      <c r="H69" s="321" t="s">
        <v>127</v>
      </c>
      <c r="I69" s="137"/>
    </row>
    <row r="70" spans="1:9" s="20" customFormat="1" ht="16.899999999999999" customHeight="1">
      <c r="A70" s="163"/>
      <c r="B70" s="275" t="s">
        <v>146</v>
      </c>
      <c r="C70" s="275" t="s">
        <v>147</v>
      </c>
      <c r="D70" s="275" t="s">
        <v>148</v>
      </c>
      <c r="E70" s="276" t="s">
        <v>149</v>
      </c>
      <c r="F70" s="277" t="s">
        <v>150</v>
      </c>
      <c r="G70" s="322" t="s">
        <v>176</v>
      </c>
      <c r="H70" s="323" t="s">
        <v>177</v>
      </c>
      <c r="I70" s="183"/>
    </row>
    <row r="71" spans="1:9" s="20" customFormat="1" ht="16.899999999999999" customHeight="1">
      <c r="A71" s="44">
        <v>30</v>
      </c>
      <c r="B71" s="278" t="s">
        <v>60</v>
      </c>
      <c r="C71" s="278" t="s">
        <v>115</v>
      </c>
      <c r="D71" s="279" t="s">
        <v>89</v>
      </c>
      <c r="E71" s="280" t="s">
        <v>101</v>
      </c>
      <c r="F71" s="281" t="s">
        <v>73</v>
      </c>
      <c r="G71" s="324" t="s">
        <v>71</v>
      </c>
      <c r="H71" s="325" t="s">
        <v>128</v>
      </c>
      <c r="I71" s="128">
        <v>30</v>
      </c>
    </row>
    <row r="72" spans="1:9" s="20" customFormat="1" ht="16.899999999999999" customHeight="1">
      <c r="A72" s="44"/>
      <c r="B72" s="282">
        <v>800653411</v>
      </c>
      <c r="C72" s="283"/>
      <c r="D72" s="284" t="s">
        <v>72</v>
      </c>
      <c r="E72" s="284"/>
      <c r="F72" s="285">
        <v>1935</v>
      </c>
      <c r="G72" s="326"/>
      <c r="H72" s="327">
        <v>1935</v>
      </c>
      <c r="I72" s="128"/>
    </row>
    <row r="73" spans="1:9" ht="16.899999999999999" customHeight="1">
      <c r="A73" s="186"/>
      <c r="B73" s="286" t="s">
        <v>51</v>
      </c>
      <c r="C73" s="263"/>
      <c r="D73" s="263"/>
      <c r="E73" s="269" t="s">
        <v>43</v>
      </c>
      <c r="F73" s="263"/>
      <c r="G73" s="263"/>
      <c r="H73" s="263"/>
      <c r="I73" s="187"/>
    </row>
    <row r="74" spans="1:9" s="20" customFormat="1" ht="16.899999999999999" customHeight="1" thickBot="1">
      <c r="A74" s="163">
        <v>2000</v>
      </c>
      <c r="B74" s="268" t="s">
        <v>151</v>
      </c>
      <c r="C74" s="265" t="str">
        <f t="shared" ref="C74:H74" si="13">"# " &amp; VALUE(RIGHT(B74,3)+1)</f>
        <v># 189</v>
      </c>
      <c r="D74" s="265" t="str">
        <f t="shared" si="13"/>
        <v># 190</v>
      </c>
      <c r="E74" s="265" t="str">
        <f t="shared" si="13"/>
        <v># 191</v>
      </c>
      <c r="F74" s="265" t="str">
        <f t="shared" si="13"/>
        <v># 192</v>
      </c>
      <c r="G74" s="265" t="str">
        <f t="shared" si="13"/>
        <v># 193</v>
      </c>
      <c r="H74" s="265" t="str">
        <f t="shared" si="13"/>
        <v># 194</v>
      </c>
      <c r="I74" s="134">
        <v>2000</v>
      </c>
    </row>
    <row r="75" spans="1:9" s="20" customFormat="1" ht="16.899999999999999" customHeight="1">
      <c r="A75" s="188"/>
      <c r="B75" s="286" t="s">
        <v>68</v>
      </c>
      <c r="C75" s="287" t="s">
        <v>22</v>
      </c>
      <c r="D75" s="288"/>
      <c r="E75" s="288" t="s">
        <v>38</v>
      </c>
      <c r="F75" s="289"/>
      <c r="G75" s="328" t="s">
        <v>172</v>
      </c>
      <c r="H75" s="329" t="s">
        <v>192</v>
      </c>
      <c r="I75" s="189"/>
    </row>
    <row r="76" spans="1:9" ht="16.899999999999999" customHeight="1">
      <c r="A76" s="44">
        <v>30</v>
      </c>
      <c r="B76" s="268" t="s">
        <v>162</v>
      </c>
      <c r="C76" s="262" t="str">
        <f>"# " &amp; VALUE(RIGHT(B76,4)+1)</f>
        <v># 2593</v>
      </c>
      <c r="D76" s="262" t="str">
        <f>"# " &amp; VALUE(RIGHT(C76,4)+1)</f>
        <v># 2594</v>
      </c>
      <c r="E76" s="262" t="str">
        <f>"# " &amp; VALUE(RIGHT(D76,4)+1)</f>
        <v># 2595</v>
      </c>
      <c r="F76" s="262" t="str">
        <f>"# " &amp; VALUE(RIGHT(E76,4)+1)</f>
        <v># 2596</v>
      </c>
      <c r="G76" s="330" t="s">
        <v>171</v>
      </c>
      <c r="H76" s="331"/>
      <c r="I76" s="35">
        <v>30</v>
      </c>
    </row>
    <row r="77" spans="1:9" ht="16.899999999999999" customHeight="1">
      <c r="A77" s="36"/>
      <c r="B77" s="286" t="s">
        <v>125</v>
      </c>
      <c r="C77" s="290"/>
      <c r="D77" s="290"/>
      <c r="E77" s="290"/>
      <c r="F77" s="290"/>
      <c r="G77" s="309"/>
      <c r="H77" s="332" t="s">
        <v>181</v>
      </c>
      <c r="I77" s="191"/>
    </row>
    <row r="78" spans="1:9" ht="16.899999999999999" customHeight="1" thickBot="1">
      <c r="A78" s="44"/>
      <c r="B78" s="266"/>
      <c r="C78" s="262"/>
      <c r="D78" s="262"/>
      <c r="E78" s="262"/>
      <c r="F78" s="262"/>
      <c r="G78" s="333"/>
      <c r="H78" s="332" t="s">
        <v>103</v>
      </c>
      <c r="I78" s="41"/>
    </row>
    <row r="79" spans="1:9" s="20" customFormat="1" ht="16.899999999999999" customHeight="1" thickBot="1">
      <c r="A79" s="192">
        <v>2100</v>
      </c>
      <c r="B79" s="268"/>
      <c r="C79" s="291"/>
      <c r="D79" s="291" t="s">
        <v>122</v>
      </c>
      <c r="E79" s="262"/>
      <c r="F79" s="262"/>
      <c r="G79" s="310"/>
      <c r="H79" s="334"/>
      <c r="I79" s="181">
        <v>2100</v>
      </c>
    </row>
    <row r="80" spans="1:9" s="20" customFormat="1" ht="16.899999999999999" customHeight="1">
      <c r="A80" s="135"/>
      <c r="B80" s="262" t="s">
        <v>190</v>
      </c>
      <c r="C80" s="292" t="str">
        <f>"# " &amp; VALUE(RIGHT(B80,2)+1)</f>
        <v># 12</v>
      </c>
      <c r="D80" s="262" t="str">
        <f>"# " &amp; VALUE(RIGHT(C80,2)+1)</f>
        <v># 13</v>
      </c>
      <c r="E80" s="262" t="str">
        <f>"# " &amp; VALUE(RIGHT(D80,2)+1)</f>
        <v># 14</v>
      </c>
      <c r="F80" s="262" t="str">
        <f>"# " &amp; VALUE(RIGHT(E80,2)+1)</f>
        <v># 15</v>
      </c>
      <c r="G80" s="310"/>
      <c r="H80" s="335" t="s">
        <v>97</v>
      </c>
      <c r="I80" s="189"/>
    </row>
    <row r="81" spans="1:9" s="20" customFormat="1" ht="16.899999999999999" customHeight="1">
      <c r="A81" s="194"/>
      <c r="B81" s="262"/>
      <c r="C81" s="262"/>
      <c r="D81" s="262"/>
      <c r="E81" s="262"/>
      <c r="F81" s="262"/>
      <c r="G81" s="336" t="s">
        <v>173</v>
      </c>
      <c r="H81" s="337"/>
      <c r="I81" s="196"/>
    </row>
    <row r="82" spans="1:9" ht="16.899999999999999" customHeight="1">
      <c r="A82" s="138">
        <v>30</v>
      </c>
      <c r="B82" s="262"/>
      <c r="C82" s="265"/>
      <c r="D82" s="262"/>
      <c r="E82" s="262"/>
      <c r="F82" s="262"/>
      <c r="G82" s="310" t="s">
        <v>174</v>
      </c>
      <c r="H82" s="338" t="s">
        <v>182</v>
      </c>
      <c r="I82" s="35">
        <v>30</v>
      </c>
    </row>
    <row r="83" spans="1:9" ht="16.899999999999999" customHeight="1">
      <c r="A83" s="126"/>
      <c r="B83" s="286" t="s">
        <v>124</v>
      </c>
      <c r="C83" s="289" t="s">
        <v>22</v>
      </c>
      <c r="D83" s="290"/>
      <c r="E83" s="290"/>
      <c r="F83" s="290"/>
      <c r="G83" s="339"/>
      <c r="H83" s="340" t="s">
        <v>93</v>
      </c>
      <c r="I83" s="41"/>
    </row>
    <row r="84" spans="1:9" ht="16.899999999999999" customHeight="1">
      <c r="A84" s="126"/>
      <c r="B84" s="266"/>
      <c r="C84" s="262"/>
      <c r="D84" s="262"/>
      <c r="E84" s="262"/>
      <c r="F84" s="262"/>
      <c r="G84" s="341"/>
      <c r="H84" s="340"/>
      <c r="I84" s="41"/>
    </row>
    <row r="85" spans="1:9" s="20" customFormat="1" ht="16.899999999999999" customHeight="1" thickBot="1">
      <c r="A85" s="129">
        <v>2200</v>
      </c>
      <c r="B85" s="268"/>
      <c r="C85" s="293"/>
      <c r="D85" s="293" t="s">
        <v>123</v>
      </c>
      <c r="E85" s="262"/>
      <c r="F85" s="262"/>
      <c r="G85" s="310"/>
      <c r="H85" s="342"/>
      <c r="I85" s="181">
        <v>2200</v>
      </c>
    </row>
    <row r="86" spans="1:9" s="20" customFormat="1" ht="16.899999999999999" customHeight="1">
      <c r="A86" s="194"/>
      <c r="B86" s="268" t="s">
        <v>86</v>
      </c>
      <c r="C86" s="292" t="str">
        <f>"# " &amp; VALUE(RIGHT(B86,2)+1)</f>
        <v># 6</v>
      </c>
      <c r="D86" s="262" t="str">
        <f>"# " &amp; VALUE(RIGHT(C86,2)+1)</f>
        <v># 7</v>
      </c>
      <c r="E86" s="262" t="str">
        <f>"# " &amp; VALUE(RIGHT(D86,2)+1)</f>
        <v># 8</v>
      </c>
      <c r="F86" s="262" t="str">
        <f>"# " &amp; VALUE(RIGHT(E86,2)+1)</f>
        <v># 9</v>
      </c>
      <c r="G86" s="310"/>
      <c r="H86" s="343"/>
      <c r="I86" s="137"/>
    </row>
    <row r="87" spans="1:9" s="20" customFormat="1" ht="16.899999999999999" customHeight="1">
      <c r="A87" s="194"/>
      <c r="B87" s="268"/>
      <c r="C87" s="262"/>
      <c r="D87" s="262"/>
      <c r="E87" s="262"/>
      <c r="F87" s="262"/>
      <c r="G87" s="344"/>
      <c r="H87" s="345" t="s">
        <v>119</v>
      </c>
      <c r="I87" s="183"/>
    </row>
    <row r="88" spans="1:9" ht="16.899999999999999" customHeight="1">
      <c r="A88" s="138">
        <v>30</v>
      </c>
      <c r="B88" s="294"/>
      <c r="C88" s="265"/>
      <c r="D88" s="265"/>
      <c r="E88" s="265"/>
      <c r="F88" s="265"/>
      <c r="G88" s="346"/>
      <c r="H88" s="347" t="s">
        <v>152</v>
      </c>
      <c r="I88" s="158">
        <v>30</v>
      </c>
    </row>
    <row r="89" spans="1:9" ht="16.899999999999999" customHeight="1">
      <c r="A89" s="173"/>
      <c r="B89" s="266">
        <v>800657285</v>
      </c>
      <c r="C89" s="295"/>
      <c r="D89" s="253"/>
      <c r="E89" s="296"/>
      <c r="F89" s="296"/>
      <c r="G89" s="272" t="s">
        <v>111</v>
      </c>
      <c r="H89" s="348" t="s">
        <v>94</v>
      </c>
      <c r="I89" s="128"/>
    </row>
    <row r="90" spans="1:9" ht="16.899999999999999" customHeight="1">
      <c r="A90" s="126"/>
      <c r="B90" s="296"/>
      <c r="C90" s="295"/>
      <c r="D90" s="269" t="s">
        <v>130</v>
      </c>
      <c r="E90" s="269"/>
      <c r="F90" s="269"/>
      <c r="G90" s="314" t="s">
        <v>118</v>
      </c>
      <c r="H90" s="348"/>
      <c r="I90" s="128"/>
    </row>
    <row r="91" spans="1:9" ht="16.899999999999999" customHeight="1">
      <c r="A91" s="126"/>
      <c r="B91" s="262" t="s">
        <v>99</v>
      </c>
      <c r="C91" s="262" t="str">
        <f>"# " &amp; VALUE(RIGHT(B91,2)+1)</f>
        <v># 7</v>
      </c>
      <c r="D91" s="262" t="str">
        <f>"# " &amp; VALUE(RIGHT(C91,2)+1)</f>
        <v># 8</v>
      </c>
      <c r="E91" s="262" t="str">
        <f>"# " &amp; VALUE(RIGHT(D91,2)+1)</f>
        <v># 9</v>
      </c>
      <c r="F91" s="262" t="str">
        <f>"# " &amp; VALUE(RIGHT(E91,2)+1)</f>
        <v># 10</v>
      </c>
      <c r="G91" s="310" t="s">
        <v>140</v>
      </c>
      <c r="H91" s="349" t="s">
        <v>179</v>
      </c>
      <c r="I91" s="128"/>
    </row>
    <row r="92" spans="1:9" ht="16.899999999999999" customHeight="1" thickBot="1">
      <c r="A92" s="129">
        <v>2300</v>
      </c>
      <c r="B92" s="265"/>
      <c r="C92" s="265"/>
      <c r="D92" s="297"/>
      <c r="E92" s="297"/>
      <c r="F92" s="297">
        <v>2300</v>
      </c>
      <c r="G92" s="313"/>
      <c r="H92" s="350" t="s">
        <v>129</v>
      </c>
      <c r="I92" s="134">
        <v>2300</v>
      </c>
    </row>
    <row r="93" spans="1:9" s="20" customFormat="1" ht="16.899999999999999" customHeight="1">
      <c r="A93" s="198"/>
      <c r="B93" s="266" t="s">
        <v>65</v>
      </c>
      <c r="C93" s="298"/>
      <c r="D93" s="262"/>
      <c r="E93" s="299"/>
      <c r="F93" s="288">
        <v>800651265</v>
      </c>
      <c r="G93" s="351" t="s">
        <v>48</v>
      </c>
      <c r="H93" s="352"/>
      <c r="I93" s="189"/>
    </row>
    <row r="94" spans="1:9" s="20" customFormat="1" ht="16.899999999999999" customHeight="1">
      <c r="A94" s="198"/>
      <c r="B94" s="268"/>
      <c r="C94" s="300" t="s">
        <v>41</v>
      </c>
      <c r="D94" s="301"/>
      <c r="E94" s="302" t="s">
        <v>188</v>
      </c>
      <c r="F94" s="300" t="s">
        <v>41</v>
      </c>
      <c r="G94" s="314" t="s">
        <v>175</v>
      </c>
      <c r="H94" s="352"/>
      <c r="I94" s="196"/>
    </row>
    <row r="95" spans="1:9" s="20" customFormat="1" ht="16.899999999999999" customHeight="1" thickBot="1">
      <c r="A95" s="200">
        <v>2315</v>
      </c>
      <c r="B95" s="268" t="s">
        <v>153</v>
      </c>
      <c r="C95" s="262" t="str">
        <f>"# " &amp; VALUE(RIGHT(B95,4)+1)</f>
        <v># 3799</v>
      </c>
      <c r="D95" s="262" t="str">
        <f>"# " &amp; VALUE(RIGHT(C95,4)+1)</f>
        <v># 3800</v>
      </c>
      <c r="E95" s="303"/>
      <c r="F95" s="304" t="s">
        <v>154</v>
      </c>
      <c r="G95" s="313" t="s">
        <v>45</v>
      </c>
      <c r="H95" s="352"/>
      <c r="I95" s="201">
        <v>2315</v>
      </c>
    </row>
    <row r="96" spans="1:9" ht="16.899999999999999" customHeight="1" thickBot="1">
      <c r="A96" s="30">
        <v>30</v>
      </c>
      <c r="B96" s="305"/>
      <c r="C96" s="306"/>
      <c r="D96" s="306"/>
      <c r="E96" s="307" t="s">
        <v>189</v>
      </c>
      <c r="F96" s="306"/>
      <c r="G96" s="373" t="s">
        <v>39</v>
      </c>
      <c r="H96" s="374"/>
      <c r="I96" s="203">
        <v>30</v>
      </c>
    </row>
    <row r="97" spans="1:9" ht="16.899999999999999" customHeight="1">
      <c r="A97" s="36"/>
      <c r="B97" s="268"/>
      <c r="C97" s="308"/>
      <c r="D97" s="308" t="s">
        <v>47</v>
      </c>
      <c r="E97" s="309" t="s">
        <v>17</v>
      </c>
      <c r="F97" s="308"/>
      <c r="G97" s="204" t="s">
        <v>23</v>
      </c>
      <c r="H97" s="309" t="s">
        <v>62</v>
      </c>
      <c r="I97" s="41"/>
    </row>
    <row r="98" spans="1:9" ht="16.899999999999999" customHeight="1">
      <c r="A98" s="44"/>
      <c r="B98" s="268"/>
      <c r="C98" s="263"/>
      <c r="D98" s="263"/>
      <c r="E98" s="275" t="str">
        <f>E70</f>
        <v>冲遊泰國10 #4</v>
      </c>
      <c r="F98" s="263"/>
      <c r="G98" s="108" t="str">
        <f>G41</f>
        <v>周六聊Teen谷 # 27</v>
      </c>
      <c r="H98" s="314" t="s">
        <v>183</v>
      </c>
      <c r="I98" s="41"/>
    </row>
    <row r="99" spans="1:9" ht="16.899999999999999" customHeight="1" thickBot="1">
      <c r="A99" s="44"/>
      <c r="B99" s="268"/>
      <c r="C99" s="263"/>
      <c r="D99" s="263"/>
      <c r="E99" s="310"/>
      <c r="F99" s="298">
        <v>2350</v>
      </c>
      <c r="G99" s="193"/>
      <c r="H99" s="310" t="s">
        <v>63</v>
      </c>
      <c r="I99" s="41"/>
    </row>
    <row r="100" spans="1:9" s="20" customFormat="1" ht="16.899999999999999" customHeight="1" thickBot="1">
      <c r="A100" s="11" t="s">
        <v>9</v>
      </c>
      <c r="B100" s="311"/>
      <c r="C100" s="312"/>
      <c r="D100" s="312" t="s">
        <v>42</v>
      </c>
      <c r="E100" s="313"/>
      <c r="F100" s="312"/>
      <c r="G100" s="32"/>
      <c r="H100" s="313"/>
      <c r="I100" s="43" t="s">
        <v>9</v>
      </c>
    </row>
    <row r="101" spans="1:9" ht="16.899999999999999" customHeight="1">
      <c r="A101" s="21"/>
      <c r="B101" s="205" t="s">
        <v>17</v>
      </c>
      <c r="C101" s="202"/>
      <c r="D101" s="202"/>
      <c r="E101" s="6"/>
      <c r="F101" s="202"/>
      <c r="G101" s="204" t="s">
        <v>23</v>
      </c>
      <c r="H101" s="114" t="s">
        <v>20</v>
      </c>
      <c r="I101" s="29"/>
    </row>
    <row r="102" spans="1:9" ht="16.899999999999999" customHeight="1">
      <c r="A102" s="44"/>
      <c r="B102" s="88"/>
      <c r="C102" s="6"/>
      <c r="D102" s="6" t="str">
        <f>D60</f>
        <v>兄弟幫 Big Boys Club (2505 EPI)</v>
      </c>
      <c r="F102" s="155"/>
      <c r="G102" s="206" t="str">
        <f>G70</f>
        <v>新聞透視 # 26</v>
      </c>
      <c r="H102" s="109" t="str">
        <f>H35</f>
        <v>新聞掏寶 # 258</v>
      </c>
      <c r="I102" s="41"/>
    </row>
    <row r="103" spans="1:9" ht="16.899999999999999" customHeight="1">
      <c r="A103" s="30">
        <v>30</v>
      </c>
      <c r="B103" s="68" t="str">
        <f>B61</f>
        <v># 1911</v>
      </c>
      <c r="C103" s="68" t="str">
        <f>C61</f>
        <v># 1912</v>
      </c>
      <c r="D103" s="57" t="str">
        <f>D61</f>
        <v># 1913</v>
      </c>
      <c r="E103" s="68" t="str">
        <f>E61</f>
        <v># 1914</v>
      </c>
      <c r="F103" s="68" t="str">
        <f>F61</f>
        <v># 1915</v>
      </c>
      <c r="G103" s="207"/>
      <c r="H103" s="208"/>
      <c r="I103" s="35">
        <v>30</v>
      </c>
    </row>
    <row r="104" spans="1:9" ht="16.899999999999999" customHeight="1">
      <c r="A104" s="44"/>
      <c r="B104" s="92" t="s">
        <v>17</v>
      </c>
      <c r="C104" s="38"/>
      <c r="D104" s="39"/>
      <c r="E104" s="39"/>
      <c r="F104" s="93"/>
      <c r="G104" s="182" t="s">
        <v>23</v>
      </c>
      <c r="H104" s="114" t="s">
        <v>20</v>
      </c>
      <c r="I104" s="209"/>
    </row>
    <row r="105" spans="1:9" s="20" customFormat="1" ht="16.899999999999999" customHeight="1" thickBot="1">
      <c r="A105" s="11" t="s">
        <v>10</v>
      </c>
      <c r="B105" s="210"/>
      <c r="C105" s="6"/>
      <c r="D105" s="57" t="s">
        <v>185</v>
      </c>
      <c r="F105" s="57"/>
      <c r="G105" s="211" t="s">
        <v>186</v>
      </c>
      <c r="H105" s="122" t="str">
        <f>H63</f>
        <v>財經透視 # 28</v>
      </c>
      <c r="I105" s="14" t="s">
        <v>10</v>
      </c>
    </row>
    <row r="106" spans="1:9" ht="16.899999999999999" customHeight="1">
      <c r="A106" s="112"/>
      <c r="B106" s="52" t="str">
        <f>B86</f>
        <v># 5</v>
      </c>
      <c r="C106" s="57" t="str">
        <f>"# " &amp; VALUE(RIGHT(B106,2)+1)</f>
        <v># 6</v>
      </c>
      <c r="D106" s="57" t="str">
        <f>"# " &amp; VALUE(RIGHT(C106,2)+1)</f>
        <v># 7</v>
      </c>
      <c r="E106" s="57" t="str">
        <f>"# " &amp; VALUE(RIGHT(D106,2)+1)</f>
        <v># 8</v>
      </c>
      <c r="F106" s="57" t="str">
        <f>"# " &amp; VALUE(RIGHT(E106,2)+1)</f>
        <v># 9</v>
      </c>
      <c r="G106" s="182" t="s">
        <v>23</v>
      </c>
      <c r="H106" s="114" t="s">
        <v>20</v>
      </c>
      <c r="I106" s="115"/>
    </row>
    <row r="107" spans="1:9" ht="16.899999999999999" customHeight="1">
      <c r="A107" s="212">
        <v>30</v>
      </c>
      <c r="B107" s="31"/>
      <c r="C107" s="68"/>
      <c r="D107" s="68"/>
      <c r="E107" s="68"/>
      <c r="F107" s="69"/>
      <c r="G107" s="211" t="s">
        <v>187</v>
      </c>
      <c r="H107" s="109" t="str">
        <f>H70</f>
        <v>抗戰勝利80周年 #3 (4 EPI)</v>
      </c>
      <c r="I107" s="119">
        <v>30</v>
      </c>
    </row>
    <row r="108" spans="1:9" ht="16.899999999999999" customHeight="1">
      <c r="A108" s="120"/>
      <c r="B108" s="92" t="s">
        <v>17</v>
      </c>
      <c r="C108" s="57"/>
      <c r="D108" s="39"/>
      <c r="E108" s="39"/>
      <c r="F108" s="39"/>
      <c r="G108" s="182" t="s">
        <v>23</v>
      </c>
      <c r="H108" s="127" t="s">
        <v>23</v>
      </c>
      <c r="I108" s="59"/>
    </row>
    <row r="109" spans="1:9" s="20" customFormat="1" ht="16.899999999999999" customHeight="1" thickBot="1">
      <c r="A109" s="11" t="s">
        <v>11</v>
      </c>
      <c r="B109" s="52"/>
      <c r="C109" s="88"/>
      <c r="D109" s="88" t="str">
        <f>$D$79</f>
        <v>執法者們 Prism Breaker (25 EPI)</v>
      </c>
      <c r="E109" s="57"/>
      <c r="F109" s="57"/>
      <c r="G109" s="161"/>
      <c r="H109" s="213" t="str">
        <f>H77</f>
        <v>大師兄Welcome Summer大激戰 # 4</v>
      </c>
      <c r="I109" s="43" t="s">
        <v>11</v>
      </c>
    </row>
    <row r="110" spans="1:9" ht="16.899999999999999" customHeight="1">
      <c r="A110" s="112"/>
      <c r="B110" s="52" t="str">
        <f>B80</f>
        <v># 11</v>
      </c>
      <c r="C110" s="57" t="str">
        <f>C80</f>
        <v># 12</v>
      </c>
      <c r="D110" s="57" t="str">
        <f>"# " &amp; VALUE(RIGHT(C110,2)+1)</f>
        <v># 13</v>
      </c>
      <c r="E110" s="57" t="str">
        <f>"# " &amp; VALUE(RIGHT(D110,2)+1)</f>
        <v># 14</v>
      </c>
      <c r="F110" s="57" t="str">
        <f>"# " &amp; VALUE(RIGHT(E110,2)+1)</f>
        <v># 15</v>
      </c>
      <c r="G110" s="214"/>
      <c r="H110" s="215"/>
      <c r="I110" s="50"/>
    </row>
    <row r="111" spans="1:9" ht="16.899999999999999" customHeight="1">
      <c r="A111" s="70">
        <v>30</v>
      </c>
      <c r="B111" s="60"/>
      <c r="C111" s="68"/>
      <c r="D111" s="68"/>
      <c r="E111" s="68"/>
      <c r="F111" s="57"/>
      <c r="G111" s="108"/>
      <c r="H111" s="216"/>
      <c r="I111" s="55">
        <v>30</v>
      </c>
    </row>
    <row r="112" spans="1:9" ht="16.899999999999999" customHeight="1">
      <c r="A112" s="70"/>
      <c r="B112" s="92" t="s">
        <v>17</v>
      </c>
      <c r="C112" s="184"/>
      <c r="D112" s="84" t="s">
        <v>72</v>
      </c>
      <c r="E112" s="84"/>
      <c r="F112" s="185"/>
      <c r="G112" s="193"/>
      <c r="H112" s="127" t="s">
        <v>23</v>
      </c>
      <c r="I112" s="71"/>
    </row>
    <row r="113" spans="1:9" ht="16.899999999999999" customHeight="1">
      <c r="A113" s="120"/>
      <c r="B113" s="217" t="s">
        <v>17</v>
      </c>
      <c r="C113" s="38"/>
      <c r="D113" s="38" t="str">
        <f>$E$75</f>
        <v xml:space="preserve">愛．回家之開心速遞  Lo And Behold </v>
      </c>
      <c r="E113" s="38"/>
      <c r="F113" s="38"/>
      <c r="G113" s="195" t="s">
        <v>173</v>
      </c>
      <c r="H113" s="215"/>
      <c r="I113" s="59"/>
    </row>
    <row r="114" spans="1:9" s="20" customFormat="1" ht="16.899999999999999" customHeight="1" thickBot="1">
      <c r="A114" s="11" t="s">
        <v>12</v>
      </c>
      <c r="B114" s="31" t="str">
        <f>B76</f>
        <v># 2592</v>
      </c>
      <c r="C114" s="68" t="str">
        <f t="shared" ref="C114:D114" si="14">C76</f>
        <v># 2593</v>
      </c>
      <c r="D114" s="68" t="str">
        <f t="shared" si="14"/>
        <v># 2594</v>
      </c>
      <c r="E114" s="68" t="str">
        <f t="shared" ref="E114:F114" si="15">E76</f>
        <v># 2595</v>
      </c>
      <c r="F114" s="68" t="str">
        <f t="shared" si="15"/>
        <v># 2596</v>
      </c>
      <c r="G114" s="377"/>
      <c r="H114" s="218" t="str">
        <f>H82</f>
        <v>女神配對計劃 # 6</v>
      </c>
      <c r="I114" s="43" t="s">
        <v>12</v>
      </c>
    </row>
    <row r="115" spans="1:9" ht="16.899999999999999" customHeight="1">
      <c r="A115" s="112"/>
      <c r="B115" s="217" t="s">
        <v>17</v>
      </c>
      <c r="C115" s="75"/>
      <c r="D115" s="57" t="s">
        <v>37</v>
      </c>
      <c r="E115" s="38"/>
      <c r="F115" s="38"/>
      <c r="G115" s="377"/>
      <c r="H115" s="215"/>
      <c r="I115" s="115"/>
    </row>
    <row r="116" spans="1:9" ht="16.899999999999999" customHeight="1">
      <c r="A116" s="212">
        <v>30</v>
      </c>
      <c r="B116" s="31" t="str">
        <f>B74</f>
        <v># 188</v>
      </c>
      <c r="C116" s="68" t="str">
        <f t="shared" ref="C116:E116" si="16">C74</f>
        <v># 189</v>
      </c>
      <c r="D116" s="68" t="str">
        <f t="shared" ref="D116" si="17">D74</f>
        <v># 190</v>
      </c>
      <c r="E116" s="68" t="str">
        <f t="shared" si="16"/>
        <v># 191</v>
      </c>
      <c r="F116" s="68" t="str">
        <f t="shared" ref="F116" si="18">F74</f>
        <v># 192</v>
      </c>
      <c r="G116" s="32"/>
      <c r="H116" s="219"/>
      <c r="I116" s="119">
        <v>30</v>
      </c>
    </row>
    <row r="117" spans="1:9" ht="16.899999999999999" customHeight="1">
      <c r="A117" s="70"/>
      <c r="B117" s="220" t="s">
        <v>17</v>
      </c>
      <c r="C117" s="75" t="s">
        <v>17</v>
      </c>
      <c r="D117" s="190" t="s">
        <v>17</v>
      </c>
      <c r="E117" s="37" t="s">
        <v>17</v>
      </c>
      <c r="F117" s="37" t="s">
        <v>17</v>
      </c>
      <c r="G117" s="375" t="s">
        <v>119</v>
      </c>
      <c r="H117" s="376"/>
      <c r="I117" s="107"/>
    </row>
    <row r="118" spans="1:9" s="20" customFormat="1" ht="16.899999999999999" customHeight="1" thickBot="1">
      <c r="A118" s="11" t="s">
        <v>15</v>
      </c>
      <c r="B118" s="221" t="str">
        <f>B70</f>
        <v>美食新聞報道 # 102</v>
      </c>
      <c r="C118" s="57" t="str">
        <f>$C$70</f>
        <v>美食新聞報道 # 103</v>
      </c>
      <c r="D118" s="193" t="str">
        <f>D70</f>
        <v>美食新聞報道 (*港台篇) # 8</v>
      </c>
      <c r="E118" s="193" t="str">
        <f>$E$70</f>
        <v>冲遊泰國10 #4</v>
      </c>
      <c r="F118" s="33" t="str">
        <f>F70</f>
        <v>最強生命線 # 405</v>
      </c>
      <c r="G118" s="222" t="str">
        <f>G91</f>
        <v># 9</v>
      </c>
      <c r="H118" s="197" t="str">
        <f>H88</f>
        <v># 10</v>
      </c>
      <c r="I118" s="14" t="s">
        <v>15</v>
      </c>
    </row>
    <row r="119" spans="1:9" ht="16.899999999999999" customHeight="1">
      <c r="A119" s="112"/>
      <c r="B119" s="92" t="s">
        <v>17</v>
      </c>
      <c r="C119" s="38"/>
      <c r="D119" s="39"/>
      <c r="E119" s="39"/>
      <c r="F119" s="39"/>
      <c r="G119" s="223" t="s">
        <v>37</v>
      </c>
      <c r="H119" s="224" t="s">
        <v>23</v>
      </c>
      <c r="I119" s="50"/>
    </row>
    <row r="120" spans="1:9" ht="16.899999999999999" customHeight="1">
      <c r="A120" s="212">
        <v>30</v>
      </c>
      <c r="B120" s="225"/>
      <c r="C120" s="57"/>
      <c r="D120" s="226" t="str">
        <f>D63</f>
        <v>錦心似玉 The Sword and the Brocade (45 EPI)</v>
      </c>
      <c r="E120" s="169"/>
      <c r="F120" s="169"/>
      <c r="G120" s="32" t="s">
        <v>180</v>
      </c>
      <c r="H120" s="227" t="str">
        <f>H91</f>
        <v>今晚有歌廳 # 2</v>
      </c>
      <c r="I120" s="55">
        <v>30</v>
      </c>
    </row>
    <row r="121" spans="1:9" ht="16.899999999999999" customHeight="1">
      <c r="A121" s="70"/>
      <c r="B121" s="52" t="str">
        <f>B64</f>
        <v># 18</v>
      </c>
      <c r="C121" s="57" t="str">
        <f>C64</f>
        <v># 19</v>
      </c>
      <c r="D121" s="57" t="str">
        <f>D64</f>
        <v># 20</v>
      </c>
      <c r="E121" s="57" t="str">
        <f>E64</f>
        <v># 21</v>
      </c>
      <c r="F121" s="57" t="str">
        <f>F64</f>
        <v># 22</v>
      </c>
      <c r="G121" s="182" t="s">
        <v>23</v>
      </c>
      <c r="H121" s="228" t="s">
        <v>69</v>
      </c>
      <c r="I121" s="59"/>
    </row>
    <row r="122" spans="1:9" s="20" customFormat="1" ht="16.899999999999999" customHeight="1" thickBot="1">
      <c r="A122" s="11" t="s">
        <v>13</v>
      </c>
      <c r="B122" s="60"/>
      <c r="C122" s="68"/>
      <c r="D122" s="68"/>
      <c r="E122" s="68"/>
      <c r="F122" s="68"/>
      <c r="G122" s="229" t="str">
        <f>G75</f>
        <v>一條麻甩在汕頭 # 13</v>
      </c>
      <c r="H122" s="230" t="str">
        <f>G94</f>
        <v>勁歌金榜 # 28</v>
      </c>
      <c r="I122" s="43" t="s">
        <v>13</v>
      </c>
    </row>
    <row r="123" spans="1:9" ht="16.899999999999999" customHeight="1">
      <c r="A123" s="44"/>
      <c r="B123" s="217" t="s">
        <v>17</v>
      </c>
      <c r="C123" s="75"/>
      <c r="D123" s="57" t="str">
        <f>D$41</f>
        <v>*流行都市  Big City Shop 2025</v>
      </c>
      <c r="E123" s="6"/>
      <c r="F123" s="63"/>
      <c r="G123" s="182" t="s">
        <v>23</v>
      </c>
      <c r="H123" s="231" t="s">
        <v>20</v>
      </c>
      <c r="I123" s="41"/>
    </row>
    <row r="124" spans="1:9" ht="16.899999999999999" customHeight="1">
      <c r="A124" s="44"/>
      <c r="B124" s="57" t="str">
        <f>B$42</f>
        <v># 1756</v>
      </c>
      <c r="C124" s="57" t="str">
        <f>C$42</f>
        <v># 1757</v>
      </c>
      <c r="D124" s="57" t="str">
        <f>D$42</f>
        <v># 1758</v>
      </c>
      <c r="E124" s="57" t="str">
        <f>E$42</f>
        <v># 1759</v>
      </c>
      <c r="F124" s="57" t="str">
        <f>F42</f>
        <v># 1760</v>
      </c>
      <c r="G124" s="193" t="str">
        <f>G70</f>
        <v>新聞透視 # 26</v>
      </c>
      <c r="H124" s="232"/>
      <c r="I124" s="41"/>
    </row>
    <row r="125" spans="1:9" ht="16.899999999999999" customHeight="1">
      <c r="A125" s="212" t="s">
        <v>2</v>
      </c>
      <c r="B125" s="31"/>
      <c r="C125" s="68"/>
      <c r="D125" s="68"/>
      <c r="E125" s="68"/>
      <c r="F125" s="233" t="s">
        <v>67</v>
      </c>
      <c r="H125" s="124" t="str">
        <f>H39</f>
        <v>娛樂大家 # 6</v>
      </c>
      <c r="I125" s="55" t="s">
        <v>2</v>
      </c>
    </row>
    <row r="126" spans="1:9" ht="16.899999999999999" customHeight="1">
      <c r="A126" s="70"/>
      <c r="B126" s="210" t="s">
        <v>55</v>
      </c>
      <c r="C126" s="57"/>
      <c r="D126" s="57" t="s">
        <v>54</v>
      </c>
      <c r="E126" s="57"/>
      <c r="F126" s="57"/>
      <c r="G126" s="182" t="s">
        <v>23</v>
      </c>
      <c r="H126" s="199"/>
      <c r="I126" s="71"/>
    </row>
    <row r="127" spans="1:9" ht="16.899999999999999" customHeight="1" thickBot="1">
      <c r="A127" s="234" t="s">
        <v>14</v>
      </c>
      <c r="B127" s="235" t="s">
        <v>156</v>
      </c>
      <c r="C127" s="236" t="s">
        <v>157</v>
      </c>
      <c r="D127" s="236" t="s">
        <v>158</v>
      </c>
      <c r="E127" s="236" t="s">
        <v>159</v>
      </c>
      <c r="F127" s="236" t="s">
        <v>160</v>
      </c>
      <c r="G127" s="237" t="str">
        <f>G41</f>
        <v>周六聊Teen谷 # 27</v>
      </c>
      <c r="H127" s="238"/>
      <c r="I127" s="239" t="s">
        <v>14</v>
      </c>
    </row>
    <row r="128" spans="1:9" ht="16.899999999999999" customHeight="1" thickTop="1">
      <c r="A128" s="240"/>
      <c r="B128" s="241" t="s">
        <v>138</v>
      </c>
      <c r="C128" s="6"/>
      <c r="D128" s="6"/>
      <c r="E128" s="6"/>
      <c r="F128" s="6"/>
      <c r="G128" s="6"/>
      <c r="H128" s="368">
        <f ca="1">TODAY()</f>
        <v>45831</v>
      </c>
      <c r="I128" s="369"/>
    </row>
    <row r="129" spans="2:2" ht="16.899999999999999" customHeight="1">
      <c r="B129" s="241"/>
    </row>
    <row r="130" spans="2:2" ht="16.899999999999999" customHeight="1"/>
    <row r="131" spans="2:2" ht="16.899999999999999" customHeight="1"/>
  </sheetData>
  <mergeCells count="14">
    <mergeCell ref="G65:H65"/>
    <mergeCell ref="H128:I128"/>
    <mergeCell ref="B67:F67"/>
    <mergeCell ref="G67:H67"/>
    <mergeCell ref="G96:H96"/>
    <mergeCell ref="G117:H117"/>
    <mergeCell ref="G114:G115"/>
    <mergeCell ref="G26:H26"/>
    <mergeCell ref="G44:H44"/>
    <mergeCell ref="C1:G1"/>
    <mergeCell ref="H2:I2"/>
    <mergeCell ref="B12:F12"/>
    <mergeCell ref="G11:H11"/>
    <mergeCell ref="G25:H25"/>
  </mergeCells>
  <phoneticPr fontId="0" type="noConversion"/>
  <printOptions horizontalCentered="1"/>
  <pageMargins left="0" right="0" top="0.27559055118110237" bottom="0" header="0.11811023622047245" footer="0"/>
  <pageSetup paperSize="9" scale="39" orientation="portrait" r:id="rId1"/>
  <headerFooter alignWithMargins="0"/>
  <rowBreaks count="1" manualBreakCount="1">
    <brk id="12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wk5_jun</vt:lpstr>
      <vt:lpstr>wk1_jul</vt:lpstr>
      <vt:lpstr>wk1_jul!Print_Area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LAU, Shi Wei [Racheel]</cp:lastModifiedBy>
  <cp:lastPrinted>2025-05-08T03:39:05Z</cp:lastPrinted>
  <dcterms:created xsi:type="dcterms:W3CDTF">2009-06-03T02:40:18Z</dcterms:created>
  <dcterms:modified xsi:type="dcterms:W3CDTF">2025-06-23T06:24:27Z</dcterms:modified>
</cp:coreProperties>
</file>