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8_{34482CD3-2685-4F0A-920D-78F302BA3984}" xr6:coauthVersionLast="47" xr6:coauthVersionMax="47" xr10:uidLastSave="{00000000-0000-0000-0000-000000000000}"/>
  <bookViews>
    <workbookView xWindow="-110" yWindow="-110" windowWidth="19420" windowHeight="10420" tabRatio="602" activeTab="1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6" l="1"/>
  <c r="G126" i="6"/>
  <c r="C19" i="6"/>
  <c r="C126" i="6"/>
  <c r="B126" i="6"/>
  <c r="H124" i="6"/>
  <c r="B124" i="6"/>
  <c r="G122" i="6"/>
  <c r="C121" i="6"/>
  <c r="H120" i="6"/>
  <c r="G120" i="6"/>
  <c r="G118" i="6"/>
  <c r="C116" i="6"/>
  <c r="D116" i="6"/>
  <c r="E116" i="6"/>
  <c r="F116" i="6"/>
  <c r="G116" i="6"/>
  <c r="H114" i="6"/>
  <c r="F114" i="6"/>
  <c r="C77" i="6"/>
  <c r="C114" i="6"/>
  <c r="B114" i="6"/>
  <c r="F92" i="6"/>
  <c r="F81" i="6"/>
  <c r="C81" i="6"/>
  <c r="C75" i="6"/>
  <c r="D75" i="6"/>
  <c r="E75" i="6"/>
  <c r="F75" i="6"/>
  <c r="G75" i="6"/>
  <c r="C73" i="6"/>
  <c r="D73" i="6"/>
  <c r="E73" i="6"/>
  <c r="F73" i="6"/>
  <c r="G73" i="6"/>
  <c r="C66" i="6"/>
  <c r="C63" i="6"/>
  <c r="H55" i="6"/>
  <c r="C25" i="6"/>
  <c r="C54" i="6"/>
  <c r="B54" i="6"/>
  <c r="F50" i="6"/>
  <c r="B50" i="6"/>
  <c r="F47" i="6"/>
  <c r="D47" i="6"/>
  <c r="C21" i="6"/>
  <c r="C47" i="6"/>
  <c r="B47" i="6"/>
  <c r="C44" i="6"/>
  <c r="D44" i="6"/>
  <c r="E44" i="6"/>
  <c r="F44" i="6"/>
  <c r="B40" i="6"/>
  <c r="C40" i="6"/>
  <c r="D40" i="6"/>
  <c r="E40" i="6"/>
  <c r="F40" i="6"/>
  <c r="C9" i="6"/>
  <c r="D9" i="6"/>
  <c r="E9" i="6"/>
  <c r="F9" i="6"/>
  <c r="G9" i="6"/>
  <c r="H9" i="6"/>
  <c r="H34" i="6"/>
  <c r="G34" i="6"/>
  <c r="F31" i="6"/>
  <c r="C31" i="6"/>
  <c r="B27" i="6"/>
  <c r="C23" i="6"/>
  <c r="D23" i="6"/>
  <c r="E23" i="6"/>
  <c r="F23" i="6"/>
  <c r="G23" i="6"/>
  <c r="H23" i="6"/>
  <c r="D21" i="6"/>
  <c r="D19" i="6"/>
  <c r="E19" i="6"/>
  <c r="F19" i="6"/>
  <c r="G19" i="6"/>
  <c r="H19" i="6"/>
  <c r="C16" i="6"/>
  <c r="D16" i="6"/>
  <c r="E16" i="6"/>
  <c r="F16" i="6"/>
  <c r="G16" i="6"/>
  <c r="H16" i="6"/>
  <c r="G7" i="6"/>
  <c r="E7" i="6"/>
  <c r="D7" i="6"/>
  <c r="C7" i="6"/>
  <c r="B7" i="6"/>
  <c r="C4" i="6"/>
  <c r="D4" i="6"/>
  <c r="E4" i="6"/>
  <c r="F4" i="6"/>
  <c r="G4" i="6"/>
  <c r="H4" i="6"/>
  <c r="H127" i="4"/>
  <c r="G126" i="4"/>
  <c r="H124" i="4"/>
  <c r="G124" i="4"/>
  <c r="B121" i="4"/>
  <c r="D120" i="4"/>
  <c r="G118" i="4"/>
  <c r="F118" i="4"/>
  <c r="E118" i="4"/>
  <c r="D118" i="4"/>
  <c r="C118" i="4"/>
  <c r="B118" i="4"/>
  <c r="B116" i="4"/>
  <c r="G114" i="4"/>
  <c r="B114" i="4"/>
  <c r="D113" i="4"/>
  <c r="B111" i="4"/>
  <c r="C111" i="4"/>
  <c r="D111" i="4"/>
  <c r="E111" i="4"/>
  <c r="F111" i="4"/>
  <c r="D110" i="4"/>
  <c r="C107" i="4"/>
  <c r="D107" i="4"/>
  <c r="E107" i="4"/>
  <c r="F107" i="4"/>
  <c r="C96" i="4"/>
  <c r="D96" i="4"/>
  <c r="C92" i="4"/>
  <c r="D92" i="4"/>
  <c r="E92" i="4"/>
  <c r="F92" i="4"/>
  <c r="C87" i="4"/>
  <c r="D87" i="4"/>
  <c r="C81" i="4"/>
  <c r="C31" i="4"/>
  <c r="C75" i="4"/>
  <c r="C116" i="4"/>
  <c r="C66" i="4"/>
  <c r="D66" i="4"/>
  <c r="D60" i="4"/>
  <c r="D58" i="4"/>
  <c r="B54" i="4"/>
  <c r="C50" i="4"/>
  <c r="B50" i="4"/>
  <c r="D46" i="4"/>
  <c r="C44" i="4"/>
  <c r="D44" i="4"/>
  <c r="C40" i="4"/>
  <c r="D40" i="4"/>
  <c r="E40" i="4"/>
  <c r="F40" i="4"/>
  <c r="B40" i="4"/>
  <c r="F37" i="4"/>
  <c r="E37" i="4"/>
  <c r="D37" i="4"/>
  <c r="D30" i="4"/>
  <c r="F27" i="4"/>
  <c r="E27" i="4"/>
  <c r="D27" i="4"/>
  <c r="C27" i="4"/>
  <c r="B27" i="4"/>
  <c r="D25" i="4"/>
  <c r="E25" i="4"/>
  <c r="F25" i="4"/>
  <c r="C25" i="4"/>
  <c r="C54" i="4"/>
  <c r="D54" i="4"/>
  <c r="E54" i="4"/>
  <c r="F54" i="4"/>
  <c r="D24" i="4"/>
  <c r="D53" i="4"/>
  <c r="C23" i="4"/>
  <c r="D23" i="4"/>
  <c r="E23" i="4"/>
  <c r="F23" i="4"/>
  <c r="G23" i="4"/>
  <c r="H23" i="4"/>
  <c r="H21" i="4"/>
  <c r="D19" i="4"/>
  <c r="E19" i="4"/>
  <c r="F19" i="4"/>
  <c r="G19" i="4"/>
  <c r="H19" i="4"/>
  <c r="C19" i="4"/>
  <c r="D16" i="4"/>
  <c r="E16" i="4"/>
  <c r="F16" i="4"/>
  <c r="G16" i="4"/>
  <c r="H16" i="4"/>
  <c r="C16" i="4"/>
  <c r="E9" i="4"/>
  <c r="E34" i="4"/>
  <c r="D9" i="4"/>
  <c r="D34" i="4"/>
  <c r="C9" i="4"/>
  <c r="H7" i="4"/>
  <c r="G7" i="4"/>
  <c r="F7" i="4"/>
  <c r="E7" i="4"/>
  <c r="D7" i="4"/>
  <c r="C7" i="4"/>
  <c r="B7" i="4"/>
  <c r="G6" i="4"/>
  <c r="F6" i="4"/>
  <c r="C4" i="4"/>
  <c r="D4" i="4"/>
  <c r="E4" i="4"/>
  <c r="F4" i="4"/>
  <c r="G4" i="4"/>
  <c r="H4" i="4"/>
  <c r="H21" i="3"/>
  <c r="B7" i="3"/>
  <c r="H47" i="3"/>
  <c r="E118" i="3"/>
  <c r="D118" i="3"/>
  <c r="F27" i="3"/>
  <c r="E27" i="3"/>
  <c r="F75" i="3"/>
  <c r="F116" i="3"/>
  <c r="C107" i="3"/>
  <c r="D107" i="3"/>
  <c r="E107" i="3"/>
  <c r="F107" i="3"/>
  <c r="C75" i="3"/>
  <c r="G75" i="3"/>
  <c r="G116" i="3"/>
  <c r="C96" i="3"/>
  <c r="D96" i="3"/>
  <c r="C25" i="3"/>
  <c r="C54" i="3"/>
  <c r="D54" i="3"/>
  <c r="E54" i="3"/>
  <c r="F54" i="3"/>
  <c r="B54" i="3"/>
  <c r="D24" i="3"/>
  <c r="D53" i="3"/>
  <c r="D25" i="3"/>
  <c r="E25" i="3"/>
  <c r="F25" i="3"/>
  <c r="C92" i="3"/>
  <c r="D92" i="3"/>
  <c r="E92" i="3"/>
  <c r="C9" i="3"/>
  <c r="D9" i="3"/>
  <c r="E9" i="3"/>
  <c r="F9" i="3"/>
  <c r="G9" i="3"/>
  <c r="H9" i="3"/>
  <c r="H75" i="3"/>
  <c r="D58" i="3"/>
  <c r="E7" i="3"/>
  <c r="C44" i="3"/>
  <c r="D44" i="3"/>
  <c r="E44" i="3"/>
  <c r="F44" i="3"/>
  <c r="B40" i="3"/>
  <c r="C40" i="3"/>
  <c r="D40" i="3"/>
  <c r="E40" i="3"/>
  <c r="F40" i="3"/>
  <c r="B50" i="3"/>
  <c r="D30" i="3"/>
  <c r="G7" i="3"/>
  <c r="G6" i="3"/>
  <c r="F7" i="3"/>
  <c r="F6" i="3"/>
  <c r="D7" i="3"/>
  <c r="C16" i="3"/>
  <c r="D60" i="3"/>
  <c r="C23" i="3"/>
  <c r="G47" i="3"/>
  <c r="C81" i="3"/>
  <c r="C31" i="3"/>
  <c r="C87" i="3"/>
  <c r="D87" i="3"/>
  <c r="C66" i="3"/>
  <c r="C19" i="3"/>
  <c r="D19" i="3"/>
  <c r="E19" i="3"/>
  <c r="F19" i="3"/>
  <c r="G19" i="3"/>
  <c r="H19" i="3"/>
  <c r="B121" i="3"/>
  <c r="D120" i="3"/>
  <c r="G65" i="3"/>
  <c r="G126" i="3"/>
  <c r="H124" i="3"/>
  <c r="F118" i="3"/>
  <c r="C118" i="3"/>
  <c r="B118" i="3"/>
  <c r="B116" i="3"/>
  <c r="B111" i="3"/>
  <c r="C111" i="3"/>
  <c r="D111" i="3"/>
  <c r="E111" i="3"/>
  <c r="F111" i="3"/>
  <c r="D110" i="3"/>
  <c r="D27" i="3"/>
  <c r="C27" i="3"/>
  <c r="B27" i="3"/>
  <c r="B103" i="3"/>
  <c r="F92" i="3"/>
  <c r="G62" i="3"/>
  <c r="F63" i="3"/>
  <c r="F104" i="3"/>
  <c r="D16" i="3"/>
  <c r="E16" i="3"/>
  <c r="F37" i="3"/>
  <c r="F36" i="3"/>
  <c r="E37" i="3"/>
  <c r="E36" i="3"/>
  <c r="D36" i="3"/>
  <c r="E8" i="3"/>
  <c r="E104" i="3"/>
  <c r="E103" i="3"/>
  <c r="H127" i="3"/>
  <c r="C4" i="3"/>
  <c r="D4" i="3"/>
  <c r="E4" i="3"/>
  <c r="F4" i="3"/>
  <c r="G4" i="3"/>
  <c r="H4" i="3"/>
  <c r="C121" i="3"/>
  <c r="D66" i="3"/>
  <c r="E66" i="3"/>
  <c r="F66" i="3"/>
  <c r="F16" i="3"/>
  <c r="G16" i="3"/>
  <c r="H16" i="3"/>
  <c r="D23" i="3"/>
  <c r="D121" i="3"/>
  <c r="C7" i="3"/>
  <c r="C50" i="3"/>
  <c r="D50" i="3"/>
  <c r="C116" i="3"/>
  <c r="D81" i="3"/>
  <c r="D31" i="3"/>
  <c r="E23" i="3"/>
  <c r="E121" i="3"/>
  <c r="E50" i="3"/>
  <c r="E87" i="3"/>
  <c r="D34" i="3"/>
  <c r="E81" i="3"/>
  <c r="F23" i="3"/>
  <c r="G23" i="3"/>
  <c r="H23" i="3"/>
  <c r="F121" i="3"/>
  <c r="F81" i="3"/>
  <c r="F31" i="3"/>
  <c r="E31" i="3"/>
  <c r="E34" i="3"/>
  <c r="F87" i="3"/>
  <c r="F50" i="3"/>
  <c r="F34" i="3"/>
  <c r="H34" i="3"/>
  <c r="G34" i="3"/>
  <c r="E87" i="4"/>
  <c r="E50" i="4"/>
  <c r="E66" i="4"/>
  <c r="D121" i="4"/>
  <c r="E44" i="4"/>
  <c r="D114" i="4"/>
  <c r="D50" i="4"/>
  <c r="F75" i="4"/>
  <c r="D81" i="4"/>
  <c r="C114" i="4"/>
  <c r="C121" i="4"/>
  <c r="F9" i="4"/>
  <c r="F114" i="4"/>
  <c r="E114" i="4"/>
  <c r="F44" i="4"/>
  <c r="G9" i="4"/>
  <c r="F34" i="4"/>
  <c r="D31" i="4"/>
  <c r="E81" i="4"/>
  <c r="F66" i="4"/>
  <c r="F121" i="4"/>
  <c r="E121" i="4"/>
  <c r="G75" i="4"/>
  <c r="F116" i="4"/>
  <c r="F87" i="4"/>
  <c r="F50" i="4"/>
  <c r="H75" i="4"/>
  <c r="G116" i="4"/>
  <c r="H9" i="4"/>
  <c r="H34" i="4"/>
  <c r="G34" i="4"/>
  <c r="F31" i="4"/>
  <c r="E31" i="4"/>
  <c r="F81" i="4"/>
</calcChain>
</file>

<file path=xl/sharedStrings.xml><?xml version="1.0" encoding="utf-8"?>
<sst xmlns="http://schemas.openxmlformats.org/spreadsheetml/2006/main" count="1603" uniqueCount="586">
  <si>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</si>
  <si>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</si>
  <si>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</si>
  <si>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</si>
  <si>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</si>
  <si>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</si>
  <si>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</si>
  <si>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</si>
  <si>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</si>
  <si>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</si>
  <si>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</si>
  <si>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</si>
  <si>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</si>
  <si>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</si>
  <si>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</si>
  <si>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</si>
  <si>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</si>
  <si>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</si>
  <si>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</si>
  <si>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</si>
  <si>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</si>
  <si>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</si>
  <si>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</si>
  <si>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</si>
  <si>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</si>
  <si>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</si>
  <si>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800636440 (NA)</t>
    <phoneticPr fontId="0" type="noConversion"/>
  </si>
  <si>
    <t>800636931(Sub: Chi) (CC)</t>
    <phoneticPr fontId="0" type="noConversion"/>
  </si>
  <si>
    <t>News Treasury 2024</t>
  </si>
  <si>
    <t>800605035 (Sub: Chi) (CC)</t>
    <phoneticPr fontId="0" type="noConversion"/>
  </si>
  <si>
    <t>Ring Ling Ling (44 EPI)</t>
    <phoneticPr fontId="0" type="noConversion"/>
  </si>
  <si>
    <t>800629753 (Sub: Chi) (CC)</t>
    <phoneticPr fontId="0" type="noConversion"/>
  </si>
  <si>
    <t>800632426 (OP)</t>
    <phoneticPr fontId="0" type="noConversion"/>
  </si>
  <si>
    <t>800563025 (CC)</t>
    <phoneticPr fontId="0" type="noConversion"/>
  </si>
  <si>
    <t>800616903 (Sub: *Chi) (OP)</t>
    <phoneticPr fontId="0" type="noConversion"/>
  </si>
  <si>
    <t>800643641 (CA/MA) (Sub: Chi)   (CC)</t>
    <phoneticPr fontId="0" type="noConversion"/>
  </si>
  <si>
    <t>0915</t>
    <phoneticPr fontId="0" type="noConversion"/>
  </si>
  <si>
    <t>Family Feud (28 EPI)</t>
    <phoneticPr fontId="0" type="noConversion"/>
  </si>
  <si>
    <t>800625434 (Sub: Chi)   (CC)</t>
    <phoneticPr fontId="0" type="noConversion"/>
  </si>
  <si>
    <t>800510004 (Sub: Chi) (CC)</t>
    <phoneticPr fontId="0" type="noConversion"/>
  </si>
  <si>
    <t>800612453 (Sub: Chi) (CC)</t>
    <phoneticPr fontId="0" type="noConversion"/>
  </si>
  <si>
    <t>800630443 (Sub: Chi) (CC)</t>
    <phoneticPr fontId="0" type="noConversion"/>
  </si>
  <si>
    <t>800618933 (Sub: Chi) (CC)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</si>
  <si>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</si>
  <si>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</si>
  <si>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</si>
  <si>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</si>
  <si>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</si>
  <si>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</si>
  <si>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</si>
  <si>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</si>
  <si>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</si>
  <si>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  <phoneticPr fontId="0" type="noConversion"/>
  </si>
  <si>
    <r>
      <rPr>
        <sz val="14"/>
        <rFont val="新細明體"/>
        <family val="1"/>
        <charset val="136"/>
      </rPr>
      <t>愛．回家之開心速遞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</si>
  <si>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  <phoneticPr fontId="0" type="noConversion"/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</si>
  <si>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</si>
  <si>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  <phoneticPr fontId="0" type="noConversion"/>
  </si>
  <si>
    <r>
      <t xml:space="preserve">(R)          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  <phoneticPr fontId="0" type="noConversion"/>
  </si>
  <si>
    <r>
      <rPr>
        <sz val="14"/>
        <rFont val="新細明體"/>
        <family val="1"/>
        <charset val="136"/>
      </rPr>
      <t>粵講粵㜺鬼</t>
    </r>
    <r>
      <rPr>
        <sz val="14"/>
        <rFont val="Times New Roman"/>
        <family val="1"/>
      </rPr>
      <t xml:space="preserve"> Cantoxicating! (Sr. 3) (24 EPI)</t>
    </r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</si>
  <si>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Golden Banquet (9 EPI)</t>
    </r>
    <phoneticPr fontId="0" type="noConversion"/>
  </si>
  <si>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</si>
  <si>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r>
      <t xml:space="preserve">800641576 (Sub: Chi) (CC)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</si>
  <si>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</si>
  <si>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</si>
  <si>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</si>
  <si>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</si>
  <si>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</si>
  <si>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</si>
  <si>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</si>
  <si>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  <phoneticPr fontId="0" type="noConversion"/>
  </si>
  <si>
    <t>Our Theme Songs (7 EPI)</t>
    <phoneticPr fontId="0" type="noConversion"/>
  </si>
  <si>
    <t>800611392 (Sub: Chi)  (CC)</t>
    <phoneticPr fontId="0" type="noConversion"/>
  </si>
  <si>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</si>
  <si>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t>你健康嗎</t>
    </r>
    <r>
      <rPr>
        <sz val="14"/>
        <rFont val="Times New Roman"/>
        <family val="1"/>
      </rPr>
      <t>?</t>
    </r>
    <r>
      <rPr>
        <sz val="14"/>
        <rFont val="細明體"/>
        <family val="3"/>
        <charset val="136"/>
      </rPr>
      <t xml:space="preserve">Am I Healthy? (Sr.2) </t>
    </r>
    <phoneticPr fontId="0" type="noConversion"/>
  </si>
  <si>
    <t># 5</t>
    <phoneticPr fontId="0" type="noConversion"/>
  </si>
  <si>
    <t>800648425 (CA/MA) (Sub: Chi/Eng) (CC)</t>
    <phoneticPr fontId="0" type="noConversion"/>
  </si>
  <si>
    <t>TBC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</si>
  <si>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</si>
  <si>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</si>
  <si>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800648584 (Sub: *Chi) (OP)</t>
    <phoneticPr fontId="0" type="noConversion"/>
  </si>
  <si>
    <t>Midlife, Sing &amp; Shine! 3 (28 EPI)</t>
    <phoneticPr fontId="0" type="noConversion"/>
  </si>
  <si>
    <r>
      <t xml:space="preserve">Vital Lifeline 2023   </t>
    </r>
    <r>
      <rPr>
        <b/>
        <sz val="14"/>
        <rFont val="Times New Roman"/>
        <family val="1"/>
      </rPr>
      <t>1935</t>
    </r>
    <phoneticPr fontId="0" type="noConversion"/>
  </si>
  <si>
    <t>世界觀</t>
    <phoneticPr fontId="0" type="noConversion"/>
  </si>
  <si>
    <t>800645976</t>
  </si>
  <si>
    <t>Mr. Wild Live! (22 EPI)</t>
    <phoneticPr fontId="45" type="noConversion"/>
  </si>
  <si>
    <t>800421241 (Sub: Chi) (CC)</t>
    <phoneticPr fontId="0" type="noConversion"/>
  </si>
  <si>
    <t># 7</t>
    <phoneticPr fontId="0" type="noConversion"/>
  </si>
  <si>
    <t># 6</t>
    <phoneticPr fontId="0" type="noConversion"/>
  </si>
  <si>
    <t># 3</t>
    <phoneticPr fontId="0" type="noConversion"/>
  </si>
  <si>
    <t>TBC (Sub: Chi) (CA/MA) (OP)</t>
    <phoneticPr fontId="0" type="noConversion"/>
  </si>
  <si>
    <t>TBC (Sub: *Chi) (OP) (CA/MA)</t>
    <phoneticPr fontId="0" type="noConversion"/>
  </si>
  <si>
    <t>800622536 (CA/MA) (Sub: Chi) (CC)</t>
    <phoneticPr fontId="0" type="noConversion"/>
  </si>
  <si>
    <r>
      <t>在你的冬夜裡閃耀</t>
    </r>
    <r>
      <rPr>
        <sz val="14"/>
        <rFont val="Times New Roman"/>
        <family val="1"/>
      </rPr>
      <t xml:space="preserve"> Winter Night (24 EPI)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</si>
  <si>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</si>
  <si>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800646635 (CA/MA) (Sub: Chi/Eng) (CC)</t>
    <phoneticPr fontId="0" type="noConversion"/>
  </si>
  <si>
    <r>
      <rPr>
        <sz val="14"/>
        <rFont val="新細明體"/>
        <family val="1"/>
        <charset val="136"/>
      </rPr>
      <t>奔跑吧！勇敢的女人們</t>
    </r>
    <r>
      <rPr>
        <sz val="14"/>
        <rFont val="Times New Roman"/>
        <family val="1"/>
      </rPr>
      <t xml:space="preserve"> Battle Of Marriage (20 EPI)</t>
    </r>
    <phoneticPr fontId="0" type="noConversion"/>
  </si>
  <si>
    <t>巨輪</t>
    <phoneticPr fontId="0" type="noConversion"/>
  </si>
  <si>
    <t>Brother's Keeper (32 EPI)</t>
    <phoneticPr fontId="0" type="noConversion"/>
  </si>
  <si>
    <t># 51</t>
    <phoneticPr fontId="0" type="noConversion"/>
  </si>
  <si>
    <t># 52</t>
    <phoneticPr fontId="0" type="noConversion"/>
  </si>
  <si>
    <t># 8</t>
    <phoneticPr fontId="0" type="noConversion"/>
  </si>
  <si>
    <t>800609025 (Sub: Chi) (CC)</t>
    <phoneticPr fontId="0" type="noConversion"/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</si>
  <si>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  <phoneticPr fontId="0" type="noConversion"/>
  </si>
  <si>
    <t>Finance Magazine 2025</t>
    <phoneticPr fontId="0" type="noConversion"/>
  </si>
  <si>
    <t>News Magazine 2025</t>
    <phoneticPr fontId="0" type="noConversion"/>
  </si>
  <si>
    <t>JSG Billboard 2025</t>
    <phoneticPr fontId="0" type="noConversion"/>
  </si>
  <si>
    <t>TBC (Sub: *Chi) (OP)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</si>
  <si>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</si>
  <si>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#10</t>
    </r>
    <phoneticPr fontId="0" type="noConversion"/>
  </si>
  <si>
    <t>動物森友島 #1</t>
    <phoneticPr fontId="0" type="noConversion"/>
  </si>
  <si>
    <t>Friend Of Forest (14 EPI)</t>
    <phoneticPr fontId="0" type="noConversion"/>
  </si>
  <si>
    <r>
      <t>大藥坊</t>
    </r>
    <r>
      <rPr>
        <sz val="14"/>
        <rFont val="Times New Roman"/>
        <family val="1"/>
      </rPr>
      <t xml:space="preserve"> All That Is Bitter Is Sweet (30 EPI)</t>
    </r>
    <phoneticPr fontId="0" type="noConversion"/>
  </si>
  <si>
    <t>WK 1</t>
    <phoneticPr fontId="0" type="noConversion"/>
  </si>
  <si>
    <t>PERIOD: 6 - 12 Jan 2025</t>
    <phoneticPr fontId="0" type="noConversion"/>
  </si>
  <si>
    <t># 17</t>
    <phoneticPr fontId="0" type="noConversion"/>
  </si>
  <si>
    <t># 291</t>
    <phoneticPr fontId="0" type="noConversion"/>
  </si>
  <si>
    <t># 1209</t>
    <phoneticPr fontId="0" type="noConversion"/>
  </si>
  <si>
    <t>Hands Up   Hands Up 2025</t>
    <phoneticPr fontId="0" type="noConversion"/>
  </si>
  <si>
    <t>TBC (OP)</t>
    <phoneticPr fontId="0" type="noConversion"/>
  </si>
  <si>
    <t># 1626</t>
    <phoneticPr fontId="0" type="noConversion"/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</si>
  <si>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#4-8</t>
    </r>
    <phoneticPr fontId="0" type="noConversion"/>
  </si>
  <si>
    <r>
      <t>你健康嗎</t>
    </r>
    <r>
      <rPr>
        <sz val="14"/>
        <rFont val="Times New Roman"/>
        <family val="1"/>
      </rPr>
      <t xml:space="preserve">? </t>
    </r>
    <r>
      <rPr>
        <sz val="14"/>
        <rFont val="細明體"/>
        <family val="3"/>
        <charset val="136"/>
      </rPr>
      <t xml:space="preserve">Am I Healthy? (Sr.2) </t>
    </r>
    <phoneticPr fontId="0" type="noConversion"/>
  </si>
  <si>
    <t># 53</t>
    <phoneticPr fontId="0" type="noConversion"/>
  </si>
  <si>
    <t># 54</t>
    <phoneticPr fontId="0" type="noConversion"/>
  </si>
  <si>
    <t># 13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</si>
  <si>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51</t>
    </r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</si>
  <si>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52</t>
    </r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</si>
  <si>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379</t>
    </r>
    <phoneticPr fontId="0" type="noConversion"/>
  </si>
  <si>
    <t># 24</t>
    <phoneticPr fontId="0" type="noConversion"/>
  </si>
  <si>
    <t># 3 - 4</t>
    <phoneticPr fontId="0" type="noConversion"/>
  </si>
  <si>
    <t># 5 - 6</t>
    <phoneticPr fontId="0" type="noConversion"/>
  </si>
  <si>
    <t># 2</t>
    <phoneticPr fontId="0" type="noConversion"/>
  </si>
  <si>
    <t># 9</t>
    <phoneticPr fontId="0" type="noConversion"/>
  </si>
  <si>
    <t># 57</t>
    <phoneticPr fontId="0" type="noConversion"/>
  </si>
  <si>
    <r>
      <t>在家宴客</t>
    </r>
    <r>
      <rPr>
        <sz val="14"/>
        <rFont val="Times New Roman"/>
        <family val="1"/>
        <charset val="136"/>
      </rPr>
      <t>50</t>
    </r>
    <r>
      <rPr>
        <sz val="14"/>
        <rFont val="細明體"/>
        <family val="3"/>
        <charset val="136"/>
      </rPr>
      <t>道菜</t>
    </r>
    <r>
      <rPr>
        <sz val="14"/>
        <rFont val="Times New Roman"/>
        <family val="1"/>
        <charset val="136"/>
      </rPr>
      <t xml:space="preserve"> 50 Delicacies For Guests (12 EPI)</t>
    </r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</si>
  <si>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</si>
  <si>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</si>
  <si>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</t>
    </r>
    <phoneticPr fontId="0" type="noConversion"/>
  </si>
  <si>
    <t>動物森友島 #2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</si>
  <si>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</t>
    </r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</si>
  <si>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58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</si>
  <si>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</t>
    </r>
    <phoneticPr fontId="0" type="noConversion"/>
  </si>
  <si>
    <t>TBC (NA)</t>
    <phoneticPr fontId="0" type="noConversion"/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</si>
  <si>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6</t>
    </r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</si>
  <si>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232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</si>
  <si>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#5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</si>
  <si>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</t>
    </r>
    <phoneticPr fontId="0" type="noConversion"/>
  </si>
  <si>
    <t>解風福岡 #1</t>
    <phoneticPr fontId="0" type="noConversion"/>
  </si>
  <si>
    <t>Fukuoka Unlock (16 EPI)</t>
    <phoneticPr fontId="0" type="noConversion"/>
  </si>
  <si>
    <t>800647364 (Sub: Chi) (CC)</t>
    <phoneticPr fontId="0" type="noConversion"/>
  </si>
  <si>
    <t>解風福岡 #2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</si>
  <si>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21</t>
    </r>
    <phoneticPr fontId="0" type="noConversion"/>
  </si>
  <si>
    <t>800643834 (Sub: Chi) (CC)</t>
  </si>
  <si>
    <t>The Drunken Scotland (10 EPI)</t>
  </si>
  <si>
    <t>尋醉蘇格蘭 #10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</si>
  <si>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</si>
  <si>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t>#3</t>
    <phoneticPr fontId="0" type="noConversion"/>
  </si>
  <si>
    <t>#4</t>
    <phoneticPr fontId="0" type="noConversion"/>
  </si>
  <si>
    <t>Fantastic Feasts and Where To Find Them (12 EPI)</t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</si>
  <si>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</si>
  <si>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</si>
  <si>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# 3696</t>
    <phoneticPr fontId="0" type="noConversion"/>
  </si>
  <si>
    <t># 3699            2315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</si>
  <si>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#3 (26 EPI)</t>
    </r>
    <phoneticPr fontId="0" type="noConversion"/>
  </si>
  <si>
    <t>You Are Not Alone</t>
    <phoneticPr fontId="45" type="noConversion"/>
  </si>
  <si>
    <t>800647325 (Sub: *Chi) (OP)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</si>
  <si>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#11</t>
    </r>
    <r>
      <rPr>
        <sz val="14"/>
        <rFont val="Times New Roman"/>
        <family val="1"/>
        <charset val="136"/>
      </rPr>
      <t xml:space="preserve"> Med with Doc (26 EPI)</t>
    </r>
    <phoneticPr fontId="0" type="noConversion"/>
  </si>
  <si>
    <t>意料之踪 #1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</si>
  <si>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51</t>
    </r>
    <r>
      <rPr>
        <sz val="14"/>
        <rFont val="Times New Roman"/>
        <family val="1"/>
        <charset val="136"/>
      </rPr>
      <t>-52</t>
    </r>
    <phoneticPr fontId="0" type="noConversion"/>
  </si>
  <si>
    <t>(R)</t>
    <phoneticPr fontId="0" type="noConversion"/>
  </si>
  <si>
    <t># 1</t>
    <phoneticPr fontId="0" type="noConversion"/>
  </si>
  <si>
    <t xml:space="preserve"> # 8</t>
    <phoneticPr fontId="0" type="noConversion"/>
  </si>
  <si>
    <r>
      <t>TBC (OP)</t>
    </r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</si>
  <si>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r>
      <t>東張西望</t>
    </r>
    <r>
      <rPr>
        <sz val="14"/>
        <rFont val="Times New Roman"/>
        <family val="1"/>
      </rPr>
      <t xml:space="preserve">  Scoop 2025</t>
    </r>
  </si>
  <si>
    <t>800651025 (Sub: Chi) (CC)</t>
    <phoneticPr fontId="0" type="noConversion"/>
  </si>
  <si>
    <t>800651033 (Sub: Chi) (CC)</t>
    <phoneticPr fontId="0" type="noConversion"/>
  </si>
  <si>
    <r>
      <rPr>
        <sz val="14"/>
        <rFont val="微軟正黑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  <phoneticPr fontId="0" type="noConversion"/>
  </si>
  <si>
    <r>
      <rPr>
        <sz val="14"/>
        <rFont val="新細明體"/>
        <family val="1"/>
        <charset val="136"/>
      </rPr>
      <t>玄來過新年</t>
    </r>
    <r>
      <rPr>
        <sz val="14"/>
        <rFont val="Times New Roman"/>
        <family val="1"/>
      </rPr>
      <t>2025  Feng Shui Voyage 2025 (6 EPI)</t>
    </r>
    <phoneticPr fontId="0" type="noConversion"/>
  </si>
  <si>
    <r>
      <rPr>
        <sz val="14"/>
        <rFont val="新細明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  <phoneticPr fontId="0" type="noConversion"/>
  </si>
  <si>
    <r>
      <t xml:space="preserve">800642935 (Sub: Chi) (CC) </t>
    </r>
    <r>
      <rPr>
        <sz val="14"/>
        <rFont val="微軟正黑體"/>
        <family val="1"/>
        <charset val="136"/>
      </rPr>
      <t>動物森友島</t>
    </r>
    <r>
      <rPr>
        <sz val="14"/>
        <rFont val="Times New Roman"/>
        <family val="1"/>
      </rPr>
      <t xml:space="preserve"> #2</t>
    </r>
    <phoneticPr fontId="0" type="noConversion"/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</si>
  <si>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 #11</t>
    </r>
    <phoneticPr fontId="0" type="noConversion"/>
  </si>
  <si>
    <t xml:space="preserve">慈善星輝仁濟夜 </t>
    <phoneticPr fontId="0" type="noConversion"/>
  </si>
  <si>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</si>
  <si>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</si>
  <si>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</t>
    <phoneticPr fontId="0" type="noConversion"/>
  </si>
  <si>
    <t>PERIOD: 13 - 19 Jan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</si>
  <si>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</si>
  <si>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r>
      <t>你健康嗎</t>
    </r>
    <r>
      <rPr>
        <sz val="14"/>
        <rFont val="Times New Roman"/>
        <family val="1"/>
      </rPr>
      <t>?</t>
    </r>
    <r>
      <rPr>
        <sz val="14"/>
        <rFont val="細明體"/>
        <family val="3"/>
        <charset val="136"/>
      </rPr>
      <t xml:space="preserve">Am I Healthy? (Sr.2) </t>
    </r>
  </si>
  <si>
    <t># 12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</si>
  <si>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</si>
  <si>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t>大藥坊</t>
    </r>
    <r>
      <rPr>
        <sz val="14"/>
        <rFont val="Times New Roman"/>
        <family val="1"/>
      </rPr>
      <t xml:space="preserve"> All That Is Bitter Is Sweet (30 EPI)</t>
    </r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</si>
  <si>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</si>
  <si>
    <t># 298</t>
    <phoneticPr fontId="0" type="noConversion"/>
  </si>
  <si>
    <r>
      <t>冲遊泰國</t>
    </r>
    <r>
      <rPr>
        <sz val="14"/>
        <rFont val="Times New Roman"/>
        <family val="1"/>
      </rPr>
      <t xml:space="preserve"> Thai Rogered (Sr.7) (20 EPI)</t>
    </r>
  </si>
  <si>
    <t># 15</t>
    <phoneticPr fontId="0" type="noConversion"/>
  </si>
  <si>
    <t># 1216</t>
    <phoneticPr fontId="0" type="noConversion"/>
  </si>
  <si>
    <t># 7 - 8</t>
    <phoneticPr fontId="0" type="noConversion"/>
  </si>
  <si>
    <t># 9 - 10</t>
    <phoneticPr fontId="0" type="noConversion"/>
  </si>
  <si>
    <t># 10</t>
    <phoneticPr fontId="0" type="noConversion"/>
  </si>
  <si>
    <r>
      <rPr>
        <sz val="14"/>
        <rFont val="微軟正黑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</si>
  <si>
    <t># 4</t>
    <phoneticPr fontId="0" type="noConversion"/>
  </si>
  <si>
    <r>
      <rPr>
        <sz val="14"/>
        <rFont val="新細明體"/>
        <family val="1"/>
        <charset val="136"/>
      </rPr>
      <t>玄來過新年</t>
    </r>
    <r>
      <rPr>
        <sz val="14"/>
        <rFont val="Times New Roman"/>
        <family val="1"/>
      </rPr>
      <t>2025  Feng Shui Voyage 2025 (6 EPI)</t>
    </r>
  </si>
  <si>
    <r>
      <t>粵講粵㜺鬼</t>
    </r>
    <r>
      <rPr>
        <sz val="14"/>
        <rFont val="Times New Roman"/>
        <family val="1"/>
      </rPr>
      <t xml:space="preserve"> Cantoxicating! (Sr. 3) (24 EPI)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</si>
  <si>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21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</si>
  <si>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233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</si>
  <si>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59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</si>
  <si>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7</t>
    </r>
  </si>
  <si>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</si>
  <si>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</t>
    </r>
  </si>
  <si>
    <t># 1631</t>
    <phoneticPr fontId="0" type="noConversion"/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</si>
  <si>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</si>
  <si>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#12</t>
    </r>
  </si>
  <si>
    <t>大師兄新春感謝祭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</si>
  <si>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#6</t>
    </r>
  </si>
  <si>
    <r>
      <rPr>
        <sz val="14"/>
        <rFont val="Times New Roman"/>
        <family val="1"/>
      </rPr>
      <t xml:space="preserve">TBC (Sub: *Chi) (OP) </t>
    </r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</si>
  <si>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</si>
  <si>
    <r>
      <t>你健康嗎</t>
    </r>
    <r>
      <rPr>
        <sz val="14"/>
        <rFont val="Times New Roman"/>
        <family val="1"/>
      </rPr>
      <t xml:space="preserve">? </t>
    </r>
    <r>
      <rPr>
        <sz val="14"/>
        <rFont val="細明體"/>
        <family val="3"/>
        <charset val="136"/>
      </rPr>
      <t>Am I Healthy? (Sr.2) (15 EPI)</t>
    </r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</si>
  <si>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</si>
  <si>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</si>
  <si>
    <t>動物森友島 #3</t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</si>
  <si>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</si>
  <si>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#11</t>
    </r>
  </si>
  <si>
    <t>意料之踪 # 2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</si>
  <si>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22</t>
    </r>
  </si>
  <si>
    <t># 11</t>
    <phoneticPr fontId="0" type="noConversion"/>
  </si>
  <si>
    <t># 12</t>
  </si>
  <si>
    <t># 13</t>
  </si>
  <si>
    <t># 14</t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</si>
  <si>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</si>
  <si>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</si>
  <si>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</si>
  <si>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53</t>
    </r>
  </si>
  <si>
    <t>解風福岡 #3</t>
    <phoneticPr fontId="0" type="noConversion"/>
  </si>
  <si>
    <r>
      <rPr>
        <sz val="14"/>
        <rFont val="新細明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</si>
  <si>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380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</si>
  <si>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</si>
  <si>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3</t>
    </r>
  </si>
  <si>
    <r>
      <t xml:space="preserve">Vital Lifeline 2023   </t>
    </r>
    <r>
      <rPr>
        <b/>
        <sz val="14"/>
        <rFont val="Times New Roman"/>
        <family val="1"/>
      </rPr>
      <t>1935</t>
    </r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</si>
  <si>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</si>
  <si>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</si>
  <si>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800642935 (Sub: Chi) (CC)</t>
    <phoneticPr fontId="0" type="noConversion"/>
  </si>
  <si>
    <t>動物森友島 #3 Friend Of Forest (14 EPI)</t>
    <phoneticPr fontId="0" type="noConversion"/>
  </si>
  <si>
    <t>意料之踪 #2</t>
    <phoneticPr fontId="0" type="noConversion"/>
  </si>
  <si>
    <r>
      <rPr>
        <sz val="14"/>
        <rFont val="新細明體"/>
        <family val="1"/>
        <charset val="136"/>
      </rPr>
      <t>奔跑吧！勇敢的女人們</t>
    </r>
    <r>
      <rPr>
        <sz val="14"/>
        <rFont val="Times New Roman"/>
        <family val="1"/>
      </rPr>
      <t xml:space="preserve"> Battle Of Marriage (20 EPI)</t>
    </r>
  </si>
  <si>
    <t>Fantastic Feasts and Where To Find Them (12 EPI)</t>
  </si>
  <si>
    <r>
      <rPr>
        <sz val="14"/>
        <rFont val="微軟正黑體"/>
        <family val="1"/>
        <charset val="136"/>
      </rPr>
      <t>玄來過新年</t>
    </r>
    <r>
      <rPr>
        <sz val="14"/>
        <rFont val="Times New Roman"/>
        <family val="1"/>
      </rPr>
      <t>2025  Feng Shui Voyage 2025 (6 EPI)</t>
    </r>
  </si>
  <si>
    <t>萬千星輝頒獎典禮2024 (直播)</t>
    <phoneticPr fontId="0" type="noConversion"/>
  </si>
  <si>
    <t>TV Awards Presentation 2024 (Live)</t>
  </si>
  <si>
    <t># 29</t>
    <phoneticPr fontId="0" type="noConversion"/>
  </si>
  <si>
    <t>800650873 (Sub: *Chi) (OP)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</si>
  <si>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5</t>
    </r>
  </si>
  <si>
    <t>Infinity and Beyond 2024 (12 EPI)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</si>
  <si>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</si>
  <si>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# 3700</t>
    <phoneticPr fontId="0" type="noConversion"/>
  </si>
  <si>
    <t># 3703            2315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</si>
  <si>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</t>
    </r>
  </si>
  <si>
    <t>800647364 (Sub: Chi) (CC)</t>
  </si>
  <si>
    <t>解風福岡 #4</t>
  </si>
  <si>
    <t>Fukuoka Unlock (16 EPI)</t>
  </si>
  <si>
    <t>Med with Doc (26 EPI)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</si>
  <si>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#4 (26 EPI)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</si>
  <si>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54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</si>
  <si>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53</t>
    </r>
    <r>
      <rPr>
        <sz val="14"/>
        <rFont val="Times New Roman"/>
        <family val="1"/>
        <charset val="136"/>
      </rPr>
      <t>-54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</si>
  <si>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#5</t>
    </r>
  </si>
  <si>
    <r>
      <t xml:space="preserve">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</rPr>
      <t xml:space="preserve"> # 56</t>
    </r>
  </si>
  <si>
    <r>
      <t>TBC (OP)</t>
    </r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</si>
  <si>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 xml:space="preserve"> # 15</t>
    <phoneticPr fontId="0" type="noConversion"/>
  </si>
  <si>
    <t># 16</t>
    <phoneticPr fontId="0" type="noConversion"/>
  </si>
  <si>
    <t xml:space="preserve">萬千星輝頒獎典禮2024 </t>
    <phoneticPr fontId="0" type="noConversion"/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</si>
  <si>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#9-13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</si>
  <si>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</si>
  <si>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</t>
    <phoneticPr fontId="0" type="noConversion"/>
  </si>
  <si>
    <t>非洲潮什麼 Hipster Tour - Africa (10 EPI)</t>
  </si>
  <si>
    <t>日本學呢啲All-You-Can-Learn In Japan (10 EPI)</t>
  </si>
  <si>
    <t>財經透視  # 3</t>
  </si>
  <si>
    <t>新聞掏寶  # 233</t>
  </si>
  <si>
    <t># 10</t>
  </si>
  <si>
    <t># 4</t>
  </si>
  <si>
    <t>玲玲友情報 # 56</t>
  </si>
  <si>
    <t>東張西望  Scoop 2025</t>
  </si>
  <si>
    <t># 19</t>
    <phoneticPr fontId="0" type="noConversion"/>
  </si>
  <si>
    <t># 20</t>
  </si>
  <si>
    <t># 21</t>
  </si>
  <si>
    <t># 22</t>
  </si>
  <si>
    <t># 23</t>
  </si>
  <si>
    <t># 24</t>
  </si>
  <si>
    <t># 25</t>
  </si>
  <si>
    <t># 2</t>
  </si>
  <si>
    <t># 3</t>
  </si>
  <si>
    <t># 5</t>
  </si>
  <si>
    <t># 6</t>
  </si>
  <si>
    <t># 7</t>
  </si>
  <si>
    <t># 305</t>
    <phoneticPr fontId="0" type="noConversion"/>
  </si>
  <si>
    <t># 306</t>
  </si>
  <si>
    <t># 307</t>
  </si>
  <si>
    <t># 308</t>
  </si>
  <si>
    <t># 309</t>
  </si>
  <si>
    <t># 310</t>
  </si>
  <si>
    <t># 311</t>
  </si>
  <si>
    <t># 2477</t>
  </si>
  <si>
    <t># 2478</t>
  </si>
  <si>
    <t># 2479</t>
  </si>
  <si>
    <t># 2480</t>
  </si>
  <si>
    <t># 18</t>
  </si>
  <si>
    <t># 1224</t>
  </si>
  <si>
    <t># 1226</t>
  </si>
  <si>
    <t># 1227</t>
  </si>
  <si>
    <r>
      <t>(R)</t>
    </r>
    <r>
      <rPr>
        <sz val="14"/>
        <rFont val="細明體"/>
        <family val="1"/>
        <charset val="136"/>
      </rPr>
      <t>在家宴客</t>
    </r>
    <r>
      <rPr>
        <sz val="14"/>
        <rFont val="Times New Roman"/>
        <family val="1"/>
      </rPr>
      <t>50</t>
    </r>
    <r>
      <rPr>
        <sz val="14"/>
        <rFont val="細明體"/>
        <family val="1"/>
        <charset val="136"/>
      </rPr>
      <t>道菜</t>
    </r>
  </si>
  <si>
    <t>2025風山水起 TBC (13 EPI)</t>
  </si>
  <si>
    <t># 1</t>
  </si>
  <si>
    <t>玲玲友情報 # 55</t>
  </si>
  <si>
    <t>解風福岡 #5</t>
  </si>
  <si>
    <t>解風福岡 #6</t>
  </si>
  <si>
    <t># 11 - 12</t>
    <phoneticPr fontId="0" type="noConversion"/>
  </si>
  <si>
    <t># 13 - 14</t>
    <phoneticPr fontId="0" type="noConversion"/>
  </si>
  <si>
    <t>奔跑吧！勇敢的女人們 Battle Of Marriage (20 EPI)</t>
  </si>
  <si>
    <t># 16</t>
  </si>
  <si>
    <t># 17</t>
  </si>
  <si>
    <t># 19</t>
  </si>
  <si>
    <r>
      <t>肥媽新年新煮意</t>
    </r>
    <r>
      <rPr>
        <sz val="14"/>
        <rFont val="Times New Roman"/>
        <family val="1"/>
      </rPr>
      <t xml:space="preserve">8 </t>
    </r>
  </si>
  <si>
    <r>
      <t>玄來過新年</t>
    </r>
    <r>
      <rPr>
        <sz val="14"/>
        <rFont val="Times New Roman"/>
        <family val="1"/>
      </rPr>
      <t>2025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</si>
  <si>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234</t>
    </r>
  </si>
  <si>
    <t># 15</t>
  </si>
  <si>
    <t>800385990 (Sub: Chi)  (CC)</t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</si>
  <si>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60</t>
    </r>
  </si>
  <si>
    <t># 1223</t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</si>
  <si>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1</t>
    </r>
  </si>
  <si>
    <t>World's Great Parties (7 EPI)</t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</si>
  <si>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</t>
    </r>
  </si>
  <si>
    <t># 1636</t>
    <phoneticPr fontId="0" type="noConversion"/>
  </si>
  <si>
    <t># 1637</t>
  </si>
  <si>
    <t># 1638</t>
  </si>
  <si>
    <t># 1639</t>
  </si>
  <si>
    <t># 1640</t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</si>
  <si>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#13</t>
    </r>
  </si>
  <si>
    <t># 33</t>
  </si>
  <si>
    <t># 34</t>
  </si>
  <si>
    <t># 35</t>
  </si>
  <si>
    <t># 36</t>
  </si>
  <si>
    <t># 37</t>
  </si>
  <si>
    <t>萬千星輝頒獎典禮2024</t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</si>
  <si>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#7</t>
    </r>
  </si>
  <si>
    <r>
      <rPr>
        <sz val="14"/>
        <rFont val="Times New Roman"/>
        <family val="1"/>
      </rPr>
      <t xml:space="preserve">TBC (Sub: *Chi) (OP) </t>
    </r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</t>
    </r>
  </si>
  <si>
    <t>動物森友島 #4 Friend Of Forest (14 EPI)</t>
    <phoneticPr fontId="0" type="noConversion"/>
  </si>
  <si>
    <t>意料之踪 #3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</si>
  <si>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23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</si>
  <si>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4</t>
    </r>
  </si>
  <si>
    <t># 18</t>
    <phoneticPr fontId="0" type="noConversion"/>
  </si>
  <si>
    <t># 58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</si>
  <si>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55</t>
    </r>
  </si>
  <si>
    <t>解風福岡 #5</t>
    <phoneticPr fontId="0" type="noConversion"/>
  </si>
  <si>
    <t>解風福岡 #6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</si>
  <si>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381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</si>
  <si>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</si>
  <si>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</si>
  <si>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</si>
  <si>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20</t>
    <phoneticPr fontId="0" type="noConversion"/>
  </si>
  <si>
    <t># 26</t>
  </si>
  <si>
    <t># 2481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</si>
  <si>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#12</t>
    </r>
  </si>
  <si>
    <t># 34</t>
    <phoneticPr fontId="0" type="noConversion"/>
  </si>
  <si>
    <t># 38</t>
  </si>
  <si>
    <t>友乜唔講得 #1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</si>
  <si>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6</t>
    </r>
  </si>
  <si>
    <t>TBC (13 EPI)</t>
    <phoneticPr fontId="0" type="noConversion"/>
  </si>
  <si>
    <t>J Music 2025</t>
    <phoneticPr fontId="0" type="noConversion"/>
  </si>
  <si>
    <t># 3704</t>
    <phoneticPr fontId="0" type="noConversion"/>
  </si>
  <si>
    <t># 3705</t>
  </si>
  <si>
    <t># 3706</t>
  </si>
  <si>
    <t># 3707            2315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</si>
  <si>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#5 (26 EPI)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</si>
  <si>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56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</si>
  <si>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55</t>
    </r>
    <r>
      <rPr>
        <sz val="14"/>
        <rFont val="Times New Roman"/>
        <family val="1"/>
        <charset val="136"/>
      </rPr>
      <t>-56</t>
    </r>
  </si>
  <si>
    <r>
      <t xml:space="preserve">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</rPr>
      <t xml:space="preserve"> # 58</t>
    </r>
  </si>
  <si>
    <t xml:space="preserve">愛．回家之開心速遞  Lo And Behold </t>
  </si>
  <si>
    <t>思家大戰 # 60</t>
  </si>
  <si>
    <t>最強生命線 # 381</t>
  </si>
  <si>
    <t>動物森友島 #4</t>
    <phoneticPr fontId="0" type="noConversion"/>
  </si>
  <si>
    <t>在你的冬夜裡閃耀 Winter Night (24 EPI)</t>
  </si>
  <si>
    <t>流行都市  Big City Shop 2024</t>
  </si>
  <si>
    <t>新聞透視 # 4</t>
  </si>
  <si>
    <t>過節 # 1</t>
  </si>
  <si>
    <t># 1636</t>
  </si>
  <si>
    <t>周六聊Teen谷 # 3</t>
  </si>
  <si>
    <t>玲玲友情報 # 52</t>
  </si>
  <si>
    <t># 2465</t>
  </si>
  <si>
    <t># 2466</t>
  </si>
  <si>
    <t># 2467</t>
  </si>
  <si>
    <t># 2468</t>
  </si>
  <si>
    <t># 2469</t>
  </si>
  <si>
    <t>J Music #69</t>
  </si>
  <si>
    <t>J Music # 69</t>
  </si>
  <si>
    <t># 2470</t>
  </si>
  <si>
    <t xml:space="preserve">(R)        </t>
  </si>
  <si>
    <t>800650761 (Sub: *Chi) (OP)</t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</si>
  <si>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#4</t>
    </r>
  </si>
  <si>
    <t>大師兄新春感謝祭</t>
  </si>
  <si>
    <t>Super Trio - New Year Special 2025</t>
  </si>
  <si>
    <t>思家大戰 # 58</t>
  </si>
  <si>
    <t>快樂長門人Happy Old Buddies</t>
  </si>
  <si>
    <t># 291</t>
  </si>
  <si>
    <t># 292</t>
  </si>
  <si>
    <t># 293</t>
  </si>
  <si>
    <t># 294</t>
  </si>
  <si>
    <t># 295</t>
  </si>
  <si>
    <t>流行都市  Big City Shop 2025</t>
  </si>
  <si>
    <t># 1626</t>
  </si>
  <si>
    <t># 1627</t>
  </si>
  <si>
    <t># 1628</t>
  </si>
  <si>
    <t># 1629</t>
  </si>
  <si>
    <t># 1630          0545</t>
  </si>
  <si>
    <t>慈善星輝仁濟夜</t>
  </si>
  <si>
    <t xml:space="preserve">Yan Chai Charity Show 2025 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</si>
  <si>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</t>
    </r>
  </si>
  <si>
    <t># 2471</t>
  </si>
  <si>
    <t># 2472</t>
  </si>
  <si>
    <t># 2473</t>
  </si>
  <si>
    <t># 2474</t>
  </si>
  <si>
    <r>
      <t xml:space="preserve">800605035 (Sub: Chi) (CC) </t>
    </r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</si>
  <si>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59</t>
  </si>
  <si>
    <t># 60</t>
  </si>
  <si>
    <t># 2475</t>
  </si>
  <si>
    <r>
      <rPr>
        <sz val="12"/>
        <rFont val="細明體"/>
        <family val="1"/>
        <charset val="136"/>
      </rPr>
      <t>萬千星輝頒獎典禮</t>
    </r>
    <r>
      <rPr>
        <sz val="12"/>
        <rFont val="Times New Roman"/>
        <family val="1"/>
      </rPr>
      <t xml:space="preserve"> </t>
    </r>
    <r>
      <rPr>
        <sz val="12"/>
        <rFont val="細明體"/>
        <family val="1"/>
        <charset val="136"/>
      </rPr>
      <t>王者駕到</t>
    </r>
    <r>
      <rPr>
        <sz val="12"/>
        <rFont val="Times New Roman"/>
        <family val="1"/>
        <charset val="136"/>
      </rPr>
      <t xml:space="preserve"> (</t>
    </r>
    <r>
      <rPr>
        <sz val="12"/>
        <rFont val="細明體"/>
        <family val="1"/>
        <charset val="136"/>
      </rPr>
      <t>直播)</t>
    </r>
  </si>
  <si>
    <t>TV Awards Presentation 2024 After Show (Live)</t>
  </si>
  <si>
    <t># 298</t>
  </si>
  <si>
    <t># 299</t>
  </si>
  <si>
    <t># 300</t>
  </si>
  <si>
    <t># 301</t>
  </si>
  <si>
    <t># 302</t>
  </si>
  <si>
    <t># 1631</t>
  </si>
  <si>
    <t># 1632</t>
  </si>
  <si>
    <t># 1633</t>
  </si>
  <si>
    <t># 1634</t>
  </si>
  <si>
    <t># 1635          0545</t>
  </si>
  <si>
    <t>野蠻奶奶大戰戈師奶 Wars Of In-Laws II (20 EPI)</t>
  </si>
  <si>
    <t>(CA/MA) (Sub: Chi/Eng)  (CC)</t>
  </si>
  <si>
    <t># 2476</t>
  </si>
  <si>
    <t>800616903 (Sub: *Chi) (OP)</t>
  </si>
  <si>
    <t>Hands Up   Hands Up 2025</t>
  </si>
  <si>
    <t># 1159</t>
  </si>
  <si>
    <t># 1160</t>
  </si>
  <si>
    <t>#1225</t>
  </si>
  <si>
    <t># 61</t>
  </si>
  <si>
    <t># 62</t>
  </si>
  <si>
    <t>800643641 (CA/MA) (Sub: Chi)   (CC)</t>
  </si>
  <si>
    <t xml:space="preserve"> </t>
  </si>
  <si>
    <t>TBC</t>
  </si>
  <si>
    <r>
      <t>2025</t>
    </r>
    <r>
      <rPr>
        <sz val="14"/>
        <rFont val="細明體"/>
        <family val="3"/>
        <charset val="136"/>
      </rPr>
      <t>風山水起</t>
    </r>
    <r>
      <rPr>
        <sz val="14"/>
        <rFont val="Times New Roman"/>
        <family val="1"/>
      </rPr>
      <t xml:space="preserve"> 2025 Feng Shui and Fortune (13 EPI)</t>
    </r>
  </si>
  <si>
    <t>800651234 (Sub: *Chi) (OP)</t>
  </si>
  <si>
    <t>J Music #70</t>
  </si>
  <si>
    <t>J Music 2025</t>
  </si>
  <si>
    <t># 1640          0545</t>
  </si>
  <si>
    <t># 305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</si>
  <si>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</si>
  <si>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PERIOD: 27 - 2 Feb 2025</t>
    <phoneticPr fontId="0" type="noConversion"/>
  </si>
  <si>
    <r>
      <rPr>
        <sz val="14"/>
        <rFont val="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</si>
  <si>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63</t>
    <phoneticPr fontId="0" type="noConversion"/>
  </si>
  <si>
    <t>意料之踪 # 4</t>
    <phoneticPr fontId="0" type="noConversion"/>
  </si>
  <si>
    <t># 26</t>
    <phoneticPr fontId="0" type="noConversion"/>
  </si>
  <si>
    <t>野蠻奶奶大戰戈師奶 Wars Of In-Laws II (20 EPI)</t>
    <phoneticPr fontId="0" type="noConversion"/>
  </si>
  <si>
    <t># 312</t>
    <phoneticPr fontId="0" type="noConversion"/>
  </si>
  <si>
    <t># 2480</t>
    <phoneticPr fontId="0" type="noConversion"/>
  </si>
  <si>
    <t>意料之踪 # 3</t>
    <phoneticPr fontId="0" type="noConversion"/>
  </si>
  <si>
    <t># 20            0945</t>
    <phoneticPr fontId="0" type="noConversion"/>
  </si>
  <si>
    <t>800651211 (Sub: *Chi) (OP)</t>
    <phoneticPr fontId="0" type="noConversion"/>
  </si>
  <si>
    <t># 1228</t>
    <phoneticPr fontId="0" type="noConversion"/>
  </si>
  <si>
    <r>
      <t>2025</t>
    </r>
    <r>
      <rPr>
        <sz val="14"/>
        <rFont val="細明體"/>
        <family val="1"/>
        <charset val="136"/>
      </rPr>
      <t>風山水起</t>
    </r>
    <r>
      <rPr>
        <sz val="14"/>
        <rFont val="Times New Roman"/>
        <family val="1"/>
      </rPr>
      <t xml:space="preserve"> 2025 Feng Shui and Fortune (13 EPI)</t>
    </r>
  </si>
  <si>
    <r>
      <t>2025</t>
    </r>
    <r>
      <rPr>
        <sz val="14"/>
        <rFont val="細明體"/>
        <family val="3"/>
        <charset val="136"/>
      </rPr>
      <t>風山水起</t>
    </r>
  </si>
  <si>
    <t># 28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</si>
  <si>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57</t>
    </r>
  </si>
  <si>
    <t>解風福岡 #8</t>
    <phoneticPr fontId="0" type="noConversion"/>
  </si>
  <si>
    <t>我們的畢業禮</t>
  </si>
  <si>
    <t># 15 - 16</t>
    <phoneticPr fontId="0" type="noConversion"/>
  </si>
  <si>
    <t># 17 - 18</t>
    <phoneticPr fontId="0" type="noConversion"/>
  </si>
  <si>
    <t>奔跑吧！勇敢的女人們</t>
  </si>
  <si>
    <t>解風福岡 #7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</si>
  <si>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382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</si>
  <si>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235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</si>
  <si>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61</t>
    </r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</si>
  <si>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2 </t>
    </r>
  </si>
  <si>
    <t>800651192 (NA)</t>
    <phoneticPr fontId="0" type="noConversion"/>
  </si>
  <si>
    <t>800651362 (NA)</t>
    <phoneticPr fontId="0" type="noConversion"/>
  </si>
  <si>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</si>
  <si>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4</t>
    </r>
  </si>
  <si>
    <t># 1641</t>
    <phoneticPr fontId="0" type="noConversion"/>
  </si>
  <si>
    <t>800651331 (Sub: Chi) (CA/MA) (OP)</t>
    <phoneticPr fontId="0" type="noConversion"/>
  </si>
  <si>
    <t>J Music #70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</si>
  <si>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5</t>
    </r>
  </si>
  <si>
    <t># 39</t>
    <phoneticPr fontId="0" type="noConversion"/>
  </si>
  <si>
    <t>新春保良迎金蛇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</si>
  <si>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#8</t>
    </r>
  </si>
  <si>
    <r>
      <t>2025</t>
    </r>
    <r>
      <rPr>
        <sz val="14"/>
        <rFont val="細明體"/>
        <family val="1"/>
        <charset val="136"/>
      </rPr>
      <t>風山水起</t>
    </r>
  </si>
  <si>
    <t xml:space="preserve">800609594 (Sub: Chi)(CC) </t>
    <phoneticPr fontId="0" type="noConversion"/>
  </si>
  <si>
    <t>800634190 (Sub: Chi) (CC)</t>
    <phoneticPr fontId="0" type="noConversion"/>
  </si>
  <si>
    <r>
      <rPr>
        <sz val="14"/>
        <rFont val="細明體"/>
        <family val="1"/>
        <charset val="136"/>
      </rPr>
      <t>日本</t>
    </r>
    <r>
      <rPr>
        <sz val="14"/>
        <rFont val="Times New Roman"/>
        <family val="1"/>
      </rPr>
      <t>18</t>
    </r>
    <r>
      <rPr>
        <sz val="14"/>
        <rFont val="細明體"/>
        <family val="1"/>
        <charset val="136"/>
      </rPr>
      <t>種住法</t>
    </r>
    <r>
      <rPr>
        <sz val="14"/>
        <rFont val="Times New Roman"/>
        <family val="1"/>
      </rPr>
      <t xml:space="preserve"> 18 Ways of Living In Japan (6 EPI)</t>
    </r>
  </si>
  <si>
    <t># 14</t>
    <phoneticPr fontId="0" type="noConversion"/>
  </si>
  <si>
    <t>臥虎</t>
    <phoneticPr fontId="0" type="noConversion"/>
  </si>
  <si>
    <t>金錢帝國</t>
  </si>
  <si>
    <t>我老婆係賭聖</t>
    <phoneticPr fontId="0" type="noConversion"/>
  </si>
  <si>
    <t>人約離婚後</t>
  </si>
  <si>
    <t>婚前試愛</t>
  </si>
  <si>
    <t>Wo Hu</t>
  </si>
  <si>
    <t>I Corrupt All Cops</t>
  </si>
  <si>
    <t>My Wife Is a Gambling Maestro</t>
  </si>
  <si>
    <t>Love is the Only Answer</t>
    <phoneticPr fontId="0" type="noConversion"/>
  </si>
  <si>
    <t>Marriage with a Lia</t>
  </si>
  <si>
    <t># 23</t>
    <phoneticPr fontId="0" type="noConversion"/>
  </si>
  <si>
    <r>
      <rPr>
        <sz val="14"/>
        <rFont val="新細明體"/>
        <family val="1"/>
        <charset val="136"/>
      </rPr>
      <t>玄來過新年</t>
    </r>
    <r>
      <rPr>
        <sz val="14"/>
        <rFont val="Times New Roman"/>
        <family val="1"/>
      </rPr>
      <t xml:space="preserve"> 2025</t>
    </r>
    <r>
      <rPr>
        <sz val="14"/>
        <rFont val="Times New Roman"/>
        <family val="1"/>
        <charset val="136"/>
      </rPr>
      <t xml:space="preserve"> Feng Shui Voyage 2025 (6 EPI)</t>
    </r>
  </si>
  <si>
    <t>800651281 (Sub: *Chi) (OP) (CA/MA)</t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</si>
  <si>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</si>
  <si>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肥媽新年新煮意</t>
    </r>
    <r>
      <rPr>
        <sz val="14"/>
        <rFont val="Times New Roman"/>
        <family val="1"/>
      </rPr>
      <t>8</t>
    </r>
    <r>
      <rPr>
        <sz val="14"/>
        <rFont val="Times New Roman"/>
        <family val="1"/>
        <charset val="136"/>
      </rPr>
      <t xml:space="preserve"> Maria's Auspicious Menu 8 (6 EPI)</t>
    </r>
  </si>
  <si>
    <t># 33</t>
    <phoneticPr fontId="0" type="noConversion"/>
  </si>
  <si>
    <t>初二煙花</t>
    <phoneticPr fontId="0" type="noConversion"/>
  </si>
  <si>
    <t># 2481</t>
    <phoneticPr fontId="0" type="noConversion"/>
  </si>
  <si>
    <t># 2483</t>
    <phoneticPr fontId="0" type="noConversion"/>
  </si>
  <si>
    <t>800645292 (CA/MA) (Sub: Chi/Eng) (CC)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</si>
  <si>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</si>
  <si>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3"/>
        <charset val="136"/>
      </rPr>
      <t>我們的畢業禮</t>
    </r>
    <r>
      <rPr>
        <sz val="14"/>
        <rFont val="Times New Roman"/>
        <family val="1"/>
      </rPr>
      <t xml:space="preserve"> Our Graduation Ceremony (10 EPI)</t>
    </r>
  </si>
  <si>
    <r>
      <t>2025</t>
    </r>
    <r>
      <rPr>
        <sz val="14"/>
        <rFont val="細明體"/>
        <family val="3"/>
        <charset val="136"/>
      </rPr>
      <t>新春國際匯演之夜 (直播)</t>
    </r>
  </si>
  <si>
    <t>International Chinese New Year Night Parade (Live)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</si>
  <si>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#13</t>
    </r>
  </si>
  <si>
    <t>動物森友島 #5</t>
    <phoneticPr fontId="0" type="noConversion"/>
  </si>
  <si>
    <r>
      <rPr>
        <sz val="14"/>
        <rFont val="新細明體"/>
        <family val="1"/>
        <charset val="136"/>
      </rPr>
      <t>古相思曲</t>
    </r>
    <r>
      <rPr>
        <sz val="14"/>
        <rFont val="Times New Roman"/>
        <family val="1"/>
        <charset val="136"/>
      </rPr>
      <t xml:space="preserve"> An Ancient Love Song (7 EPI)</t>
    </r>
  </si>
  <si>
    <t># 40</t>
    <phoneticPr fontId="0" type="noConversion"/>
  </si>
  <si>
    <t># 1-2</t>
    <phoneticPr fontId="0" type="noConversion"/>
  </si>
  <si>
    <r>
      <rPr>
        <sz val="14"/>
        <rFont val="新細明體"/>
        <family val="1"/>
        <charset val="136"/>
      </rPr>
      <t>2025客家春晚</t>
    </r>
    <r>
      <rPr>
        <sz val="14"/>
        <rFont val="Microsoft JhengHei UI"/>
        <family val="1"/>
        <charset val="1"/>
      </rPr>
      <t>‧</t>
    </r>
    <r>
      <rPr>
        <sz val="14"/>
        <rFont val="Microsoft JhengHei UI"/>
        <family val="1"/>
        <charset val="136"/>
      </rPr>
      <t>粵港澳大灣區(香港)之夜</t>
    </r>
  </si>
  <si>
    <t>喜迎金蛇慶豐年 (直播)</t>
    <phoneticPr fontId="0" type="noConversion"/>
  </si>
  <si>
    <t>CNY Eve Special 2025 (Live)</t>
    <phoneticPr fontId="0" type="noConversion"/>
  </si>
  <si>
    <t>友乜唔講得 #2</t>
    <phoneticPr fontId="0" type="noConversion"/>
  </si>
  <si>
    <t>800649170 (Sub: *Chi) (OP)</t>
    <phoneticPr fontId="0" type="noConversion"/>
  </si>
  <si>
    <t>Friendship Has No Limits (13 EPI)</t>
    <phoneticPr fontId="0" type="noConversion"/>
  </si>
  <si>
    <t>Po Leung Kuk 146th Anniversary Special</t>
    <phoneticPr fontId="0" type="noConversion"/>
  </si>
  <si>
    <t>800651234 (Sub: *Chi) (OP)</t>
    <phoneticPr fontId="0" type="noConversion"/>
  </si>
  <si>
    <t>800651265 (OP)</t>
    <phoneticPr fontId="0" type="noConversion"/>
  </si>
  <si>
    <t>800651242 (Sub: *Chi) (OP)</t>
    <phoneticPr fontId="0" type="noConversion"/>
  </si>
  <si>
    <t>J Music #71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</si>
  <si>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5</t>
    </r>
  </si>
  <si>
    <t># 3708</t>
    <phoneticPr fontId="0" type="noConversion"/>
  </si>
  <si>
    <t># 3709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</si>
  <si>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24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</si>
  <si>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#6 (26 EPI)</t>
    </r>
  </si>
  <si>
    <t>800651315 (Sub: *Chi) (OP) (CA/MA)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</si>
  <si>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58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</si>
  <si>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</si>
  <si>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 7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</si>
  <si>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57</t>
    </r>
    <r>
      <rPr>
        <sz val="14"/>
        <rFont val="Times New Roman"/>
        <family val="1"/>
        <charset val="136"/>
      </rPr>
      <t>-58</t>
    </r>
  </si>
  <si>
    <r>
      <t xml:space="preserve">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</rPr>
      <t xml:space="preserve"> # 60</t>
    </r>
  </si>
  <si>
    <r>
      <t>愛．回家之開心速遞</t>
    </r>
    <r>
      <rPr>
        <sz val="14"/>
        <rFont val="Times New Roman"/>
        <family val="1"/>
      </rPr>
      <t xml:space="preserve">  Lo And Behold </t>
    </r>
  </si>
  <si>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</si>
  <si>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800651161 (OP)</t>
    <phoneticPr fontId="0" type="noConversion"/>
  </si>
  <si>
    <t># 27</t>
    <phoneticPr fontId="0" type="noConversion"/>
  </si>
  <si>
    <t># 1642             0545</t>
    <phoneticPr fontId="0" type="noConversion"/>
  </si>
  <si>
    <t># 1643</t>
  </si>
  <si>
    <t># 1644</t>
  </si>
  <si>
    <t># 1645</t>
    <phoneticPr fontId="0" type="noConversion"/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</si>
  <si>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#24-28</t>
    </r>
  </si>
  <si>
    <t>800641576 (Sub: Chi) (CC) 美食新聞報道 Gourmet Express</t>
  </si>
  <si>
    <t># 55</t>
  </si>
  <si>
    <t># 56</t>
  </si>
  <si>
    <r>
      <rPr>
        <sz val="12"/>
        <rFont val="Times New Roman"/>
        <family val="1"/>
      </rPr>
      <t>mmddWOZO WBK N</t>
    </r>
    <r>
      <rPr>
        <sz val="12"/>
        <rFont val="細明體"/>
        <family val="1"/>
        <charset val="136"/>
      </rPr>
      <t>次方。黃楚淇</t>
    </r>
    <r>
      <rPr>
        <sz val="12"/>
        <rFont val="Times New Roman"/>
        <family val="1"/>
      </rPr>
      <t xml:space="preserve"> </t>
    </r>
    <r>
      <rPr>
        <sz val="12"/>
        <rFont val="細明體"/>
        <family val="1"/>
        <charset val="136"/>
      </rPr>
      <t>蛇年生肖鑊利多</t>
    </r>
    <r>
      <rPr>
        <sz val="12"/>
        <rFont val="Times New Roman"/>
        <family val="1"/>
        <charset val="136"/>
      </rPr>
      <t xml:space="preserve"> Wong’s Zodiac 2025</t>
    </r>
  </si>
  <si>
    <r>
      <t xml:space="preserve">800641576 (Sub: Chi) (CC)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</si>
  <si>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57</t>
  </si>
  <si>
    <t># 58</t>
  </si>
  <si>
    <t>乙巳年吉星高照年初一</t>
  </si>
  <si>
    <t># 27</t>
  </si>
  <si>
    <t xml:space="preserve">CNY Daytime Special 2025 </t>
  </si>
  <si>
    <t># 29</t>
  </si>
  <si>
    <t># 30</t>
  </si>
  <si>
    <t>粵講粵㜺鬼</t>
  </si>
  <si>
    <t>粵講粵㜺鬼 Cantoxicating! (Sr. 3) (24 EPI)</t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</si>
  <si>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</si>
  <si>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t>關注關注組</t>
  </si>
  <si>
    <t># 63</t>
  </si>
  <si>
    <t>喜迎金蛇慶豐年 (直播)</t>
  </si>
  <si>
    <t>800629753 (Sub: Chi) (CC)</t>
  </si>
  <si>
    <t>CNY Eve Special 2025 (Live)</t>
  </si>
  <si>
    <t>800636915 (Sub: Chi) (CC)</t>
  </si>
  <si>
    <t>解風福岡 #8</t>
  </si>
  <si>
    <t>Ring Ling Ling (44 EPI)</t>
  </si>
  <si>
    <t xml:space="preserve">Vital Lifeline 2023 </t>
  </si>
  <si>
    <t>解風福岡 #7</t>
  </si>
  <si>
    <t>Fukuoka Unlock (16 EPI)  2445</t>
  </si>
  <si>
    <t># 39</t>
  </si>
  <si>
    <t># 40</t>
  </si>
  <si>
    <t># 1-2</t>
  </si>
  <si>
    <t>友乜唔講得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</si>
</sst>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3"/>
      <name val="細明體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Times New Roman"/>
      <family val="1"/>
      <charset val="136"/>
    </font>
    <font>
      <sz val="12"/>
      <name val="細明體"/>
      <family val="1"/>
      <charset val="136"/>
    </font>
    <font>
      <sz val="14"/>
      <name val="Microsoft JhengHei UI"/>
      <family val="1"/>
      <charset val="136"/>
    </font>
    <font>
      <sz val="14"/>
      <name val="Microsoft JhengHei UI"/>
      <family val="1"/>
      <charset val="1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6" tint="-0.249977111117893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1" fillId="14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25" borderId="1" applyNumberFormat="0" applyAlignment="0" applyProtection="0">
      <alignment vertical="center"/>
    </xf>
    <xf numFmtId="0" fontId="63" fillId="25" borderId="1" applyNumberFormat="0" applyAlignment="0" applyProtection="0">
      <alignment vertical="center"/>
    </xf>
    <xf numFmtId="0" fontId="64" fillId="26" borderId="2" applyNumberFormat="0" applyAlignment="0" applyProtection="0">
      <alignment vertical="center"/>
    </xf>
    <xf numFmtId="0" fontId="64" fillId="26" borderId="2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0" borderId="4" applyNumberFormat="0" applyFill="0" applyAlignment="0" applyProtection="0">
      <alignment vertical="center"/>
    </xf>
    <xf numFmtId="0" fontId="67" fillId="0" borderId="4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9" fillId="0" borderId="8" applyNumberFormat="0" applyFill="0" applyAlignment="0" applyProtection="0">
      <alignment vertical="center"/>
    </xf>
    <xf numFmtId="0" fontId="69" fillId="0" borderId="8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8" borderId="1" applyNumberFormat="0" applyAlignment="0" applyProtection="0">
      <alignment vertical="center"/>
    </xf>
    <xf numFmtId="0" fontId="70" fillId="8" borderId="1" applyNumberFormat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25" borderId="12" applyNumberFormat="0" applyAlignment="0" applyProtection="0">
      <alignment vertical="center"/>
    </xf>
    <xf numFmtId="0" fontId="73" fillId="25" borderId="12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4" applyNumberFormat="0" applyFill="0" applyAlignment="0" applyProtection="0">
      <alignment vertical="center"/>
    </xf>
    <xf numFmtId="0" fontId="75" fillId="0" borderId="14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</cellStyleXfs>
  <cellXfs count="853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47" fillId="0" borderId="85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4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33" xfId="0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0" fontId="47" fillId="0" borderId="57" xfId="0" applyFont="1" applyBorder="1" applyAlignment="1">
      <alignment horizontal="left" vertical="center"/>
    </xf>
    <xf numFmtId="49" fontId="47" fillId="0" borderId="33" xfId="0" applyNumberFormat="1" applyFont="1" applyBorder="1" applyAlignment="1">
      <alignment horizontal="right" vertical="center"/>
    </xf>
    <xf numFmtId="49" fontId="46" fillId="0" borderId="75" xfId="0" applyNumberFormat="1" applyFont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 wrapText="1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0" fontId="47" fillId="0" borderId="72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51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vertical="center"/>
    </xf>
    <xf numFmtId="0" fontId="52" fillId="0" borderId="33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6" fillId="0" borderId="42" xfId="0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47" fillId="0" borderId="33" xfId="0" quotePrefix="1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5" xfId="0" applyFont="1" applyBorder="1" applyAlignment="1">
      <alignment horizontal="right" vertical="center"/>
    </xf>
    <xf numFmtId="0" fontId="42" fillId="0" borderId="45" xfId="0" applyFont="1" applyBorder="1" applyAlignment="1">
      <alignment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49" fontId="46" fillId="0" borderId="80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 wrapText="1"/>
    </xf>
    <xf numFmtId="49" fontId="47" fillId="0" borderId="83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6" fillId="0" borderId="63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49" fontId="46" fillId="0" borderId="58" xfId="0" applyNumberFormat="1" applyFont="1" applyBorder="1" applyAlignment="1">
      <alignment vertical="center"/>
    </xf>
    <xf numFmtId="0" fontId="46" fillId="0" borderId="62" xfId="0" applyFont="1" applyBorder="1" applyAlignment="1">
      <alignment horizontal="left" vertical="center"/>
    </xf>
    <xf numFmtId="0" fontId="47" fillId="0" borderId="83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49" fontId="52" fillId="0" borderId="33" xfId="0" applyNumberFormat="1" applyFont="1" applyBorder="1" applyAlignment="1">
      <alignment horizontal="center" vertical="center"/>
    </xf>
    <xf numFmtId="0" fontId="47" fillId="0" borderId="39" xfId="0" quotePrefix="1" applyFont="1" applyBorder="1" applyAlignment="1">
      <alignment horizontal="left" vertical="center"/>
    </xf>
    <xf numFmtId="49" fontId="47" fillId="0" borderId="33" xfId="0" applyNumberFormat="1" applyFont="1" applyBorder="1" applyAlignment="1">
      <alignment horizontal="center" vertical="center"/>
    </xf>
    <xf numFmtId="0" fontId="47" fillId="0" borderId="41" xfId="388" applyFont="1" applyBorder="1" applyAlignment="1">
      <alignment horizontal="center" vertical="center" wrapText="1"/>
    </xf>
    <xf numFmtId="0" fontId="46" fillId="0" borderId="18" xfId="0" applyFont="1" applyBorder="1" applyAlignment="1">
      <alignment horizontal="left" vertical="center"/>
    </xf>
    <xf numFmtId="0" fontId="47" fillId="0" borderId="57" xfId="0" quotePrefix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31" xfId="0" quotePrefix="1" applyFont="1" applyBorder="1" applyAlignment="1">
      <alignment horizontal="left" vertical="center"/>
    </xf>
    <xf numFmtId="0" fontId="47" fillId="0" borderId="83" xfId="0" applyFont="1" applyBorder="1" applyAlignment="1">
      <alignment horizontal="left" vertical="center"/>
    </xf>
    <xf numFmtId="0" fontId="47" fillId="0" borderId="60" xfId="0" quotePrefix="1" applyFont="1" applyBorder="1" applyAlignment="1">
      <alignment horizontal="left" vertical="center"/>
    </xf>
    <xf numFmtId="0" fontId="46" fillId="0" borderId="17" xfId="0" applyFont="1" applyBorder="1" applyAlignment="1">
      <alignment horizontal="right" vertical="center"/>
    </xf>
    <xf numFmtId="0" fontId="54" fillId="0" borderId="37" xfId="388" applyFont="1" applyBorder="1" applyAlignment="1">
      <alignment horizontal="center" vertical="center" wrapText="1"/>
    </xf>
    <xf numFmtId="0" fontId="47" fillId="0" borderId="36" xfId="0" quotePrefix="1" applyFont="1" applyBorder="1" applyAlignment="1">
      <alignment horizontal="center" vertical="center"/>
    </xf>
    <xf numFmtId="0" fontId="47" fillId="0" borderId="31" xfId="0" applyFont="1" applyBorder="1" applyAlignment="1">
      <alignment vertical="center"/>
    </xf>
    <xf numFmtId="0" fontId="54" fillId="0" borderId="41" xfId="388" applyFont="1" applyBorder="1" applyAlignment="1">
      <alignment horizontal="center" vertical="center" wrapText="1"/>
    </xf>
    <xf numFmtId="0" fontId="42" fillId="0" borderId="37" xfId="0" applyFont="1" applyBorder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42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84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6" xfId="0" quotePrefix="1" applyFont="1" applyBorder="1" applyAlignment="1">
      <alignment vertical="center"/>
    </xf>
    <xf numFmtId="0" fontId="47" fillId="0" borderId="35" xfId="0" applyFont="1" applyBorder="1" applyAlignment="1">
      <alignment horizontal="left" vertical="center"/>
    </xf>
    <xf numFmtId="0" fontId="46" fillId="0" borderId="73" xfId="0" applyFont="1" applyBorder="1" applyAlignment="1">
      <alignment horizontal="left" vertical="center"/>
    </xf>
    <xf numFmtId="0" fontId="46" fillId="0" borderId="21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7" xfId="0" applyFont="1" applyBorder="1" applyAlignment="1">
      <alignment horizontal="left" vertical="center"/>
    </xf>
    <xf numFmtId="0" fontId="47" fillId="0" borderId="77" xfId="0" applyFont="1" applyBorder="1" applyAlignment="1">
      <alignment horizontal="left" vertical="center"/>
    </xf>
    <xf numFmtId="0" fontId="54" fillId="0" borderId="56" xfId="0" applyFont="1" applyBorder="1" applyAlignment="1">
      <alignment horizontal="center" vertical="center"/>
    </xf>
    <xf numFmtId="0" fontId="46" fillId="0" borderId="80" xfId="0" applyFont="1" applyBorder="1" applyAlignment="1">
      <alignment horizontal="right" vertical="center"/>
    </xf>
    <xf numFmtId="0" fontId="47" fillId="0" borderId="41" xfId="0" quotePrefix="1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49" fontId="47" fillId="0" borderId="46" xfId="0" applyNumberFormat="1" applyFont="1" applyBorder="1" applyAlignment="1">
      <alignment horizontal="left" vertical="center" wrapText="1"/>
    </xf>
    <xf numFmtId="0" fontId="47" fillId="0" borderId="50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6" xfId="0" applyFont="1" applyBorder="1" applyAlignment="1">
      <alignment horizontal="left" vertical="center"/>
    </xf>
    <xf numFmtId="0" fontId="47" fillId="0" borderId="53" xfId="0" applyFont="1" applyBorder="1" applyAlignment="1">
      <alignment vertical="center"/>
    </xf>
    <xf numFmtId="0" fontId="47" fillId="0" borderId="27" xfId="0" applyFont="1" applyBorder="1" applyAlignment="1">
      <alignment horizontal="left" vertical="center"/>
    </xf>
    <xf numFmtId="49" fontId="52" fillId="0" borderId="42" xfId="0" applyNumberFormat="1" applyFont="1" applyBorder="1" applyAlignment="1">
      <alignment horizontal="center" vertical="center"/>
    </xf>
    <xf numFmtId="49" fontId="47" fillId="0" borderId="42" xfId="0" applyNumberFormat="1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43" xfId="0" quotePrefix="1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0" fontId="54" fillId="0" borderId="38" xfId="0" applyFont="1" applyBorder="1" applyAlignment="1">
      <alignment horizontal="left" vertical="center"/>
    </xf>
    <xf numFmtId="0" fontId="47" fillId="0" borderId="43" xfId="0" applyFont="1" applyBorder="1" applyAlignment="1">
      <alignment horizontal="center" vertical="center"/>
    </xf>
    <xf numFmtId="0" fontId="47" fillId="0" borderId="55" xfId="0" quotePrefix="1" applyFont="1" applyBorder="1" applyAlignment="1">
      <alignment vertical="center"/>
    </xf>
    <xf numFmtId="0" fontId="47" fillId="0" borderId="60" xfId="0" applyFont="1" applyBorder="1" applyAlignment="1">
      <alignment vertical="center"/>
    </xf>
    <xf numFmtId="0" fontId="47" fillId="0" borderId="56" xfId="0" quotePrefix="1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2" fillId="0" borderId="42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49" fontId="46" fillId="0" borderId="79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2" fillId="0" borderId="56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7" fillId="0" borderId="39" xfId="0" quotePrefix="1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/>
    </xf>
    <xf numFmtId="0" fontId="48" fillId="0" borderId="46" xfId="0" applyFont="1" applyBorder="1" applyAlignment="1">
      <alignment horizontal="left" vertical="center"/>
    </xf>
    <xf numFmtId="0" fontId="48" fillId="0" borderId="41" xfId="388" applyFont="1" applyBorder="1" applyAlignment="1">
      <alignment horizontal="center" vertical="center" wrapText="1"/>
    </xf>
    <xf numFmtId="49" fontId="48" fillId="0" borderId="41" xfId="0" applyNumberFormat="1" applyFont="1" applyBorder="1" applyAlignment="1">
      <alignment horizontal="center" vertical="center" wrapText="1" shrinkToFit="1"/>
    </xf>
    <xf numFmtId="49" fontId="60" fillId="0" borderId="41" xfId="0" applyNumberFormat="1" applyFont="1" applyBorder="1" applyAlignment="1">
      <alignment horizontal="center" vertical="center" shrinkToFit="1"/>
    </xf>
    <xf numFmtId="0" fontId="48" fillId="0" borderId="41" xfId="388" applyFont="1" applyBorder="1" applyAlignment="1">
      <alignment horizontal="center" vertical="center"/>
    </xf>
    <xf numFmtId="49" fontId="48" fillId="0" borderId="41" xfId="0" applyNumberFormat="1" applyFont="1" applyBorder="1" applyAlignment="1">
      <alignment vertical="center" shrinkToFit="1"/>
    </xf>
    <xf numFmtId="0" fontId="47" fillId="0" borderId="44" xfId="0" quotePrefix="1" applyFont="1" applyBorder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left" vertical="center"/>
    </xf>
    <xf numFmtId="0" fontId="47" fillId="27" borderId="0" xfId="0" applyFont="1" applyFill="1" applyAlignment="1">
      <alignment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right" vertical="center"/>
    </xf>
    <xf numFmtId="0" fontId="47" fillId="27" borderId="53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59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14" fontId="47" fillId="27" borderId="58" xfId="0" applyNumberFormat="1" applyFont="1" applyFill="1" applyBorder="1" applyAlignment="1">
      <alignment horizontal="center" vertical="center"/>
    </xf>
    <xf numFmtId="0" fontId="47" fillId="27" borderId="67" xfId="0" applyFont="1" applyFill="1" applyBorder="1" applyAlignment="1">
      <alignment horizontal="center" vertical="center"/>
    </xf>
    <xf numFmtId="0" fontId="47" fillId="27" borderId="70" xfId="0" applyFont="1" applyFill="1" applyBorder="1" applyAlignment="1">
      <alignment horizontal="center" vertical="center"/>
    </xf>
    <xf numFmtId="0" fontId="47" fillId="27" borderId="29" xfId="0" applyFont="1" applyFill="1" applyBorder="1" applyAlignment="1">
      <alignment vertical="center"/>
    </xf>
    <xf numFmtId="0" fontId="47" fillId="27" borderId="30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81" xfId="0" applyFont="1" applyFill="1" applyBorder="1" applyAlignment="1">
      <alignment horizontal="left" vertical="center"/>
    </xf>
    <xf numFmtId="0" fontId="47" fillId="27" borderId="71" xfId="0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2" fillId="27" borderId="72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2" fillId="27" borderId="41" xfId="0" applyFont="1" applyFill="1" applyBorder="1" applyAlignment="1">
      <alignment horizontal="center" vertical="center"/>
    </xf>
    <xf numFmtId="0" fontId="52" fillId="27" borderId="33" xfId="0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right" vertical="center"/>
    </xf>
    <xf numFmtId="0" fontId="52" fillId="27" borderId="0" xfId="0" applyFont="1" applyFill="1" applyAlignment="1">
      <alignment horizontal="center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right" vertical="center"/>
    </xf>
    <xf numFmtId="0" fontId="47" fillId="27" borderId="55" xfId="388" applyFont="1" applyFill="1" applyBorder="1" applyAlignment="1">
      <alignment horizontal="left" vertical="center"/>
    </xf>
    <xf numFmtId="0" fontId="47" fillId="27" borderId="37" xfId="388" quotePrefix="1" applyFont="1" applyFill="1" applyBorder="1" applyAlignment="1">
      <alignment horizontal="center" vertical="center"/>
    </xf>
    <xf numFmtId="0" fontId="52" fillId="27" borderId="54" xfId="388" applyFont="1" applyFill="1" applyBorder="1" applyAlignment="1">
      <alignment horizontal="center" vertical="center" wrapText="1"/>
    </xf>
    <xf numFmtId="0" fontId="47" fillId="27" borderId="41" xfId="388" applyFont="1" applyFill="1" applyBorder="1" applyAlignment="1">
      <alignment horizontal="left" vertical="center"/>
    </xf>
    <xf numFmtId="0" fontId="47" fillId="27" borderId="56" xfId="388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54" fillId="27" borderId="41" xfId="388" applyFont="1" applyFill="1" applyBorder="1" applyAlignment="1">
      <alignment horizontal="center" vertical="center" wrapText="1"/>
    </xf>
    <xf numFmtId="0" fontId="54" fillId="27" borderId="56" xfId="0" applyFont="1" applyFill="1" applyBorder="1" applyAlignment="1">
      <alignment horizontal="center" vertical="center"/>
    </xf>
    <xf numFmtId="0" fontId="53" fillId="27" borderId="41" xfId="388" quotePrefix="1" applyFont="1" applyFill="1" applyBorder="1" applyAlignment="1">
      <alignment horizontal="center" vertical="center"/>
    </xf>
    <xf numFmtId="49" fontId="47" fillId="27" borderId="56" xfId="0" applyNumberFormat="1" applyFont="1" applyFill="1" applyBorder="1" applyAlignment="1">
      <alignment horizontal="center" vertical="center" wrapText="1" shrinkToFit="1"/>
    </xf>
    <xf numFmtId="0" fontId="47" fillId="27" borderId="58" xfId="0" applyFont="1" applyFill="1" applyBorder="1" applyAlignment="1">
      <alignment vertical="center"/>
    </xf>
    <xf numFmtId="0" fontId="47" fillId="27" borderId="31" xfId="0" applyFont="1" applyFill="1" applyBorder="1" applyAlignment="1">
      <alignment vertical="center"/>
    </xf>
    <xf numFmtId="0" fontId="43" fillId="27" borderId="0" xfId="0" applyFont="1" applyFill="1" applyAlignment="1">
      <alignment vertical="center"/>
    </xf>
    <xf numFmtId="0" fontId="47" fillId="27" borderId="40" xfId="0" applyFont="1" applyFill="1" applyBorder="1" applyAlignment="1">
      <alignment horizontal="center" vertical="center"/>
    </xf>
    <xf numFmtId="0" fontId="46" fillId="27" borderId="46" xfId="0" applyFont="1" applyFill="1" applyBorder="1" applyAlignment="1">
      <alignment horizontal="left" vertical="center"/>
    </xf>
    <xf numFmtId="49" fontId="47" fillId="27" borderId="58" xfId="0" applyNumberFormat="1" applyFont="1" applyFill="1" applyBorder="1" applyAlignment="1">
      <alignment horizontal="left" vertical="center" wrapText="1"/>
    </xf>
    <xf numFmtId="0" fontId="47" fillId="27" borderId="41" xfId="0" quotePrefix="1" applyFont="1" applyFill="1" applyBorder="1" applyAlignment="1">
      <alignment vertical="center"/>
    </xf>
    <xf numFmtId="0" fontId="48" fillId="27" borderId="33" xfId="0" applyFont="1" applyFill="1" applyBorder="1" applyAlignment="1">
      <alignment horizontal="center" vertical="center" wrapText="1"/>
    </xf>
    <xf numFmtId="0" fontId="47" fillId="27" borderId="36" xfId="0" applyFont="1" applyFill="1" applyBorder="1" applyAlignment="1">
      <alignment horizontal="right" vertical="center"/>
    </xf>
    <xf numFmtId="49" fontId="52" fillId="27" borderId="41" xfId="0" applyNumberFormat="1" applyFont="1" applyFill="1" applyBorder="1" applyAlignment="1">
      <alignment horizontal="center" vertical="center"/>
    </xf>
    <xf numFmtId="0" fontId="48" fillId="27" borderId="33" xfId="0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/>
    </xf>
    <xf numFmtId="0" fontId="48" fillId="27" borderId="31" xfId="0" applyFont="1" applyFill="1" applyBorder="1" applyAlignment="1">
      <alignment horizontal="center" vertical="center"/>
    </xf>
    <xf numFmtId="0" fontId="54" fillId="27" borderId="0" xfId="0" applyFont="1" applyFill="1" applyAlignment="1">
      <alignment horizontal="center" vertical="center"/>
    </xf>
    <xf numFmtId="0" fontId="47" fillId="27" borderId="42" xfId="0" applyFont="1" applyFill="1" applyBorder="1" applyAlignment="1">
      <alignment vertical="center"/>
    </xf>
    <xf numFmtId="0" fontId="47" fillId="27" borderId="33" xfId="0" quotePrefix="1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7" fillId="27" borderId="37" xfId="388" applyFont="1" applyFill="1" applyBorder="1" applyAlignment="1">
      <alignment horizontal="center" vertical="center"/>
    </xf>
    <xf numFmtId="0" fontId="42" fillId="27" borderId="33" xfId="0" applyFont="1" applyFill="1" applyBorder="1" applyAlignment="1">
      <alignment vertical="center"/>
    </xf>
    <xf numFmtId="0" fontId="47" fillId="27" borderId="62" xfId="0" applyFont="1" applyFill="1" applyBorder="1" applyAlignment="1">
      <alignment horizontal="center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42" fillId="27" borderId="56" xfId="0" applyFont="1" applyFill="1" applyBorder="1" applyAlignment="1">
      <alignment vertical="center"/>
    </xf>
    <xf numFmtId="0" fontId="53" fillId="27" borderId="0" xfId="0" applyFont="1" applyFill="1" applyAlignment="1">
      <alignment horizontal="center"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68" xfId="0" applyFont="1" applyFill="1" applyBorder="1" applyAlignment="1">
      <alignment vertical="center"/>
    </xf>
    <xf numFmtId="0" fontId="47" fillId="27" borderId="62" xfId="0" applyFont="1" applyFill="1" applyBorder="1" applyAlignment="1">
      <alignment horizontal="left" vertical="center"/>
    </xf>
    <xf numFmtId="0" fontId="59" fillId="27" borderId="63" xfId="0" applyFont="1" applyFill="1" applyBorder="1" applyAlignment="1">
      <alignment horizontal="center" vertical="center"/>
    </xf>
    <xf numFmtId="0" fontId="47" fillId="27" borderId="63" xfId="0" quotePrefix="1" applyFont="1" applyFill="1" applyBorder="1" applyAlignment="1">
      <alignment horizontal="center" vertical="center"/>
    </xf>
    <xf numFmtId="0" fontId="46" fillId="27" borderId="68" xfId="0" applyFont="1" applyFill="1" applyBorder="1" applyAlignment="1">
      <alignment horizontal="center" vertical="center"/>
    </xf>
    <xf numFmtId="0" fontId="46" fillId="27" borderId="69" xfId="0" applyFont="1" applyFill="1" applyBorder="1" applyAlignment="1">
      <alignment horizontal="center" vertical="center"/>
    </xf>
    <xf numFmtId="0" fontId="47" fillId="27" borderId="18" xfId="0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center" vertical="center"/>
    </xf>
    <xf numFmtId="0" fontId="43" fillId="27" borderId="54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41" xfId="0" applyFont="1" applyFill="1" applyBorder="1" applyAlignment="1">
      <alignment horizontal="left" vertical="center"/>
    </xf>
    <xf numFmtId="49" fontId="46" fillId="27" borderId="58" xfId="0" applyNumberFormat="1" applyFont="1" applyFill="1" applyBorder="1" applyAlignment="1">
      <alignment vertical="center"/>
    </xf>
    <xf numFmtId="49" fontId="52" fillId="27" borderId="33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 wrapText="1" shrinkToFit="1"/>
    </xf>
    <xf numFmtId="0" fontId="43" fillId="27" borderId="59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52" fillId="0" borderId="42" xfId="0" applyFont="1" applyBorder="1" applyAlignment="1">
      <alignment horizontal="center" vertical="center"/>
    </xf>
    <xf numFmtId="0" fontId="47" fillId="0" borderId="86" xfId="0" applyFont="1" applyBorder="1" applyAlignment="1">
      <alignment horizontal="left" vertical="center"/>
    </xf>
    <xf numFmtId="0" fontId="56" fillId="0" borderId="36" xfId="0" applyFont="1" applyBorder="1" applyAlignment="1">
      <alignment horizontal="center" vertical="center"/>
    </xf>
    <xf numFmtId="0" fontId="52" fillId="0" borderId="41" xfId="388" applyFont="1" applyBorder="1" applyAlignment="1">
      <alignment horizontal="center" vertical="center" wrapText="1"/>
    </xf>
    <xf numFmtId="0" fontId="47" fillId="0" borderId="33" xfId="388" applyFont="1" applyBorder="1" applyAlignment="1">
      <alignment vertical="center"/>
    </xf>
    <xf numFmtId="0" fontId="54" fillId="0" borderId="41" xfId="0" applyFont="1" applyBorder="1" applyAlignment="1">
      <alignment horizontal="center" vertical="center"/>
    </xf>
    <xf numFmtId="49" fontId="47" fillId="0" borderId="54" xfId="0" applyNumberFormat="1" applyFont="1" applyBorder="1" applyAlignment="1">
      <alignment horizontal="center" vertical="center" wrapText="1" shrinkToFit="1"/>
    </xf>
    <xf numFmtId="0" fontId="47" fillId="0" borderId="37" xfId="388" applyFont="1" applyBorder="1" applyAlignment="1">
      <alignment horizontal="center" vertical="center" wrapText="1"/>
    </xf>
    <xf numFmtId="0" fontId="52" fillId="0" borderId="41" xfId="0" applyFont="1" applyBorder="1" applyAlignment="1">
      <alignment horizontal="right" vertical="center"/>
    </xf>
    <xf numFmtId="0" fontId="47" fillId="0" borderId="58" xfId="0" quotePrefix="1" applyFont="1" applyBorder="1" applyAlignment="1">
      <alignment vertical="center"/>
    </xf>
    <xf numFmtId="0" fontId="47" fillId="0" borderId="0" xfId="0" quotePrefix="1" applyFont="1" applyAlignment="1">
      <alignment horizontal="center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7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53" fillId="0" borderId="56" xfId="0" applyFont="1" applyBorder="1" applyAlignment="1">
      <alignment horizontal="center" vertical="center"/>
    </xf>
    <xf numFmtId="0" fontId="59" fillId="0" borderId="40" xfId="0" quotePrefix="1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39" xfId="0" quotePrefix="1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49" fontId="47" fillId="0" borderId="36" xfId="0" applyNumberFormat="1" applyFont="1" applyBorder="1" applyAlignment="1">
      <alignment horizontal="center" vertical="center"/>
    </xf>
    <xf numFmtId="0" fontId="54" fillId="27" borderId="0" xfId="0" applyFont="1" applyFill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0" fontId="48" fillId="27" borderId="56" xfId="0" applyFont="1" applyFill="1" applyBorder="1" applyAlignment="1">
      <alignment horizontal="center" vertical="center" wrapText="1"/>
    </xf>
    <xf numFmtId="0" fontId="54" fillId="27" borderId="37" xfId="388" applyFont="1" applyFill="1" applyBorder="1" applyAlignment="1">
      <alignment horizontal="center" vertical="center" wrapText="1"/>
    </xf>
    <xf numFmtId="0" fontId="48" fillId="27" borderId="56" xfId="0" applyFont="1" applyFill="1" applyBorder="1" applyAlignment="1">
      <alignment vertical="center"/>
    </xf>
    <xf numFmtId="0" fontId="53" fillId="27" borderId="56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53" fillId="27" borderId="37" xfId="388" quotePrefix="1" applyFont="1" applyFill="1" applyBorder="1" applyAlignment="1">
      <alignment horizontal="center" vertical="center"/>
    </xf>
    <xf numFmtId="49" fontId="52" fillId="27" borderId="41" xfId="0" applyNumberFormat="1" applyFont="1" applyFill="1" applyBorder="1" applyAlignment="1">
      <alignment horizontal="center" vertical="center" wrapText="1" shrinkToFit="1"/>
    </xf>
    <xf numFmtId="0" fontId="59" fillId="27" borderId="40" xfId="0" quotePrefix="1" applyFont="1" applyFill="1" applyBorder="1" applyAlignment="1">
      <alignment horizontal="center" vertical="center"/>
    </xf>
    <xf numFmtId="49" fontId="47" fillId="27" borderId="37" xfId="0" applyNumberFormat="1" applyFont="1" applyFill="1" applyBorder="1" applyAlignment="1">
      <alignment horizontal="center" vertical="center" shrinkToFit="1"/>
    </xf>
    <xf numFmtId="0" fontId="47" fillId="27" borderId="56" xfId="0" applyFont="1" applyFill="1" applyBorder="1" applyAlignment="1">
      <alignment vertical="center"/>
    </xf>
    <xf numFmtId="0" fontId="48" fillId="27" borderId="41" xfId="388" applyFont="1" applyFill="1" applyBorder="1" applyAlignment="1">
      <alignment horizontal="center" vertical="center" wrapText="1"/>
    </xf>
    <xf numFmtId="0" fontId="53" fillId="27" borderId="33" xfId="388" applyFont="1" applyFill="1" applyBorder="1" applyAlignment="1">
      <alignment horizontal="center" vertical="center" wrapText="1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49" fontId="52" fillId="27" borderId="41" xfId="0" applyNumberFormat="1" applyFont="1" applyFill="1" applyBorder="1" applyAlignment="1">
      <alignment horizontal="center" vertical="center" shrinkToFit="1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47" fillId="27" borderId="41" xfId="0" applyFont="1" applyFill="1" applyBorder="1" applyAlignment="1">
      <alignment horizontal="center" vertical="center"/>
    </xf>
    <xf numFmtId="0" fontId="52" fillId="27" borderId="41" xfId="388" applyFont="1" applyFill="1" applyBorder="1" applyAlignment="1">
      <alignment horizontal="center" vertical="center" wrapText="1"/>
    </xf>
    <xf numFmtId="0" fontId="46" fillId="27" borderId="32" xfId="0" applyFont="1" applyFill="1" applyBorder="1" applyAlignment="1">
      <alignment horizontal="left" vertical="center"/>
    </xf>
    <xf numFmtId="0" fontId="47" fillId="27" borderId="33" xfId="0" quotePrefix="1" applyFont="1" applyFill="1" applyBorder="1" applyAlignment="1">
      <alignment vertical="center"/>
    </xf>
    <xf numFmtId="0" fontId="47" fillId="27" borderId="56" xfId="388" applyFont="1" applyFill="1" applyBorder="1" applyAlignment="1">
      <alignment vertical="center"/>
    </xf>
    <xf numFmtId="0" fontId="52" fillId="27" borderId="56" xfId="0" applyFont="1" applyFill="1" applyBorder="1" applyAlignment="1">
      <alignment horizontal="center" vertical="center"/>
    </xf>
    <xf numFmtId="0" fontId="52" fillId="27" borderId="54" xfId="0" applyFont="1" applyFill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59" fillId="0" borderId="37" xfId="388" applyFont="1" applyBorder="1" applyAlignment="1">
      <alignment horizontal="center" vertical="center" wrapText="1"/>
    </xf>
    <xf numFmtId="0" fontId="59" fillId="0" borderId="56" xfId="0" quotePrefix="1" applyFont="1" applyBorder="1" applyAlignment="1">
      <alignment horizontal="center" vertical="center"/>
    </xf>
    <xf numFmtId="0" fontId="47" fillId="0" borderId="54" xfId="0" quotePrefix="1" applyFont="1" applyBorder="1" applyAlignment="1">
      <alignment horizontal="center" vertical="center"/>
    </xf>
    <xf numFmtId="0" fontId="47" fillId="27" borderId="34" xfId="0" applyFont="1" applyFill="1" applyBorder="1" applyAlignment="1">
      <alignment horizontal="left" vertical="center"/>
    </xf>
    <xf numFmtId="0" fontId="59" fillId="27" borderId="0" xfId="0" applyFont="1" applyFill="1" applyAlignment="1">
      <alignment horizontal="center" vertical="center"/>
    </xf>
    <xf numFmtId="0" fontId="54" fillId="27" borderId="41" xfId="0" applyFont="1" applyFill="1" applyBorder="1" applyAlignment="1">
      <alignment horizontal="center" vertical="center"/>
    </xf>
    <xf numFmtId="0" fontId="47" fillId="27" borderId="36" xfId="0" quotePrefix="1" applyFont="1" applyFill="1" applyBorder="1" applyAlignment="1">
      <alignment horizontal="center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7" fillId="27" borderId="56" xfId="0" quotePrefix="1" applyFont="1" applyFill="1" applyBorder="1" applyAlignment="1">
      <alignment horizontal="center" vertical="center"/>
    </xf>
    <xf numFmtId="49" fontId="47" fillId="27" borderId="56" xfId="0" applyNumberFormat="1" applyFont="1" applyFill="1" applyBorder="1" applyAlignment="1">
      <alignment horizontal="center" vertical="center"/>
    </xf>
    <xf numFmtId="0" fontId="47" fillId="27" borderId="54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9" fillId="27" borderId="56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left" vertical="center" wrapText="1"/>
    </xf>
    <xf numFmtId="0" fontId="46" fillId="27" borderId="88" xfId="0" applyFont="1" applyFill="1" applyBorder="1" applyAlignment="1">
      <alignment horizontal="left" vertical="center"/>
    </xf>
    <xf numFmtId="0" fontId="47" fillId="27" borderId="56" xfId="0" quotePrefix="1" applyFont="1" applyFill="1" applyBorder="1" applyAlignment="1">
      <alignment vertical="center"/>
    </xf>
    <xf numFmtId="49" fontId="52" fillId="27" borderId="56" xfId="0" applyNumberFormat="1" applyFont="1" applyFill="1" applyBorder="1" applyAlignment="1">
      <alignment horizontal="center" vertical="center"/>
    </xf>
    <xf numFmtId="0" fontId="47" fillId="27" borderId="39" xfId="0" quotePrefix="1" applyFont="1" applyFill="1" applyBorder="1" applyAlignment="1">
      <alignment horizontal="left" vertical="center"/>
    </xf>
    <xf numFmtId="0" fontId="47" fillId="27" borderId="58" xfId="0" quotePrefix="1" applyFont="1" applyFill="1" applyBorder="1" applyAlignment="1">
      <alignment horizontal="left" vertical="center"/>
    </xf>
    <xf numFmtId="0" fontId="52" fillId="27" borderId="33" xfId="0" quotePrefix="1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8" borderId="52" xfId="0" applyFont="1" applyFill="1" applyBorder="1" applyAlignment="1">
      <alignment horizontal="center" vertical="center"/>
    </xf>
    <xf numFmtId="0" fontId="47" fillId="28" borderId="45" xfId="0" applyFont="1" applyFill="1" applyBorder="1" applyAlignment="1">
      <alignment horizontal="right" vertical="center"/>
    </xf>
    <xf numFmtId="0" fontId="47" fillId="28" borderId="48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center" vertical="center"/>
    </xf>
    <xf numFmtId="0" fontId="47" fillId="28" borderId="41" xfId="0" applyFont="1" applyFill="1" applyBorder="1" applyAlignment="1">
      <alignment horizontal="center" vertical="center"/>
    </xf>
    <xf numFmtId="0" fontId="47" fillId="28" borderId="54" xfId="0" applyFont="1" applyFill="1" applyBorder="1" applyAlignment="1">
      <alignment horizontal="center" vertical="center"/>
    </xf>
    <xf numFmtId="0" fontId="47" fillId="28" borderId="56" xfId="0" quotePrefix="1" applyFont="1" applyFill="1" applyBorder="1" applyAlignment="1">
      <alignment vertical="center"/>
    </xf>
    <xf numFmtId="0" fontId="47" fillId="28" borderId="44" xfId="0" applyFont="1" applyFill="1" applyBorder="1" applyAlignment="1">
      <alignment horizontal="center" vertical="center"/>
    </xf>
    <xf numFmtId="0" fontId="47" fillId="28" borderId="56" xfId="0" quotePrefix="1" applyFont="1" applyFill="1" applyBorder="1" applyAlignment="1">
      <alignment horizontal="center" vertical="center"/>
    </xf>
    <xf numFmtId="0" fontId="47" fillId="28" borderId="43" xfId="0" quotePrefix="1" applyFont="1" applyFill="1" applyBorder="1" applyAlignment="1">
      <alignment vertical="center"/>
    </xf>
    <xf numFmtId="0" fontId="48" fillId="28" borderId="56" xfId="0" applyFont="1" applyFill="1" applyBorder="1" applyAlignment="1">
      <alignment horizontal="center" vertical="center" wrapText="1"/>
    </xf>
    <xf numFmtId="0" fontId="54" fillId="28" borderId="56" xfId="0" applyFont="1" applyFill="1" applyBorder="1" applyAlignment="1">
      <alignment horizontal="center" vertical="center"/>
    </xf>
    <xf numFmtId="0" fontId="48" fillId="28" borderId="56" xfId="0" applyFont="1" applyFill="1" applyBorder="1" applyAlignment="1">
      <alignment vertical="center"/>
    </xf>
    <xf numFmtId="49" fontId="52" fillId="28" borderId="41" xfId="0" applyNumberFormat="1" applyFont="1" applyFill="1" applyBorder="1" applyAlignment="1">
      <alignment horizontal="center" vertical="center"/>
    </xf>
    <xf numFmtId="0" fontId="47" fillId="28" borderId="41" xfId="0" quotePrefix="1" applyFont="1" applyFill="1" applyBorder="1" applyAlignment="1">
      <alignment vertical="center"/>
    </xf>
    <xf numFmtId="49" fontId="47" fillId="28" borderId="41" xfId="0" applyNumberFormat="1" applyFont="1" applyFill="1" applyBorder="1" applyAlignment="1">
      <alignment horizontal="center" vertical="center"/>
    </xf>
    <xf numFmtId="0" fontId="47" fillId="28" borderId="37" xfId="0" applyFont="1" applyFill="1" applyBorder="1" applyAlignment="1">
      <alignment horizontal="center" vertical="center"/>
    </xf>
    <xf numFmtId="0" fontId="47" fillId="28" borderId="53" xfId="0" applyFont="1" applyFill="1" applyBorder="1" applyAlignment="1">
      <alignment horizontal="center" vertical="center"/>
    </xf>
    <xf numFmtId="0" fontId="47" fillId="28" borderId="36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center" vertical="center"/>
    </xf>
    <xf numFmtId="0" fontId="47" fillId="28" borderId="58" xfId="0" applyFont="1" applyFill="1" applyBorder="1" applyAlignment="1">
      <alignment horizontal="left" vertical="center"/>
    </xf>
    <xf numFmtId="0" fontId="47" fillId="28" borderId="0" xfId="0" applyFont="1" applyFill="1" applyAlignment="1">
      <alignment vertical="center"/>
    </xf>
    <xf numFmtId="0" fontId="47" fillId="28" borderId="31" xfId="0" applyFont="1" applyFill="1" applyBorder="1" applyAlignment="1">
      <alignment vertical="center"/>
    </xf>
    <xf numFmtId="0" fontId="47" fillId="28" borderId="61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left" vertical="center"/>
    </xf>
    <xf numFmtId="0" fontId="47" fillId="28" borderId="57" xfId="0" applyFont="1" applyFill="1" applyBorder="1" applyAlignment="1">
      <alignment vertical="center"/>
    </xf>
    <xf numFmtId="0" fontId="47" fillId="28" borderId="38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center" vertical="center"/>
    </xf>
    <xf numFmtId="0" fontId="47" fillId="29" borderId="53" xfId="0" applyFont="1" applyFill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47" fillId="29" borderId="0" xfId="0" applyFont="1" applyFill="1" applyAlignment="1">
      <alignment horizontal="left" vertical="center"/>
    </xf>
    <xf numFmtId="0" fontId="47" fillId="27" borderId="0" xfId="0" quotePrefix="1" applyFont="1" applyFill="1" applyAlignment="1">
      <alignment horizontal="center" vertical="center"/>
    </xf>
    <xf numFmtId="49" fontId="47" fillId="27" borderId="59" xfId="0" applyNumberFormat="1" applyFont="1" applyFill="1" applyBorder="1" applyAlignment="1">
      <alignment horizontal="center" vertical="center" wrapText="1" shrinkToFit="1"/>
    </xf>
    <xf numFmtId="0" fontId="43" fillId="27" borderId="41" xfId="0" applyFont="1" applyFill="1" applyBorder="1" applyAlignment="1">
      <alignment vertical="center"/>
    </xf>
    <xf numFmtId="0" fontId="48" fillId="27" borderId="41" xfId="0" applyFont="1" applyFill="1" applyBorder="1" applyAlignment="1">
      <alignment horizontal="left" vertical="center"/>
    </xf>
    <xf numFmtId="0" fontId="79" fillId="27" borderId="41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right" vertical="center"/>
    </xf>
    <xf numFmtId="0" fontId="47" fillId="27" borderId="40" xfId="0" applyFont="1" applyFill="1" applyBorder="1" applyAlignment="1">
      <alignment horizontal="left" vertical="center"/>
    </xf>
    <xf numFmtId="49" fontId="48" fillId="27" borderId="37" xfId="0" applyNumberFormat="1" applyFont="1" applyFill="1" applyBorder="1" applyAlignment="1">
      <alignment vertical="center" shrinkToFit="1"/>
    </xf>
    <xf numFmtId="0" fontId="48" fillId="27" borderId="41" xfId="388" applyFont="1" applyFill="1" applyBorder="1" applyAlignment="1">
      <alignment horizontal="center" vertical="center"/>
    </xf>
    <xf numFmtId="0" fontId="53" fillId="27" borderId="41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vertical="center"/>
    </xf>
    <xf numFmtId="0" fontId="52" fillId="27" borderId="0" xfId="0" applyFont="1" applyFill="1" applyAlignment="1">
      <alignment horizontal="left" vertical="center"/>
    </xf>
    <xf numFmtId="0" fontId="59" fillId="27" borderId="46" xfId="0" applyFont="1" applyFill="1" applyBorder="1" applyAlignment="1">
      <alignment horizontal="center" vertical="center"/>
    </xf>
    <xf numFmtId="0" fontId="52" fillId="27" borderId="38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horizontal="left" vertical="center"/>
    </xf>
    <xf numFmtId="0" fontId="53" fillId="27" borderId="33" xfId="388" quotePrefix="1" applyFont="1" applyFill="1" applyBorder="1" applyAlignment="1">
      <alignment horizontal="center" vertical="center"/>
    </xf>
    <xf numFmtId="0" fontId="53" fillId="27" borderId="42" xfId="388" quotePrefix="1" applyFont="1" applyFill="1" applyBorder="1" applyAlignment="1">
      <alignment horizontal="center" vertical="center"/>
    </xf>
    <xf numFmtId="0" fontId="52" fillId="27" borderId="42" xfId="0" applyFont="1" applyFill="1" applyBorder="1" applyAlignment="1">
      <alignment horizontal="center" vertical="center"/>
    </xf>
    <xf numFmtId="0" fontId="47" fillId="27" borderId="42" xfId="0" quotePrefix="1" applyFont="1" applyFill="1" applyBorder="1" applyAlignment="1">
      <alignment vertical="center"/>
    </xf>
    <xf numFmtId="0" fontId="54" fillId="27" borderId="33" xfId="0" quotePrefix="1" applyFont="1" applyFill="1" applyBorder="1" applyAlignment="1">
      <alignment horizontal="center" vertical="center"/>
    </xf>
    <xf numFmtId="0" fontId="54" fillId="27" borderId="42" xfId="0" quotePrefix="1" applyFont="1" applyFill="1" applyBorder="1" applyAlignment="1">
      <alignment horizontal="center" vertical="center"/>
    </xf>
    <xf numFmtId="0" fontId="54" fillId="27" borderId="41" xfId="0" quotePrefix="1" applyFont="1" applyFill="1" applyBorder="1" applyAlignment="1">
      <alignment horizontal="center" vertical="center"/>
    </xf>
    <xf numFmtId="49" fontId="47" fillId="27" borderId="42" xfId="0" applyNumberFormat="1" applyFont="1" applyFill="1" applyBorder="1" applyAlignment="1">
      <alignment horizontal="center" vertical="center"/>
    </xf>
    <xf numFmtId="0" fontId="54" fillId="27" borderId="33" xfId="388" applyFont="1" applyFill="1" applyBorder="1" applyAlignment="1">
      <alignment horizontal="center" vertical="center" wrapText="1"/>
    </xf>
    <xf numFmtId="0" fontId="54" fillId="27" borderId="42" xfId="388" applyFont="1" applyFill="1" applyBorder="1" applyAlignment="1">
      <alignment horizontal="center" vertical="center" wrapText="1"/>
    </xf>
    <xf numFmtId="0" fontId="47" fillId="27" borderId="41" xfId="0" quotePrefix="1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horizontal="left" vertical="center"/>
    </xf>
    <xf numFmtId="0" fontId="47" fillId="0" borderId="48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 wrapText="1"/>
    </xf>
    <xf numFmtId="0" fontId="59" fillId="0" borderId="37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0" fontId="54" fillId="0" borderId="38" xfId="0" applyFont="1" applyBorder="1" applyAlignment="1">
      <alignment horizontal="right" vertical="center"/>
    </xf>
    <xf numFmtId="0" fontId="59" fillId="0" borderId="44" xfId="388" applyFont="1" applyBorder="1" applyAlignment="1">
      <alignment horizontal="center" vertical="center" wrapText="1"/>
    </xf>
    <xf numFmtId="49" fontId="47" fillId="0" borderId="40" xfId="0" applyNumberFormat="1" applyFont="1" applyBorder="1" applyAlignment="1">
      <alignment horizontal="center" vertical="center"/>
    </xf>
    <xf numFmtId="49" fontId="47" fillId="0" borderId="44" xfId="0" applyNumberFormat="1" applyFont="1" applyBorder="1" applyAlignment="1">
      <alignment horizontal="center" vertical="center"/>
    </xf>
    <xf numFmtId="0" fontId="46" fillId="0" borderId="19" xfId="0" applyFont="1" applyBorder="1" applyAlignment="1">
      <alignment horizontal="left" vertical="center"/>
    </xf>
    <xf numFmtId="0" fontId="47" fillId="0" borderId="90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79" fillId="0" borderId="41" xfId="0" applyFont="1" applyBorder="1" applyAlignment="1">
      <alignment horizontal="center" vertical="center"/>
    </xf>
    <xf numFmtId="0" fontId="54" fillId="0" borderId="40" xfId="0" applyFont="1" applyBorder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47" fillId="0" borderId="59" xfId="0" applyFont="1" applyBorder="1" applyAlignment="1">
      <alignment horizontal="right" vertical="center"/>
    </xf>
    <xf numFmtId="0" fontId="54" fillId="0" borderId="37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48" fillId="29" borderId="31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vertical="center"/>
    </xf>
    <xf numFmtId="0" fontId="47" fillId="29" borderId="33" xfId="0" applyFont="1" applyFill="1" applyBorder="1" applyAlignment="1">
      <alignment vertical="center"/>
    </xf>
    <xf numFmtId="0" fontId="47" fillId="29" borderId="0" xfId="0" applyFont="1" applyFill="1" applyAlignment="1">
      <alignment vertical="center"/>
    </xf>
    <xf numFmtId="0" fontId="47" fillId="29" borderId="52" xfId="0" applyFont="1" applyFill="1" applyBorder="1" applyAlignment="1">
      <alignment horizontal="center" vertical="center"/>
    </xf>
    <xf numFmtId="0" fontId="47" fillId="29" borderId="48" xfId="0" applyFont="1" applyFill="1" applyBorder="1" applyAlignment="1">
      <alignment horizontal="center" vertical="center"/>
    </xf>
    <xf numFmtId="0" fontId="47" fillId="29" borderId="61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center" vertical="center"/>
    </xf>
    <xf numFmtId="0" fontId="47" fillId="29" borderId="31" xfId="0" applyFont="1" applyFill="1" applyBorder="1" applyAlignment="1">
      <alignment vertical="center"/>
    </xf>
    <xf numFmtId="0" fontId="47" fillId="29" borderId="45" xfId="0" applyFont="1" applyFill="1" applyBorder="1" applyAlignment="1">
      <alignment horizontal="right" vertical="center"/>
    </xf>
    <xf numFmtId="0" fontId="47" fillId="29" borderId="38" xfId="0" applyFont="1" applyFill="1" applyBorder="1" applyAlignment="1">
      <alignment vertical="center"/>
    </xf>
    <xf numFmtId="0" fontId="47" fillId="29" borderId="38" xfId="0" applyFont="1" applyFill="1" applyBorder="1" applyAlignment="1">
      <alignment horizontal="center" vertical="center"/>
    </xf>
    <xf numFmtId="0" fontId="52" fillId="0" borderId="46" xfId="0" applyFont="1" applyBorder="1" applyAlignment="1">
      <alignment horizontal="center" vertical="center"/>
    </xf>
    <xf numFmtId="0" fontId="47" fillId="29" borderId="57" xfId="0" applyFont="1" applyFill="1" applyBorder="1" applyAlignment="1">
      <alignment vertical="center"/>
    </xf>
    <xf numFmtId="0" fontId="47" fillId="29" borderId="39" xfId="0" applyFont="1" applyFill="1" applyBorder="1" applyAlignment="1">
      <alignment vertical="center"/>
    </xf>
    <xf numFmtId="0" fontId="47" fillId="29" borderId="38" xfId="0" applyFont="1" applyFill="1" applyBorder="1" applyAlignment="1">
      <alignment horizontal="left" vertical="center"/>
    </xf>
    <xf numFmtId="0" fontId="77" fillId="29" borderId="33" xfId="0" applyFont="1" applyFill="1" applyBorder="1" applyAlignment="1">
      <alignment horizontal="center" vertical="center"/>
    </xf>
    <xf numFmtId="0" fontId="47" fillId="29" borderId="45" xfId="0" applyFont="1" applyFill="1" applyBorder="1" applyAlignment="1">
      <alignment horizontal="center" vertical="center"/>
    </xf>
    <xf numFmtId="0" fontId="47" fillId="29" borderId="40" xfId="0" applyFont="1" applyFill="1" applyBorder="1" applyAlignment="1">
      <alignment horizontal="center" vertical="center"/>
    </xf>
    <xf numFmtId="0" fontId="54" fillId="0" borderId="41" xfId="0" quotePrefix="1" applyFont="1" applyBorder="1" applyAlignment="1">
      <alignment horizontal="center" vertical="center"/>
    </xf>
    <xf numFmtId="0" fontId="52" fillId="29" borderId="89" xfId="0" applyFont="1" applyFill="1" applyBorder="1" applyAlignment="1">
      <alignment horizontal="center"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31" xfId="0" applyFont="1" applyFill="1" applyBorder="1" applyAlignment="1">
      <alignment horizontal="center" vertical="center"/>
    </xf>
    <xf numFmtId="0" fontId="47" fillId="29" borderId="0" xfId="0" applyFont="1" applyFill="1" applyAlignment="1">
      <alignment horizontal="center" vertical="center"/>
    </xf>
    <xf numFmtId="0" fontId="42" fillId="29" borderId="33" xfId="0" applyFont="1" applyFill="1" applyBorder="1" applyAlignment="1">
      <alignment horizontal="center" vertical="center"/>
    </xf>
    <xf numFmtId="0" fontId="47" fillId="29" borderId="59" xfId="0" applyFont="1" applyFill="1" applyBorder="1" applyAlignment="1">
      <alignment horizontal="left" vertical="center"/>
    </xf>
    <xf numFmtId="0" fontId="47" fillId="29" borderId="36" xfId="0" applyFont="1" applyFill="1" applyBorder="1" applyAlignment="1">
      <alignment horizontal="left" vertical="center"/>
    </xf>
    <xf numFmtId="0" fontId="47" fillId="29" borderId="53" xfId="0" applyFont="1" applyFill="1" applyBorder="1" applyAlignment="1">
      <alignment horizontal="left" vertical="center"/>
    </xf>
    <xf numFmtId="0" fontId="47" fillId="29" borderId="33" xfId="0" applyFont="1" applyFill="1" applyBorder="1" applyAlignment="1">
      <alignment horizontal="center" vertical="center"/>
    </xf>
    <xf numFmtId="0" fontId="54" fillId="29" borderId="0" xfId="0" applyFont="1" applyFill="1" applyAlignment="1">
      <alignment horizontal="center" vertical="center"/>
    </xf>
    <xf numFmtId="0" fontId="47" fillId="29" borderId="33" xfId="0" applyFont="1" applyFill="1" applyBorder="1" applyAlignment="1">
      <alignment horizontal="left" vertical="center"/>
    </xf>
    <xf numFmtId="0" fontId="47" fillId="29" borderId="47" xfId="0" applyFont="1" applyFill="1" applyBorder="1" applyAlignment="1">
      <alignment horizontal="left" vertical="center"/>
    </xf>
    <xf numFmtId="0" fontId="56" fillId="29" borderId="33" xfId="0" applyFont="1" applyFill="1" applyBorder="1" applyAlignment="1">
      <alignment vertical="center"/>
    </xf>
    <xf numFmtId="0" fontId="47" fillId="29" borderId="34" xfId="0" applyFont="1" applyFill="1" applyBorder="1" applyAlignment="1">
      <alignment horizontal="left" vertical="center"/>
    </xf>
    <xf numFmtId="0" fontId="47" fillId="29" borderId="31" xfId="0" applyFont="1" applyFill="1" applyBorder="1" applyAlignment="1">
      <alignment horizontal="left" vertical="center"/>
    </xf>
    <xf numFmtId="0" fontId="47" fillId="29" borderId="59" xfId="0" applyFont="1" applyFill="1" applyBorder="1" applyAlignment="1">
      <alignment horizontal="center" vertical="center"/>
    </xf>
    <xf numFmtId="0" fontId="47" fillId="29" borderId="44" xfId="0" applyFont="1" applyFill="1" applyBorder="1" applyAlignment="1">
      <alignment horizontal="center" vertical="center"/>
    </xf>
    <xf numFmtId="0" fontId="47" fillId="29" borderId="43" xfId="0" applyFont="1" applyFill="1" applyBorder="1" applyAlignment="1">
      <alignment horizontal="left" vertical="center"/>
    </xf>
    <xf numFmtId="0" fontId="47" fillId="29" borderId="44" xfId="0" quotePrefix="1" applyFont="1" applyFill="1" applyBorder="1" applyAlignment="1">
      <alignment horizontal="center" vertical="center"/>
    </xf>
    <xf numFmtId="0" fontId="47" fillId="29" borderId="57" xfId="0" applyFont="1" applyFill="1" applyBorder="1" applyAlignment="1">
      <alignment horizontal="left" vertical="center"/>
    </xf>
    <xf numFmtId="0" fontId="47" fillId="29" borderId="43" xfId="0" applyFont="1" applyFill="1" applyBorder="1" applyAlignment="1">
      <alignment vertical="center"/>
    </xf>
    <xf numFmtId="0" fontId="47" fillId="0" borderId="61" xfId="0" applyFont="1" applyBorder="1" applyAlignment="1">
      <alignment horizontal="center" vertical="center"/>
    </xf>
    <xf numFmtId="0" fontId="47" fillId="29" borderId="39" xfId="0" applyFont="1" applyFill="1" applyBorder="1" applyAlignment="1">
      <alignment horizontal="center" vertical="center"/>
    </xf>
    <xf numFmtId="0" fontId="46" fillId="29" borderId="45" xfId="0" applyFont="1" applyFill="1" applyBorder="1" applyAlignment="1">
      <alignment horizontal="right" vertical="center"/>
    </xf>
    <xf numFmtId="0" fontId="42" fillId="0" borderId="40" xfId="0" applyFont="1" applyBorder="1" applyAlignment="1">
      <alignment vertical="center"/>
    </xf>
    <xf numFmtId="0" fontId="0" fillId="29" borderId="0" xfId="0" applyFill="1"/>
    <xf numFmtId="0" fontId="46" fillId="29" borderId="36" xfId="0" applyFont="1" applyFill="1" applyBorder="1" applyAlignment="1">
      <alignment horizontal="right" vertical="center"/>
    </xf>
    <xf numFmtId="0" fontId="54" fillId="0" borderId="38" xfId="0" applyFont="1" applyBorder="1" applyAlignment="1">
      <alignment vertical="center"/>
    </xf>
    <xf numFmtId="0" fontId="48" fillId="29" borderId="0" xfId="0" applyFont="1" applyFill="1" applyAlignment="1">
      <alignment horizontal="left" vertical="center"/>
    </xf>
    <xf numFmtId="0" fontId="47" fillId="29" borderId="58" xfId="0" applyFont="1" applyFill="1" applyBorder="1" applyAlignment="1">
      <alignment horizontal="left" vertical="center" wrapText="1"/>
    </xf>
    <xf numFmtId="0" fontId="47" fillId="0" borderId="92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47" fillId="0" borderId="85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4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33" xfId="0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0" fontId="47" fillId="0" borderId="57" xfId="0" applyFont="1" applyBorder="1" applyAlignment="1">
      <alignment horizontal="left" vertical="center"/>
    </xf>
    <xf numFmtId="49" fontId="46" fillId="0" borderId="75" xfId="0" applyNumberFormat="1" applyFont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0" fontId="47" fillId="0" borderId="39" xfId="0" applyFont="1" applyBorder="1" applyAlignment="1">
      <alignment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45" xfId="0" applyFont="1" applyBorder="1" applyAlignment="1">
      <alignment horizontal="center" vertical="center"/>
    </xf>
    <xf numFmtId="0" fontId="47" fillId="0" borderId="44" xfId="0" quotePrefix="1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22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54" fillId="0" borderId="57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2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86" xfId="0" applyFont="1" applyBorder="1" applyAlignment="1">
      <alignment horizontal="left" vertical="center"/>
    </xf>
    <xf numFmtId="0" fontId="56" fillId="0" borderId="36" xfId="0" applyFont="1" applyBorder="1" applyAlignment="1">
      <alignment horizontal="center" vertical="center"/>
    </xf>
    <xf numFmtId="0" fontId="46" fillId="0" borderId="45" xfId="0" applyFont="1" applyBorder="1" applyAlignment="1">
      <alignment horizontal="right"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42" fillId="0" borderId="45" xfId="0" applyFont="1" applyBorder="1" applyAlignment="1">
      <alignment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49" fontId="46" fillId="0" borderId="80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 wrapText="1"/>
    </xf>
    <xf numFmtId="49" fontId="47" fillId="0" borderId="83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63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2" fillId="0" borderId="41" xfId="0" applyFont="1" applyBorder="1" applyAlignment="1">
      <alignment vertical="center"/>
    </xf>
    <xf numFmtId="0" fontId="52" fillId="0" borderId="41" xfId="388" applyFont="1" applyBorder="1" applyAlignment="1">
      <alignment horizontal="center" vertical="center" wrapText="1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6" fillId="0" borderId="63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83" xfId="0" applyFont="1" applyBorder="1" applyAlignment="1">
      <alignment horizontal="right" vertical="center"/>
    </xf>
    <xf numFmtId="0" fontId="47" fillId="0" borderId="41" xfId="388" applyFont="1" applyBorder="1" applyAlignment="1">
      <alignment horizontal="center" vertical="center" wrapText="1"/>
    </xf>
    <xf numFmtId="0" fontId="46" fillId="0" borderId="18" xfId="0" applyFont="1" applyBorder="1" applyAlignment="1">
      <alignment horizontal="left" vertical="center"/>
    </xf>
    <xf numFmtId="0" fontId="47" fillId="0" borderId="31" xfId="0" quotePrefix="1" applyFont="1" applyBorder="1" applyAlignment="1">
      <alignment horizontal="left" vertical="center"/>
    </xf>
    <xf numFmtId="0" fontId="54" fillId="0" borderId="37" xfId="388" applyFont="1" applyBorder="1" applyAlignment="1">
      <alignment horizontal="center" vertical="center" wrapText="1"/>
    </xf>
    <xf numFmtId="0" fontId="47" fillId="0" borderId="60" xfId="0" quotePrefix="1" applyFont="1" applyBorder="1" applyAlignment="1">
      <alignment horizontal="left" vertical="center"/>
    </xf>
    <xf numFmtId="0" fontId="46" fillId="0" borderId="21" xfId="0" applyFont="1" applyBorder="1" applyAlignment="1">
      <alignment horizontal="right" vertical="center"/>
    </xf>
    <xf numFmtId="0" fontId="54" fillId="0" borderId="41" xfId="388" applyFont="1" applyBorder="1" applyAlignment="1">
      <alignment horizontal="center" vertical="center" wrapText="1"/>
    </xf>
    <xf numFmtId="0" fontId="53" fillId="0" borderId="41" xfId="0" applyFont="1" applyBorder="1" applyAlignment="1">
      <alignment horizontal="center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47" fillId="0" borderId="87" xfId="0" applyFont="1" applyBorder="1" applyAlignment="1">
      <alignment horizontal="right" vertical="center"/>
    </xf>
    <xf numFmtId="0" fontId="54" fillId="0" borderId="42" xfId="0" applyFont="1" applyBorder="1" applyAlignment="1">
      <alignment horizontal="right" vertical="center"/>
    </xf>
    <xf numFmtId="0" fontId="47" fillId="0" borderId="84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7" fillId="0" borderId="32" xfId="0" applyFont="1" applyBorder="1" applyAlignment="1">
      <alignment horizontal="left" vertical="center"/>
    </xf>
    <xf numFmtId="0" fontId="46" fillId="0" borderId="73" xfId="0" applyFont="1" applyBorder="1" applyAlignment="1">
      <alignment horizontal="left" vertical="center"/>
    </xf>
    <xf numFmtId="0" fontId="59" fillId="0" borderId="42" xfId="0" applyFont="1" applyBorder="1" applyAlignment="1">
      <alignment horizontal="center" vertical="center"/>
    </xf>
    <xf numFmtId="0" fontId="46" fillId="0" borderId="75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7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7" xfId="0" applyFont="1" applyBorder="1" applyAlignment="1">
      <alignment horizontal="left" vertical="center"/>
    </xf>
    <xf numFmtId="0" fontId="46" fillId="0" borderId="80" xfId="0" applyFont="1" applyBorder="1" applyAlignment="1">
      <alignment horizontal="right" vertical="center"/>
    </xf>
    <xf numFmtId="0" fontId="47" fillId="0" borderId="56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0" fontId="47" fillId="0" borderId="36" xfId="0" applyFont="1" applyBorder="1" applyAlignment="1">
      <alignment horizontal="right" vertical="center"/>
    </xf>
    <xf numFmtId="0" fontId="59" fillId="0" borderId="56" xfId="0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47" fillId="0" borderId="56" xfId="388" applyFont="1" applyBorder="1" applyAlignment="1">
      <alignment vertical="center"/>
    </xf>
    <xf numFmtId="0" fontId="52" fillId="0" borderId="56" xfId="0" applyFont="1" applyBorder="1" applyAlignment="1">
      <alignment horizontal="center" vertical="center"/>
    </xf>
    <xf numFmtId="0" fontId="52" fillId="0" borderId="54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43" xfId="0" quotePrefix="1" applyFont="1" applyBorder="1" applyAlignment="1">
      <alignment vertical="center"/>
    </xf>
    <xf numFmtId="0" fontId="47" fillId="0" borderId="43" xfId="0" applyFont="1" applyBorder="1" applyAlignment="1">
      <alignment horizontal="center" vertical="center"/>
    </xf>
    <xf numFmtId="0" fontId="47" fillId="0" borderId="54" xfId="0" quotePrefix="1" applyFont="1" applyBorder="1" applyAlignment="1">
      <alignment horizontal="center" vertical="center"/>
    </xf>
    <xf numFmtId="0" fontId="47" fillId="0" borderId="55" xfId="0" quotePrefix="1" applyFont="1" applyBorder="1" applyAlignment="1">
      <alignment vertical="center"/>
    </xf>
    <xf numFmtId="0" fontId="52" fillId="0" borderId="42" xfId="0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49" fontId="46" fillId="0" borderId="79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46" fillId="30" borderId="69" xfId="0" applyFont="1" applyFill="1" applyBorder="1" applyAlignment="1">
      <alignment horizontal="center" vertical="center"/>
    </xf>
    <xf numFmtId="0" fontId="47" fillId="30" borderId="72" xfId="0" applyFont="1" applyFill="1" applyBorder="1" applyAlignment="1">
      <alignment horizontal="left" vertical="center"/>
    </xf>
    <xf numFmtId="0" fontId="47" fillId="30" borderId="42" xfId="0" applyFont="1" applyFill="1" applyBorder="1" applyAlignment="1">
      <alignment horizontal="left" vertical="center"/>
    </xf>
    <xf numFmtId="0" fontId="47" fillId="30" borderId="46" xfId="0" quotePrefix="1" applyFont="1" applyFill="1" applyBorder="1" applyAlignment="1">
      <alignment vertical="center"/>
    </xf>
    <xf numFmtId="0" fontId="52" fillId="30" borderId="72" xfId="0" applyFont="1" applyFill="1" applyBorder="1" applyAlignment="1">
      <alignment horizontal="center" vertical="center"/>
    </xf>
    <xf numFmtId="0" fontId="54" fillId="30" borderId="44" xfId="0" applyFont="1" applyFill="1" applyBorder="1" applyAlignment="1">
      <alignment vertical="center"/>
    </xf>
    <xf numFmtId="0" fontId="47" fillId="30" borderId="41" xfId="0" quotePrefix="1" applyFont="1" applyFill="1" applyBorder="1" applyAlignment="1">
      <alignment horizontal="center" vertical="center"/>
    </xf>
    <xf numFmtId="0" fontId="47" fillId="30" borderId="53" xfId="0" applyFont="1" applyFill="1" applyBorder="1" applyAlignment="1">
      <alignment horizontal="center" vertical="center"/>
    </xf>
    <xf numFmtId="0" fontId="47" fillId="30" borderId="45" xfId="0" quotePrefix="1" applyFont="1" applyFill="1" applyBorder="1" applyAlignment="1">
      <alignment horizontal="center" vertical="center"/>
    </xf>
    <xf numFmtId="0" fontId="47" fillId="30" borderId="57" xfId="0" applyFont="1" applyFill="1" applyBorder="1" applyAlignment="1">
      <alignment horizontal="left" vertical="center"/>
    </xf>
    <xf numFmtId="0" fontId="59" fillId="30" borderId="41" xfId="0" applyFont="1" applyFill="1" applyBorder="1" applyAlignment="1">
      <alignment horizontal="center" vertical="center"/>
    </xf>
    <xf numFmtId="0" fontId="47" fillId="30" borderId="39" xfId="0" applyFont="1" applyFill="1" applyBorder="1" applyAlignment="1">
      <alignment horizontal="left" vertical="center"/>
    </xf>
    <xf numFmtId="0" fontId="47" fillId="30" borderId="38" xfId="0" applyFont="1" applyFill="1" applyBorder="1" applyAlignment="1">
      <alignment vertical="center"/>
    </xf>
    <xf numFmtId="0" fontId="52" fillId="30" borderId="0" xfId="0" applyFont="1" applyFill="1" applyAlignment="1">
      <alignment horizontal="center" vertical="center"/>
    </xf>
    <xf numFmtId="0" fontId="42" fillId="30" borderId="37" xfId="0" quotePrefix="1" applyFont="1" applyFill="1" applyBorder="1" applyAlignment="1">
      <alignment horizontal="right" vertical="center"/>
    </xf>
    <xf numFmtId="49" fontId="52" fillId="30" borderId="41" xfId="0" applyNumberFormat="1" applyFont="1" applyFill="1" applyBorder="1" applyAlignment="1">
      <alignment horizontal="center" vertical="center"/>
    </xf>
    <xf numFmtId="0" fontId="52" fillId="30" borderId="42" xfId="0" applyFont="1" applyFill="1" applyBorder="1" applyAlignment="1">
      <alignment horizontal="center" vertical="center"/>
    </xf>
    <xf numFmtId="0" fontId="52" fillId="30" borderId="0" xfId="0" applyFont="1" applyFill="1" applyAlignment="1">
      <alignment horizontal="left" vertical="center"/>
    </xf>
    <xf numFmtId="0" fontId="47" fillId="30" borderId="42" xfId="0" applyFont="1" applyFill="1" applyBorder="1" applyAlignment="1">
      <alignment horizontal="center" vertical="center"/>
    </xf>
    <xf numFmtId="0" fontId="59" fillId="30" borderId="37" xfId="0" applyFont="1" applyFill="1" applyBorder="1" applyAlignment="1">
      <alignment horizontal="center" vertical="center"/>
    </xf>
    <xf numFmtId="0" fontId="46" fillId="30" borderId="19" xfId="0" applyFont="1" applyFill="1" applyBorder="1" applyAlignment="1">
      <alignment vertical="center"/>
    </xf>
    <xf numFmtId="0" fontId="47" fillId="30" borderId="30" xfId="0" applyFont="1" applyFill="1" applyBorder="1" applyAlignment="1">
      <alignment vertical="center"/>
    </xf>
    <xf numFmtId="0" fontId="47" fillId="30" borderId="19" xfId="0" applyFont="1" applyFill="1" applyBorder="1" applyAlignment="1">
      <alignment vertical="center"/>
    </xf>
    <xf numFmtId="0" fontId="47" fillId="30" borderId="44" xfId="0" applyFont="1" applyFill="1" applyBorder="1" applyAlignment="1">
      <alignment horizontal="center" vertical="center"/>
    </xf>
    <xf numFmtId="0" fontId="54" fillId="30" borderId="40" xfId="0" applyFont="1" applyFill="1" applyBorder="1" applyAlignment="1">
      <alignment vertical="center"/>
    </xf>
    <xf numFmtId="0" fontId="47" fillId="30" borderId="40" xfId="0" applyFont="1" applyFill="1" applyBorder="1" applyAlignment="1">
      <alignment horizontal="left" vertical="center"/>
    </xf>
    <xf numFmtId="0" fontId="54" fillId="30" borderId="41" xfId="0" applyFont="1" applyFill="1" applyBorder="1" applyAlignment="1">
      <alignment horizontal="center" vertical="center"/>
    </xf>
    <xf numFmtId="0" fontId="42" fillId="30" borderId="44" xfId="0" applyFont="1" applyFill="1" applyBorder="1" applyAlignment="1">
      <alignment vertical="center"/>
    </xf>
    <xf numFmtId="0" fontId="47" fillId="30" borderId="40" xfId="0" applyFont="1" applyFill="1" applyBorder="1" applyAlignment="1">
      <alignment horizontal="center" vertical="center"/>
    </xf>
    <xf numFmtId="0" fontId="47" fillId="30" borderId="43" xfId="0" applyFont="1" applyFill="1" applyBorder="1" applyAlignment="1">
      <alignment horizontal="center" vertical="center"/>
    </xf>
    <xf numFmtId="0" fontId="48" fillId="30" borderId="19" xfId="0" applyFont="1" applyFill="1" applyBorder="1" applyAlignment="1">
      <alignment horizontal="center" vertical="center"/>
    </xf>
    <xf numFmtId="0" fontId="48" fillId="30" borderId="85" xfId="0" applyFont="1" applyFill="1" applyBorder="1" applyAlignment="1">
      <alignment horizontal="center" vertical="center"/>
    </xf>
    <xf numFmtId="0" fontId="47" fillId="30" borderId="36" xfId="0" applyFont="1" applyFill="1" applyBorder="1" applyAlignment="1">
      <alignment horizontal="center" vertical="center"/>
    </xf>
    <xf numFmtId="0" fontId="59" fillId="30" borderId="0" xfId="0" applyFont="1" applyFill="1" applyAlignment="1">
      <alignment horizontal="center" vertical="center"/>
    </xf>
    <xf numFmtId="0" fontId="52" fillId="30" borderId="41" xfId="0" applyFont="1" applyFill="1" applyBorder="1" applyAlignment="1">
      <alignment horizontal="center" vertical="center"/>
    </xf>
    <xf numFmtId="0" fontId="47" fillId="30" borderId="46" xfId="0" applyFont="1" applyFill="1" applyBorder="1" applyAlignment="1">
      <alignment horizontal="left" vertical="center"/>
    </xf>
    <xf numFmtId="0" fontId="47" fillId="30" borderId="37" xfId="0" applyFont="1" applyFill="1" applyBorder="1" applyAlignment="1">
      <alignment horizontal="center" vertical="center"/>
    </xf>
    <xf numFmtId="0" fontId="47" fillId="30" borderId="43" xfId="0" applyFont="1" applyFill="1" applyBorder="1" applyAlignment="1">
      <alignment horizontal="left" vertical="center"/>
    </xf>
    <xf numFmtId="0" fontId="52" fillId="30" borderId="93" xfId="0" applyFont="1" applyFill="1" applyBorder="1" applyAlignment="1">
      <alignment horizontal="center" vertical="center"/>
    </xf>
    <xf numFmtId="0" fontId="47" fillId="30" borderId="35" xfId="0" applyFont="1" applyFill="1" applyBorder="1" applyAlignment="1">
      <alignment horizontal="left" vertical="center"/>
    </xf>
    <xf numFmtId="0" fontId="47" fillId="30" borderId="0" xfId="0" applyFont="1" applyFill="1" applyAlignment="1">
      <alignment horizontal="center" vertical="center"/>
    </xf>
    <xf numFmtId="0" fontId="47" fillId="30" borderId="38" xfId="0" applyFont="1" applyFill="1" applyBorder="1" applyAlignment="1">
      <alignment horizontal="left" vertical="center"/>
    </xf>
    <xf numFmtId="0" fontId="79" fillId="30" borderId="46" xfId="0" applyFont="1" applyFill="1" applyBorder="1" applyAlignment="1">
      <alignment horizontal="center" vertical="center"/>
    </xf>
    <xf numFmtId="0" fontId="47" fillId="30" borderId="41" xfId="0" applyFont="1" applyFill="1" applyBorder="1" applyAlignment="1">
      <alignment horizontal="center" vertical="center"/>
    </xf>
    <xf numFmtId="0" fontId="47" fillId="30" borderId="40" xfId="0" applyFont="1" applyFill="1" applyBorder="1" applyAlignment="1">
      <alignment vertical="center"/>
    </xf>
    <xf numFmtId="0" fontId="54" fillId="30" borderId="40" xfId="0" applyFont="1" applyFill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52" fillId="0" borderId="38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6" fillId="30" borderId="68" xfId="0" applyFont="1" applyFill="1" applyBorder="1" applyAlignment="1">
      <alignment horizontal="center" vertical="center"/>
    </xf>
    <xf numFmtId="0" fontId="46" fillId="30" borderId="0" xfId="0" applyFont="1" applyFill="1" applyAlignment="1">
      <alignment vertical="center"/>
    </xf>
    <xf numFmtId="0" fontId="47" fillId="30" borderId="54" xfId="0" applyFont="1" applyFill="1" applyBorder="1" applyAlignment="1">
      <alignment horizontal="center" vertical="center"/>
    </xf>
    <xf numFmtId="0" fontId="47" fillId="30" borderId="46" xfId="0" applyFont="1" applyFill="1" applyBorder="1" applyAlignment="1">
      <alignment horizontal="right" vertical="center"/>
    </xf>
    <xf numFmtId="0" fontId="47" fillId="30" borderId="45" xfId="0" applyFont="1" applyFill="1" applyBorder="1" applyAlignment="1">
      <alignment horizontal="center" vertical="center"/>
    </xf>
    <xf numFmtId="0" fontId="59" fillId="30" borderId="42" xfId="0" applyFont="1" applyFill="1" applyBorder="1" applyAlignment="1">
      <alignment horizontal="center" vertical="center"/>
    </xf>
    <xf numFmtId="0" fontId="47" fillId="30" borderId="29" xfId="0" applyFont="1" applyFill="1" applyBorder="1" applyAlignment="1">
      <alignment vertical="center"/>
    </xf>
    <xf numFmtId="0" fontId="47" fillId="30" borderId="53" xfId="0" applyFont="1" applyFill="1" applyBorder="1" applyAlignment="1">
      <alignment horizontal="left" vertical="center"/>
    </xf>
    <xf numFmtId="0" fontId="47" fillId="30" borderId="0" xfId="0" applyFont="1" applyFill="1" applyAlignment="1">
      <alignment vertical="center"/>
    </xf>
    <xf numFmtId="0" fontId="47" fillId="30" borderId="31" xfId="0" applyFont="1" applyFill="1" applyBorder="1" applyAlignment="1">
      <alignment horizontal="center" vertical="center"/>
    </xf>
    <xf numFmtId="0" fontId="46" fillId="30" borderId="62" xfId="0" applyFont="1" applyFill="1" applyBorder="1" applyAlignment="1">
      <alignment horizontal="center" vertical="center"/>
    </xf>
    <xf numFmtId="0" fontId="52" fillId="30" borderId="41" xfId="0" quotePrefix="1" applyFont="1" applyFill="1" applyBorder="1" applyAlignment="1">
      <alignment horizontal="center" vertical="center"/>
    </xf>
    <xf numFmtId="0" fontId="47" fillId="30" borderId="47" xfId="0" applyFont="1" applyFill="1" applyBorder="1" applyAlignment="1">
      <alignment horizontal="center" vertical="center"/>
    </xf>
    <xf numFmtId="0" fontId="46" fillId="30" borderId="0" xfId="0" applyFont="1" applyFill="1" applyAlignment="1">
      <alignment horizontal="center" vertical="center"/>
    </xf>
    <xf numFmtId="0" fontId="47" fillId="30" borderId="34" xfId="0" applyFont="1" applyFill="1" applyBorder="1" applyAlignment="1">
      <alignment horizontal="center" vertical="center"/>
    </xf>
    <xf numFmtId="0" fontId="47" fillId="31" borderId="44" xfId="0" applyFont="1" applyFill="1" applyBorder="1" applyAlignment="1">
      <alignment horizontal="center" vertical="center"/>
    </xf>
    <xf numFmtId="0" fontId="47" fillId="31" borderId="53" xfId="0" applyFont="1" applyFill="1" applyBorder="1" applyAlignment="1">
      <alignment horizontal="center" vertical="center"/>
    </xf>
    <xf numFmtId="0" fontId="47" fillId="31" borderId="36" xfId="0" applyFont="1" applyFill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4" fillId="0" borderId="40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54" fillId="0" borderId="43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58" xfId="0" applyFont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54" fillId="0" borderId="58" xfId="0" applyFont="1" applyBorder="1" applyAlignment="1">
      <alignment horizontal="center" vertical="center"/>
    </xf>
    <xf numFmtId="0" fontId="46" fillId="27" borderId="0" xfId="0" applyFont="1" applyFill="1" applyAlignment="1">
      <alignment horizontal="center" vertical="center" wrapText="1"/>
    </xf>
    <xf numFmtId="0" fontId="47" fillId="29" borderId="40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center" vertical="center"/>
    </xf>
    <xf numFmtId="0" fontId="77" fillId="30" borderId="40" xfId="0" applyFont="1" applyFill="1" applyBorder="1" applyAlignment="1">
      <alignment horizontal="left" vertical="center"/>
    </xf>
    <xf numFmtId="0" fontId="77" fillId="30" borderId="33" xfId="0" applyFont="1" applyFill="1" applyBorder="1" applyAlignment="1">
      <alignment horizontal="left" vertical="center"/>
    </xf>
    <xf numFmtId="0" fontId="54" fillId="29" borderId="43" xfId="0" applyFont="1" applyFill="1" applyBorder="1" applyAlignment="1">
      <alignment horizontal="center" vertical="center"/>
    </xf>
    <xf numFmtId="0" fontId="54" fillId="29" borderId="58" xfId="0" applyFont="1" applyFill="1" applyBorder="1" applyAlignment="1">
      <alignment horizontal="center" vertical="center"/>
    </xf>
    <xf numFmtId="0" fontId="54" fillId="0" borderId="31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0" fontId="53" fillId="30" borderId="40" xfId="0" applyFont="1" applyFill="1" applyBorder="1" applyAlignment="1">
      <alignment horizontal="center" vertical="center"/>
    </xf>
    <xf numFmtId="0" fontId="53" fillId="30" borderId="0" xfId="0" applyFont="1" applyFill="1" applyAlignment="1">
      <alignment horizontal="center" vertical="center"/>
    </xf>
    <xf numFmtId="0" fontId="53" fillId="30" borderId="42" xfId="0" applyFont="1" applyFill="1" applyBorder="1" applyAlignment="1">
      <alignment horizontal="center" vertical="center"/>
    </xf>
    <xf numFmtId="0" fontId="53" fillId="27" borderId="40" xfId="0" applyFont="1" applyFill="1" applyBorder="1" applyAlignment="1">
      <alignment horizontal="center" vertical="center"/>
    </xf>
    <xf numFmtId="0" fontId="53" fillId="27" borderId="42" xfId="0" applyFont="1" applyFill="1" applyBorder="1" applyAlignment="1">
      <alignment horizontal="center" vertical="center"/>
    </xf>
    <xf numFmtId="0" fontId="46" fillId="30" borderId="31" xfId="0" applyFont="1" applyFill="1" applyBorder="1" applyAlignment="1">
      <alignment horizontal="center" vertical="center" wrapText="1"/>
    </xf>
    <xf numFmtId="0" fontId="46" fillId="30" borderId="33" xfId="0" applyFont="1" applyFill="1" applyBorder="1" applyAlignment="1">
      <alignment horizontal="center" vertical="center" wrapText="1"/>
    </xf>
    <xf numFmtId="0" fontId="54" fillId="30" borderId="40" xfId="0" applyFont="1" applyFill="1" applyBorder="1" applyAlignment="1">
      <alignment horizontal="center" vertical="center"/>
    </xf>
    <xf numFmtId="0" fontId="54" fillId="30" borderId="0" xfId="0" applyFont="1" applyFill="1" applyAlignment="1">
      <alignment horizontal="center" vertical="center"/>
    </xf>
    <xf numFmtId="0" fontId="54" fillId="30" borderId="42" xfId="0" applyFont="1" applyFill="1" applyBorder="1" applyAlignment="1">
      <alignment horizontal="center" vertical="center"/>
    </xf>
    <xf numFmtId="0" fontId="57" fillId="30" borderId="0" xfId="0" applyFont="1" applyFill="1" applyAlignment="1">
      <alignment horizontal="center" vertical="center" wrapText="1"/>
    </xf>
    <xf numFmtId="0" fontId="46" fillId="30" borderId="0" xfId="0" applyFont="1" applyFill="1" applyAlignment="1">
      <alignment vertical="center"/>
    </xf>
    <xf numFmtId="0" fontId="46" fillId="30" borderId="33" xfId="0" applyFont="1" applyFill="1" applyBorder="1" applyAlignment="1">
      <alignment vertical="center"/>
    </xf>
    <xf numFmtId="0" fontId="52" fillId="27" borderId="46" xfId="388" applyFont="1" applyFill="1" applyBorder="1" applyAlignment="1">
      <alignment horizontal="center" vertical="center" wrapText="1"/>
    </xf>
    <xf numFmtId="0" fontId="52" fillId="27" borderId="41" xfId="388" applyFont="1" applyFill="1" applyBorder="1" applyAlignment="1">
      <alignment horizontal="center" vertical="center" wrapText="1"/>
    </xf>
    <xf numFmtId="0" fontId="47" fillId="27" borderId="41" xfId="0" applyFont="1" applyFill="1" applyBorder="1" applyAlignment="1">
      <alignment horizontal="center" vertical="center" wrapText="1"/>
    </xf>
    <xf numFmtId="0" fontId="46" fillId="27" borderId="68" xfId="0" applyFont="1" applyFill="1" applyBorder="1" applyAlignment="1">
      <alignment horizontal="center" vertical="center"/>
    </xf>
    <xf numFmtId="0" fontId="47" fillId="27" borderId="91" xfId="0" applyFont="1" applyFill="1" applyBorder="1" applyAlignment="1">
      <alignment vertical="center"/>
    </xf>
    <xf numFmtId="0" fontId="47" fillId="32" borderId="45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center" vertical="center"/>
    </xf>
    <xf numFmtId="0" fontId="47" fillId="32" borderId="42" xfId="0" applyFont="1" applyFill="1" applyBorder="1" applyAlignment="1">
      <alignment horizontal="center" vertical="center"/>
    </xf>
    <xf numFmtId="0" fontId="47" fillId="32" borderId="39" xfId="0" applyFont="1" applyFill="1" applyBorder="1" applyAlignment="1">
      <alignment vertical="center"/>
    </xf>
    <xf numFmtId="0" fontId="47" fillId="32" borderId="38" xfId="0" applyFont="1" applyFill="1" applyBorder="1" applyAlignment="1">
      <alignment horizontal="left" vertical="center"/>
    </xf>
    <xf numFmtId="0" fontId="52" fillId="32" borderId="40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0A28B6BA-4972-4D22-8415-DF78B9759158}"/>
    <cellStyle name="60% - Accent1 3" xfId="128" xr:uid="{00000000-0005-0000-0000-00007F000000}"/>
    <cellStyle name="60% - Accent1 3 2" xfId="390" xr:uid="{62E990EE-0CCD-4441-897E-AC186796652D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CEA2CE8A-59D3-42B8-B3DE-9CC433A568D7}"/>
    <cellStyle name="60% - Accent2 3" xfId="136" xr:uid="{00000000-0005-0000-0000-000087000000}"/>
    <cellStyle name="60% - Accent2 3 2" xfId="392" xr:uid="{1390D9D0-B5F8-466E-B48E-02C855CB0928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4DAA3D9B-6DDB-4434-B819-88DE1A4A93FF}"/>
    <cellStyle name="60% - Accent3 3" xfId="144" xr:uid="{00000000-0005-0000-0000-00008F000000}"/>
    <cellStyle name="60% - Accent3 3 2" xfId="394" xr:uid="{1FE9D989-0195-42A7-BB0A-2FA4EC75768C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D901DF9B-BAAE-4338-9406-7B66CA74D670}"/>
    <cellStyle name="60% - Accent4 3" xfId="152" xr:uid="{00000000-0005-0000-0000-000097000000}"/>
    <cellStyle name="60% - Accent4 3 2" xfId="396" xr:uid="{797D761C-07B6-44C7-A7A8-CC0459C685AD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51377EC3-C71A-4717-87C0-E935A3A4E155}"/>
    <cellStyle name="60% - Accent5 3" xfId="160" xr:uid="{00000000-0005-0000-0000-00009F000000}"/>
    <cellStyle name="60% - Accent5 3 2" xfId="398" xr:uid="{167FF483-AD81-4289-86E4-7D8BC6195F7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6A4A25B9-8625-4302-8924-266022931978}"/>
    <cellStyle name="60% - Accent6 3" xfId="168" xr:uid="{00000000-0005-0000-0000-0000A7000000}"/>
    <cellStyle name="60% - Accent6 3 2" xfId="400" xr:uid="{16925EEB-9D68-4D1E-A763-E23CC073658C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3B00B481-D890-4E51-87E7-69D89C42EA7C}"/>
    <cellStyle name="Accent1 3" xfId="176" xr:uid="{00000000-0005-0000-0000-0000AF000000}"/>
    <cellStyle name="Accent1 3 2" xfId="402" xr:uid="{54EBD649-8C7C-45B6-834E-C3C3F9C2BCCC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84485E77-A2FF-412F-BB60-5F99EB305B72}"/>
    <cellStyle name="Accent2 3" xfId="184" xr:uid="{00000000-0005-0000-0000-0000B7000000}"/>
    <cellStyle name="Accent2 3 2" xfId="404" xr:uid="{0EEEDE91-0BA6-4357-8D75-3578563D818A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507C04FE-AAAA-492F-BAC3-F1B4C627DDBF}"/>
    <cellStyle name="Accent3 3" xfId="192" xr:uid="{00000000-0005-0000-0000-0000BF000000}"/>
    <cellStyle name="Accent3 3 2" xfId="406" xr:uid="{0E24E002-6C98-45F4-8295-1E23651E7FA5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C16B6714-45CD-4EAE-9912-B6D1BC1CE4AF}"/>
    <cellStyle name="Accent4 3" xfId="200" xr:uid="{00000000-0005-0000-0000-0000C7000000}"/>
    <cellStyle name="Accent4 3 2" xfId="408" xr:uid="{CA676781-6597-4BA9-8171-E5401C43A759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3785EDD3-52DC-4642-813D-0E33D78D2693}"/>
    <cellStyle name="Accent5 3" xfId="208" xr:uid="{00000000-0005-0000-0000-0000CF000000}"/>
    <cellStyle name="Accent5 3 2" xfId="410" xr:uid="{E47AD2FF-FB6A-4FBB-B97D-F49BC3F8CEFF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E8259CF1-53D5-4EE6-8CFC-E8C19F6EA033}"/>
    <cellStyle name="Accent6 3" xfId="216" xr:uid="{00000000-0005-0000-0000-0000D7000000}"/>
    <cellStyle name="Accent6 3 2" xfId="412" xr:uid="{B218E2EA-2225-401C-97C0-807D6B0502A0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9F9FC218-5958-464E-A357-59CD39519B25}"/>
    <cellStyle name="Bad 3" xfId="224" xr:uid="{00000000-0005-0000-0000-0000DF000000}"/>
    <cellStyle name="Bad 3 2" xfId="414" xr:uid="{7BC1B2A1-DDB2-47B2-B28D-D6FCCFB43D0F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0928EF07-FE02-4790-890C-52DC1A86AFAA}"/>
    <cellStyle name="Calculation 3" xfId="232" xr:uid="{00000000-0005-0000-0000-0000E7000000}"/>
    <cellStyle name="Calculation 3 2" xfId="416" xr:uid="{990404B0-C004-4EBA-8BE6-E10B2860882A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158F4855-52B7-449D-984F-7C632B9A84C4}"/>
    <cellStyle name="Check Cell 3" xfId="240" xr:uid="{00000000-0005-0000-0000-0000EF000000}"/>
    <cellStyle name="Check Cell 3 2" xfId="418" xr:uid="{49144457-ACAC-4C25-86C1-C31AD9DB6496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DA874E9C-438A-4B84-B9B5-2EEDBE98D907}"/>
    <cellStyle name="Explanatory Text 3" xfId="251" xr:uid="{00000000-0005-0000-0000-0000FA000000}"/>
    <cellStyle name="Explanatory Text 3 2" xfId="420" xr:uid="{A561435F-0E6A-4BC6-90D3-E80321F9B3F9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418E01E4-782B-4027-AD4E-93050F90199E}"/>
    <cellStyle name="Good 3" xfId="259" xr:uid="{00000000-0005-0000-0000-000002010000}"/>
    <cellStyle name="Good 3 2" xfId="422" xr:uid="{EAD17AE7-280C-4AF2-9D06-DAB6F3E22E4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5EB3FE60-6752-4A95-817B-342882D6E78C}"/>
    <cellStyle name="Heading 1 3" xfId="267" xr:uid="{00000000-0005-0000-0000-00000A010000}"/>
    <cellStyle name="Heading 1 3 2" xfId="424" xr:uid="{3724590D-44C2-45CC-8F3F-069E789146CE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B5DA359E-621C-40D2-B007-E943E7133CF9}"/>
    <cellStyle name="Heading 2 3" xfId="275" xr:uid="{00000000-0005-0000-0000-000012010000}"/>
    <cellStyle name="Heading 2 3 2" xfId="426" xr:uid="{8CD43B2C-2FD6-484D-9A54-89B72E780DF1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865237BC-A7BE-4D77-89F7-0694AA5E8F53}"/>
    <cellStyle name="Heading 3 3" xfId="283" xr:uid="{00000000-0005-0000-0000-00001A010000}"/>
    <cellStyle name="Heading 3 3 2" xfId="428" xr:uid="{75A54822-007E-4392-91BF-0F0CA518D1D6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9AE44360-78DD-494C-BD2C-D95178E2F991}"/>
    <cellStyle name="Heading 4 3" xfId="291" xr:uid="{00000000-0005-0000-0000-000022010000}"/>
    <cellStyle name="Heading 4 3 2" xfId="430" xr:uid="{98C47AB3-36EF-45B1-A603-0603774CE57F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53745298-AF96-427B-AB89-BD7E8F5937C4}"/>
    <cellStyle name="Input 3" xfId="300" xr:uid="{00000000-0005-0000-0000-00002B010000}"/>
    <cellStyle name="Input 3 2" xfId="432" xr:uid="{BADC2123-B1EB-4ED9-8BB1-7FF62B78DE91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08B03BAE-811B-45F4-9B04-3CA02C0CD2DD}"/>
    <cellStyle name="Linked Cell 3" xfId="308" xr:uid="{00000000-0005-0000-0000-000033010000}"/>
    <cellStyle name="Linked Cell 3 2" xfId="434" xr:uid="{681050F0-4251-4FBD-9F17-057E22CC15FA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8F31E1FB-AE40-41DB-A667-ACD62BD41716}"/>
    <cellStyle name="Neutral 3" xfId="316" xr:uid="{00000000-0005-0000-0000-00003B010000}"/>
    <cellStyle name="Neutral 3 2" xfId="436" xr:uid="{587C7B27-5E1B-4E86-85D6-A09606CC5F65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C6A6AE7C-6575-40EE-9594-FDEE5C3E23DF}"/>
    <cellStyle name="Output 3" xfId="354" xr:uid="{00000000-0005-0000-0000-000061010000}"/>
    <cellStyle name="Output 3 2" xfId="438" xr:uid="{BD6663F4-EB8B-4FC8-A455-A6194AD64C3B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13C6911B-C76B-4873-9BE3-40D998F1E66F}"/>
    <cellStyle name="Title 3" xfId="365" xr:uid="{00000000-0005-0000-0000-00006C010000}"/>
    <cellStyle name="Title 3 2" xfId="440" xr:uid="{B7239D96-810E-4BEB-999C-62260B09C1ED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AC6315D8-1F53-4A28-8614-D319A6FB56B4}"/>
    <cellStyle name="Total 3" xfId="373" xr:uid="{00000000-0005-0000-0000-000074010000}"/>
    <cellStyle name="Total 3 2" xfId="442" xr:uid="{07C82BBF-D47B-43E3-B19B-8B89056BF060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5C279D5D-70CA-4EA8-9C0F-B1C185A6F9B3}"/>
    <cellStyle name="Warning Text 3" xfId="381" xr:uid="{00000000-0005-0000-0000-00007C010000}"/>
    <cellStyle name="Warning Text 3 2" xfId="444" xr:uid="{29538FD3-0CD8-41A5-981C-01F2A996A32D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66CC"/>
      <color rgb="FFFFCCFF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0"/>
  <sheetViews>
    <sheetView zoomScale="70" zoomScaleNormal="70" zoomScaleSheetLayoutView="7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F122" sqref="F122"/>
    </sheetView>
  </sheetViews>
  <sheetFormatPr defaultColWidth="9.453125" defaultRowHeight="15.5"/>
  <cols>
    <col min="1" max="1" width="7.6328125" style="199" customWidth="1"/>
    <col min="2" max="8" width="32.6328125" style="4" customWidth="1"/>
    <col min="9" max="9" width="7.6328125" style="200" customWidth="1"/>
    <col min="10" max="16384" width="9.453125" style="4"/>
  </cols>
  <sheetData>
    <row r="1" spans="1:9" ht="36" customHeight="1">
      <c r="A1" s="2"/>
      <c r="B1" s="3"/>
      <c r="C1" s="787" t="s">
        <v>155</v>
      </c>
      <c r="D1" s="787"/>
      <c r="E1" s="787"/>
      <c r="F1" s="787"/>
      <c r="G1" s="787"/>
      <c r="H1" s="3"/>
      <c r="I1" s="3"/>
    </row>
    <row r="2" spans="1:9" ht="17" customHeight="1" thickBot="1">
      <c r="A2" s="5" t="s">
        <v>112</v>
      </c>
      <c r="B2" s="6"/>
      <c r="C2" s="6"/>
      <c r="D2" s="1" t="s">
        <v>18</v>
      </c>
      <c r="E2" s="1"/>
      <c r="F2" s="7"/>
      <c r="G2" s="7"/>
      <c r="H2" s="788" t="s">
        <v>113</v>
      </c>
      <c r="I2" s="788"/>
    </row>
    <row r="3" spans="1:9" ht="17" customHeight="1" thickTop="1">
      <c r="A3" s="8" t="s">
        <v>19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10" t="s">
        <v>19</v>
      </c>
    </row>
    <row r="4" spans="1:9" ht="17" customHeight="1" thickBot="1">
      <c r="A4" s="11"/>
      <c r="B4" s="12">
        <v>45297</v>
      </c>
      <c r="C4" s="12">
        <f t="shared" ref="C4:H4" si="0">SUM(B4+1)</f>
        <v>45298</v>
      </c>
      <c r="D4" s="13">
        <f t="shared" si="0"/>
        <v>45299</v>
      </c>
      <c r="E4" s="13">
        <f t="shared" si="0"/>
        <v>45300</v>
      </c>
      <c r="F4" s="13">
        <f t="shared" si="0"/>
        <v>45301</v>
      </c>
      <c r="G4" s="13">
        <f t="shared" si="0"/>
        <v>45302</v>
      </c>
      <c r="H4" s="13">
        <f t="shared" si="0"/>
        <v>45303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798" t="s">
        <v>73</v>
      </c>
      <c r="E6" s="799"/>
      <c r="F6" s="24" t="str">
        <f>E57</f>
        <v>非洲潮什麼 Hipster Tour - Africa (10 EPI)</v>
      </c>
      <c r="G6" s="25" t="str">
        <f>F57</f>
        <v>日本學呢啲All-You-Can-Learn In Japan (10 EPI)</v>
      </c>
      <c r="H6" s="26" t="s">
        <v>17</v>
      </c>
      <c r="I6" s="27"/>
    </row>
    <row r="7" spans="1:9" ht="17" customHeight="1">
      <c r="A7" s="28">
        <v>30</v>
      </c>
      <c r="B7" s="29" t="str">
        <f>LEFT($H$49,5) &amp; " # " &amp; VALUE(RIGHT($H$49,2)-1)</f>
        <v>財經透視  # 1</v>
      </c>
      <c r="C7" s="30" t="str">
        <f>B27</f>
        <v>新聞掏寶  # 231</v>
      </c>
      <c r="D7" s="31" t="str">
        <f>C58</f>
        <v># 8</v>
      </c>
      <c r="E7" s="30" t="str">
        <f>D58</f>
        <v># 9</v>
      </c>
      <c r="F7" s="31" t="str">
        <f>E58</f>
        <v># 8</v>
      </c>
      <c r="G7" s="30" t="str">
        <f>F58</f>
        <v># 2</v>
      </c>
      <c r="H7" s="416" t="s">
        <v>384</v>
      </c>
      <c r="I7" s="33">
        <v>30</v>
      </c>
    </row>
    <row r="8" spans="1:9" ht="17" customHeight="1">
      <c r="A8" s="34"/>
      <c r="B8" s="35" t="s">
        <v>17</v>
      </c>
      <c r="C8" s="36"/>
      <c r="D8" s="36"/>
      <c r="E8" s="37">
        <f>$E$74</f>
        <v>0</v>
      </c>
      <c r="F8" s="36"/>
      <c r="G8" s="36" t="s">
        <v>66</v>
      </c>
      <c r="H8" s="38"/>
      <c r="I8" s="39"/>
    </row>
    <row r="9" spans="1:9" s="20" customFormat="1" ht="17" customHeight="1" thickBot="1">
      <c r="A9" s="11" t="s">
        <v>0</v>
      </c>
      <c r="B9" s="40" t="s">
        <v>74</v>
      </c>
      <c r="C9" s="41" t="str">
        <f t="shared" ref="C9:H9" si="1">"# " &amp; VALUE(RIGHT(B9,2)+1)</f>
        <v># 6</v>
      </c>
      <c r="D9" s="41" t="str">
        <f t="shared" si="1"/>
        <v># 7</v>
      </c>
      <c r="E9" s="41" t="str">
        <f t="shared" si="1"/>
        <v># 8</v>
      </c>
      <c r="F9" s="41" t="str">
        <f t="shared" si="1"/>
        <v># 9</v>
      </c>
      <c r="G9" s="41" t="str">
        <f t="shared" si="1"/>
        <v># 10</v>
      </c>
      <c r="H9" s="41" t="str">
        <f t="shared" si="1"/>
        <v># 11</v>
      </c>
      <c r="I9" s="42" t="s">
        <v>0</v>
      </c>
    </row>
    <row r="10" spans="1:9" ht="17" customHeight="1">
      <c r="A10" s="43"/>
      <c r="B10" s="220"/>
      <c r="C10" s="221"/>
      <c r="D10" s="221"/>
      <c r="E10" s="221"/>
      <c r="F10" s="222"/>
      <c r="G10" s="220"/>
      <c r="H10" s="223"/>
      <c r="I10" s="27"/>
    </row>
    <row r="11" spans="1:9" ht="17" customHeight="1">
      <c r="A11" s="28">
        <v>30</v>
      </c>
      <c r="B11" s="789" t="s">
        <v>50</v>
      </c>
      <c r="C11" s="790"/>
      <c r="D11" s="790"/>
      <c r="E11" s="790"/>
      <c r="F11" s="791"/>
      <c r="G11" s="789" t="s">
        <v>51</v>
      </c>
      <c r="H11" s="792"/>
      <c r="I11" s="33">
        <v>30</v>
      </c>
    </row>
    <row r="12" spans="1:9" ht="17" customHeight="1">
      <c r="A12" s="44"/>
      <c r="B12" s="224"/>
      <c r="C12" s="225"/>
      <c r="D12" s="226"/>
      <c r="E12" s="225"/>
      <c r="F12" s="227"/>
      <c r="G12" s="224"/>
      <c r="H12" s="228"/>
      <c r="I12" s="39"/>
    </row>
    <row r="13" spans="1:9" s="20" customFormat="1" ht="17" customHeight="1" thickBot="1">
      <c r="A13" s="45" t="s">
        <v>1</v>
      </c>
      <c r="B13" s="229"/>
      <c r="C13" s="230"/>
      <c r="D13" s="230"/>
      <c r="E13" s="230"/>
      <c r="F13" s="231"/>
      <c r="G13" s="232"/>
      <c r="H13" s="233"/>
      <c r="I13" s="42" t="s">
        <v>1</v>
      </c>
    </row>
    <row r="14" spans="1:9" ht="17" customHeight="1">
      <c r="A14" s="46"/>
      <c r="B14" s="47">
        <v>800359594</v>
      </c>
      <c r="C14" s="48"/>
      <c r="D14" s="48"/>
      <c r="E14" s="48"/>
      <c r="F14" s="48"/>
      <c r="G14" s="48"/>
      <c r="H14" s="49"/>
      <c r="I14" s="50"/>
    </row>
    <row r="15" spans="1:9" ht="17" customHeight="1">
      <c r="A15" s="51" t="s">
        <v>2</v>
      </c>
      <c r="B15" s="52"/>
      <c r="C15" s="53"/>
      <c r="D15" s="53"/>
      <c r="E15" s="54" t="s">
        <v>111</v>
      </c>
      <c r="F15" s="53"/>
      <c r="G15" s="53"/>
      <c r="H15" s="55"/>
      <c r="I15" s="56" t="s">
        <v>2</v>
      </c>
    </row>
    <row r="16" spans="1:9" ht="17" customHeight="1">
      <c r="A16" s="57"/>
      <c r="B16" s="52" t="s">
        <v>114</v>
      </c>
      <c r="C16" s="53" t="str">
        <f t="shared" ref="C16:D16" si="2">"# " &amp; VALUE(RIGHT(B16,2)+1)</f>
        <v># 18</v>
      </c>
      <c r="D16" s="53" t="str">
        <f t="shared" si="2"/>
        <v># 19</v>
      </c>
      <c r="E16" s="53" t="str">
        <f t="shared" ref="E16" si="3">"# " &amp; VALUE(RIGHT(D16,2)+1)</f>
        <v># 20</v>
      </c>
      <c r="F16" s="53" t="str">
        <f t="shared" ref="F16" si="4">"# " &amp; VALUE(RIGHT(E16,2)+1)</f>
        <v># 21</v>
      </c>
      <c r="G16" s="53" t="str">
        <f t="shared" ref="G16" si="5">"# " &amp; VALUE(RIGHT(F16,2)+1)</f>
        <v># 22</v>
      </c>
      <c r="H16" s="58" t="str">
        <f t="shared" ref="H16" si="6">"# " &amp; VALUE(RIGHT(G16,2)+1)</f>
        <v># 23</v>
      </c>
      <c r="I16" s="59"/>
    </row>
    <row r="17" spans="1:9" s="20" customFormat="1" ht="17" customHeight="1" thickBot="1">
      <c r="A17" s="45" t="s">
        <v>3</v>
      </c>
      <c r="B17" s="60" t="s">
        <v>24</v>
      </c>
      <c r="C17" s="61"/>
      <c r="D17" s="61"/>
      <c r="E17" s="61"/>
      <c r="F17" s="61"/>
      <c r="G17" s="61"/>
      <c r="H17" s="62"/>
      <c r="I17" s="42" t="s">
        <v>16</v>
      </c>
    </row>
    <row r="18" spans="1:9" s="20" customFormat="1" ht="17" customHeight="1">
      <c r="A18" s="63"/>
      <c r="B18" s="234" t="s">
        <v>33</v>
      </c>
      <c r="C18" s="235"/>
      <c r="D18" s="236" t="s">
        <v>52</v>
      </c>
      <c r="E18" s="237"/>
      <c r="F18" s="235"/>
      <c r="G18" s="235"/>
      <c r="H18" s="238"/>
      <c r="I18" s="66"/>
    </row>
    <row r="19" spans="1:9" s="20" customFormat="1" ht="17" customHeight="1">
      <c r="A19" s="45"/>
      <c r="B19" s="239" t="s">
        <v>115</v>
      </c>
      <c r="C19" s="240" t="str">
        <f t="shared" ref="C19" si="7">"# " &amp; VALUE(RIGHT(B19,3)+1)</f>
        <v># 292</v>
      </c>
      <c r="D19" s="240" t="str">
        <f t="shared" ref="D19" si="8">"# " &amp; VALUE(RIGHT(C19,3)+1)</f>
        <v># 293</v>
      </c>
      <c r="E19" s="240" t="str">
        <f t="shared" ref="E19" si="9">"# " &amp; VALUE(RIGHT(D19,3)+1)</f>
        <v># 294</v>
      </c>
      <c r="F19" s="240" t="str">
        <f t="shared" ref="F19" si="10">"# " &amp; VALUE(RIGHT(E19,3)+1)</f>
        <v># 295</v>
      </c>
      <c r="G19" s="240" t="str">
        <f t="shared" ref="G19:H19" si="11">"# " &amp; VALUE(RIGHT(F19,3)+1)</f>
        <v># 296</v>
      </c>
      <c r="H19" s="241" t="str">
        <f t="shared" si="11"/>
        <v># 297</v>
      </c>
      <c r="I19" s="66" t="s">
        <v>36</v>
      </c>
    </row>
    <row r="20" spans="1:9" s="20" customFormat="1" ht="17" customHeight="1">
      <c r="A20" s="45"/>
      <c r="B20" s="64" t="s">
        <v>17</v>
      </c>
      <c r="C20" s="36"/>
      <c r="D20" s="36"/>
      <c r="E20" s="36" t="s">
        <v>53</v>
      </c>
      <c r="F20" s="36"/>
      <c r="G20" s="803" t="s">
        <v>182</v>
      </c>
      <c r="H20" s="806"/>
      <c r="I20" s="66"/>
    </row>
    <row r="21" spans="1:9" ht="17" customHeight="1">
      <c r="A21" s="69" t="s">
        <v>2</v>
      </c>
      <c r="B21" s="428" t="s">
        <v>385</v>
      </c>
      <c r="C21" s="429" t="s">
        <v>386</v>
      </c>
      <c r="D21" s="429" t="s">
        <v>387</v>
      </c>
      <c r="E21" s="429" t="s">
        <v>388</v>
      </c>
      <c r="F21" s="429" t="s">
        <v>389</v>
      </c>
      <c r="G21" s="219" t="s">
        <v>124</v>
      </c>
      <c r="H21" s="68" t="str">
        <f>"# " &amp; VALUE(RIGHT(G21,2)+1)</f>
        <v># 14</v>
      </c>
      <c r="I21" s="56" t="s">
        <v>2</v>
      </c>
    </row>
    <row r="22" spans="1:9" ht="17" customHeight="1">
      <c r="A22" s="70"/>
      <c r="B22" s="242" t="s">
        <v>34</v>
      </c>
      <c r="C22" s="243"/>
      <c r="D22" s="243"/>
      <c r="E22" s="243" t="s">
        <v>117</v>
      </c>
      <c r="F22" s="243"/>
      <c r="G22" s="235"/>
      <c r="H22" s="244"/>
      <c r="I22" s="72"/>
    </row>
    <row r="23" spans="1:9" s="20" customFormat="1" ht="17" customHeight="1" thickBot="1">
      <c r="A23" s="11" t="s">
        <v>4</v>
      </c>
      <c r="B23" s="239" t="s">
        <v>116</v>
      </c>
      <c r="C23" s="243" t="str">
        <f t="shared" ref="C23:H23" si="12">"# " &amp; VALUE(RIGHT(B23,4)+1)</f>
        <v># 1210</v>
      </c>
      <c r="D23" s="240" t="str">
        <f t="shared" si="12"/>
        <v># 1211</v>
      </c>
      <c r="E23" s="240" t="str">
        <f t="shared" si="12"/>
        <v># 1212</v>
      </c>
      <c r="F23" s="243" t="str">
        <f t="shared" si="12"/>
        <v># 1213</v>
      </c>
      <c r="G23" s="243" t="str">
        <f t="shared" si="12"/>
        <v># 1214</v>
      </c>
      <c r="H23" s="245" t="str">
        <f t="shared" si="12"/>
        <v># 1215</v>
      </c>
      <c r="I23" s="42" t="s">
        <v>4</v>
      </c>
    </row>
    <row r="24" spans="1:9" ht="17" customHeight="1">
      <c r="A24" s="21"/>
      <c r="B24" s="64" t="s">
        <v>17</v>
      </c>
      <c r="C24" s="73"/>
      <c r="D24" s="36" t="str">
        <f>D91</f>
        <v>在家宴客50道菜 50 Delicacies For Guests (12 EPI)</v>
      </c>
      <c r="E24" s="36"/>
      <c r="F24" s="74"/>
      <c r="G24" s="35">
        <v>800311512</v>
      </c>
      <c r="H24" s="75"/>
      <c r="I24" s="27"/>
    </row>
    <row r="25" spans="1:9" ht="17" customHeight="1">
      <c r="A25" s="76" t="s">
        <v>2</v>
      </c>
      <c r="B25" s="31" t="s">
        <v>131</v>
      </c>
      <c r="C25" s="67" t="str">
        <f>B92</f>
        <v># 3</v>
      </c>
      <c r="D25" s="67" t="str">
        <f>"# " &amp; VALUE(RIGHT(C25,2)+1)</f>
        <v># 4</v>
      </c>
      <c r="E25" s="67" t="str">
        <f>"# " &amp; VALUE(RIGHT(D25,2)+1)</f>
        <v># 5</v>
      </c>
      <c r="F25" s="77" t="str">
        <f>"# " &amp; VALUE(RIGHT(E25,2)+1)</f>
        <v># 6</v>
      </c>
      <c r="G25" s="78"/>
      <c r="H25" s="79"/>
      <c r="I25" s="56" t="s">
        <v>2</v>
      </c>
    </row>
    <row r="26" spans="1:9" ht="17" customHeight="1">
      <c r="A26" s="80"/>
      <c r="B26" s="81" t="s">
        <v>17</v>
      </c>
      <c r="C26" s="82" t="s">
        <v>17</v>
      </c>
      <c r="D26" s="83" t="s">
        <v>17</v>
      </c>
      <c r="E26" s="83" t="s">
        <v>17</v>
      </c>
      <c r="F26" s="83" t="s">
        <v>17</v>
      </c>
      <c r="G26" s="796" t="s">
        <v>96</v>
      </c>
      <c r="H26" s="800"/>
      <c r="I26" s="72"/>
    </row>
    <row r="27" spans="1:9" ht="17" customHeight="1" thickBot="1">
      <c r="A27" s="84"/>
      <c r="B27" s="85" t="str">
        <f>LEFT($H$36,5) &amp; " # " &amp; VALUE(RIGHT($H$36,3)-1)</f>
        <v>新聞掏寶  # 231</v>
      </c>
      <c r="C27" s="86" t="str">
        <f>B72</f>
        <v>玲玲友情報 # 51</v>
      </c>
      <c r="D27" s="78" t="str">
        <f>C72</f>
        <v>解風福岡 #1</v>
      </c>
      <c r="E27" s="78" t="str">
        <f>D103</f>
        <v>玲玲友情報 # 52</v>
      </c>
      <c r="F27" s="78" t="str">
        <f>E99</f>
        <v>解風福岡 #2</v>
      </c>
      <c r="G27" s="801" t="s">
        <v>97</v>
      </c>
      <c r="H27" s="802"/>
      <c r="I27" s="72"/>
    </row>
    <row r="28" spans="1:9" s="20" customFormat="1" ht="17" customHeight="1" thickBot="1">
      <c r="A28" s="11" t="s">
        <v>5</v>
      </c>
      <c r="B28" s="88"/>
      <c r="C28" s="86"/>
      <c r="D28" s="31"/>
      <c r="E28" s="31"/>
      <c r="F28" s="31"/>
      <c r="G28" s="78" t="s">
        <v>129</v>
      </c>
      <c r="H28" s="58" t="s">
        <v>130</v>
      </c>
      <c r="I28" s="66" t="s">
        <v>5</v>
      </c>
    </row>
    <row r="29" spans="1:9" ht="17" customHeight="1">
      <c r="A29" s="89"/>
      <c r="B29" s="64" t="s">
        <v>17</v>
      </c>
      <c r="C29" s="36"/>
      <c r="D29" s="37"/>
      <c r="E29" s="37"/>
      <c r="F29" s="37"/>
      <c r="G29" s="87"/>
      <c r="H29" s="49"/>
      <c r="I29" s="50"/>
    </row>
    <row r="30" spans="1:9" ht="17" customHeight="1">
      <c r="A30" s="76" t="s">
        <v>2</v>
      </c>
      <c r="B30" s="54"/>
      <c r="C30" s="53"/>
      <c r="D30" s="53" t="str">
        <f>D80</f>
        <v>奔跑吧！勇敢的女人們 Battle Of Marriage (20 EPI)</v>
      </c>
      <c r="E30" s="53"/>
      <c r="F30" s="53"/>
      <c r="G30" s="90"/>
      <c r="H30" s="58"/>
      <c r="I30" s="56" t="s">
        <v>2</v>
      </c>
    </row>
    <row r="31" spans="1:9" ht="17" customHeight="1">
      <c r="A31" s="70"/>
      <c r="B31" s="53" t="s">
        <v>74</v>
      </c>
      <c r="C31" s="53" t="str">
        <f>"# " &amp; VALUE(RIGHT(C81,2)-1)</f>
        <v># 6</v>
      </c>
      <c r="D31" s="53" t="str">
        <f>"# " &amp; VALUE(RIGHT(D81,2)-1)</f>
        <v># 7</v>
      </c>
      <c r="E31" s="53" t="str">
        <f>"# " &amp; VALUE(RIGHT(E81,2)-1)</f>
        <v># 8</v>
      </c>
      <c r="F31" s="53" t="str">
        <f>E81</f>
        <v># 9</v>
      </c>
      <c r="G31" s="78"/>
      <c r="H31" s="58"/>
      <c r="I31" s="72"/>
    </row>
    <row r="32" spans="1:9" s="20" customFormat="1" ht="17" customHeight="1" thickBot="1">
      <c r="A32" s="11" t="s">
        <v>6</v>
      </c>
      <c r="B32" s="67"/>
      <c r="C32" s="67"/>
      <c r="D32" s="67"/>
      <c r="E32" s="67"/>
      <c r="F32" s="67"/>
      <c r="G32" s="91" t="s">
        <v>24</v>
      </c>
      <c r="H32" s="62"/>
      <c r="I32" s="42" t="s">
        <v>6</v>
      </c>
    </row>
    <row r="33" spans="1:13" ht="17" customHeight="1">
      <c r="A33" s="89"/>
      <c r="B33" s="803" t="s">
        <v>176</v>
      </c>
      <c r="C33" s="804"/>
      <c r="D33" s="73" t="s">
        <v>169</v>
      </c>
      <c r="E33" s="92" t="s">
        <v>93</v>
      </c>
      <c r="F33" s="6"/>
      <c r="G33" s="6"/>
      <c r="H33" s="71"/>
      <c r="I33" s="72"/>
    </row>
    <row r="34" spans="1:13" ht="17" customHeight="1">
      <c r="A34" s="76" t="s">
        <v>2</v>
      </c>
      <c r="B34" s="31" t="s">
        <v>170</v>
      </c>
      <c r="C34" s="77" t="s">
        <v>131</v>
      </c>
      <c r="D34" s="67" t="str">
        <f t="shared" ref="D34:G34" si="13">D9</f>
        <v># 7</v>
      </c>
      <c r="E34" s="67" t="str">
        <f t="shared" si="13"/>
        <v># 8</v>
      </c>
      <c r="F34" s="67" t="str">
        <f t="shared" si="13"/>
        <v># 9</v>
      </c>
      <c r="G34" s="53" t="str">
        <f t="shared" si="13"/>
        <v># 10</v>
      </c>
      <c r="H34" s="68" t="str">
        <f t="shared" ref="H34" si="14">H9</f>
        <v># 11</v>
      </c>
      <c r="I34" s="56" t="s">
        <v>2</v>
      </c>
    </row>
    <row r="35" spans="1:13" ht="17" customHeight="1">
      <c r="A35" s="70"/>
      <c r="B35" s="73" t="s">
        <v>17</v>
      </c>
      <c r="C35" s="74"/>
      <c r="D35" s="93" t="s">
        <v>17</v>
      </c>
      <c r="E35" s="83" t="s">
        <v>17</v>
      </c>
      <c r="F35" s="83" t="s">
        <v>17</v>
      </c>
      <c r="G35" s="94" t="s">
        <v>20</v>
      </c>
      <c r="H35" s="95" t="s">
        <v>27</v>
      </c>
      <c r="I35" s="96"/>
    </row>
    <row r="36" spans="1:13" ht="17" customHeight="1">
      <c r="A36" s="70"/>
      <c r="B36" s="805" t="s">
        <v>177</v>
      </c>
      <c r="C36" s="786"/>
      <c r="D36" s="86" t="str">
        <f>C62</f>
        <v>J Music #69</v>
      </c>
      <c r="E36" s="24" t="str">
        <f>D62</f>
        <v>黃金盛宴 Golden Banquet (9 EPI)</v>
      </c>
      <c r="F36" s="24" t="str">
        <f>E62</f>
        <v xml:space="preserve">關注關注組 Eyes On Concern Groups </v>
      </c>
      <c r="G36" s="97" t="s">
        <v>102</v>
      </c>
      <c r="H36" s="98" t="s">
        <v>144</v>
      </c>
      <c r="I36" s="96"/>
    </row>
    <row r="37" spans="1:13" s="20" customFormat="1" ht="17" customHeight="1" thickBot="1">
      <c r="A37" s="11" t="s">
        <v>7</v>
      </c>
      <c r="B37" s="31" t="s">
        <v>170</v>
      </c>
      <c r="C37" s="77" t="s">
        <v>131</v>
      </c>
      <c r="D37" s="77"/>
      <c r="E37" s="31" t="str">
        <f>D63</f>
        <v># 9</v>
      </c>
      <c r="F37" s="31" t="str">
        <f>E63</f>
        <v># 57</v>
      </c>
      <c r="G37" s="99" t="s">
        <v>131</v>
      </c>
      <c r="H37" s="68" t="s">
        <v>28</v>
      </c>
      <c r="I37" s="14" t="s">
        <v>7</v>
      </c>
    </row>
    <row r="38" spans="1:13" s="20" customFormat="1" ht="17" customHeight="1" thickBot="1">
      <c r="A38" s="15"/>
      <c r="B38" s="73" t="s">
        <v>17</v>
      </c>
      <c r="C38" s="37"/>
      <c r="D38" s="100" t="s">
        <v>82</v>
      </c>
      <c r="E38" s="53"/>
      <c r="F38" s="101">
        <v>1305</v>
      </c>
      <c r="G38" s="102" t="s">
        <v>38</v>
      </c>
      <c r="H38" s="103" t="s">
        <v>71</v>
      </c>
      <c r="I38" s="19"/>
    </row>
    <row r="39" spans="1:13" ht="17" customHeight="1">
      <c r="A39" s="89"/>
      <c r="B39" s="73" t="s">
        <v>169</v>
      </c>
      <c r="C39" s="37"/>
      <c r="D39" s="37"/>
      <c r="E39" s="37" t="s">
        <v>117</v>
      </c>
      <c r="F39" s="104"/>
      <c r="G39" s="105" t="s">
        <v>140</v>
      </c>
      <c r="H39" s="106"/>
      <c r="I39" s="107"/>
    </row>
    <row r="40" spans="1:13" ht="17" customHeight="1">
      <c r="A40" s="70"/>
      <c r="B40" s="53" t="str">
        <f>B23</f>
        <v># 1209</v>
      </c>
      <c r="C40" s="53" t="str">
        <f t="shared" ref="C40:F40" si="15">"# " &amp; VALUE(RIGHT(B40,4)+1)</f>
        <v># 1210</v>
      </c>
      <c r="D40" s="53" t="str">
        <f t="shared" si="15"/>
        <v># 1211</v>
      </c>
      <c r="E40" s="53" t="str">
        <f t="shared" si="15"/>
        <v># 1212</v>
      </c>
      <c r="F40" s="86" t="str">
        <f t="shared" si="15"/>
        <v># 1213</v>
      </c>
      <c r="G40" s="86" t="s">
        <v>37</v>
      </c>
      <c r="I40" s="96"/>
      <c r="M40" s="20"/>
    </row>
    <row r="41" spans="1:13" ht="17" customHeight="1">
      <c r="A41" s="51" t="s">
        <v>2</v>
      </c>
      <c r="B41" s="67"/>
      <c r="C41" s="67"/>
      <c r="D41" s="67"/>
      <c r="E41" s="67"/>
      <c r="F41" s="108">
        <v>1320</v>
      </c>
      <c r="G41" s="109"/>
      <c r="H41" s="110" t="s">
        <v>143</v>
      </c>
      <c r="I41" s="111" t="s">
        <v>2</v>
      </c>
    </row>
    <row r="42" spans="1:13" ht="17" customHeight="1">
      <c r="A42" s="80"/>
      <c r="B42" s="242" t="s">
        <v>26</v>
      </c>
      <c r="C42" s="281"/>
      <c r="D42" s="297"/>
      <c r="E42" s="235"/>
      <c r="F42" s="235"/>
      <c r="G42" s="331" t="s">
        <v>142</v>
      </c>
      <c r="H42" s="112" t="s">
        <v>70</v>
      </c>
      <c r="I42" s="96"/>
    </row>
    <row r="43" spans="1:13" ht="17" customHeight="1" thickBot="1">
      <c r="A43" s="70"/>
      <c r="B43" s="273"/>
      <c r="C43" s="243"/>
      <c r="D43" s="243" t="s">
        <v>72</v>
      </c>
      <c r="E43" s="243"/>
      <c r="F43" s="329"/>
      <c r="G43" s="263" t="s">
        <v>141</v>
      </c>
      <c r="H43" s="112"/>
      <c r="I43" s="96"/>
      <c r="K43" s="20"/>
      <c r="L43" s="20"/>
    </row>
    <row r="44" spans="1:13" s="20" customFormat="1" ht="17" customHeight="1" thickBot="1">
      <c r="A44" s="113" t="s">
        <v>8</v>
      </c>
      <c r="B44" s="273" t="s">
        <v>119</v>
      </c>
      <c r="C44" s="243" t="str">
        <f>"# " &amp; VALUE(RIGHT(B44,4)+1)</f>
        <v># 1627</v>
      </c>
      <c r="D44" s="243" t="str">
        <f>"# " &amp; VALUE(RIGHT(C44,4)+1)</f>
        <v># 1628</v>
      </c>
      <c r="E44" s="243" t="str">
        <f>"# " &amp; VALUE(RIGHT(D44,4)+1)</f>
        <v># 1629</v>
      </c>
      <c r="F44" s="243" t="str">
        <f>"# " &amp; VALUE(RIGHT(E44,4)+1)</f>
        <v># 1630</v>
      </c>
      <c r="G44" s="314" t="s">
        <v>21</v>
      </c>
      <c r="H44" s="114"/>
      <c r="I44" s="14" t="s">
        <v>8</v>
      </c>
      <c r="K44" s="4"/>
      <c r="L44" s="4"/>
    </row>
    <row r="45" spans="1:13" ht="17" customHeight="1">
      <c r="A45" s="115"/>
      <c r="B45" s="273"/>
      <c r="C45" s="243"/>
      <c r="D45" s="243"/>
      <c r="E45" s="243"/>
      <c r="F45" s="330">
        <v>1405</v>
      </c>
      <c r="G45" s="116" t="s">
        <v>17</v>
      </c>
      <c r="H45" s="73" t="s">
        <v>17</v>
      </c>
      <c r="I45" s="117"/>
    </row>
    <row r="46" spans="1:13" ht="17" customHeight="1">
      <c r="A46" s="118"/>
      <c r="B46" s="64" t="s">
        <v>17</v>
      </c>
      <c r="C46" s="36"/>
      <c r="D46" s="36"/>
      <c r="E46" s="36" t="s">
        <v>53</v>
      </c>
      <c r="F46" s="36"/>
      <c r="G46" s="23"/>
      <c r="H46" s="82"/>
      <c r="I46" s="119"/>
    </row>
    <row r="47" spans="1:13" ht="17" customHeight="1">
      <c r="A47" s="120" t="s">
        <v>2</v>
      </c>
      <c r="B47" s="428" t="s">
        <v>385</v>
      </c>
      <c r="C47" s="429" t="s">
        <v>386</v>
      </c>
      <c r="D47" s="429" t="s">
        <v>387</v>
      </c>
      <c r="E47" s="429" t="s">
        <v>388</v>
      </c>
      <c r="F47" s="429" t="s">
        <v>389</v>
      </c>
      <c r="G47" s="30" t="str">
        <f>C72</f>
        <v>解風福岡 #1</v>
      </c>
      <c r="H47" s="53" t="str">
        <f>E99</f>
        <v>解風福岡 #2</v>
      </c>
      <c r="I47" s="121" t="s">
        <v>2</v>
      </c>
    </row>
    <row r="48" spans="1:13" ht="17" customHeight="1">
      <c r="A48" s="122"/>
      <c r="B48" s="73" t="s">
        <v>17</v>
      </c>
      <c r="C48" s="37"/>
      <c r="D48" s="73"/>
      <c r="E48" s="73"/>
      <c r="F48" s="123"/>
      <c r="G48" s="116" t="s">
        <v>17</v>
      </c>
      <c r="H48" s="73" t="s">
        <v>89</v>
      </c>
      <c r="I48" s="124"/>
    </row>
    <row r="49" spans="1:9" ht="17" customHeight="1">
      <c r="A49" s="122"/>
      <c r="B49" s="53"/>
      <c r="C49" s="6"/>
      <c r="D49" s="795" t="s">
        <v>69</v>
      </c>
      <c r="E49" s="795"/>
      <c r="G49" s="125"/>
      <c r="H49" s="92" t="s">
        <v>146</v>
      </c>
      <c r="I49" s="124"/>
    </row>
    <row r="50" spans="1:9" s="20" customFormat="1" ht="17" customHeight="1" thickBot="1">
      <c r="A50" s="126">
        <v>1500</v>
      </c>
      <c r="B50" s="53" t="str">
        <f>"# " &amp; VALUE(RIGHT(B87,2)-1)</f>
        <v># 23</v>
      </c>
      <c r="C50" s="53" t="str">
        <f>"# " &amp; VALUE(RIGHT(C87,2)-1)</f>
        <v># 24</v>
      </c>
      <c r="D50" s="53" t="str">
        <f>C87</f>
        <v># 25</v>
      </c>
      <c r="E50" s="53" t="str">
        <f>D87</f>
        <v># 26</v>
      </c>
      <c r="F50" s="86" t="str">
        <f>E87</f>
        <v># 27</v>
      </c>
      <c r="G50" s="99"/>
      <c r="H50" s="53" t="s">
        <v>103</v>
      </c>
      <c r="I50" s="127">
        <v>1500</v>
      </c>
    </row>
    <row r="51" spans="1:9" ht="17" customHeight="1">
      <c r="A51" s="128"/>
      <c r="B51" s="53"/>
      <c r="F51" s="129"/>
      <c r="G51" s="130"/>
      <c r="H51" s="332" t="s">
        <v>83</v>
      </c>
      <c r="I51" s="132"/>
    </row>
    <row r="52" spans="1:9" ht="17" customHeight="1">
      <c r="A52" s="133">
        <v>30</v>
      </c>
      <c r="B52" s="60"/>
      <c r="C52" s="53"/>
      <c r="D52" s="67"/>
      <c r="E52" s="67"/>
      <c r="F52" s="108">
        <v>1530</v>
      </c>
      <c r="G52" s="134" t="s">
        <v>108</v>
      </c>
      <c r="H52" s="333" t="s">
        <v>145</v>
      </c>
      <c r="I52" s="121" t="s">
        <v>2</v>
      </c>
    </row>
    <row r="53" spans="1:9" ht="17" customHeight="1">
      <c r="A53" s="122"/>
      <c r="B53" s="73" t="s">
        <v>17</v>
      </c>
      <c r="C53" s="73"/>
      <c r="D53" s="73" t="str">
        <f>D24</f>
        <v>在家宴客50道菜 50 Delicacies For Guests (12 EPI)</v>
      </c>
      <c r="E53" s="73"/>
      <c r="F53" s="136"/>
      <c r="G53" s="130"/>
      <c r="H53" s="334" t="s">
        <v>84</v>
      </c>
      <c r="I53" s="119"/>
    </row>
    <row r="54" spans="1:9" ht="17" customHeight="1">
      <c r="A54" s="122"/>
      <c r="B54" s="53" t="str">
        <f>B25</f>
        <v># 2</v>
      </c>
      <c r="C54" s="53" t="str">
        <f>C25</f>
        <v># 3</v>
      </c>
      <c r="D54" s="53" t="str">
        <f>"# " &amp; VALUE(RIGHT(C54,2)+1)</f>
        <v># 4</v>
      </c>
      <c r="E54" s="53" t="str">
        <f>"# " &amp; VALUE(RIGHT(D54,2)+1)</f>
        <v># 5</v>
      </c>
      <c r="F54" s="86" t="str">
        <f>"# " &amp; VALUE(RIGHT(E54,2)+1)</f>
        <v># 6</v>
      </c>
      <c r="G54" s="138"/>
      <c r="H54" s="335"/>
      <c r="I54" s="119"/>
    </row>
    <row r="55" spans="1:9" s="20" customFormat="1" ht="17" customHeight="1" thickBot="1">
      <c r="A55" s="126">
        <v>1600</v>
      </c>
      <c r="B55" s="67"/>
      <c r="C55" s="67"/>
      <c r="D55" s="67"/>
      <c r="E55" s="67"/>
      <c r="F55" s="77"/>
      <c r="G55" s="138"/>
      <c r="H55" s="336"/>
      <c r="I55" s="139">
        <v>1600</v>
      </c>
    </row>
    <row r="56" spans="1:9" ht="17" customHeight="1">
      <c r="A56" s="21"/>
      <c r="B56" s="140" t="s">
        <v>41</v>
      </c>
      <c r="C56" s="83" t="s">
        <v>85</v>
      </c>
      <c r="D56" s="123"/>
      <c r="E56" s="73" t="s">
        <v>42</v>
      </c>
      <c r="F56" s="116" t="s">
        <v>101</v>
      </c>
      <c r="G56" s="138"/>
      <c r="H56" s="157" t="s">
        <v>23</v>
      </c>
      <c r="I56" s="141"/>
    </row>
    <row r="57" spans="1:9" ht="17" customHeight="1">
      <c r="A57" s="43"/>
      <c r="B57" s="142" t="s">
        <v>54</v>
      </c>
      <c r="C57" s="796" t="s">
        <v>121</v>
      </c>
      <c r="D57" s="797"/>
      <c r="E57" s="6" t="s">
        <v>55</v>
      </c>
      <c r="F57" s="97" t="s">
        <v>102</v>
      </c>
      <c r="G57" s="138"/>
      <c r="H57" s="215"/>
      <c r="I57" s="124"/>
    </row>
    <row r="58" spans="1:9" ht="16.75" customHeight="1">
      <c r="A58" s="28">
        <v>30</v>
      </c>
      <c r="B58" s="29" t="s">
        <v>86</v>
      </c>
      <c r="C58" s="31" t="s">
        <v>100</v>
      </c>
      <c r="D58" s="77" t="str">
        <f>"# " &amp; VALUE(RIGHT(C58,2)+1)</f>
        <v># 9</v>
      </c>
      <c r="E58" s="53" t="s">
        <v>100</v>
      </c>
      <c r="F58" s="99" t="s">
        <v>131</v>
      </c>
      <c r="G58" s="30"/>
      <c r="H58" s="215"/>
      <c r="I58" s="143">
        <v>30</v>
      </c>
    </row>
    <row r="59" spans="1:9" ht="17" customHeight="1">
      <c r="A59" s="43"/>
      <c r="B59" s="144" t="s">
        <v>20</v>
      </c>
      <c r="C59" s="6" t="s">
        <v>56</v>
      </c>
      <c r="D59" s="6"/>
      <c r="E59" s="793" t="s">
        <v>57</v>
      </c>
      <c r="F59" s="794"/>
      <c r="G59" s="94" t="s">
        <v>20</v>
      </c>
      <c r="H59" s="216" t="s">
        <v>411</v>
      </c>
      <c r="I59" s="124"/>
    </row>
    <row r="60" spans="1:9" s="20" customFormat="1" ht="17" customHeight="1" thickBot="1">
      <c r="A60" s="145">
        <v>1700</v>
      </c>
      <c r="B60" s="146" t="s">
        <v>109</v>
      </c>
      <c r="C60" s="147" t="s">
        <v>124</v>
      </c>
      <c r="D60" s="67" t="str">
        <f>"# " &amp; VALUE(RIGHT(C60,2)+1)</f>
        <v># 14</v>
      </c>
      <c r="E60" s="31" t="s">
        <v>98</v>
      </c>
      <c r="F60" s="77" t="s">
        <v>99</v>
      </c>
      <c r="G60" s="427" t="s">
        <v>391</v>
      </c>
      <c r="H60" s="217"/>
      <c r="I60" s="139">
        <v>1700</v>
      </c>
    </row>
    <row r="61" spans="1:9" ht="17" customHeight="1">
      <c r="A61" s="21"/>
      <c r="B61" s="148" t="s">
        <v>39</v>
      </c>
      <c r="C61" s="94" t="s">
        <v>20</v>
      </c>
      <c r="D61" s="23" t="s">
        <v>40</v>
      </c>
      <c r="E61" s="83" t="s">
        <v>29</v>
      </c>
      <c r="F61" s="93"/>
      <c r="G61" s="94" t="s">
        <v>20</v>
      </c>
      <c r="H61" s="215"/>
      <c r="I61" s="141"/>
    </row>
    <row r="62" spans="1:9" ht="17" customHeight="1">
      <c r="A62" s="43"/>
      <c r="B62" s="22" t="s">
        <v>58</v>
      </c>
      <c r="C62" s="415" t="s">
        <v>390</v>
      </c>
      <c r="D62" s="25" t="s">
        <v>59</v>
      </c>
      <c r="E62" s="785" t="s">
        <v>60</v>
      </c>
      <c r="F62" s="786"/>
      <c r="G62" s="99" t="str">
        <f>G39</f>
        <v>思家大戰 # 58</v>
      </c>
      <c r="H62" s="215"/>
      <c r="I62" s="124"/>
    </row>
    <row r="63" spans="1:9" ht="17" customHeight="1">
      <c r="A63" s="28">
        <v>30</v>
      </c>
      <c r="B63" s="29" t="s">
        <v>132</v>
      </c>
      <c r="C63" s="30"/>
      <c r="D63" s="99" t="s">
        <v>132</v>
      </c>
      <c r="E63" s="78" t="s">
        <v>133</v>
      </c>
      <c r="F63" s="77" t="str">
        <f>"# " &amp; VALUE(RIGHT(E63,2)+1)</f>
        <v># 58</v>
      </c>
      <c r="G63" s="150"/>
      <c r="H63" s="215"/>
      <c r="I63" s="143">
        <v>30</v>
      </c>
    </row>
    <row r="64" spans="1:9" ht="17" customHeight="1">
      <c r="A64" s="34"/>
      <c r="B64" s="64" t="s">
        <v>91</v>
      </c>
      <c r="C64" s="73"/>
      <c r="D64" s="73"/>
      <c r="E64" s="73"/>
      <c r="F64" s="123"/>
      <c r="G64" s="94" t="s">
        <v>20</v>
      </c>
      <c r="H64" s="215"/>
      <c r="I64" s="124"/>
    </row>
    <row r="65" spans="1:9" ht="17" customHeight="1">
      <c r="A65" s="43"/>
      <c r="B65" s="22"/>
      <c r="C65" s="82"/>
      <c r="D65" s="151" t="s">
        <v>92</v>
      </c>
      <c r="E65" s="151"/>
      <c r="F65" s="152"/>
      <c r="G65" s="130" t="str">
        <f>G43</f>
        <v>周六聊Teen谷 # 1</v>
      </c>
      <c r="H65" s="92"/>
      <c r="I65" s="124"/>
    </row>
    <row r="66" spans="1:9" s="20" customFormat="1" ht="17" customHeight="1" thickBot="1">
      <c r="A66" s="145">
        <v>1800</v>
      </c>
      <c r="B66" s="52" t="s">
        <v>100</v>
      </c>
      <c r="C66" s="53" t="str">
        <f>"# " &amp; VALUE(RIGHT(B66,2)+1)</f>
        <v># 9</v>
      </c>
      <c r="D66" s="53" t="str">
        <f>"# " &amp; VALUE(RIGHT(C66,2)+1)</f>
        <v># 10</v>
      </c>
      <c r="E66" s="53" t="str">
        <f>"# " &amp; VALUE(RIGHT(D66,2)+1)</f>
        <v># 11</v>
      </c>
      <c r="F66" s="86" t="str">
        <f>"# " &amp; VALUE(RIGHT(E66,2)+1)</f>
        <v># 12</v>
      </c>
      <c r="G66" s="30"/>
      <c r="H66" s="53"/>
      <c r="I66" s="139">
        <v>1800</v>
      </c>
    </row>
    <row r="67" spans="1:9" ht="17" customHeight="1">
      <c r="A67" s="43"/>
      <c r="B67" s="52"/>
      <c r="C67" s="53"/>
      <c r="D67" s="53"/>
      <c r="E67" s="53"/>
      <c r="F67" s="86"/>
      <c r="G67" s="246" t="s">
        <v>61</v>
      </c>
      <c r="H67" s="247"/>
      <c r="I67" s="39"/>
    </row>
    <row r="68" spans="1:9" ht="17" customHeight="1" thickBot="1">
      <c r="A68" s="28">
        <v>30</v>
      </c>
      <c r="B68" s="153"/>
      <c r="C68" s="41"/>
      <c r="D68" s="41"/>
      <c r="E68" s="41"/>
      <c r="F68" s="154"/>
      <c r="G68" s="248" t="s">
        <v>122</v>
      </c>
      <c r="H68" s="249" t="s">
        <v>123</v>
      </c>
      <c r="I68" s="33">
        <v>30</v>
      </c>
    </row>
    <row r="69" spans="1:9" ht="17" customHeight="1">
      <c r="A69" s="43"/>
      <c r="B69" s="809" t="s">
        <v>62</v>
      </c>
      <c r="C69" s="790"/>
      <c r="D69" s="790"/>
      <c r="E69" s="790"/>
      <c r="F69" s="791"/>
      <c r="G69" s="809" t="s">
        <v>63</v>
      </c>
      <c r="H69" s="810"/>
      <c r="I69" s="39"/>
    </row>
    <row r="70" spans="1:9" s="20" customFormat="1" ht="12.65" customHeight="1" thickBot="1">
      <c r="A70" s="145">
        <v>1900</v>
      </c>
      <c r="B70" s="250"/>
      <c r="C70" s="251"/>
      <c r="D70" s="251"/>
      <c r="E70" s="251"/>
      <c r="F70" s="231">
        <v>1905</v>
      </c>
      <c r="G70" s="250"/>
      <c r="H70" s="252"/>
      <c r="I70" s="155">
        <v>1900</v>
      </c>
    </row>
    <row r="71" spans="1:9" s="20" customFormat="1" ht="17" customHeight="1">
      <c r="A71" s="156"/>
      <c r="B71" s="253" t="s">
        <v>31</v>
      </c>
      <c r="C71" s="254" t="s">
        <v>149</v>
      </c>
      <c r="D71" s="255" t="s">
        <v>17</v>
      </c>
      <c r="E71" s="256"/>
      <c r="F71" s="257" t="s">
        <v>25</v>
      </c>
      <c r="G71" s="258" t="s">
        <v>90</v>
      </c>
      <c r="H71" s="259" t="s">
        <v>90</v>
      </c>
      <c r="I71" s="159"/>
    </row>
    <row r="72" spans="1:9" s="20" customFormat="1" ht="17" customHeight="1">
      <c r="A72" s="160"/>
      <c r="B72" s="260" t="s">
        <v>125</v>
      </c>
      <c r="C72" s="261" t="s">
        <v>147</v>
      </c>
      <c r="D72" s="812" t="s">
        <v>178</v>
      </c>
      <c r="E72" s="814"/>
      <c r="F72" s="262" t="s">
        <v>127</v>
      </c>
      <c r="G72" s="263" t="s">
        <v>136</v>
      </c>
      <c r="H72" s="264" t="s">
        <v>137</v>
      </c>
      <c r="I72" s="161"/>
    </row>
    <row r="73" spans="1:9" s="20" customFormat="1" ht="17" customHeight="1">
      <c r="A73" s="43">
        <v>30</v>
      </c>
      <c r="B73" s="265" t="s">
        <v>30</v>
      </c>
      <c r="C73" s="266" t="s">
        <v>148</v>
      </c>
      <c r="D73" s="267" t="s">
        <v>170</v>
      </c>
      <c r="E73" s="268" t="s">
        <v>131</v>
      </c>
      <c r="F73" s="269" t="s">
        <v>81</v>
      </c>
      <c r="G73" s="270" t="s">
        <v>104</v>
      </c>
      <c r="H73" s="271" t="s">
        <v>107</v>
      </c>
      <c r="I73" s="39">
        <v>30</v>
      </c>
    </row>
    <row r="74" spans="1:9" ht="17" customHeight="1">
      <c r="A74" s="162"/>
      <c r="B74" s="234" t="s">
        <v>118</v>
      </c>
      <c r="C74" s="272" t="s">
        <v>93</v>
      </c>
      <c r="D74" s="812" t="s">
        <v>177</v>
      </c>
      <c r="E74" s="814"/>
      <c r="F74" s="272" t="s">
        <v>93</v>
      </c>
      <c r="G74" s="235"/>
      <c r="H74" s="235"/>
      <c r="I74" s="163"/>
    </row>
    <row r="75" spans="1:9" s="20" customFormat="1" ht="17" customHeight="1" thickBot="1">
      <c r="A75" s="160">
        <v>2000</v>
      </c>
      <c r="B75" s="273" t="s">
        <v>87</v>
      </c>
      <c r="C75" s="240" t="str">
        <f t="shared" ref="C75:H75" si="16">"# " &amp; VALUE(RIGHT(B75,2)+1)</f>
        <v># 7</v>
      </c>
      <c r="D75" s="267" t="s">
        <v>170</v>
      </c>
      <c r="E75" s="268" t="s">
        <v>131</v>
      </c>
      <c r="F75" s="240" t="str">
        <f>"# " &amp; VALUE(RIGHT(C75,2)+3)</f>
        <v># 10</v>
      </c>
      <c r="G75" s="240" t="str">
        <f t="shared" si="16"/>
        <v># 11</v>
      </c>
      <c r="H75" s="240" t="str">
        <f t="shared" si="16"/>
        <v># 12</v>
      </c>
      <c r="I75" s="155">
        <v>2000</v>
      </c>
    </row>
    <row r="76" spans="1:9" s="20" customFormat="1" ht="17" customHeight="1">
      <c r="A76" s="156"/>
      <c r="B76" s="234" t="s">
        <v>35</v>
      </c>
      <c r="C76" s="274" t="s">
        <v>22</v>
      </c>
      <c r="D76" s="255"/>
      <c r="E76" s="255" t="s">
        <v>64</v>
      </c>
      <c r="F76" s="237"/>
      <c r="G76" s="275" t="s">
        <v>179</v>
      </c>
      <c r="H76" s="276" t="s">
        <v>165</v>
      </c>
      <c r="I76" s="159"/>
    </row>
    <row r="77" spans="1:9" ht="17" customHeight="1">
      <c r="A77" s="43">
        <v>30</v>
      </c>
      <c r="B77" s="414" t="s">
        <v>386</v>
      </c>
      <c r="C77" s="430" t="s">
        <v>387</v>
      </c>
      <c r="D77" s="430" t="s">
        <v>388</v>
      </c>
      <c r="E77" s="430" t="s">
        <v>389</v>
      </c>
      <c r="F77" s="430" t="s">
        <v>392</v>
      </c>
      <c r="G77" s="277" t="s">
        <v>110</v>
      </c>
      <c r="H77" s="278" t="s">
        <v>166</v>
      </c>
      <c r="I77" s="33">
        <v>30</v>
      </c>
    </row>
    <row r="78" spans="1:9" ht="17" customHeight="1">
      <c r="A78" s="34"/>
      <c r="B78" s="234" t="s">
        <v>94</v>
      </c>
      <c r="C78" s="255"/>
      <c r="D78" s="237" t="s">
        <v>22</v>
      </c>
      <c r="E78" s="236"/>
      <c r="F78" s="236"/>
      <c r="G78" s="279" t="s">
        <v>152</v>
      </c>
      <c r="H78" s="280">
        <v>800649170</v>
      </c>
      <c r="I78" s="164"/>
    </row>
    <row r="79" spans="1:9" ht="17" customHeight="1" thickBot="1">
      <c r="A79" s="43"/>
      <c r="B79" s="242"/>
      <c r="C79" s="281"/>
      <c r="D79" s="243"/>
      <c r="E79" s="243"/>
      <c r="F79" s="243"/>
      <c r="G79" s="282" t="s">
        <v>154</v>
      </c>
      <c r="H79" s="283" t="s">
        <v>167</v>
      </c>
      <c r="I79" s="39"/>
    </row>
    <row r="80" spans="1:9" s="20" customFormat="1" ht="17" customHeight="1" thickBot="1">
      <c r="A80" s="166">
        <v>2100</v>
      </c>
      <c r="B80" s="273"/>
      <c r="C80" s="225"/>
      <c r="D80" s="272" t="s">
        <v>95</v>
      </c>
      <c r="E80" s="243"/>
      <c r="F80" s="243"/>
      <c r="G80" s="284" t="s">
        <v>153</v>
      </c>
      <c r="H80" s="285" t="s">
        <v>158</v>
      </c>
      <c r="I80" s="155">
        <v>2100</v>
      </c>
    </row>
    <row r="81" spans="1:9" s="20" customFormat="1" ht="17" customHeight="1">
      <c r="A81" s="156"/>
      <c r="B81" s="273" t="s">
        <v>87</v>
      </c>
      <c r="C81" s="243" t="str">
        <f>"# " &amp; VALUE(RIGHT(B81,2)+1)</f>
        <v># 7</v>
      </c>
      <c r="D81" s="243" t="str">
        <f>"# " &amp; VALUE(RIGHT(C81,2)+1)</f>
        <v># 8</v>
      </c>
      <c r="E81" s="243" t="str">
        <f>"# " &amp; VALUE(RIGHT(D81,2)+1)</f>
        <v># 9</v>
      </c>
      <c r="F81" s="243" t="str">
        <f>"# " &amp; VALUE(RIGHT(E81,2)+1)</f>
        <v># 10</v>
      </c>
      <c r="G81" s="274" t="s">
        <v>175</v>
      </c>
      <c r="H81" s="286"/>
      <c r="I81" s="159"/>
    </row>
    <row r="82" spans="1:9" s="20" customFormat="1" ht="17" customHeight="1">
      <c r="A82" s="160"/>
      <c r="B82" s="273"/>
      <c r="C82" s="243"/>
      <c r="D82" s="243"/>
      <c r="E82" s="243"/>
      <c r="F82" s="243"/>
      <c r="G82" s="812" t="s">
        <v>177</v>
      </c>
      <c r="H82" s="813"/>
      <c r="I82" s="161"/>
    </row>
    <row r="83" spans="1:9" ht="17" customHeight="1">
      <c r="A83" s="28">
        <v>30</v>
      </c>
      <c r="B83" s="239"/>
      <c r="C83" s="240"/>
      <c r="D83" s="243"/>
      <c r="E83" s="240"/>
      <c r="F83" s="240"/>
      <c r="G83" s="267" t="s">
        <v>156</v>
      </c>
      <c r="H83" s="241" t="s">
        <v>157</v>
      </c>
      <c r="I83" s="33">
        <v>30</v>
      </c>
    </row>
    <row r="84" spans="1:9" ht="17" customHeight="1">
      <c r="A84" s="43"/>
      <c r="B84" s="234" t="s">
        <v>75</v>
      </c>
      <c r="C84" s="255"/>
      <c r="D84" s="255"/>
      <c r="E84" s="236"/>
      <c r="F84" s="236"/>
      <c r="G84" s="274" t="s">
        <v>174</v>
      </c>
      <c r="H84" s="286"/>
      <c r="I84" s="39"/>
    </row>
    <row r="85" spans="1:9" ht="17" customHeight="1">
      <c r="A85" s="43"/>
      <c r="B85" s="242"/>
      <c r="C85" s="281"/>
      <c r="D85" s="243"/>
      <c r="E85" s="243"/>
      <c r="F85" s="243"/>
      <c r="G85" s="812" t="s">
        <v>178</v>
      </c>
      <c r="H85" s="813"/>
      <c r="I85" s="39"/>
    </row>
    <row r="86" spans="1:9" s="20" customFormat="1" ht="17" customHeight="1" thickBot="1">
      <c r="A86" s="145">
        <v>2200</v>
      </c>
      <c r="B86" s="287"/>
      <c r="C86" s="235"/>
      <c r="D86" s="272" t="s">
        <v>69</v>
      </c>
      <c r="E86" s="288"/>
      <c r="F86" s="243"/>
      <c r="G86" s="289" t="s">
        <v>156</v>
      </c>
      <c r="H86" s="241" t="s">
        <v>157</v>
      </c>
      <c r="I86" s="155">
        <v>2200</v>
      </c>
    </row>
    <row r="87" spans="1:9" s="20" customFormat="1" ht="17" customHeight="1">
      <c r="A87" s="160"/>
      <c r="B87" s="273" t="s">
        <v>128</v>
      </c>
      <c r="C87" s="243" t="str">
        <f>"# " &amp; VALUE(RIGHT(B87,2)+1)</f>
        <v># 25</v>
      </c>
      <c r="D87" s="243" t="str">
        <f>"# " &amp; VALUE(RIGHT(C87,2)+1)</f>
        <v># 26</v>
      </c>
      <c r="E87" s="243" t="str">
        <f>"# " &amp; VALUE(RIGHT(D87,2)+1)</f>
        <v># 27</v>
      </c>
      <c r="F87" s="243" t="str">
        <f>"# " &amp; VALUE(RIGHT(E87,2)+1)</f>
        <v># 28</v>
      </c>
      <c r="G87" s="290">
        <v>800641584</v>
      </c>
      <c r="H87" s="291" t="s">
        <v>79</v>
      </c>
      <c r="I87" s="159"/>
    </row>
    <row r="88" spans="1:9" s="20" customFormat="1" ht="17" customHeight="1">
      <c r="A88" s="160"/>
      <c r="B88" s="273"/>
      <c r="C88" s="243"/>
      <c r="D88" s="243"/>
      <c r="E88" s="243"/>
      <c r="F88" s="243"/>
      <c r="G88" s="292"/>
      <c r="H88" s="293"/>
      <c r="I88" s="161"/>
    </row>
    <row r="89" spans="1:9" ht="17" customHeight="1">
      <c r="A89" s="28">
        <v>30</v>
      </c>
      <c r="B89" s="239"/>
      <c r="C89" s="240"/>
      <c r="D89" s="240"/>
      <c r="E89" s="240"/>
      <c r="F89" s="294">
        <v>2230</v>
      </c>
      <c r="G89" s="295" t="s">
        <v>163</v>
      </c>
      <c r="H89" s="296"/>
      <c r="I89" s="33">
        <v>30</v>
      </c>
    </row>
    <row r="90" spans="1:9" ht="17" customHeight="1">
      <c r="A90" s="34"/>
      <c r="B90" s="242" t="s">
        <v>76</v>
      </c>
      <c r="C90" s="297"/>
      <c r="D90" s="298"/>
      <c r="E90" s="235"/>
      <c r="F90" s="235"/>
      <c r="G90" s="299" t="s">
        <v>164</v>
      </c>
      <c r="H90" s="264" t="s">
        <v>180</v>
      </c>
      <c r="I90" s="39"/>
    </row>
    <row r="91" spans="1:9" ht="17" customHeight="1">
      <c r="A91" s="43"/>
      <c r="B91" s="300"/>
      <c r="C91" s="297"/>
      <c r="D91" s="301" t="s">
        <v>134</v>
      </c>
      <c r="E91" s="235"/>
      <c r="F91" s="302"/>
      <c r="G91" s="282"/>
      <c r="H91" s="303" t="s">
        <v>80</v>
      </c>
      <c r="I91" s="39"/>
    </row>
    <row r="92" spans="1:9" ht="17" customHeight="1">
      <c r="A92" s="43"/>
      <c r="B92" s="273" t="s">
        <v>88</v>
      </c>
      <c r="C92" s="243" t="str">
        <f>"# " &amp; VALUE(RIGHT(B92,2)+1)</f>
        <v># 4</v>
      </c>
      <c r="D92" s="243" t="str">
        <f>"# " &amp; VALUE(RIGHT(C92,2)+1)</f>
        <v># 5</v>
      </c>
      <c r="E92" s="243" t="str">
        <f>"# " &amp; VALUE(RIGHT(D92,2)+1)</f>
        <v># 6</v>
      </c>
      <c r="F92" s="243" t="str">
        <f>"# " &amp; VALUE(RIGHT(E92,2)+1)</f>
        <v># 7</v>
      </c>
      <c r="G92" s="284"/>
      <c r="H92" s="244"/>
      <c r="I92" s="39"/>
    </row>
    <row r="93" spans="1:9" ht="17" customHeight="1" thickBot="1">
      <c r="A93" s="145">
        <v>2300</v>
      </c>
      <c r="B93" s="239"/>
      <c r="C93" s="240"/>
      <c r="D93" s="304"/>
      <c r="E93" s="304"/>
      <c r="F93" s="304">
        <v>2305</v>
      </c>
      <c r="G93" s="305"/>
      <c r="H93" s="306"/>
      <c r="I93" s="155">
        <v>2300</v>
      </c>
    </row>
    <row r="94" spans="1:9" s="20" customFormat="1" ht="17" customHeight="1">
      <c r="A94" s="171"/>
      <c r="B94" s="242" t="s">
        <v>32</v>
      </c>
      <c r="C94" s="225"/>
      <c r="D94" s="243"/>
      <c r="E94" s="307"/>
      <c r="F94" s="246">
        <v>800632426</v>
      </c>
      <c r="G94" s="308" t="s">
        <v>106</v>
      </c>
      <c r="H94" s="309"/>
      <c r="I94" s="159"/>
    </row>
    <row r="95" spans="1:9" s="20" customFormat="1" ht="17" customHeight="1">
      <c r="A95" s="171"/>
      <c r="B95" s="273"/>
      <c r="C95" s="310" t="s">
        <v>67</v>
      </c>
      <c r="D95" s="288"/>
      <c r="E95" s="311" t="s">
        <v>159</v>
      </c>
      <c r="F95" s="310" t="s">
        <v>67</v>
      </c>
      <c r="G95" s="263" t="s">
        <v>139</v>
      </c>
      <c r="H95" s="309"/>
      <c r="I95" s="161"/>
    </row>
    <row r="96" spans="1:9" s="20" customFormat="1" ht="17" customHeight="1" thickBot="1">
      <c r="A96" s="173">
        <v>2315</v>
      </c>
      <c r="B96" s="273" t="s">
        <v>161</v>
      </c>
      <c r="C96" s="243" t="str">
        <f>"# " &amp; VALUE(RIGHT(B96,4)+1)</f>
        <v># 3697</v>
      </c>
      <c r="D96" s="243" t="str">
        <f>"# " &amp; VALUE(RIGHT(C96,4)+1)</f>
        <v># 3698</v>
      </c>
      <c r="E96" s="312"/>
      <c r="F96" s="313" t="s">
        <v>162</v>
      </c>
      <c r="G96" s="314" t="s">
        <v>105</v>
      </c>
      <c r="H96" s="309"/>
      <c r="I96" s="174">
        <v>2315</v>
      </c>
    </row>
    <row r="97" spans="1:12" ht="17" customHeight="1" thickBot="1">
      <c r="A97" s="28">
        <v>30</v>
      </c>
      <c r="B97" s="315"/>
      <c r="C97" s="316"/>
      <c r="D97" s="316"/>
      <c r="E97" s="317" t="s">
        <v>160</v>
      </c>
      <c r="F97" s="316"/>
      <c r="G97" s="318" t="s">
        <v>65</v>
      </c>
      <c r="H97" s="309"/>
      <c r="I97" s="176">
        <v>30</v>
      </c>
    </row>
    <row r="98" spans="1:12" ht="17" customHeight="1">
      <c r="A98" s="34"/>
      <c r="B98" s="273"/>
      <c r="C98" s="226"/>
      <c r="D98" s="226" t="s">
        <v>135</v>
      </c>
      <c r="E98" s="319" t="s">
        <v>149</v>
      </c>
      <c r="F98" s="226"/>
      <c r="G98" s="292" t="s">
        <v>23</v>
      </c>
      <c r="H98" s="309"/>
      <c r="I98" s="39"/>
    </row>
    <row r="99" spans="1:12" ht="17" customHeight="1">
      <c r="A99" s="43"/>
      <c r="B99" s="273"/>
      <c r="C99" s="235"/>
      <c r="D99" s="235"/>
      <c r="E99" s="320" t="s">
        <v>150</v>
      </c>
      <c r="F99" s="235"/>
      <c r="G99" s="282" t="s">
        <v>138</v>
      </c>
      <c r="H99" s="297"/>
      <c r="I99" s="39"/>
      <c r="L99" s="116" t="s">
        <v>77</v>
      </c>
    </row>
    <row r="100" spans="1:12" ht="17" customHeight="1" thickBot="1">
      <c r="A100" s="43"/>
      <c r="B100" s="273"/>
      <c r="C100" s="235"/>
      <c r="D100" s="235"/>
      <c r="E100" s="321" t="s">
        <v>148</v>
      </c>
      <c r="F100" s="225">
        <v>2350</v>
      </c>
      <c r="G100" s="284"/>
      <c r="H100" s="309"/>
      <c r="I100" s="39"/>
      <c r="L100" s="105" t="s">
        <v>151</v>
      </c>
    </row>
    <row r="101" spans="1:12" s="20" customFormat="1" ht="17" customHeight="1" thickBot="1">
      <c r="A101" s="11" t="s">
        <v>9</v>
      </c>
      <c r="B101" s="322"/>
      <c r="C101" s="323"/>
      <c r="D101" s="323" t="s">
        <v>68</v>
      </c>
      <c r="E101" s="324"/>
      <c r="F101" s="323"/>
      <c r="G101" s="325"/>
      <c r="H101" s="326"/>
      <c r="I101" s="42" t="s">
        <v>9</v>
      </c>
      <c r="L101" s="99" t="s">
        <v>78</v>
      </c>
    </row>
    <row r="102" spans="1:12" ht="17" customHeight="1">
      <c r="A102" s="21"/>
      <c r="B102" s="47" t="s">
        <v>17</v>
      </c>
      <c r="C102" s="158" t="s">
        <v>17</v>
      </c>
      <c r="D102" s="158" t="s">
        <v>31</v>
      </c>
      <c r="E102" s="23" t="s">
        <v>17</v>
      </c>
      <c r="F102" s="48" t="s">
        <v>17</v>
      </c>
      <c r="G102" s="327" t="s">
        <v>77</v>
      </c>
      <c r="H102" s="307"/>
      <c r="I102" s="27"/>
    </row>
    <row r="103" spans="1:12" ht="17" customHeight="1">
      <c r="A103" s="43"/>
      <c r="B103" s="52" t="str">
        <f>$B$27</f>
        <v>新聞掏寶  # 231</v>
      </c>
      <c r="C103" s="149" t="s">
        <v>109</v>
      </c>
      <c r="D103" s="105" t="s">
        <v>126</v>
      </c>
      <c r="E103" s="785" t="str">
        <f>E62</f>
        <v xml:space="preserve">關注關注組 Eyes On Concern Groups </v>
      </c>
      <c r="F103" s="811"/>
      <c r="G103" s="328" t="s">
        <v>151</v>
      </c>
      <c r="H103" s="311" t="s">
        <v>159</v>
      </c>
      <c r="I103" s="39"/>
    </row>
    <row r="104" spans="1:12" ht="17" customHeight="1" thickBot="1">
      <c r="A104" s="28">
        <v>30</v>
      </c>
      <c r="B104" s="177"/>
      <c r="C104" s="30"/>
      <c r="D104" s="30" t="s">
        <v>30</v>
      </c>
      <c r="E104" s="99" t="str">
        <f>E63</f>
        <v># 57</v>
      </c>
      <c r="F104" s="53" t="str">
        <f>F63</f>
        <v># 58</v>
      </c>
      <c r="G104" s="289" t="s">
        <v>78</v>
      </c>
      <c r="H104" s="312"/>
      <c r="I104" s="33">
        <v>30</v>
      </c>
    </row>
    <row r="105" spans="1:12" ht="17" customHeight="1">
      <c r="A105" s="43"/>
      <c r="B105" s="64" t="s">
        <v>17</v>
      </c>
      <c r="C105" s="36"/>
      <c r="D105" s="73"/>
      <c r="E105" s="73"/>
      <c r="F105" s="36"/>
      <c r="G105" s="157" t="s">
        <v>23</v>
      </c>
      <c r="H105" s="103" t="s">
        <v>20</v>
      </c>
      <c r="I105" s="178"/>
    </row>
    <row r="106" spans="1:12" s="20" customFormat="1" ht="17" customHeight="1" thickBot="1">
      <c r="A106" s="11" t="s">
        <v>10</v>
      </c>
      <c r="B106" s="148"/>
      <c r="C106" s="6"/>
      <c r="D106" s="92" t="s">
        <v>69</v>
      </c>
      <c r="F106" s="53"/>
      <c r="G106" s="105" t="s">
        <v>168</v>
      </c>
      <c r="H106" s="179" t="s">
        <v>163</v>
      </c>
      <c r="I106" s="14" t="s">
        <v>10</v>
      </c>
    </row>
    <row r="107" spans="1:12" ht="17" customHeight="1">
      <c r="A107" s="89"/>
      <c r="B107" s="52" t="s">
        <v>128</v>
      </c>
      <c r="C107" s="53" t="str">
        <f>"# " &amp; VALUE(RIGHT(B107,2)+1)</f>
        <v># 25</v>
      </c>
      <c r="D107" s="53" t="str">
        <f>"# " &amp; VALUE(RIGHT(C107,2)+1)</f>
        <v># 26</v>
      </c>
      <c r="E107" s="53" t="str">
        <f>"# " &amp; VALUE(RIGHT(D107,2)+1)</f>
        <v># 27</v>
      </c>
      <c r="F107" s="53" t="str">
        <f>"# " &amp; VALUE(RIGHT(E107,2)+1)</f>
        <v># 28</v>
      </c>
      <c r="G107" s="167"/>
      <c r="H107" s="180"/>
      <c r="I107" s="50"/>
    </row>
    <row r="108" spans="1:12" ht="17" customHeight="1">
      <c r="A108" s="76">
        <v>30</v>
      </c>
      <c r="B108" s="29"/>
      <c r="C108" s="67"/>
      <c r="D108" s="67"/>
      <c r="E108" s="67"/>
      <c r="F108" s="67"/>
      <c r="G108" s="146"/>
      <c r="H108" s="68"/>
      <c r="I108" s="56">
        <v>30</v>
      </c>
    </row>
    <row r="109" spans="1:12" ht="17" customHeight="1">
      <c r="A109" s="80"/>
      <c r="B109" s="64" t="s">
        <v>17</v>
      </c>
      <c r="C109" s="6"/>
      <c r="D109" s="53"/>
      <c r="E109" s="53"/>
      <c r="F109" s="53"/>
      <c r="G109" s="425" t="s">
        <v>393</v>
      </c>
      <c r="H109" s="431" t="s">
        <v>394</v>
      </c>
      <c r="I109" s="59"/>
    </row>
    <row r="110" spans="1:12" s="20" customFormat="1" ht="17" customHeight="1" thickBot="1">
      <c r="A110" s="11" t="s">
        <v>11</v>
      </c>
      <c r="B110" s="52"/>
      <c r="C110" s="5"/>
      <c r="D110" s="53" t="str">
        <f>$D$80</f>
        <v>奔跑吧！勇敢的女人們 Battle Of Marriage (20 EPI)</v>
      </c>
      <c r="E110" s="53"/>
      <c r="F110" s="53"/>
      <c r="G110" s="424" t="s">
        <v>395</v>
      </c>
      <c r="H110" s="423"/>
      <c r="I110" s="42" t="s">
        <v>11</v>
      </c>
    </row>
    <row r="111" spans="1:12" ht="17" customHeight="1">
      <c r="A111" s="89"/>
      <c r="B111" s="52" t="str">
        <f>$B$81</f>
        <v># 6</v>
      </c>
      <c r="C111" s="53" t="str">
        <f>"# " &amp; VALUE(RIGHT(B111,2)+1)</f>
        <v># 7</v>
      </c>
      <c r="D111" s="53" t="str">
        <f>"# " &amp; VALUE(RIGHT(C111,2)+1)</f>
        <v># 8</v>
      </c>
      <c r="E111" s="53" t="str">
        <f>"# " &amp; VALUE(RIGHT(D111,2)+1)</f>
        <v># 9</v>
      </c>
      <c r="F111" s="53" t="str">
        <f>"# " &amp; VALUE(RIGHT(E111,2)+1)</f>
        <v># 10</v>
      </c>
      <c r="G111" s="426"/>
      <c r="H111" s="422" t="s">
        <v>396</v>
      </c>
      <c r="I111" s="50"/>
    </row>
    <row r="112" spans="1:12" ht="17" customHeight="1">
      <c r="A112" s="70">
        <v>30</v>
      </c>
      <c r="B112" s="60"/>
      <c r="C112" s="67"/>
      <c r="D112" s="67"/>
      <c r="E112" s="67"/>
      <c r="F112" s="67"/>
      <c r="G112" s="427"/>
      <c r="H112" s="421" t="s">
        <v>397</v>
      </c>
      <c r="I112" s="56">
        <v>30</v>
      </c>
    </row>
    <row r="113" spans="1:9" ht="17" customHeight="1">
      <c r="A113" s="80"/>
      <c r="B113" s="436" t="s">
        <v>17</v>
      </c>
      <c r="C113" s="437"/>
      <c r="D113" s="437" t="s">
        <v>374</v>
      </c>
      <c r="E113" s="437"/>
      <c r="F113" s="437"/>
      <c r="G113" s="420" t="s">
        <v>393</v>
      </c>
      <c r="H113" s="419"/>
      <c r="I113" s="59"/>
    </row>
    <row r="114" spans="1:9" s="20" customFormat="1" ht="17" customHeight="1" thickBot="1">
      <c r="A114" s="11" t="s">
        <v>12</v>
      </c>
      <c r="B114" s="414" t="s">
        <v>386</v>
      </c>
      <c r="C114" s="430" t="s">
        <v>387</v>
      </c>
      <c r="D114" s="429" t="s">
        <v>388</v>
      </c>
      <c r="E114" s="430" t="s">
        <v>389</v>
      </c>
      <c r="F114" s="430" t="s">
        <v>392</v>
      </c>
      <c r="G114" s="418" t="s">
        <v>398</v>
      </c>
      <c r="H114" s="417"/>
      <c r="I114" s="42" t="s">
        <v>12</v>
      </c>
    </row>
    <row r="115" spans="1:9" ht="17" customHeight="1">
      <c r="A115" s="89"/>
      <c r="B115" s="181" t="s">
        <v>17</v>
      </c>
      <c r="C115" s="184" t="s">
        <v>173</v>
      </c>
      <c r="D115" s="185" t="s">
        <v>172</v>
      </c>
      <c r="E115" s="74"/>
      <c r="F115" s="73" t="s">
        <v>17</v>
      </c>
      <c r="G115" s="54" t="s">
        <v>173</v>
      </c>
      <c r="H115" s="186" t="s">
        <v>23</v>
      </c>
      <c r="I115" s="50"/>
    </row>
    <row r="116" spans="1:9" ht="17" customHeight="1">
      <c r="A116" s="76">
        <v>30</v>
      </c>
      <c r="B116" s="29" t="str">
        <f>B75</f>
        <v># 6</v>
      </c>
      <c r="C116" s="67" t="str">
        <f t="shared" ref="C116:F116" si="17">C75</f>
        <v># 7</v>
      </c>
      <c r="D116" s="31" t="s">
        <v>171</v>
      </c>
      <c r="E116" s="77" t="s">
        <v>132</v>
      </c>
      <c r="F116" s="67" t="str">
        <f t="shared" si="17"/>
        <v># 10</v>
      </c>
      <c r="G116" s="67" t="str">
        <f>G75</f>
        <v># 11</v>
      </c>
      <c r="H116" s="165"/>
      <c r="I116" s="56">
        <v>30</v>
      </c>
    </row>
    <row r="117" spans="1:9" ht="17" customHeight="1">
      <c r="A117" s="70"/>
      <c r="B117" s="187" t="s">
        <v>17</v>
      </c>
      <c r="C117" s="73" t="s">
        <v>17</v>
      </c>
      <c r="D117" s="116" t="s">
        <v>17</v>
      </c>
      <c r="E117" s="35" t="s">
        <v>17</v>
      </c>
      <c r="F117" s="35" t="s">
        <v>17</v>
      </c>
      <c r="G117" s="213" t="s">
        <v>76</v>
      </c>
      <c r="H117" s="188"/>
      <c r="I117" s="72"/>
    </row>
    <row r="118" spans="1:9" s="20" customFormat="1" ht="17" customHeight="1" thickBot="1">
      <c r="A118" s="11" t="s">
        <v>15</v>
      </c>
      <c r="B118" s="88" t="str">
        <f>B72</f>
        <v>玲玲友情報 # 51</v>
      </c>
      <c r="C118" s="53" t="str">
        <f>$C$72</f>
        <v>解風福岡 #1</v>
      </c>
      <c r="D118" s="99" t="str">
        <f>D103</f>
        <v>玲玲友情報 # 52</v>
      </c>
      <c r="E118" s="30" t="str">
        <f>E99</f>
        <v>解風福岡 #2</v>
      </c>
      <c r="F118" s="31" t="str">
        <f>F72</f>
        <v>最強生命線 # 379</v>
      </c>
      <c r="G118" s="214"/>
      <c r="H118" s="201" t="s">
        <v>180</v>
      </c>
      <c r="I118" s="42" t="s">
        <v>15</v>
      </c>
    </row>
    <row r="119" spans="1:9" ht="17" customHeight="1">
      <c r="A119" s="89"/>
      <c r="B119" s="64" t="s">
        <v>17</v>
      </c>
      <c r="C119" s="36"/>
      <c r="D119" s="37"/>
      <c r="E119" s="53"/>
      <c r="F119" s="37"/>
      <c r="G119" s="215"/>
      <c r="H119" s="165"/>
      <c r="I119" s="50"/>
    </row>
    <row r="120" spans="1:9" ht="17" customHeight="1">
      <c r="A120" s="76">
        <v>30</v>
      </c>
      <c r="B120" s="189"/>
      <c r="C120" s="53"/>
      <c r="D120" s="190" t="str">
        <f>D65</f>
        <v>在你的冬夜裡閃耀 Winter Night (24 EPI)</v>
      </c>
      <c r="E120" s="191"/>
      <c r="F120" s="192"/>
      <c r="G120" s="215"/>
      <c r="H120" s="188"/>
      <c r="I120" s="56">
        <v>30</v>
      </c>
    </row>
    <row r="121" spans="1:9" ht="17" customHeight="1">
      <c r="A121" s="70"/>
      <c r="B121" s="52" t="str">
        <f>B66</f>
        <v># 8</v>
      </c>
      <c r="C121" s="53" t="str">
        <f>C66</f>
        <v># 9</v>
      </c>
      <c r="D121" s="53" t="str">
        <f>D66</f>
        <v># 10</v>
      </c>
      <c r="E121" s="53" t="str">
        <f>E66</f>
        <v># 11</v>
      </c>
      <c r="F121" s="53" t="str">
        <f>F66</f>
        <v># 12</v>
      </c>
      <c r="G121" s="216" t="s">
        <v>181</v>
      </c>
      <c r="H121" s="112"/>
      <c r="I121" s="59"/>
    </row>
    <row r="122" spans="1:9" s="20" customFormat="1" ht="17" customHeight="1" thickBot="1">
      <c r="A122" s="11" t="s">
        <v>13</v>
      </c>
      <c r="B122" s="60"/>
      <c r="C122" s="67"/>
      <c r="D122" s="67"/>
      <c r="E122" s="67"/>
      <c r="F122" s="67"/>
      <c r="G122" s="217" t="s">
        <v>412</v>
      </c>
      <c r="H122" s="507" t="s">
        <v>413</v>
      </c>
      <c r="I122" s="42" t="s">
        <v>13</v>
      </c>
    </row>
    <row r="123" spans="1:9" ht="17" customHeight="1">
      <c r="A123" s="43"/>
      <c r="B123" s="433" t="s">
        <v>17</v>
      </c>
      <c r="C123" s="435"/>
      <c r="D123" s="430" t="s">
        <v>405</v>
      </c>
      <c r="E123" s="432"/>
      <c r="F123" s="432"/>
      <c r="G123" s="215"/>
      <c r="H123" s="183" t="s">
        <v>20</v>
      </c>
      <c r="I123" s="39"/>
    </row>
    <row r="124" spans="1:9" ht="17" customHeight="1">
      <c r="A124" s="76" t="s">
        <v>2</v>
      </c>
      <c r="B124" s="428" t="s">
        <v>406</v>
      </c>
      <c r="C124" s="429" t="s">
        <v>407</v>
      </c>
      <c r="D124" s="429" t="s">
        <v>408</v>
      </c>
      <c r="E124" s="429" t="s">
        <v>409</v>
      </c>
      <c r="F124" s="412" t="s">
        <v>410</v>
      </c>
      <c r="G124" s="218"/>
      <c r="H124" s="114" t="str">
        <f>H41</f>
        <v>我們的主題曲 # 6</v>
      </c>
      <c r="I124" s="56" t="s">
        <v>2</v>
      </c>
    </row>
    <row r="125" spans="1:9" ht="17" customHeight="1">
      <c r="A125" s="70"/>
      <c r="B125" s="433" t="s">
        <v>17</v>
      </c>
      <c r="C125" s="430"/>
      <c r="D125" s="430" t="s">
        <v>399</v>
      </c>
      <c r="E125" s="430"/>
      <c r="F125" s="430"/>
      <c r="G125" s="157" t="s">
        <v>23</v>
      </c>
      <c r="H125" s="58"/>
      <c r="I125" s="72"/>
    </row>
    <row r="126" spans="1:9" ht="17" customHeight="1" thickBot="1">
      <c r="A126" s="193" t="s">
        <v>14</v>
      </c>
      <c r="B126" s="434" t="s">
        <v>400</v>
      </c>
      <c r="C126" s="413" t="s">
        <v>401</v>
      </c>
      <c r="D126" s="413" t="s">
        <v>402</v>
      </c>
      <c r="E126" s="413" t="s">
        <v>403</v>
      </c>
      <c r="F126" s="411" t="s">
        <v>404</v>
      </c>
      <c r="G126" s="194" t="str">
        <f>G43</f>
        <v>周六聊Teen谷 # 1</v>
      </c>
      <c r="H126" s="195"/>
      <c r="I126" s="196" t="s">
        <v>14</v>
      </c>
    </row>
    <row r="127" spans="1:9" ht="17" customHeight="1" thickTop="1">
      <c r="A127" s="197"/>
      <c r="B127" s="198" t="s">
        <v>120</v>
      </c>
      <c r="C127" s="6"/>
      <c r="D127" s="6"/>
      <c r="E127" s="6"/>
      <c r="F127" s="6"/>
      <c r="G127" s="6"/>
      <c r="H127" s="807">
        <f ca="1">TODAY()</f>
        <v>45671</v>
      </c>
      <c r="I127" s="808"/>
    </row>
    <row r="128" spans="1:9" ht="17" customHeight="1"/>
    <row r="129" ht="17" customHeight="1"/>
    <row r="130" ht="17" customHeight="1"/>
  </sheetData>
  <mergeCells count="22">
    <mergeCell ref="H127:I127"/>
    <mergeCell ref="B69:F69"/>
    <mergeCell ref="G69:H69"/>
    <mergeCell ref="E103:F103"/>
    <mergeCell ref="G82:H82"/>
    <mergeCell ref="G85:H85"/>
    <mergeCell ref="D72:E72"/>
    <mergeCell ref="D74:E74"/>
    <mergeCell ref="E62:F62"/>
    <mergeCell ref="C1:G1"/>
    <mergeCell ref="H2:I2"/>
    <mergeCell ref="B11:F11"/>
    <mergeCell ref="G11:H11"/>
    <mergeCell ref="E59:F59"/>
    <mergeCell ref="D49:E49"/>
    <mergeCell ref="C57:D57"/>
    <mergeCell ref="D6:E6"/>
    <mergeCell ref="G26:H26"/>
    <mergeCell ref="G27:H27"/>
    <mergeCell ref="B33:C33"/>
    <mergeCell ref="B36:C36"/>
    <mergeCell ref="G20:H20"/>
  </mergeCells>
  <phoneticPr fontId="0" type="noConversion"/>
  <printOptions horizontalCentered="1"/>
  <pageMargins left="0" right="0" top="0.27559055118110237" bottom="0" header="0.11811023622047245" footer="0"/>
  <pageSetup paperSize="9" scale="38" orientation="portrait" r:id="rId1"/>
  <headerFooter alignWithMargins="0"/>
  <rowBreaks count="1" manualBreakCount="1">
    <brk id="12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6356-9C40-45C5-8495-554932B16768}">
  <dimension ref="A1:L130"/>
  <sheetViews>
    <sheetView tabSelected="1" zoomScale="70" zoomScaleNormal="70" workbookViewId="0">
      <pane ySplit="4" topLeftCell="A63" activePane="bottomLeft" state="frozen"/>
      <selection pane="bottomLeft" activeCell="F73" sqref="F73"/>
    </sheetView>
  </sheetViews>
  <sheetFormatPr defaultColWidth="9.453125" defaultRowHeight="15.5"/>
  <cols>
    <col min="1" max="1" width="7.6328125" style="199" customWidth="1"/>
    <col min="2" max="8" width="32.6328125" style="4" customWidth="1"/>
    <col min="9" max="9" width="7.6328125" style="200" customWidth="1"/>
    <col min="10" max="16384" width="9.453125" style="4"/>
  </cols>
  <sheetData>
    <row r="1" spans="1:9" ht="36" customHeight="1">
      <c r="A1" s="208"/>
      <c r="B1" s="3"/>
      <c r="C1" s="787" t="s">
        <v>183</v>
      </c>
      <c r="D1" s="787"/>
      <c r="E1" s="787"/>
      <c r="F1" s="787"/>
      <c r="G1" s="787"/>
      <c r="H1" s="3"/>
      <c r="I1" s="3"/>
    </row>
    <row r="2" spans="1:9" ht="17" customHeight="1" thickBot="1">
      <c r="A2" s="202" t="s">
        <v>184</v>
      </c>
      <c r="B2" s="6"/>
      <c r="C2" s="6"/>
      <c r="D2" s="1" t="s">
        <v>18</v>
      </c>
      <c r="E2" s="1"/>
      <c r="F2" s="7"/>
      <c r="G2" s="7"/>
      <c r="H2" s="788" t="s">
        <v>185</v>
      </c>
      <c r="I2" s="788"/>
    </row>
    <row r="3" spans="1:9" ht="17" customHeight="1" thickTop="1">
      <c r="A3" s="8" t="s">
        <v>19</v>
      </c>
      <c r="B3" s="9" t="s">
        <v>43</v>
      </c>
      <c r="C3" s="9" t="s">
        <v>44</v>
      </c>
      <c r="D3" s="9" t="s">
        <v>45</v>
      </c>
      <c r="E3" s="9" t="s">
        <v>186</v>
      </c>
      <c r="F3" s="9" t="s">
        <v>47</v>
      </c>
      <c r="G3" s="9" t="s">
        <v>48</v>
      </c>
      <c r="H3" s="9" t="s">
        <v>49</v>
      </c>
      <c r="I3" s="10" t="s">
        <v>19</v>
      </c>
    </row>
    <row r="4" spans="1:9" ht="17" customHeight="1" thickBot="1">
      <c r="A4" s="11"/>
      <c r="B4" s="12">
        <v>45304</v>
      </c>
      <c r="C4" s="12">
        <f t="shared" ref="C4:H4" si="0">SUM(B4+1)</f>
        <v>45305</v>
      </c>
      <c r="D4" s="13">
        <f t="shared" si="0"/>
        <v>45306</v>
      </c>
      <c r="E4" s="13">
        <f t="shared" si="0"/>
        <v>45307</v>
      </c>
      <c r="F4" s="13">
        <f t="shared" si="0"/>
        <v>45308</v>
      </c>
      <c r="G4" s="13">
        <f t="shared" si="0"/>
        <v>45309</v>
      </c>
      <c r="H4" s="13">
        <f t="shared" si="0"/>
        <v>45310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798" t="s">
        <v>187</v>
      </c>
      <c r="E6" s="799"/>
      <c r="F6" s="24" t="str">
        <f>E57</f>
        <v>非洲潮什麼 Hipster Tour - Africa (10 EPI)</v>
      </c>
      <c r="G6" s="25" t="str">
        <f>F57</f>
        <v>日本學呢啲All-You-Can-Learn In Japan (10 EPI)</v>
      </c>
      <c r="H6" s="26" t="s">
        <v>17</v>
      </c>
      <c r="I6" s="27"/>
    </row>
    <row r="7" spans="1:9" ht="17" customHeight="1">
      <c r="A7" s="28">
        <v>30</v>
      </c>
      <c r="B7" s="29" t="str">
        <f>LEFT($H$65,5) &amp; " # " &amp; VALUE(RIGHT($H$65,2)-1)</f>
        <v>財經透視  # 2</v>
      </c>
      <c r="C7" s="30" t="str">
        <f>B27</f>
        <v>新聞掏寶  # 232</v>
      </c>
      <c r="D7" s="31" t="str">
        <f>C58</f>
        <v># 10</v>
      </c>
      <c r="E7" s="30" t="str">
        <f>D58</f>
        <v># 11</v>
      </c>
      <c r="F7" s="31" t="str">
        <f>E58</f>
        <v># 9</v>
      </c>
      <c r="G7" s="30" t="str">
        <f>F58</f>
        <v># 3</v>
      </c>
      <c r="H7" s="32" t="str">
        <f>D72</f>
        <v>肥媽新年新煮意8  Maria's Auspicious Menu 8 (6 EPI)</v>
      </c>
      <c r="I7" s="33">
        <v>30</v>
      </c>
    </row>
    <row r="8" spans="1:9" ht="17" customHeight="1">
      <c r="A8" s="34"/>
      <c r="B8" s="35" t="s">
        <v>17</v>
      </c>
      <c r="C8" s="36"/>
      <c r="D8" s="36"/>
      <c r="E8" s="54" t="s">
        <v>173</v>
      </c>
      <c r="F8" s="36"/>
      <c r="G8" s="36" t="s">
        <v>66</v>
      </c>
      <c r="H8" s="38"/>
      <c r="I8" s="39"/>
    </row>
    <row r="9" spans="1:9" s="20" customFormat="1" ht="17" customHeight="1" thickBot="1">
      <c r="A9" s="11" t="s">
        <v>0</v>
      </c>
      <c r="B9" s="40" t="s">
        <v>188</v>
      </c>
      <c r="C9" s="41" t="str">
        <f t="shared" ref="C9:H9" si="1">"# " &amp; VALUE(RIGHT(B9,2)+1)</f>
        <v># 13</v>
      </c>
      <c r="D9" s="41" t="str">
        <f t="shared" si="1"/>
        <v># 14</v>
      </c>
      <c r="E9" s="41" t="str">
        <f t="shared" si="1"/>
        <v># 15</v>
      </c>
      <c r="F9" s="41" t="str">
        <f t="shared" si="1"/>
        <v># 16</v>
      </c>
      <c r="G9" s="41" t="str">
        <f t="shared" si="1"/>
        <v># 17</v>
      </c>
      <c r="H9" s="41" t="str">
        <f t="shared" si="1"/>
        <v># 18</v>
      </c>
      <c r="I9" s="42" t="s">
        <v>0</v>
      </c>
    </row>
    <row r="10" spans="1:9" ht="17" customHeight="1">
      <c r="A10" s="43"/>
      <c r="B10" s="220"/>
      <c r="C10" s="221"/>
      <c r="D10" s="221"/>
      <c r="E10" s="221"/>
      <c r="F10" s="222"/>
      <c r="G10" s="220"/>
      <c r="H10" s="223"/>
      <c r="I10" s="27"/>
    </row>
    <row r="11" spans="1:9" ht="17" customHeight="1">
      <c r="A11" s="28">
        <v>30</v>
      </c>
      <c r="B11" s="789" t="s">
        <v>189</v>
      </c>
      <c r="C11" s="790"/>
      <c r="D11" s="790"/>
      <c r="E11" s="790"/>
      <c r="F11" s="791"/>
      <c r="G11" s="789" t="s">
        <v>51</v>
      </c>
      <c r="H11" s="792"/>
      <c r="I11" s="33">
        <v>30</v>
      </c>
    </row>
    <row r="12" spans="1:9" ht="17" customHeight="1">
      <c r="A12" s="44"/>
      <c r="B12" s="224"/>
      <c r="C12" s="225"/>
      <c r="D12" s="226"/>
      <c r="E12" s="225"/>
      <c r="F12" s="227"/>
      <c r="G12" s="224"/>
      <c r="H12" s="228"/>
      <c r="I12" s="39"/>
    </row>
    <row r="13" spans="1:9" s="20" customFormat="1" ht="17" customHeight="1" thickBot="1">
      <c r="A13" s="45" t="s">
        <v>1</v>
      </c>
      <c r="B13" s="229"/>
      <c r="C13" s="230"/>
      <c r="D13" s="230"/>
      <c r="E13" s="230"/>
      <c r="F13" s="231"/>
      <c r="G13" s="232"/>
      <c r="H13" s="233"/>
      <c r="I13" s="42" t="s">
        <v>1</v>
      </c>
    </row>
    <row r="14" spans="1:9" ht="17" customHeight="1">
      <c r="A14" s="46"/>
      <c r="B14" s="47">
        <v>800359594</v>
      </c>
      <c r="C14" s="48"/>
      <c r="D14" s="48"/>
      <c r="E14" s="48"/>
      <c r="F14" s="48"/>
      <c r="G14" s="48"/>
      <c r="H14" s="49"/>
      <c r="I14" s="50"/>
    </row>
    <row r="15" spans="1:9" ht="17" customHeight="1">
      <c r="A15" s="51" t="s">
        <v>2</v>
      </c>
      <c r="B15" s="52"/>
      <c r="C15" s="204"/>
      <c r="D15" s="204"/>
      <c r="E15" s="54" t="s">
        <v>190</v>
      </c>
      <c r="F15" s="204"/>
      <c r="G15" s="204"/>
      <c r="H15" s="55"/>
      <c r="I15" s="56" t="s">
        <v>2</v>
      </c>
    </row>
    <row r="16" spans="1:9" ht="17" customHeight="1">
      <c r="A16" s="57"/>
      <c r="B16" s="52" t="s">
        <v>128</v>
      </c>
      <c r="C16" s="204" t="str">
        <f t="shared" ref="C16:H16" si="2">"# " &amp; VALUE(RIGHT(B16,2)+1)</f>
        <v># 25</v>
      </c>
      <c r="D16" s="204" t="str">
        <f t="shared" si="2"/>
        <v># 26</v>
      </c>
      <c r="E16" s="204" t="str">
        <f t="shared" si="2"/>
        <v># 27</v>
      </c>
      <c r="F16" s="204" t="str">
        <f t="shared" si="2"/>
        <v># 28</v>
      </c>
      <c r="G16" s="204" t="str">
        <f t="shared" si="2"/>
        <v># 29</v>
      </c>
      <c r="H16" s="206" t="str">
        <f t="shared" si="2"/>
        <v># 30</v>
      </c>
      <c r="I16" s="59"/>
    </row>
    <row r="17" spans="1:9" s="20" customFormat="1" ht="17" customHeight="1" thickBot="1">
      <c r="A17" s="45" t="s">
        <v>3</v>
      </c>
      <c r="B17" s="60" t="s">
        <v>24</v>
      </c>
      <c r="C17" s="61"/>
      <c r="D17" s="61"/>
      <c r="E17" s="61"/>
      <c r="F17" s="61"/>
      <c r="G17" s="61"/>
      <c r="H17" s="62"/>
      <c r="I17" s="42" t="s">
        <v>16</v>
      </c>
    </row>
    <row r="18" spans="1:9" s="20" customFormat="1" ht="17" customHeight="1">
      <c r="A18" s="63"/>
      <c r="B18" s="64" t="s">
        <v>33</v>
      </c>
      <c r="C18" s="6"/>
      <c r="D18" s="37" t="s">
        <v>191</v>
      </c>
      <c r="E18" s="36"/>
      <c r="F18" s="6"/>
      <c r="G18" s="6"/>
      <c r="H18" s="65"/>
      <c r="I18" s="66"/>
    </row>
    <row r="19" spans="1:9" s="20" customFormat="1" ht="17" customHeight="1">
      <c r="A19" s="45"/>
      <c r="B19" s="29" t="s">
        <v>192</v>
      </c>
      <c r="C19" s="67" t="str">
        <f t="shared" ref="C19:H19" si="3">"# " &amp; VALUE(RIGHT(B19,3)+1)</f>
        <v># 299</v>
      </c>
      <c r="D19" s="67" t="str">
        <f t="shared" si="3"/>
        <v># 300</v>
      </c>
      <c r="E19" s="67" t="str">
        <f t="shared" si="3"/>
        <v># 301</v>
      </c>
      <c r="F19" s="67" t="str">
        <f t="shared" si="3"/>
        <v># 302</v>
      </c>
      <c r="G19" s="67" t="str">
        <f t="shared" si="3"/>
        <v># 303</v>
      </c>
      <c r="H19" s="68" t="str">
        <f t="shared" si="3"/>
        <v># 304</v>
      </c>
      <c r="I19" s="66" t="s">
        <v>36</v>
      </c>
    </row>
    <row r="20" spans="1:9" s="20" customFormat="1" ht="17" customHeight="1">
      <c r="A20" s="45"/>
      <c r="B20" s="64" t="s">
        <v>17</v>
      </c>
      <c r="C20" s="36"/>
      <c r="D20" s="36"/>
      <c r="E20" s="36" t="s">
        <v>53</v>
      </c>
      <c r="F20" s="36"/>
      <c r="G20" s="798" t="s">
        <v>193</v>
      </c>
      <c r="H20" s="815"/>
      <c r="I20" s="66"/>
    </row>
    <row r="21" spans="1:9" ht="17" customHeight="1">
      <c r="A21" s="69" t="s">
        <v>2</v>
      </c>
      <c r="B21" s="439" t="s">
        <v>392</v>
      </c>
      <c r="C21" s="508" t="s">
        <v>414</v>
      </c>
      <c r="D21" s="508" t="s">
        <v>415</v>
      </c>
      <c r="E21" s="508" t="s">
        <v>416</v>
      </c>
      <c r="F21" s="508" t="s">
        <v>417</v>
      </c>
      <c r="G21" s="219" t="s">
        <v>194</v>
      </c>
      <c r="H21" s="68" t="str">
        <f>"# " &amp; VALUE(RIGHT(G21,2)+1)</f>
        <v># 16</v>
      </c>
      <c r="I21" s="56" t="s">
        <v>2</v>
      </c>
    </row>
    <row r="22" spans="1:9" ht="17" customHeight="1">
      <c r="A22" s="70"/>
      <c r="B22" s="242" t="s">
        <v>34</v>
      </c>
      <c r="C22" s="243"/>
      <c r="D22" s="243"/>
      <c r="E22" s="243" t="s">
        <v>117</v>
      </c>
      <c r="F22" s="243"/>
      <c r="G22" s="235"/>
      <c r="H22" s="244"/>
      <c r="I22" s="72"/>
    </row>
    <row r="23" spans="1:9" s="20" customFormat="1" ht="17" customHeight="1" thickBot="1">
      <c r="A23" s="11" t="s">
        <v>4</v>
      </c>
      <c r="B23" s="239" t="s">
        <v>195</v>
      </c>
      <c r="C23" s="243" t="str">
        <f t="shared" ref="C23:H23" si="4">"# " &amp; VALUE(RIGHT(B23,4)+1)</f>
        <v># 1217</v>
      </c>
      <c r="D23" s="240" t="str">
        <f t="shared" si="4"/>
        <v># 1218</v>
      </c>
      <c r="E23" s="240" t="str">
        <f t="shared" si="4"/>
        <v># 1219</v>
      </c>
      <c r="F23" s="243" t="str">
        <f t="shared" si="4"/>
        <v># 1220</v>
      </c>
      <c r="G23" s="243" t="str">
        <f t="shared" si="4"/>
        <v># 1221</v>
      </c>
      <c r="H23" s="245" t="str">
        <f t="shared" si="4"/>
        <v># 1222</v>
      </c>
      <c r="I23" s="42" t="s">
        <v>4</v>
      </c>
    </row>
    <row r="24" spans="1:9" ht="17" customHeight="1">
      <c r="A24" s="21"/>
      <c r="B24" s="64" t="s">
        <v>17</v>
      </c>
      <c r="C24" s="73"/>
      <c r="D24" s="36" t="str">
        <f>D91</f>
        <v>在家宴客50道菜 50 Delicacies For Guests (12 EPI)</v>
      </c>
      <c r="E24" s="36"/>
      <c r="F24" s="74"/>
      <c r="G24" s="35">
        <v>800311512</v>
      </c>
      <c r="H24" s="75"/>
      <c r="I24" s="27"/>
    </row>
    <row r="25" spans="1:9" ht="17" customHeight="1">
      <c r="A25" s="76" t="s">
        <v>2</v>
      </c>
      <c r="B25" s="31" t="s">
        <v>86</v>
      </c>
      <c r="C25" s="67" t="str">
        <f>B92</f>
        <v># 8</v>
      </c>
      <c r="D25" s="67" t="str">
        <f>"# " &amp; VALUE(RIGHT(C25,2)+1)</f>
        <v># 9</v>
      </c>
      <c r="E25" s="67" t="str">
        <f>"# " &amp; VALUE(RIGHT(D25,2)+1)</f>
        <v># 10</v>
      </c>
      <c r="F25" s="77" t="str">
        <f>"# " &amp; VALUE(RIGHT(E25,2)+1)</f>
        <v># 11</v>
      </c>
      <c r="G25" s="203"/>
      <c r="H25" s="79"/>
      <c r="I25" s="56" t="s">
        <v>2</v>
      </c>
    </row>
    <row r="26" spans="1:9" ht="17" customHeight="1">
      <c r="A26" s="80"/>
      <c r="B26" s="81" t="s">
        <v>17</v>
      </c>
      <c r="C26" s="82" t="s">
        <v>17</v>
      </c>
      <c r="D26" s="83" t="s">
        <v>17</v>
      </c>
      <c r="E26" s="83" t="s">
        <v>17</v>
      </c>
      <c r="F26" s="83" t="s">
        <v>17</v>
      </c>
      <c r="G26" s="796" t="s">
        <v>96</v>
      </c>
      <c r="H26" s="800"/>
      <c r="I26" s="72"/>
    </row>
    <row r="27" spans="1:9" ht="17" customHeight="1" thickBot="1">
      <c r="A27" s="84"/>
      <c r="B27" s="85" t="str">
        <f>LEFT($H$36,5) &amp; " # " &amp; VALUE(RIGHT($H$36,3)-1)</f>
        <v>新聞掏寶  # 232</v>
      </c>
      <c r="C27" s="207" t="str">
        <f>B72</f>
        <v>玲玲友情報 # 53</v>
      </c>
      <c r="D27" s="203" t="str">
        <f>C72</f>
        <v>解風福岡 #3</v>
      </c>
      <c r="E27" s="203" t="str">
        <f>D103</f>
        <v>玲玲友情報 # 54</v>
      </c>
      <c r="F27" s="203" t="str">
        <f>E99</f>
        <v>解風福岡 #4</v>
      </c>
      <c r="G27" s="801" t="s">
        <v>97</v>
      </c>
      <c r="H27" s="802"/>
      <c r="I27" s="72"/>
    </row>
    <row r="28" spans="1:9" s="20" customFormat="1" ht="17" customHeight="1" thickBot="1">
      <c r="A28" s="11" t="s">
        <v>5</v>
      </c>
      <c r="B28" s="88"/>
      <c r="C28" s="207"/>
      <c r="D28" s="31"/>
      <c r="E28" s="31"/>
      <c r="F28" s="31"/>
      <c r="G28" s="203" t="s">
        <v>196</v>
      </c>
      <c r="H28" s="206" t="s">
        <v>197</v>
      </c>
      <c r="I28" s="66" t="s">
        <v>5</v>
      </c>
    </row>
    <row r="29" spans="1:9" ht="17" customHeight="1">
      <c r="A29" s="89"/>
      <c r="B29" s="64" t="s">
        <v>17</v>
      </c>
      <c r="C29" s="36"/>
      <c r="D29" s="37"/>
      <c r="E29" s="37"/>
      <c r="F29" s="37"/>
      <c r="G29" s="211"/>
      <c r="H29" s="49"/>
      <c r="I29" s="50"/>
    </row>
    <row r="30" spans="1:9" ht="17" customHeight="1">
      <c r="A30" s="76" t="s">
        <v>2</v>
      </c>
      <c r="B30" s="54"/>
      <c r="C30" s="204"/>
      <c r="D30" s="204" t="str">
        <f>D80</f>
        <v>奔跑吧！勇敢的女人們 Battle Of Marriage (20 EPI)</v>
      </c>
      <c r="E30" s="204"/>
      <c r="F30" s="204"/>
      <c r="G30" s="205"/>
      <c r="H30" s="206"/>
      <c r="I30" s="56" t="s">
        <v>2</v>
      </c>
    </row>
    <row r="31" spans="1:9" ht="17" customHeight="1">
      <c r="A31" s="70"/>
      <c r="B31" s="204" t="s">
        <v>198</v>
      </c>
      <c r="C31" s="204" t="str">
        <f>"# " &amp; VALUE(RIGHT(C81,2)-1)</f>
        <v># 11</v>
      </c>
      <c r="D31" s="204" t="str">
        <f>"# " &amp; VALUE(RIGHT(D81,2)-1)</f>
        <v># 12</v>
      </c>
      <c r="E31" s="204" t="str">
        <f>"# " &amp; VALUE(RIGHT(E81,2)-1)</f>
        <v># 13</v>
      </c>
      <c r="F31" s="204" t="str">
        <f>E81</f>
        <v># 14</v>
      </c>
      <c r="G31" s="203"/>
      <c r="H31" s="206"/>
      <c r="I31" s="72"/>
    </row>
    <row r="32" spans="1:9" s="20" customFormat="1" ht="17" customHeight="1" thickBot="1">
      <c r="A32" s="11" t="s">
        <v>6</v>
      </c>
      <c r="B32" s="67"/>
      <c r="C32" s="67"/>
      <c r="D32" s="67"/>
      <c r="E32" s="67"/>
      <c r="F32" s="67"/>
      <c r="G32" s="91" t="s">
        <v>24</v>
      </c>
      <c r="H32" s="62"/>
      <c r="I32" s="42" t="s">
        <v>6</v>
      </c>
    </row>
    <row r="33" spans="1:9" ht="17" customHeight="1">
      <c r="A33" s="89"/>
      <c r="B33" s="803" t="s">
        <v>199</v>
      </c>
      <c r="C33" s="804"/>
      <c r="D33" s="6"/>
      <c r="E33" s="54" t="s">
        <v>173</v>
      </c>
      <c r="F33" s="6"/>
      <c r="G33" s="6"/>
      <c r="H33" s="71"/>
      <c r="I33" s="72"/>
    </row>
    <row r="34" spans="1:9" ht="17" customHeight="1">
      <c r="A34" s="76" t="s">
        <v>2</v>
      </c>
      <c r="B34" s="31" t="s">
        <v>88</v>
      </c>
      <c r="C34" s="77" t="s">
        <v>200</v>
      </c>
      <c r="D34" s="67" t="str">
        <f t="shared" ref="D34:H34" si="5">D9</f>
        <v># 14</v>
      </c>
      <c r="E34" s="67" t="str">
        <f t="shared" si="5"/>
        <v># 15</v>
      </c>
      <c r="F34" s="67" t="str">
        <f t="shared" si="5"/>
        <v># 16</v>
      </c>
      <c r="G34" s="204" t="str">
        <f t="shared" si="5"/>
        <v># 17</v>
      </c>
      <c r="H34" s="68" t="str">
        <f t="shared" si="5"/>
        <v># 18</v>
      </c>
      <c r="I34" s="56" t="s">
        <v>2</v>
      </c>
    </row>
    <row r="35" spans="1:9" ht="17" customHeight="1">
      <c r="A35" s="70"/>
      <c r="B35" s="73" t="s">
        <v>17</v>
      </c>
      <c r="C35" s="74"/>
      <c r="D35" s="73"/>
      <c r="E35" s="73"/>
      <c r="F35" s="123"/>
      <c r="G35" s="209" t="s">
        <v>20</v>
      </c>
      <c r="H35" s="95" t="s">
        <v>27</v>
      </c>
      <c r="I35" s="96"/>
    </row>
    <row r="36" spans="1:9" ht="17" customHeight="1">
      <c r="A36" s="70"/>
      <c r="B36" s="805" t="s">
        <v>201</v>
      </c>
      <c r="C36" s="786"/>
      <c r="D36" s="337" t="s">
        <v>202</v>
      </c>
      <c r="E36" s="6"/>
      <c r="F36" s="170"/>
      <c r="G36" s="338" t="s">
        <v>203</v>
      </c>
      <c r="H36" s="98" t="s">
        <v>204</v>
      </c>
      <c r="I36" s="96"/>
    </row>
    <row r="37" spans="1:9" s="20" customFormat="1" ht="17" customHeight="1" thickBot="1">
      <c r="A37" s="11" t="s">
        <v>7</v>
      </c>
      <c r="B37" s="31" t="s">
        <v>88</v>
      </c>
      <c r="C37" s="77" t="s">
        <v>200</v>
      </c>
      <c r="D37" s="67" t="str">
        <f>"# " &amp; VALUE(RIGHT(D63,2)-1)</f>
        <v># 11</v>
      </c>
      <c r="E37" s="67" t="str">
        <f>"# " &amp; VALUE(RIGHT(E63,2)-1)</f>
        <v># 12</v>
      </c>
      <c r="F37" s="77" t="str">
        <f>"# " &amp; VALUE(RIGHT(F63,2)-1)</f>
        <v># 13</v>
      </c>
      <c r="G37" s="207"/>
      <c r="H37" s="68" t="s">
        <v>28</v>
      </c>
      <c r="I37" s="14" t="s">
        <v>7</v>
      </c>
    </row>
    <row r="38" spans="1:9" s="20" customFormat="1" ht="17" customHeight="1" thickBot="1">
      <c r="A38" s="15"/>
      <c r="B38" s="339" t="s">
        <v>17</v>
      </c>
      <c r="C38" s="67"/>
      <c r="D38" s="340" t="s">
        <v>82</v>
      </c>
      <c r="E38" s="67"/>
      <c r="F38" s="108">
        <v>1305</v>
      </c>
      <c r="G38" s="74" t="s">
        <v>38</v>
      </c>
      <c r="H38" s="103" t="s">
        <v>71</v>
      </c>
      <c r="I38" s="19"/>
    </row>
    <row r="39" spans="1:9" ht="17" customHeight="1">
      <c r="A39" s="89"/>
      <c r="B39" s="73" t="s">
        <v>17</v>
      </c>
      <c r="C39" s="37"/>
      <c r="D39" s="37"/>
      <c r="E39" s="37" t="s">
        <v>117</v>
      </c>
      <c r="F39" s="212"/>
      <c r="G39" s="105" t="s">
        <v>205</v>
      </c>
      <c r="H39" s="106"/>
      <c r="I39" s="107"/>
    </row>
    <row r="40" spans="1:9" ht="17" customHeight="1">
      <c r="A40" s="70"/>
      <c r="B40" s="204" t="str">
        <f>B23</f>
        <v># 1216</v>
      </c>
      <c r="C40" s="204" t="str">
        <f t="shared" ref="C40:F40" si="6">"# " &amp; VALUE(RIGHT(B40,4)+1)</f>
        <v># 1217</v>
      </c>
      <c r="D40" s="204" t="str">
        <f t="shared" si="6"/>
        <v># 1218</v>
      </c>
      <c r="E40" s="204" t="str">
        <f t="shared" si="6"/>
        <v># 1219</v>
      </c>
      <c r="F40" s="207" t="str">
        <f t="shared" si="6"/>
        <v># 1220</v>
      </c>
      <c r="G40" s="207" t="s">
        <v>37</v>
      </c>
      <c r="I40" s="96"/>
    </row>
    <row r="41" spans="1:9" ht="17" customHeight="1">
      <c r="A41" s="51" t="s">
        <v>2</v>
      </c>
      <c r="B41" s="67"/>
      <c r="C41" s="67"/>
      <c r="D41" s="67"/>
      <c r="E41" s="67"/>
      <c r="F41" s="108">
        <v>1320</v>
      </c>
      <c r="G41" s="109"/>
      <c r="H41" s="110" t="s">
        <v>206</v>
      </c>
      <c r="I41" s="111" t="s">
        <v>2</v>
      </c>
    </row>
    <row r="42" spans="1:9" ht="17" customHeight="1">
      <c r="A42" s="80"/>
      <c r="B42" s="242" t="s">
        <v>26</v>
      </c>
      <c r="C42" s="281"/>
      <c r="D42" s="297"/>
      <c r="E42" s="235"/>
      <c r="F42" s="235"/>
      <c r="G42" s="331" t="s">
        <v>142</v>
      </c>
      <c r="H42" s="112" t="s">
        <v>70</v>
      </c>
      <c r="I42" s="96"/>
    </row>
    <row r="43" spans="1:9" ht="17" customHeight="1" thickBot="1">
      <c r="A43" s="70"/>
      <c r="B43" s="273"/>
      <c r="C43" s="243"/>
      <c r="D43" s="243" t="s">
        <v>207</v>
      </c>
      <c r="E43" s="243"/>
      <c r="F43" s="329"/>
      <c r="G43" s="263" t="s">
        <v>208</v>
      </c>
      <c r="H43" s="112"/>
      <c r="I43" s="96"/>
    </row>
    <row r="44" spans="1:9" s="20" customFormat="1" ht="17" customHeight="1" thickBot="1">
      <c r="A44" s="113" t="s">
        <v>8</v>
      </c>
      <c r="B44" s="273" t="s">
        <v>209</v>
      </c>
      <c r="C44" s="243" t="str">
        <f>"# " &amp; VALUE(RIGHT(B44,4)+1)</f>
        <v># 1632</v>
      </c>
      <c r="D44" s="243" t="str">
        <f>"# " &amp; VALUE(RIGHT(C44,4)+1)</f>
        <v># 1633</v>
      </c>
      <c r="E44" s="243" t="str">
        <f>"# " &amp; VALUE(RIGHT(D44,4)+1)</f>
        <v># 1634</v>
      </c>
      <c r="F44" s="243" t="str">
        <f>"# " &amp; VALUE(RIGHT(E44,4)+1)</f>
        <v># 1635</v>
      </c>
      <c r="G44" s="314" t="s">
        <v>21</v>
      </c>
      <c r="H44" s="114"/>
      <c r="I44" s="14" t="s">
        <v>8</v>
      </c>
    </row>
    <row r="45" spans="1:9" ht="17" customHeight="1">
      <c r="A45" s="115"/>
      <c r="B45" s="273"/>
      <c r="C45" s="243"/>
      <c r="D45" s="243"/>
      <c r="E45" s="243"/>
      <c r="F45" s="330">
        <v>1410</v>
      </c>
      <c r="G45" s="752" t="s">
        <v>556</v>
      </c>
      <c r="H45" s="754"/>
      <c r="I45" s="117"/>
    </row>
    <row r="46" spans="1:9" ht="17" customHeight="1">
      <c r="A46" s="118"/>
      <c r="B46" s="64" t="s">
        <v>17</v>
      </c>
      <c r="C46" s="36"/>
      <c r="D46" s="36" t="str">
        <f>E76</f>
        <v xml:space="preserve">愛．回家之開心速遞  Lo And Behold </v>
      </c>
      <c r="E46" s="37"/>
      <c r="F46" s="74"/>
      <c r="G46" s="751" t="s">
        <v>557</v>
      </c>
      <c r="H46" s="750" t="s">
        <v>558</v>
      </c>
      <c r="I46" s="119"/>
    </row>
    <row r="47" spans="1:9" ht="17" customHeight="1">
      <c r="A47" s="120" t="s">
        <v>2</v>
      </c>
      <c r="B47" s="783" t="s">
        <v>392</v>
      </c>
      <c r="C47" s="784" t="s">
        <v>414</v>
      </c>
      <c r="D47" s="784" t="s">
        <v>415</v>
      </c>
      <c r="E47" s="784" t="s">
        <v>416</v>
      </c>
      <c r="F47" s="784" t="s">
        <v>417</v>
      </c>
      <c r="G47" s="753"/>
      <c r="H47" s="749"/>
      <c r="I47" s="121" t="s">
        <v>2</v>
      </c>
    </row>
    <row r="48" spans="1:9" ht="17" customHeight="1">
      <c r="A48" s="122"/>
      <c r="B48" s="73" t="s">
        <v>17</v>
      </c>
      <c r="C48" s="37"/>
      <c r="D48" s="73"/>
      <c r="E48" s="73"/>
      <c r="F48" s="123"/>
      <c r="G48" s="116" t="s">
        <v>76</v>
      </c>
      <c r="H48" s="75" t="s">
        <v>17</v>
      </c>
      <c r="I48" s="124"/>
    </row>
    <row r="49" spans="1:9" ht="17" customHeight="1">
      <c r="A49" s="122"/>
      <c r="B49" s="204"/>
      <c r="C49" s="6"/>
      <c r="D49" s="795" t="s">
        <v>210</v>
      </c>
      <c r="E49" s="795"/>
      <c r="G49" s="125"/>
      <c r="H49" s="341" t="s">
        <v>211</v>
      </c>
      <c r="I49" s="124"/>
    </row>
    <row r="50" spans="1:9" s="20" customFormat="1" ht="17" customHeight="1" thickBot="1">
      <c r="A50" s="126">
        <v>1500</v>
      </c>
      <c r="B50" s="204" t="str">
        <f>"# " &amp; VALUE(RIGHT(B87,2)-1)</f>
        <v># 28</v>
      </c>
      <c r="C50" s="204" t="str">
        <f>"# " &amp; VALUE(RIGHT(C87,2)-1)</f>
        <v># 29</v>
      </c>
      <c r="D50" s="204" t="str">
        <f>C87</f>
        <v># 30</v>
      </c>
      <c r="E50" s="204" t="str">
        <f>D87</f>
        <v># 31</v>
      </c>
      <c r="F50" s="207" t="str">
        <f>E87</f>
        <v># 32</v>
      </c>
      <c r="G50" s="99"/>
      <c r="H50" s="342"/>
      <c r="I50" s="127">
        <v>1500</v>
      </c>
    </row>
    <row r="51" spans="1:9" ht="17" customHeight="1">
      <c r="A51" s="128"/>
      <c r="B51" s="204"/>
      <c r="F51" s="129"/>
      <c r="G51" s="130"/>
      <c r="H51" s="131" t="s">
        <v>83</v>
      </c>
      <c r="I51" s="132"/>
    </row>
    <row r="52" spans="1:9" ht="17" customHeight="1">
      <c r="A52" s="133">
        <v>30</v>
      </c>
      <c r="B52" s="60"/>
      <c r="C52" s="204"/>
      <c r="D52" s="67"/>
      <c r="E52" s="67"/>
      <c r="F52" s="108">
        <v>1530</v>
      </c>
      <c r="G52" s="343" t="s">
        <v>212</v>
      </c>
      <c r="H52" s="135" t="s">
        <v>213</v>
      </c>
      <c r="I52" s="121" t="s">
        <v>2</v>
      </c>
    </row>
    <row r="53" spans="1:9" ht="17" customHeight="1">
      <c r="A53" s="122"/>
      <c r="B53" s="73" t="s">
        <v>17</v>
      </c>
      <c r="C53" s="73"/>
      <c r="D53" s="73" t="str">
        <f>D24</f>
        <v>在家宴客50道菜 50 Delicacies For Guests (12 EPI)</v>
      </c>
      <c r="E53" s="73"/>
      <c r="F53" s="209"/>
      <c r="G53" s="130" t="s">
        <v>76</v>
      </c>
      <c r="H53" s="137" t="s">
        <v>84</v>
      </c>
      <c r="I53" s="119"/>
    </row>
    <row r="54" spans="1:9" ht="17" customHeight="1">
      <c r="A54" s="122"/>
      <c r="B54" s="204" t="str">
        <f>B25</f>
        <v># 7</v>
      </c>
      <c r="C54" s="204" t="str">
        <f>C25</f>
        <v># 8</v>
      </c>
      <c r="D54" s="204" t="str">
        <f>"# " &amp; VALUE(RIGHT(C54,2)+1)</f>
        <v># 9</v>
      </c>
      <c r="E54" s="204" t="str">
        <f>"# " &amp; VALUE(RIGHT(D54,2)+1)</f>
        <v># 10</v>
      </c>
      <c r="F54" s="207" t="str">
        <f>"# " &amp; VALUE(RIGHT(E54,2)+1)</f>
        <v># 11</v>
      </c>
      <c r="G54" s="138"/>
      <c r="H54" s="344"/>
      <c r="I54" s="119"/>
    </row>
    <row r="55" spans="1:9" s="20" customFormat="1" ht="17" customHeight="1" thickBot="1">
      <c r="A55" s="126">
        <v>1600</v>
      </c>
      <c r="B55" s="67"/>
      <c r="C55" s="67"/>
      <c r="D55" s="67"/>
      <c r="E55" s="67"/>
      <c r="F55" s="77"/>
      <c r="G55" s="345"/>
      <c r="H55" s="346" t="s">
        <v>214</v>
      </c>
      <c r="I55" s="139">
        <v>1600</v>
      </c>
    </row>
    <row r="56" spans="1:9" ht="17" customHeight="1">
      <c r="A56" s="21"/>
      <c r="B56" s="140" t="s">
        <v>41</v>
      </c>
      <c r="C56" s="83" t="s">
        <v>85</v>
      </c>
      <c r="D56" s="123"/>
      <c r="E56" s="73" t="s">
        <v>42</v>
      </c>
      <c r="F56" s="116" t="s">
        <v>101</v>
      </c>
      <c r="G56" s="116" t="s">
        <v>17</v>
      </c>
      <c r="H56" s="347" t="s">
        <v>23</v>
      </c>
      <c r="I56" s="141"/>
    </row>
    <row r="57" spans="1:9" ht="17" customHeight="1">
      <c r="A57" s="43"/>
      <c r="B57" s="142" t="s">
        <v>215</v>
      </c>
      <c r="C57" s="796" t="s">
        <v>216</v>
      </c>
      <c r="D57" s="797"/>
      <c r="E57" s="6" t="s">
        <v>217</v>
      </c>
      <c r="F57" s="97" t="s">
        <v>218</v>
      </c>
      <c r="G57" s="125"/>
      <c r="H57" s="149" t="s">
        <v>219</v>
      </c>
      <c r="I57" s="124"/>
    </row>
    <row r="58" spans="1:9" ht="16.75" customHeight="1">
      <c r="A58" s="28">
        <v>30</v>
      </c>
      <c r="B58" s="29" t="s">
        <v>100</v>
      </c>
      <c r="C58" s="31" t="s">
        <v>198</v>
      </c>
      <c r="D58" s="77" t="str">
        <f>"# " &amp; VALUE(RIGHT(C58,2)+1)</f>
        <v># 11</v>
      </c>
      <c r="E58" s="204" t="s">
        <v>132</v>
      </c>
      <c r="F58" s="99" t="s">
        <v>88</v>
      </c>
      <c r="G58" s="99"/>
      <c r="H58" s="137"/>
      <c r="I58" s="143">
        <v>30</v>
      </c>
    </row>
    <row r="59" spans="1:9" ht="17" customHeight="1">
      <c r="A59" s="43"/>
      <c r="B59" s="144" t="s">
        <v>20</v>
      </c>
      <c r="C59" s="6" t="s">
        <v>220</v>
      </c>
      <c r="D59" s="6"/>
      <c r="E59" s="817" t="s">
        <v>418</v>
      </c>
      <c r="F59" s="818"/>
      <c r="G59" s="130"/>
      <c r="H59" s="347" t="s">
        <v>23</v>
      </c>
      <c r="I59" s="124"/>
    </row>
    <row r="60" spans="1:9" s="20" customFormat="1" ht="17" customHeight="1" thickBot="1">
      <c r="A60" s="160">
        <v>1700</v>
      </c>
      <c r="B60" s="149" t="s">
        <v>138</v>
      </c>
      <c r="C60" s="348" t="s">
        <v>194</v>
      </c>
      <c r="D60" s="204" t="str">
        <f>"# " &amp; VALUE(RIGHT(C60,2)+1)</f>
        <v># 16</v>
      </c>
      <c r="E60" s="505" t="s">
        <v>419</v>
      </c>
      <c r="F60" s="504" t="s">
        <v>420</v>
      </c>
      <c r="G60" s="134" t="s">
        <v>221</v>
      </c>
      <c r="H60" s="343" t="s">
        <v>222</v>
      </c>
      <c r="I60" s="139">
        <v>1700</v>
      </c>
    </row>
    <row r="61" spans="1:9" ht="17" customHeight="1">
      <c r="A61" s="349"/>
      <c r="B61" s="36" t="s">
        <v>39</v>
      </c>
      <c r="C61" s="350"/>
      <c r="D61" s="73"/>
      <c r="E61" s="73"/>
      <c r="F61" s="123"/>
      <c r="G61" s="130"/>
      <c r="H61" s="347" t="s">
        <v>23</v>
      </c>
      <c r="I61" s="141"/>
    </row>
    <row r="62" spans="1:9" ht="17" customHeight="1">
      <c r="A62" s="122"/>
      <c r="B62" s="82"/>
      <c r="C62" s="204"/>
      <c r="D62" s="337" t="s">
        <v>202</v>
      </c>
      <c r="E62" s="6"/>
      <c r="F62" s="170"/>
      <c r="G62" s="125"/>
      <c r="H62" s="105" t="s">
        <v>223</v>
      </c>
      <c r="I62" s="124"/>
    </row>
    <row r="63" spans="1:9" ht="17" customHeight="1">
      <c r="A63" s="133">
        <v>30</v>
      </c>
      <c r="B63" s="67" t="s">
        <v>198</v>
      </c>
      <c r="C63" s="67" t="s">
        <v>224</v>
      </c>
      <c r="D63" s="67" t="s">
        <v>225</v>
      </c>
      <c r="E63" s="67" t="s">
        <v>226</v>
      </c>
      <c r="F63" s="67" t="s">
        <v>227</v>
      </c>
      <c r="G63" s="125"/>
      <c r="H63" s="351"/>
      <c r="I63" s="143">
        <v>30</v>
      </c>
    </row>
    <row r="64" spans="1:9" ht="17" customHeight="1">
      <c r="A64" s="352"/>
      <c r="B64" s="82" t="s">
        <v>91</v>
      </c>
      <c r="C64" s="82"/>
      <c r="D64" s="82"/>
      <c r="E64" s="82"/>
      <c r="F64" s="93"/>
      <c r="G64" s="99"/>
      <c r="H64" s="255" t="s">
        <v>89</v>
      </c>
      <c r="I64" s="124"/>
    </row>
    <row r="65" spans="1:9" ht="17" customHeight="1">
      <c r="A65" s="122"/>
      <c r="B65" s="82"/>
      <c r="C65" s="82"/>
      <c r="D65" s="151" t="s">
        <v>92</v>
      </c>
      <c r="E65" s="151"/>
      <c r="F65" s="152"/>
      <c r="G65" s="130"/>
      <c r="H65" s="272" t="s">
        <v>228</v>
      </c>
      <c r="I65" s="124"/>
    </row>
    <row r="66" spans="1:9" s="20" customFormat="1" ht="17" customHeight="1" thickBot="1">
      <c r="A66" s="126">
        <v>1800</v>
      </c>
      <c r="B66" s="204" t="s">
        <v>124</v>
      </c>
      <c r="C66" s="204" t="str">
        <f>"# " &amp; VALUE(RIGHT(B66,2)+1)</f>
        <v># 14</v>
      </c>
      <c r="D66" s="204" t="str">
        <f>"# " &amp; VALUE(RIGHT(C66,2)+1)</f>
        <v># 15</v>
      </c>
      <c r="E66" s="204" t="str">
        <f>"# " &amp; VALUE(RIGHT(D66,2)+1)</f>
        <v># 16</v>
      </c>
      <c r="F66" s="207" t="str">
        <f>"# " &amp; VALUE(RIGHT(E66,2)+1)</f>
        <v># 17</v>
      </c>
      <c r="G66" s="755" t="s">
        <v>413</v>
      </c>
      <c r="H66" s="243" t="s">
        <v>103</v>
      </c>
      <c r="I66" s="139">
        <v>1800</v>
      </c>
    </row>
    <row r="67" spans="1:9" ht="17" customHeight="1">
      <c r="A67" s="122"/>
      <c r="B67" s="204"/>
      <c r="C67" s="204"/>
      <c r="D67" s="204"/>
      <c r="E67" s="204"/>
      <c r="F67" s="207"/>
      <c r="G67" s="819" t="s">
        <v>559</v>
      </c>
      <c r="H67" s="820"/>
      <c r="I67" s="39"/>
    </row>
    <row r="68" spans="1:9" ht="17" customHeight="1" thickBot="1">
      <c r="A68" s="133">
        <v>30</v>
      </c>
      <c r="B68" s="353"/>
      <c r="C68" s="41"/>
      <c r="D68" s="41"/>
      <c r="E68" s="41"/>
      <c r="F68" s="154"/>
      <c r="G68" s="748" t="s">
        <v>309</v>
      </c>
      <c r="H68" s="747" t="s">
        <v>287</v>
      </c>
      <c r="I68" s="33">
        <v>30</v>
      </c>
    </row>
    <row r="69" spans="1:9" ht="17" customHeight="1">
      <c r="A69" s="122"/>
      <c r="B69" s="816" t="s">
        <v>229</v>
      </c>
      <c r="C69" s="790"/>
      <c r="D69" s="790"/>
      <c r="E69" s="790"/>
      <c r="F69" s="791"/>
      <c r="G69" s="809" t="s">
        <v>230</v>
      </c>
      <c r="H69" s="810"/>
      <c r="I69" s="39"/>
    </row>
    <row r="70" spans="1:9" s="20" customFormat="1" ht="12.65" customHeight="1" thickBot="1">
      <c r="A70" s="126">
        <v>1900</v>
      </c>
      <c r="B70" s="251"/>
      <c r="C70" s="251"/>
      <c r="D70" s="251"/>
      <c r="E70" s="251"/>
      <c r="F70" s="231">
        <v>1905</v>
      </c>
      <c r="G70" s="250"/>
      <c r="H70" s="252"/>
      <c r="I70" s="155">
        <v>1900</v>
      </c>
    </row>
    <row r="71" spans="1:9" s="20" customFormat="1" ht="17" customHeight="1">
      <c r="A71" s="160"/>
      <c r="B71" s="253" t="s">
        <v>31</v>
      </c>
      <c r="C71" s="254" t="s">
        <v>149</v>
      </c>
      <c r="D71" s="851" t="s">
        <v>17</v>
      </c>
      <c r="E71" s="850"/>
      <c r="F71" s="257" t="s">
        <v>25</v>
      </c>
      <c r="G71" s="258" t="s">
        <v>90</v>
      </c>
      <c r="H71" s="259" t="s">
        <v>90</v>
      </c>
      <c r="I71" s="159"/>
    </row>
    <row r="72" spans="1:9" s="20" customFormat="1" ht="17" customHeight="1">
      <c r="A72" s="160"/>
      <c r="B72" s="260" t="s">
        <v>231</v>
      </c>
      <c r="C72" s="261" t="s">
        <v>232</v>
      </c>
      <c r="D72" s="852" t="s">
        <v>233</v>
      </c>
      <c r="E72" s="849"/>
      <c r="F72" s="262" t="s">
        <v>234</v>
      </c>
      <c r="G72" s="263" t="s">
        <v>235</v>
      </c>
      <c r="H72" s="264" t="s">
        <v>236</v>
      </c>
      <c r="I72" s="161"/>
    </row>
    <row r="73" spans="1:9" s="20" customFormat="1" ht="17" customHeight="1">
      <c r="A73" s="43">
        <v>30</v>
      </c>
      <c r="B73" s="265" t="s">
        <v>30</v>
      </c>
      <c r="C73" s="266" t="s">
        <v>148</v>
      </c>
      <c r="D73" s="848" t="s">
        <v>288</v>
      </c>
      <c r="E73" s="847" t="s">
        <v>277</v>
      </c>
      <c r="F73" s="269" t="s">
        <v>237</v>
      </c>
      <c r="G73" s="270" t="s">
        <v>104</v>
      </c>
      <c r="H73" s="271" t="s">
        <v>238</v>
      </c>
      <c r="I73" s="39">
        <v>30</v>
      </c>
    </row>
    <row r="74" spans="1:9" ht="17" customHeight="1">
      <c r="A74" s="162"/>
      <c r="B74" s="234" t="s">
        <v>118</v>
      </c>
      <c r="C74" s="235"/>
      <c r="D74" s="812" t="s">
        <v>201</v>
      </c>
      <c r="E74" s="814"/>
      <c r="F74" s="235"/>
      <c r="G74" s="360" t="s">
        <v>173</v>
      </c>
      <c r="H74" s="235"/>
      <c r="I74" s="163"/>
    </row>
    <row r="75" spans="1:9" s="20" customFormat="1" ht="17" customHeight="1" thickBot="1">
      <c r="A75" s="160">
        <v>2000</v>
      </c>
      <c r="B75" s="273" t="s">
        <v>124</v>
      </c>
      <c r="C75" s="240" t="str">
        <f t="shared" ref="C75:H75" si="7">"# " &amp; VALUE(RIGHT(B75,2)+1)</f>
        <v># 14</v>
      </c>
      <c r="D75" s="267" t="s">
        <v>88</v>
      </c>
      <c r="E75" s="268" t="s">
        <v>200</v>
      </c>
      <c r="F75" s="240" t="str">
        <f>"# " &amp; VALUE(RIGHT(C75,2)+3)</f>
        <v># 17</v>
      </c>
      <c r="G75" s="240" t="str">
        <f t="shared" si="7"/>
        <v># 18</v>
      </c>
      <c r="H75" s="240" t="str">
        <f t="shared" si="7"/>
        <v># 19</v>
      </c>
      <c r="I75" s="155">
        <v>2000</v>
      </c>
    </row>
    <row r="76" spans="1:9" s="20" customFormat="1" ht="17" customHeight="1">
      <c r="A76" s="156"/>
      <c r="B76" s="234" t="s">
        <v>35</v>
      </c>
      <c r="C76" s="274" t="s">
        <v>22</v>
      </c>
      <c r="D76" s="255"/>
      <c r="E76" s="255" t="s">
        <v>239</v>
      </c>
      <c r="F76" s="237"/>
      <c r="G76" s="361" t="s">
        <v>240</v>
      </c>
      <c r="H76" s="362"/>
      <c r="I76" s="159"/>
    </row>
    <row r="77" spans="1:9" ht="17" customHeight="1">
      <c r="A77" s="43">
        <v>30</v>
      </c>
      <c r="B77" s="509" t="s">
        <v>414</v>
      </c>
      <c r="C77" s="510" t="s">
        <v>415</v>
      </c>
      <c r="D77" s="510" t="s">
        <v>416</v>
      </c>
      <c r="E77" s="510" t="s">
        <v>417</v>
      </c>
      <c r="F77" s="510" t="s">
        <v>421</v>
      </c>
      <c r="G77" s="363" t="s">
        <v>241</v>
      </c>
      <c r="H77" s="364"/>
      <c r="I77" s="33">
        <v>30</v>
      </c>
    </row>
    <row r="78" spans="1:9" ht="17" customHeight="1">
      <c r="A78" s="34"/>
      <c r="B78" s="234" t="s">
        <v>94</v>
      </c>
      <c r="C78" s="255"/>
      <c r="D78" s="237" t="s">
        <v>22</v>
      </c>
      <c r="E78" s="236"/>
      <c r="F78" s="236"/>
      <c r="G78" s="361">
        <v>800649170</v>
      </c>
      <c r="H78" s="365"/>
      <c r="I78" s="164"/>
    </row>
    <row r="79" spans="1:9" ht="17" customHeight="1" thickBot="1">
      <c r="A79" s="43"/>
      <c r="B79" s="242"/>
      <c r="C79" s="281"/>
      <c r="D79" s="243"/>
      <c r="E79" s="243"/>
      <c r="F79" s="243"/>
      <c r="G79" s="282" t="s">
        <v>242</v>
      </c>
      <c r="H79" s="366"/>
      <c r="I79" s="39"/>
    </row>
    <row r="80" spans="1:9" s="20" customFormat="1" ht="17" customHeight="1" thickBot="1">
      <c r="A80" s="166">
        <v>2100</v>
      </c>
      <c r="B80" s="273"/>
      <c r="C80" s="225"/>
      <c r="D80" s="272" t="s">
        <v>243</v>
      </c>
      <c r="E80" s="243"/>
      <c r="F80" s="243"/>
      <c r="G80" s="367" t="s">
        <v>244</v>
      </c>
      <c r="H80" s="364"/>
      <c r="I80" s="155">
        <v>2100</v>
      </c>
    </row>
    <row r="81" spans="1:12" s="20" customFormat="1" ht="17" customHeight="1">
      <c r="A81" s="156"/>
      <c r="B81" s="273" t="s">
        <v>224</v>
      </c>
      <c r="C81" s="243" t="str">
        <f>"# " &amp; VALUE(RIGHT(B81,2)+1)</f>
        <v># 12</v>
      </c>
      <c r="D81" s="243" t="str">
        <f>"# " &amp; VALUE(RIGHT(C81,2)+1)</f>
        <v># 13</v>
      </c>
      <c r="E81" s="243" t="str">
        <f>"# " &amp; VALUE(RIGHT(D81,2)+1)</f>
        <v># 14</v>
      </c>
      <c r="F81" s="243" t="str">
        <f>"# " &amp; VALUE(RIGHT(E81,2)+1)</f>
        <v># 15</v>
      </c>
      <c r="G81" s="274" t="s">
        <v>175</v>
      </c>
      <c r="H81" s="365"/>
      <c r="I81" s="159"/>
    </row>
    <row r="82" spans="1:12" s="20" customFormat="1" ht="17" customHeight="1">
      <c r="A82" s="160"/>
      <c r="B82" s="273"/>
      <c r="C82" s="243"/>
      <c r="D82" s="243"/>
      <c r="E82" s="243"/>
      <c r="F82" s="243"/>
      <c r="G82" s="368" t="s">
        <v>245</v>
      </c>
      <c r="H82" s="369" t="s">
        <v>246</v>
      </c>
      <c r="I82" s="161"/>
    </row>
    <row r="83" spans="1:12" ht="17" customHeight="1">
      <c r="A83" s="28">
        <v>30</v>
      </c>
      <c r="B83" s="239"/>
      <c r="C83" s="240"/>
      <c r="D83" s="243"/>
      <c r="E83" s="240"/>
      <c r="F83" s="240"/>
      <c r="G83" s="370" t="s">
        <v>74</v>
      </c>
      <c r="H83" s="371" t="s">
        <v>247</v>
      </c>
      <c r="I83" s="33">
        <v>30</v>
      </c>
    </row>
    <row r="84" spans="1:12" ht="17" customHeight="1">
      <c r="A84" s="43"/>
      <c r="B84" s="234" t="s">
        <v>75</v>
      </c>
      <c r="C84" s="255"/>
      <c r="D84" s="255"/>
      <c r="E84" s="236"/>
      <c r="F84" s="236"/>
      <c r="G84" s="274" t="s">
        <v>174</v>
      </c>
      <c r="H84" s="244"/>
      <c r="I84" s="39"/>
    </row>
    <row r="85" spans="1:12" ht="17" customHeight="1">
      <c r="A85" s="43"/>
      <c r="B85" s="242"/>
      <c r="C85" s="281"/>
      <c r="D85" s="243"/>
      <c r="E85" s="243"/>
      <c r="F85" s="243"/>
      <c r="G85" s="368" t="s">
        <v>199</v>
      </c>
      <c r="H85" s="334"/>
      <c r="I85" s="39"/>
    </row>
    <row r="86" spans="1:12" s="20" customFormat="1" ht="17" customHeight="1" thickBot="1">
      <c r="A86" s="145">
        <v>2200</v>
      </c>
      <c r="B86" s="287"/>
      <c r="C86" s="235"/>
      <c r="D86" s="272" t="s">
        <v>210</v>
      </c>
      <c r="E86" s="288"/>
      <c r="F86" s="243"/>
      <c r="G86" s="370" t="s">
        <v>74</v>
      </c>
      <c r="H86" s="244"/>
      <c r="I86" s="155">
        <v>2200</v>
      </c>
    </row>
    <row r="87" spans="1:12" s="20" customFormat="1" ht="17" customHeight="1">
      <c r="A87" s="160"/>
      <c r="B87" s="273" t="s">
        <v>248</v>
      </c>
      <c r="C87" s="243" t="str">
        <f>"# " &amp; VALUE(RIGHT(B87,2)+1)</f>
        <v># 30</v>
      </c>
      <c r="D87" s="243" t="str">
        <f>"# " &amp; VALUE(RIGHT(C87,2)+1)</f>
        <v># 31</v>
      </c>
      <c r="E87" s="243" t="str">
        <f>"# " &amp; VALUE(RIGHT(D87,2)+1)</f>
        <v># 32</v>
      </c>
      <c r="F87" s="243" t="str">
        <f>"# " &amp; VALUE(RIGHT(E87,2)+1)</f>
        <v># 33</v>
      </c>
      <c r="G87" s="327" t="s">
        <v>249</v>
      </c>
      <c r="H87" s="334"/>
      <c r="I87" s="159"/>
    </row>
    <row r="88" spans="1:12" s="20" customFormat="1" ht="17" customHeight="1">
      <c r="A88" s="160"/>
      <c r="B88" s="273"/>
      <c r="C88" s="243"/>
      <c r="D88" s="243"/>
      <c r="E88" s="243"/>
      <c r="F88" s="243"/>
      <c r="G88" s="372"/>
      <c r="H88" s="373"/>
      <c r="I88" s="161"/>
    </row>
    <row r="89" spans="1:12" ht="17" customHeight="1">
      <c r="A89" s="28">
        <v>30</v>
      </c>
      <c r="B89" s="239"/>
      <c r="C89" s="240"/>
      <c r="D89" s="240"/>
      <c r="E89" s="240"/>
      <c r="F89" s="294">
        <v>2230</v>
      </c>
      <c r="G89" s="374"/>
      <c r="H89" s="366"/>
      <c r="I89" s="33">
        <v>30</v>
      </c>
    </row>
    <row r="90" spans="1:12" ht="17" customHeight="1">
      <c r="A90" s="34"/>
      <c r="B90" s="242" t="s">
        <v>76</v>
      </c>
      <c r="C90" s="297"/>
      <c r="D90" s="298"/>
      <c r="E90" s="235"/>
      <c r="F90" s="235"/>
      <c r="G90" s="375" t="s">
        <v>250</v>
      </c>
      <c r="H90" s="244"/>
      <c r="I90" s="39"/>
    </row>
    <row r="91" spans="1:12" ht="17" customHeight="1">
      <c r="A91" s="43"/>
      <c r="B91" s="300"/>
      <c r="C91" s="297"/>
      <c r="D91" s="301" t="s">
        <v>134</v>
      </c>
      <c r="E91" s="235"/>
      <c r="F91" s="302"/>
      <c r="G91" s="325" t="s">
        <v>251</v>
      </c>
      <c r="H91" s="244"/>
      <c r="I91" s="39"/>
    </row>
    <row r="92" spans="1:12" ht="17" customHeight="1">
      <c r="A92" s="43"/>
      <c r="B92" s="273" t="s">
        <v>100</v>
      </c>
      <c r="C92" s="243" t="str">
        <f>"# " &amp; VALUE(RIGHT(B92,2)+1)</f>
        <v># 9</v>
      </c>
      <c r="D92" s="243" t="str">
        <f>"# " &amp; VALUE(RIGHT(C92,2)+1)</f>
        <v># 10</v>
      </c>
      <c r="E92" s="243" t="str">
        <f>"# " &amp; VALUE(RIGHT(D92,2)+1)</f>
        <v># 11</v>
      </c>
      <c r="F92" s="243" t="str">
        <f>"# " &amp; VALUE(RIGHT(E92,2)+1)</f>
        <v># 12</v>
      </c>
      <c r="G92" s="376"/>
      <c r="H92" s="245"/>
      <c r="I92" s="39"/>
    </row>
    <row r="93" spans="1:12" ht="17" customHeight="1" thickBot="1">
      <c r="A93" s="145">
        <v>2300</v>
      </c>
      <c r="B93" s="239"/>
      <c r="C93" s="240"/>
      <c r="D93" s="304"/>
      <c r="E93" s="304"/>
      <c r="F93" s="304">
        <v>2305</v>
      </c>
      <c r="G93" s="372"/>
      <c r="H93" s="241"/>
      <c r="I93" s="155">
        <v>2300</v>
      </c>
    </row>
    <row r="94" spans="1:12" s="20" customFormat="1" ht="17" customHeight="1">
      <c r="A94" s="171"/>
      <c r="B94" s="242" t="s">
        <v>32</v>
      </c>
      <c r="C94" s="225"/>
      <c r="D94" s="243"/>
      <c r="E94" s="307"/>
      <c r="F94" s="246">
        <v>800632426</v>
      </c>
      <c r="G94" s="374"/>
      <c r="H94" s="245"/>
      <c r="I94" s="159"/>
    </row>
    <row r="95" spans="1:12" s="20" customFormat="1" ht="17" customHeight="1">
      <c r="A95" s="171"/>
      <c r="B95" s="273"/>
      <c r="C95" s="310" t="s">
        <v>252</v>
      </c>
      <c r="D95" s="288"/>
      <c r="E95" s="311" t="s">
        <v>159</v>
      </c>
      <c r="F95" s="310" t="s">
        <v>252</v>
      </c>
      <c r="G95" s="263"/>
      <c r="H95" s="503" t="s">
        <v>422</v>
      </c>
      <c r="I95" s="161"/>
      <c r="L95" s="172" t="s">
        <v>106</v>
      </c>
    </row>
    <row r="96" spans="1:12" s="20" customFormat="1" ht="17" customHeight="1" thickBot="1">
      <c r="A96" s="173">
        <v>2315</v>
      </c>
      <c r="B96" s="273" t="s">
        <v>253</v>
      </c>
      <c r="C96" s="243" t="str">
        <f>"# " &amp; VALUE(RIGHT(B96,4)+1)</f>
        <v># 3701</v>
      </c>
      <c r="D96" s="243" t="str">
        <f>"# " &amp; VALUE(RIGHT(C96,4)+1)</f>
        <v># 3702</v>
      </c>
      <c r="E96" s="312"/>
      <c r="F96" s="313" t="s">
        <v>254</v>
      </c>
      <c r="G96" s="263"/>
      <c r="H96" s="511" t="s">
        <v>423</v>
      </c>
      <c r="I96" s="174">
        <v>2315</v>
      </c>
      <c r="L96" s="105" t="s">
        <v>255</v>
      </c>
    </row>
    <row r="97" spans="1:12" ht="17" customHeight="1" thickBot="1">
      <c r="A97" s="28">
        <v>30</v>
      </c>
      <c r="B97" s="315"/>
      <c r="C97" s="316"/>
      <c r="D97" s="316"/>
      <c r="E97" s="317" t="s">
        <v>160</v>
      </c>
      <c r="F97" s="316"/>
      <c r="G97" s="377"/>
      <c r="H97" s="318" t="s">
        <v>159</v>
      </c>
      <c r="I97" s="176">
        <v>30</v>
      </c>
      <c r="L97" s="30" t="s">
        <v>105</v>
      </c>
    </row>
    <row r="98" spans="1:12" ht="17" customHeight="1">
      <c r="A98" s="34"/>
      <c r="B98" s="273"/>
      <c r="C98" s="226"/>
      <c r="D98" s="226" t="s">
        <v>135</v>
      </c>
      <c r="E98" s="327" t="s">
        <v>256</v>
      </c>
      <c r="F98" s="226"/>
      <c r="G98" s="361" t="s">
        <v>165</v>
      </c>
      <c r="H98" s="379">
        <v>800641584</v>
      </c>
      <c r="I98" s="39"/>
    </row>
    <row r="99" spans="1:12" ht="17" customHeight="1">
      <c r="A99" s="43"/>
      <c r="B99" s="273"/>
      <c r="C99" s="235"/>
      <c r="D99" s="235"/>
      <c r="E99" s="377" t="s">
        <v>257</v>
      </c>
      <c r="F99" s="235"/>
      <c r="G99" s="378" t="s">
        <v>211</v>
      </c>
      <c r="H99" s="380"/>
      <c r="I99" s="39"/>
    </row>
    <row r="100" spans="1:12" ht="17" customHeight="1" thickBot="1">
      <c r="A100" s="43"/>
      <c r="B100" s="273"/>
      <c r="C100" s="235"/>
      <c r="D100" s="235"/>
      <c r="E100" s="377" t="s">
        <v>258</v>
      </c>
      <c r="F100" s="225">
        <v>2350</v>
      </c>
      <c r="G100" s="325" t="s">
        <v>259</v>
      </c>
      <c r="H100" s="333" t="s">
        <v>260</v>
      </c>
      <c r="I100" s="39"/>
    </row>
    <row r="101" spans="1:12" s="20" customFormat="1" ht="17" customHeight="1" thickBot="1">
      <c r="A101" s="11" t="s">
        <v>9</v>
      </c>
      <c r="B101" s="322"/>
      <c r="C101" s="323"/>
      <c r="D101" s="323" t="s">
        <v>68</v>
      </c>
      <c r="E101" s="314"/>
      <c r="F101" s="323"/>
      <c r="G101" s="314"/>
      <c r="H101" s="334" t="s">
        <v>164</v>
      </c>
      <c r="I101" s="42" t="s">
        <v>9</v>
      </c>
    </row>
    <row r="102" spans="1:12" ht="17" customHeight="1">
      <c r="A102" s="21"/>
      <c r="B102" s="47" t="s">
        <v>17</v>
      </c>
      <c r="C102" s="175"/>
      <c r="D102" s="258" t="s">
        <v>31</v>
      </c>
      <c r="E102" s="175"/>
      <c r="F102" s="175"/>
      <c r="G102" s="331" t="s">
        <v>77</v>
      </c>
      <c r="H102" s="381"/>
      <c r="I102" s="27"/>
    </row>
    <row r="103" spans="1:12" ht="17" customHeight="1">
      <c r="A103" s="43"/>
      <c r="B103" s="82"/>
      <c r="C103" s="337" t="s">
        <v>202</v>
      </c>
      <c r="D103" s="263" t="s">
        <v>261</v>
      </c>
      <c r="E103" s="337" t="s">
        <v>202</v>
      </c>
      <c r="F103" s="170"/>
      <c r="G103" s="263" t="s">
        <v>223</v>
      </c>
      <c r="H103" s="382"/>
      <c r="I103" s="39"/>
    </row>
    <row r="104" spans="1:12" ht="17" customHeight="1">
      <c r="A104" s="28">
        <v>30</v>
      </c>
      <c r="B104" s="67" t="s">
        <v>198</v>
      </c>
      <c r="C104" s="67" t="s">
        <v>224</v>
      </c>
      <c r="D104" s="314" t="s">
        <v>30</v>
      </c>
      <c r="E104" s="67" t="s">
        <v>226</v>
      </c>
      <c r="F104" s="67" t="s">
        <v>227</v>
      </c>
      <c r="G104" s="377" t="s">
        <v>78</v>
      </c>
      <c r="H104" s="383"/>
      <c r="I104" s="33">
        <v>30</v>
      </c>
    </row>
    <row r="105" spans="1:12" ht="17" customHeight="1">
      <c r="A105" s="43"/>
      <c r="B105" s="64" t="s">
        <v>17</v>
      </c>
      <c r="C105" s="36"/>
      <c r="D105" s="73"/>
      <c r="E105" s="73"/>
      <c r="F105" s="74"/>
      <c r="G105" s="157" t="s">
        <v>23</v>
      </c>
      <c r="H105" s="103" t="s">
        <v>20</v>
      </c>
      <c r="I105" s="178"/>
    </row>
    <row r="106" spans="1:12" s="20" customFormat="1" ht="17" customHeight="1" thickBot="1">
      <c r="A106" s="11" t="s">
        <v>10</v>
      </c>
      <c r="B106" s="148"/>
      <c r="C106" s="6"/>
      <c r="D106" s="210" t="s">
        <v>210</v>
      </c>
      <c r="F106" s="207"/>
      <c r="G106" s="105" t="s">
        <v>262</v>
      </c>
      <c r="H106" s="210" t="s">
        <v>228</v>
      </c>
      <c r="I106" s="14" t="s">
        <v>10</v>
      </c>
    </row>
    <row r="107" spans="1:12" ht="17" customHeight="1">
      <c r="A107" s="89"/>
      <c r="B107" s="52" t="s">
        <v>248</v>
      </c>
      <c r="C107" s="204" t="str">
        <f>"# " &amp; VALUE(RIGHT(B107,2)+1)</f>
        <v># 30</v>
      </c>
      <c r="D107" s="204" t="str">
        <f>"# " &amp; VALUE(RIGHT(C107,2)+1)</f>
        <v># 31</v>
      </c>
      <c r="E107" s="204" t="str">
        <f>"# " &amp; VALUE(RIGHT(D107,2)+1)</f>
        <v># 32</v>
      </c>
      <c r="F107" s="207" t="str">
        <f>"# " &amp; VALUE(RIGHT(E107,2)+1)</f>
        <v># 33</v>
      </c>
      <c r="G107" s="167"/>
      <c r="H107" s="103" t="s">
        <v>20</v>
      </c>
      <c r="I107" s="50"/>
    </row>
    <row r="108" spans="1:12" ht="17" customHeight="1">
      <c r="A108" s="76">
        <v>30</v>
      </c>
      <c r="B108" s="29"/>
      <c r="C108" s="67"/>
      <c r="D108" s="67"/>
      <c r="E108" s="67"/>
      <c r="F108" s="77"/>
      <c r="G108" s="146"/>
      <c r="H108" s="98" t="s">
        <v>236</v>
      </c>
      <c r="I108" s="56">
        <v>30</v>
      </c>
    </row>
    <row r="109" spans="1:12" ht="17" customHeight="1">
      <c r="A109" s="80"/>
      <c r="B109" s="64" t="s">
        <v>17</v>
      </c>
      <c r="C109" s="6"/>
      <c r="D109" s="204"/>
      <c r="E109" s="204"/>
      <c r="F109" s="212"/>
      <c r="G109" s="357" t="s">
        <v>23</v>
      </c>
      <c r="H109" s="358" t="s">
        <v>23</v>
      </c>
      <c r="I109" s="59"/>
    </row>
    <row r="110" spans="1:12" s="20" customFormat="1" ht="17" customHeight="1" thickBot="1">
      <c r="A110" s="11" t="s">
        <v>11</v>
      </c>
      <c r="B110" s="52"/>
      <c r="C110" s="202"/>
      <c r="D110" s="204" t="str">
        <f>$D$80</f>
        <v>奔跑吧！勇敢的女人們 Battle Of Marriage (20 EPI)</v>
      </c>
      <c r="E110" s="204"/>
      <c r="F110" s="207"/>
      <c r="G110" s="179" t="s">
        <v>263</v>
      </c>
      <c r="H110" s="359" t="s">
        <v>264</v>
      </c>
      <c r="I110" s="42" t="s">
        <v>11</v>
      </c>
    </row>
    <row r="111" spans="1:12" ht="17" customHeight="1">
      <c r="A111" s="89"/>
      <c r="B111" s="52" t="str">
        <f>$B$81</f>
        <v># 11</v>
      </c>
      <c r="C111" s="204" t="str">
        <f>"# " &amp; VALUE(RIGHT(B111,2)+1)</f>
        <v># 12</v>
      </c>
      <c r="D111" s="204" t="str">
        <f>"# " &amp; VALUE(RIGHT(C111,2)+1)</f>
        <v># 13</v>
      </c>
      <c r="E111" s="204" t="str">
        <f>"# " &amp; VALUE(RIGHT(D111,2)+1)</f>
        <v># 14</v>
      </c>
      <c r="F111" s="207" t="str">
        <f>"# " &amp; VALUE(RIGHT(E111,2)+1)</f>
        <v># 15</v>
      </c>
      <c r="G111" s="180"/>
      <c r="H111" s="358" t="s">
        <v>23</v>
      </c>
      <c r="I111" s="50"/>
    </row>
    <row r="112" spans="1:12" ht="17" customHeight="1">
      <c r="A112" s="70">
        <v>30</v>
      </c>
      <c r="B112" s="60"/>
      <c r="C112" s="67"/>
      <c r="D112" s="67"/>
      <c r="E112" s="67"/>
      <c r="F112" s="67"/>
      <c r="G112" s="30"/>
      <c r="H112" s="106"/>
      <c r="I112" s="56">
        <v>30</v>
      </c>
    </row>
    <row r="113" spans="1:9" ht="17" customHeight="1">
      <c r="A113" s="80"/>
      <c r="B113" s="181" t="s">
        <v>17</v>
      </c>
      <c r="C113" s="36"/>
      <c r="D113" s="36" t="str">
        <f>$E$76</f>
        <v xml:space="preserve">愛．回家之開心速遞  Lo And Behold </v>
      </c>
      <c r="E113" s="36"/>
      <c r="F113" s="36"/>
      <c r="G113" s="182" t="s">
        <v>23</v>
      </c>
      <c r="H113" s="112"/>
      <c r="I113" s="59"/>
    </row>
    <row r="114" spans="1:9" s="20" customFormat="1" ht="17" customHeight="1" thickBot="1">
      <c r="A114" s="11" t="s">
        <v>12</v>
      </c>
      <c r="B114" s="52" t="str">
        <f>B77</f>
        <v># 2471</v>
      </c>
      <c r="C114" s="204" t="str">
        <f t="shared" ref="C114:F114" si="8">C77</f>
        <v># 2472</v>
      </c>
      <c r="D114" s="67" t="str">
        <f t="shared" si="8"/>
        <v># 2473</v>
      </c>
      <c r="E114" s="204" t="str">
        <f t="shared" si="8"/>
        <v># 2474</v>
      </c>
      <c r="F114" s="204" t="str">
        <f t="shared" si="8"/>
        <v># 2475</v>
      </c>
      <c r="G114" s="31" t="str">
        <f>G39</f>
        <v>思家大戰 # 59</v>
      </c>
      <c r="H114" s="112"/>
      <c r="I114" s="42" t="s">
        <v>12</v>
      </c>
    </row>
    <row r="115" spans="1:9" ht="17" customHeight="1">
      <c r="A115" s="89"/>
      <c r="B115" s="181" t="s">
        <v>17</v>
      </c>
      <c r="C115" s="184" t="s">
        <v>173</v>
      </c>
      <c r="D115" s="185" t="s">
        <v>265</v>
      </c>
      <c r="E115" s="74"/>
      <c r="F115" s="73" t="s">
        <v>17</v>
      </c>
      <c r="G115" s="54" t="s">
        <v>173</v>
      </c>
      <c r="H115" s="112"/>
      <c r="I115" s="50"/>
    </row>
    <row r="116" spans="1:9" ht="17" customHeight="1">
      <c r="A116" s="76">
        <v>30</v>
      </c>
      <c r="B116" s="29" t="str">
        <f>B75</f>
        <v># 13</v>
      </c>
      <c r="C116" s="67" t="str">
        <f t="shared" ref="C116:F116" si="9">C75</f>
        <v># 14</v>
      </c>
      <c r="D116" s="31" t="s">
        <v>266</v>
      </c>
      <c r="E116" s="67" t="s">
        <v>267</v>
      </c>
      <c r="F116" s="31" t="str">
        <f t="shared" si="9"/>
        <v># 17</v>
      </c>
      <c r="G116" s="67" t="str">
        <f>G75</f>
        <v># 18</v>
      </c>
      <c r="H116" s="355" t="s">
        <v>268</v>
      </c>
      <c r="I116" s="56">
        <v>30</v>
      </c>
    </row>
    <row r="117" spans="1:9" ht="17" customHeight="1">
      <c r="A117" s="70"/>
      <c r="B117" s="187" t="s">
        <v>17</v>
      </c>
      <c r="C117" s="73" t="s">
        <v>17</v>
      </c>
      <c r="D117" s="116" t="s">
        <v>17</v>
      </c>
      <c r="E117" s="35" t="s">
        <v>17</v>
      </c>
      <c r="F117" s="35" t="s">
        <v>17</v>
      </c>
      <c r="G117" s="157" t="s">
        <v>23</v>
      </c>
      <c r="H117" s="356"/>
      <c r="I117" s="72"/>
    </row>
    <row r="118" spans="1:9" s="20" customFormat="1" ht="17" customHeight="1" thickBot="1">
      <c r="A118" s="11" t="s">
        <v>15</v>
      </c>
      <c r="B118" s="88" t="str">
        <f>B72</f>
        <v>玲玲友情報 # 53</v>
      </c>
      <c r="C118" s="204" t="str">
        <f>$C$72</f>
        <v>解風福岡 #3</v>
      </c>
      <c r="D118" s="99" t="str">
        <f>D103</f>
        <v>玲玲友情報 # 54</v>
      </c>
      <c r="E118" s="30" t="str">
        <f>E99</f>
        <v>解風福岡 #4</v>
      </c>
      <c r="F118" s="31" t="str">
        <f>F72</f>
        <v>最強生命線 # 380</v>
      </c>
      <c r="G118" s="105" t="str">
        <f>G77</f>
        <v>動物森友島 #3 Friend Of Forest (14 EPI)</v>
      </c>
      <c r="H118" s="112"/>
      <c r="I118" s="42" t="s">
        <v>15</v>
      </c>
    </row>
    <row r="119" spans="1:9" ht="17" customHeight="1">
      <c r="A119" s="89"/>
      <c r="B119" s="64" t="s">
        <v>17</v>
      </c>
      <c r="C119" s="36"/>
      <c r="D119" s="37"/>
      <c r="E119" s="204"/>
      <c r="F119" s="37"/>
      <c r="G119" s="157" t="s">
        <v>23</v>
      </c>
      <c r="H119" s="112"/>
      <c r="I119" s="50"/>
    </row>
    <row r="120" spans="1:9" ht="17" customHeight="1">
      <c r="A120" s="76">
        <v>30</v>
      </c>
      <c r="B120" s="189"/>
      <c r="C120" s="204"/>
      <c r="D120" s="190" t="str">
        <f>D65</f>
        <v>在你的冬夜裡閃耀 Winter Night (24 EPI)</v>
      </c>
      <c r="E120" s="191"/>
      <c r="F120" s="192"/>
      <c r="G120" s="341" t="s">
        <v>211</v>
      </c>
      <c r="H120" s="112"/>
      <c r="I120" s="56">
        <v>30</v>
      </c>
    </row>
    <row r="121" spans="1:9" ht="17" customHeight="1">
      <c r="A121" s="70"/>
      <c r="B121" s="52" t="str">
        <f>B66</f>
        <v># 13</v>
      </c>
      <c r="C121" s="204" t="str">
        <f>C66</f>
        <v># 14</v>
      </c>
      <c r="D121" s="204" t="str">
        <f>D66</f>
        <v># 15</v>
      </c>
      <c r="E121" s="204" t="str">
        <f>E66</f>
        <v># 16</v>
      </c>
      <c r="F121" s="204" t="str">
        <f>F66</f>
        <v># 17</v>
      </c>
      <c r="G121" s="157" t="s">
        <v>23</v>
      </c>
      <c r="H121" s="112"/>
      <c r="I121" s="59"/>
    </row>
    <row r="122" spans="1:9" s="20" customFormat="1" ht="17" customHeight="1" thickBot="1">
      <c r="A122" s="11" t="s">
        <v>13</v>
      </c>
      <c r="B122" s="60"/>
      <c r="C122" s="67"/>
      <c r="D122" s="67"/>
      <c r="E122" s="67"/>
      <c r="F122" s="67"/>
      <c r="G122" s="105" t="s">
        <v>223</v>
      </c>
      <c r="H122" s="206"/>
      <c r="I122" s="42" t="s">
        <v>13</v>
      </c>
    </row>
    <row r="123" spans="1:9" ht="17" customHeight="1">
      <c r="A123" s="43"/>
      <c r="B123" s="500" t="s">
        <v>17</v>
      </c>
      <c r="C123" s="502"/>
      <c r="D123" s="498" t="s">
        <v>405</v>
      </c>
      <c r="E123" s="497"/>
      <c r="F123" s="501"/>
      <c r="G123" s="157" t="s">
        <v>23</v>
      </c>
      <c r="H123" s="183" t="s">
        <v>20</v>
      </c>
      <c r="I123" s="39"/>
    </row>
    <row r="124" spans="1:9" ht="17" customHeight="1">
      <c r="A124" s="76" t="s">
        <v>2</v>
      </c>
      <c r="B124" s="439" t="s">
        <v>429</v>
      </c>
      <c r="C124" s="508" t="s">
        <v>430</v>
      </c>
      <c r="D124" s="508" t="s">
        <v>431</v>
      </c>
      <c r="E124" s="508" t="s">
        <v>432</v>
      </c>
      <c r="F124" s="496" t="s">
        <v>433</v>
      </c>
      <c r="G124" s="99" t="str">
        <f>G72</f>
        <v>新聞透視 # 3</v>
      </c>
      <c r="H124" s="114" t="str">
        <f>H41</f>
        <v>我們的主題曲 # 7</v>
      </c>
      <c r="I124" s="56" t="s">
        <v>2</v>
      </c>
    </row>
    <row r="125" spans="1:9" ht="17" customHeight="1">
      <c r="A125" s="70"/>
      <c r="B125" s="495" t="s">
        <v>17</v>
      </c>
      <c r="C125" s="510"/>
      <c r="D125" s="510" t="s">
        <v>399</v>
      </c>
      <c r="E125" s="510"/>
      <c r="F125" s="494"/>
      <c r="G125" s="157" t="s">
        <v>23</v>
      </c>
      <c r="H125" s="206"/>
      <c r="I125" s="72"/>
    </row>
    <row r="126" spans="1:9" ht="17" customHeight="1" thickBot="1">
      <c r="A126" s="193" t="s">
        <v>14</v>
      </c>
      <c r="B126" s="493" t="s">
        <v>424</v>
      </c>
      <c r="C126" s="492" t="s">
        <v>425</v>
      </c>
      <c r="D126" s="492" t="s">
        <v>426</v>
      </c>
      <c r="E126" s="492" t="s">
        <v>427</v>
      </c>
      <c r="F126" s="491" t="s">
        <v>428</v>
      </c>
      <c r="G126" s="194" t="str">
        <f>G43</f>
        <v>周六聊Teen谷 # 2</v>
      </c>
      <c r="H126" s="195"/>
      <c r="I126" s="196" t="s">
        <v>14</v>
      </c>
    </row>
    <row r="127" spans="1:9" ht="17" customHeight="1" thickTop="1">
      <c r="A127" s="197"/>
      <c r="B127" s="198" t="s">
        <v>269</v>
      </c>
      <c r="C127" s="6"/>
      <c r="D127" s="6"/>
      <c r="E127" s="6"/>
      <c r="F127" s="6"/>
      <c r="G127" s="6"/>
      <c r="H127" s="807">
        <f ca="1">TODAY()</f>
        <v>45671</v>
      </c>
      <c r="I127" s="808"/>
    </row>
    <row r="128" spans="1:9" ht="17" customHeight="1"/>
    <row r="129" ht="17" customHeight="1"/>
    <row r="130" ht="17" customHeight="1"/>
  </sheetData>
  <mergeCells count="19">
    <mergeCell ref="H127:I127"/>
    <mergeCell ref="G26:H26"/>
    <mergeCell ref="G27:H27"/>
    <mergeCell ref="B33:C33"/>
    <mergeCell ref="B36:C36"/>
    <mergeCell ref="D49:E49"/>
    <mergeCell ref="C57:D57"/>
    <mergeCell ref="B69:F69"/>
    <mergeCell ref="G69:H69"/>
    <mergeCell ref="D74:E74"/>
    <mergeCell ref="E59:F59"/>
    <mergeCell ref="G67:H67"/>
    <mergeCell ref="D72:E72"/>
    <mergeCell ref="G20:H20"/>
    <mergeCell ref="C1:G1"/>
    <mergeCell ref="H2:I2"/>
    <mergeCell ref="D6:E6"/>
    <mergeCell ref="B11:F11"/>
    <mergeCell ref="G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8B2B-4A7E-46C6-B812-E16D8F025DE1}">
  <dimension ref="A1:I130"/>
  <sheetViews>
    <sheetView zoomScale="70" zoomScaleNormal="70" workbookViewId="0">
      <pane ySplit="4" topLeftCell="A59" activePane="bottomLeft" state="frozen"/>
      <selection pane="bottomLeft" activeCell="H68" sqref="H68"/>
    </sheetView>
  </sheetViews>
  <sheetFormatPr defaultColWidth="9.453125" defaultRowHeight="15.5"/>
  <cols>
    <col min="1" max="1" width="7.6328125" style="199" customWidth="1"/>
    <col min="2" max="8" width="32.6328125" style="4" customWidth="1"/>
    <col min="9" max="9" width="7.6328125" style="200" customWidth="1"/>
    <col min="10" max="16384" width="9.453125" style="4"/>
  </cols>
  <sheetData>
    <row r="1" spans="1:9" ht="36" customHeight="1">
      <c r="A1" s="208"/>
      <c r="B1" s="3"/>
      <c r="C1" s="787" t="s">
        <v>270</v>
      </c>
      <c r="D1" s="787"/>
      <c r="E1" s="787"/>
      <c r="F1" s="787"/>
      <c r="G1" s="787"/>
      <c r="H1" s="3"/>
      <c r="I1" s="3"/>
    </row>
    <row r="2" spans="1:9" ht="17" customHeight="1" thickBot="1">
      <c r="A2" s="202" t="s">
        <v>271</v>
      </c>
      <c r="B2" s="6"/>
      <c r="C2" s="6"/>
      <c r="D2" s="1" t="s">
        <v>18</v>
      </c>
      <c r="E2" s="1"/>
      <c r="F2" s="7"/>
      <c r="G2" s="7"/>
      <c r="H2" s="788" t="s">
        <v>185</v>
      </c>
      <c r="I2" s="788"/>
    </row>
    <row r="3" spans="1:9" ht="17" customHeight="1" thickTop="1">
      <c r="A3" s="8" t="s">
        <v>19</v>
      </c>
      <c r="B3" s="9" t="s">
        <v>43</v>
      </c>
      <c r="C3" s="9" t="s">
        <v>44</v>
      </c>
      <c r="D3" s="9" t="s">
        <v>45</v>
      </c>
      <c r="E3" s="9" t="s">
        <v>186</v>
      </c>
      <c r="F3" s="9" t="s">
        <v>47</v>
      </c>
      <c r="G3" s="9" t="s">
        <v>48</v>
      </c>
      <c r="H3" s="9" t="s">
        <v>49</v>
      </c>
      <c r="I3" s="10" t="s">
        <v>19</v>
      </c>
    </row>
    <row r="4" spans="1:9" ht="17" customHeight="1" thickBot="1">
      <c r="A4" s="11"/>
      <c r="B4" s="12">
        <v>45311</v>
      </c>
      <c r="C4" s="12">
        <v>45312</v>
      </c>
      <c r="D4" s="13">
        <v>45313</v>
      </c>
      <c r="E4" s="13">
        <v>45314</v>
      </c>
      <c r="F4" s="13">
        <v>45315</v>
      </c>
      <c r="G4" s="13">
        <v>45316</v>
      </c>
      <c r="H4" s="13">
        <v>45317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798" t="s">
        <v>187</v>
      </c>
      <c r="E6" s="799"/>
      <c r="F6" s="24" t="s">
        <v>272</v>
      </c>
      <c r="G6" s="25" t="s">
        <v>273</v>
      </c>
      <c r="H6" s="26" t="s">
        <v>17</v>
      </c>
      <c r="I6" s="27"/>
    </row>
    <row r="7" spans="1:9" ht="17" customHeight="1">
      <c r="A7" s="28">
        <v>30</v>
      </c>
      <c r="B7" s="29" t="s">
        <v>274</v>
      </c>
      <c r="C7" s="30" t="s">
        <v>275</v>
      </c>
      <c r="D7" s="31" t="s">
        <v>225</v>
      </c>
      <c r="E7" s="30" t="s">
        <v>226</v>
      </c>
      <c r="F7" s="31" t="s">
        <v>276</v>
      </c>
      <c r="G7" s="30" t="s">
        <v>277</v>
      </c>
      <c r="H7" s="32" t="s">
        <v>278</v>
      </c>
      <c r="I7" s="33">
        <v>30</v>
      </c>
    </row>
    <row r="8" spans="1:9" ht="17" customHeight="1">
      <c r="A8" s="34"/>
      <c r="B8" s="35" t="s">
        <v>17</v>
      </c>
      <c r="C8" s="36"/>
      <c r="D8" s="36"/>
      <c r="E8" s="37" t="s">
        <v>279</v>
      </c>
      <c r="F8" s="36"/>
      <c r="G8" s="36" t="s">
        <v>66</v>
      </c>
      <c r="H8" s="38"/>
      <c r="I8" s="39"/>
    </row>
    <row r="9" spans="1:9" s="20" customFormat="1" ht="17" customHeight="1" thickBot="1">
      <c r="A9" s="11" t="s">
        <v>0</v>
      </c>
      <c r="B9" s="40" t="s">
        <v>280</v>
      </c>
      <c r="C9" s="41" t="s">
        <v>281</v>
      </c>
      <c r="D9" s="41" t="s">
        <v>282</v>
      </c>
      <c r="E9" s="41" t="s">
        <v>283</v>
      </c>
      <c r="F9" s="41" t="s">
        <v>284</v>
      </c>
      <c r="G9" s="41" t="s">
        <v>285</v>
      </c>
      <c r="H9" s="41" t="s">
        <v>286</v>
      </c>
      <c r="I9" s="42" t="s">
        <v>0</v>
      </c>
    </row>
    <row r="10" spans="1:9" ht="17" customHeight="1">
      <c r="A10" s="43"/>
      <c r="B10" s="220"/>
      <c r="C10" s="221"/>
      <c r="D10" s="221"/>
      <c r="E10" s="221"/>
      <c r="F10" s="222"/>
      <c r="G10" s="220"/>
      <c r="H10" s="223"/>
      <c r="I10" s="27"/>
    </row>
    <row r="11" spans="1:9" ht="17" customHeight="1">
      <c r="A11" s="28">
        <v>30</v>
      </c>
      <c r="B11" s="789" t="s">
        <v>189</v>
      </c>
      <c r="C11" s="790"/>
      <c r="D11" s="790"/>
      <c r="E11" s="790"/>
      <c r="F11" s="791"/>
      <c r="G11" s="789" t="s">
        <v>51</v>
      </c>
      <c r="H11" s="792"/>
      <c r="I11" s="33">
        <v>30</v>
      </c>
    </row>
    <row r="12" spans="1:9" ht="17" customHeight="1">
      <c r="A12" s="44"/>
      <c r="B12" s="224"/>
      <c r="C12" s="225"/>
      <c r="D12" s="226"/>
      <c r="E12" s="225"/>
      <c r="F12" s="227"/>
      <c r="G12" s="224"/>
      <c r="H12" s="228"/>
      <c r="I12" s="39"/>
    </row>
    <row r="13" spans="1:9" s="20" customFormat="1" ht="17" customHeight="1" thickBot="1">
      <c r="A13" s="45" t="s">
        <v>1</v>
      </c>
      <c r="B13" s="229"/>
      <c r="C13" s="230"/>
      <c r="D13" s="230"/>
      <c r="E13" s="230"/>
      <c r="F13" s="231"/>
      <c r="G13" s="232"/>
      <c r="H13" s="233"/>
      <c r="I13" s="42" t="s">
        <v>1</v>
      </c>
    </row>
    <row r="14" spans="1:9" ht="17" customHeight="1">
      <c r="A14" s="46"/>
      <c r="B14" s="518">
        <v>800161954</v>
      </c>
      <c r="C14" s="520"/>
      <c r="D14" s="520"/>
      <c r="E14" s="520"/>
      <c r="F14" s="520"/>
      <c r="G14" s="520"/>
      <c r="H14" s="517"/>
      <c r="I14" s="50"/>
    </row>
    <row r="15" spans="1:9" ht="17" customHeight="1">
      <c r="A15" s="51" t="s">
        <v>2</v>
      </c>
      <c r="B15" s="509"/>
      <c r="C15" s="510"/>
      <c r="D15" s="510"/>
      <c r="E15" s="516" t="s">
        <v>434</v>
      </c>
      <c r="F15" s="510"/>
      <c r="G15" s="510"/>
      <c r="H15" s="519"/>
      <c r="I15" s="56" t="s">
        <v>2</v>
      </c>
    </row>
    <row r="16" spans="1:9" ht="17" customHeight="1">
      <c r="A16" s="57"/>
      <c r="B16" s="509" t="s">
        <v>309</v>
      </c>
      <c r="C16" s="510" t="s">
        <v>287</v>
      </c>
      <c r="D16" s="510" t="s">
        <v>288</v>
      </c>
      <c r="E16" s="510" t="s">
        <v>277</v>
      </c>
      <c r="F16" s="510" t="s">
        <v>289</v>
      </c>
      <c r="G16" s="510" t="s">
        <v>290</v>
      </c>
      <c r="H16" s="515" t="s">
        <v>291</v>
      </c>
      <c r="I16" s="59"/>
    </row>
    <row r="17" spans="1:9" s="20" customFormat="1" ht="17" customHeight="1" thickBot="1">
      <c r="A17" s="45" t="s">
        <v>3</v>
      </c>
      <c r="B17" s="514" t="s">
        <v>435</v>
      </c>
      <c r="C17" s="513"/>
      <c r="D17" s="513"/>
      <c r="E17" s="513"/>
      <c r="F17" s="513"/>
      <c r="G17" s="513"/>
      <c r="H17" s="512"/>
      <c r="I17" s="42" t="s">
        <v>16</v>
      </c>
    </row>
    <row r="18" spans="1:9" s="20" customFormat="1" ht="17" customHeight="1">
      <c r="A18" s="63"/>
      <c r="B18" s="234" t="s">
        <v>33</v>
      </c>
      <c r="C18" s="235"/>
      <c r="D18" s="236" t="s">
        <v>191</v>
      </c>
      <c r="E18" s="237"/>
      <c r="F18" s="235"/>
      <c r="G18" s="235"/>
      <c r="H18" s="238"/>
      <c r="I18" s="66"/>
    </row>
    <row r="19" spans="1:9" s="20" customFormat="1" ht="17" customHeight="1">
      <c r="A19" s="45"/>
      <c r="B19" s="239" t="s">
        <v>292</v>
      </c>
      <c r="C19" s="240" t="s">
        <v>293</v>
      </c>
      <c r="D19" s="240" t="s">
        <v>294</v>
      </c>
      <c r="E19" s="240" t="s">
        <v>295</v>
      </c>
      <c r="F19" s="240" t="s">
        <v>296</v>
      </c>
      <c r="G19" s="240" t="s">
        <v>297</v>
      </c>
      <c r="H19" s="241" t="s">
        <v>298</v>
      </c>
      <c r="I19" s="66" t="s">
        <v>36</v>
      </c>
    </row>
    <row r="20" spans="1:9" s="20" customFormat="1" ht="17" customHeight="1">
      <c r="A20" s="45"/>
      <c r="B20" s="524" t="s">
        <v>17</v>
      </c>
      <c r="C20" s="497"/>
      <c r="D20" s="497"/>
      <c r="E20" s="497" t="s">
        <v>53</v>
      </c>
      <c r="F20" s="501"/>
      <c r="G20" s="821" t="s">
        <v>193</v>
      </c>
      <c r="H20" s="822"/>
      <c r="I20" s="66"/>
    </row>
    <row r="21" spans="1:9" ht="17" customHeight="1">
      <c r="A21" s="69" t="s">
        <v>2</v>
      </c>
      <c r="B21" s="523" t="s">
        <v>421</v>
      </c>
      <c r="C21" s="508" t="s">
        <v>436</v>
      </c>
      <c r="D21" s="508" t="s">
        <v>299</v>
      </c>
      <c r="E21" s="508" t="s">
        <v>300</v>
      </c>
      <c r="F21" s="504" t="s">
        <v>301</v>
      </c>
      <c r="G21" s="525" t="s">
        <v>317</v>
      </c>
      <c r="H21" s="522" t="s">
        <v>303</v>
      </c>
      <c r="I21" s="56" t="s">
        <v>2</v>
      </c>
    </row>
    <row r="22" spans="1:9" ht="17" customHeight="1">
      <c r="A22" s="70"/>
      <c r="B22" s="521" t="s">
        <v>437</v>
      </c>
      <c r="C22" s="510"/>
      <c r="D22" s="510"/>
      <c r="E22" s="510" t="s">
        <v>438</v>
      </c>
      <c r="F22" s="510"/>
      <c r="G22" s="490"/>
      <c r="H22" s="489"/>
      <c r="I22" s="72"/>
    </row>
    <row r="23" spans="1:9" s="20" customFormat="1" ht="17" customHeight="1" thickBot="1">
      <c r="A23" s="11" t="s">
        <v>4</v>
      </c>
      <c r="B23" s="439" t="s">
        <v>325</v>
      </c>
      <c r="C23" s="510" t="s">
        <v>304</v>
      </c>
      <c r="D23" s="508" t="s">
        <v>439</v>
      </c>
      <c r="E23" s="508" t="s">
        <v>440</v>
      </c>
      <c r="F23" s="510" t="s">
        <v>441</v>
      </c>
      <c r="G23" s="510" t="s">
        <v>305</v>
      </c>
      <c r="H23" s="515" t="s">
        <v>306</v>
      </c>
      <c r="I23" s="42" t="s">
        <v>4</v>
      </c>
    </row>
    <row r="24" spans="1:9" ht="17" customHeight="1">
      <c r="A24" s="21"/>
      <c r="B24" s="64" t="s">
        <v>307</v>
      </c>
      <c r="C24" s="35"/>
      <c r="D24" s="36" t="s">
        <v>308</v>
      </c>
      <c r="E24" s="36"/>
      <c r="F24" s="74"/>
      <c r="G24" s="35">
        <v>800311512</v>
      </c>
      <c r="H24" s="75"/>
      <c r="I24" s="27"/>
    </row>
    <row r="25" spans="1:9" ht="17" customHeight="1">
      <c r="A25" s="76" t="s">
        <v>2</v>
      </c>
      <c r="B25" s="31" t="s">
        <v>188</v>
      </c>
      <c r="C25" s="31" t="s">
        <v>309</v>
      </c>
      <c r="D25" s="67" t="s">
        <v>287</v>
      </c>
      <c r="E25" s="67" t="s">
        <v>288</v>
      </c>
      <c r="F25" s="77" t="s">
        <v>277</v>
      </c>
      <c r="G25" s="203"/>
      <c r="H25" s="79"/>
      <c r="I25" s="56" t="s">
        <v>2</v>
      </c>
    </row>
    <row r="26" spans="1:9" ht="17" customHeight="1">
      <c r="A26" s="80"/>
      <c r="B26" s="81" t="s">
        <v>17</v>
      </c>
      <c r="C26" s="82" t="s">
        <v>17</v>
      </c>
      <c r="D26" s="83" t="s">
        <v>17</v>
      </c>
      <c r="E26" s="83" t="s">
        <v>17</v>
      </c>
      <c r="F26" s="83" t="s">
        <v>17</v>
      </c>
      <c r="G26" s="796" t="s">
        <v>96</v>
      </c>
      <c r="H26" s="800"/>
      <c r="I26" s="72"/>
    </row>
    <row r="27" spans="1:9" ht="17" customHeight="1" thickBot="1">
      <c r="A27" s="84"/>
      <c r="B27" s="85" t="s">
        <v>275</v>
      </c>
      <c r="C27" s="207" t="s">
        <v>310</v>
      </c>
      <c r="D27" s="203" t="s">
        <v>311</v>
      </c>
      <c r="E27" s="203" t="s">
        <v>278</v>
      </c>
      <c r="F27" s="203" t="s">
        <v>312</v>
      </c>
      <c r="G27" s="801" t="s">
        <v>97</v>
      </c>
      <c r="H27" s="802"/>
      <c r="I27" s="72"/>
    </row>
    <row r="28" spans="1:9" s="20" customFormat="1" ht="17" customHeight="1" thickBot="1">
      <c r="A28" s="11" t="s">
        <v>5</v>
      </c>
      <c r="B28" s="88"/>
      <c r="C28" s="207"/>
      <c r="D28" s="31"/>
      <c r="E28" s="31"/>
      <c r="F28" s="31"/>
      <c r="G28" s="203" t="s">
        <v>313</v>
      </c>
      <c r="H28" s="206" t="s">
        <v>314</v>
      </c>
      <c r="I28" s="66" t="s">
        <v>5</v>
      </c>
    </row>
    <row r="29" spans="1:9" ht="17" customHeight="1">
      <c r="A29" s="89"/>
      <c r="B29" s="64" t="s">
        <v>17</v>
      </c>
      <c r="C29" s="36"/>
      <c r="D29" s="37"/>
      <c r="E29" s="37"/>
      <c r="F29" s="37"/>
      <c r="G29" s="211"/>
      <c r="H29" s="49"/>
      <c r="I29" s="50"/>
    </row>
    <row r="30" spans="1:9" ht="17" customHeight="1">
      <c r="A30" s="76" t="s">
        <v>2</v>
      </c>
      <c r="B30" s="54"/>
      <c r="C30" s="204"/>
      <c r="D30" s="204" t="s">
        <v>315</v>
      </c>
      <c r="E30" s="204"/>
      <c r="F30" s="204"/>
      <c r="G30" s="205"/>
      <c r="H30" s="206"/>
      <c r="I30" s="56" t="s">
        <v>2</v>
      </c>
    </row>
    <row r="31" spans="1:9" ht="17" customHeight="1">
      <c r="A31" s="70"/>
      <c r="B31" s="204" t="s">
        <v>194</v>
      </c>
      <c r="C31" s="204" t="s">
        <v>316</v>
      </c>
      <c r="D31" s="204" t="s">
        <v>317</v>
      </c>
      <c r="E31" s="204" t="s">
        <v>303</v>
      </c>
      <c r="F31" s="204" t="s">
        <v>318</v>
      </c>
      <c r="G31" s="203"/>
      <c r="H31" s="206"/>
      <c r="I31" s="72"/>
    </row>
    <row r="32" spans="1:9" s="20" customFormat="1" ht="17" customHeight="1" thickBot="1">
      <c r="A32" s="11" t="s">
        <v>6</v>
      </c>
      <c r="B32" s="67"/>
      <c r="C32" s="67"/>
      <c r="D32" s="67"/>
      <c r="E32" s="67"/>
      <c r="F32" s="67"/>
      <c r="G32" s="91" t="s">
        <v>24</v>
      </c>
      <c r="H32" s="62"/>
      <c r="I32" s="42" t="s">
        <v>6</v>
      </c>
    </row>
    <row r="33" spans="1:9" ht="17" customHeight="1">
      <c r="A33" s="89"/>
      <c r="B33" s="384" t="s">
        <v>319</v>
      </c>
      <c r="C33" s="35" t="s">
        <v>17</v>
      </c>
      <c r="D33" s="6"/>
      <c r="E33" s="204" t="s">
        <v>279</v>
      </c>
      <c r="F33" s="6"/>
      <c r="G33" s="6"/>
      <c r="H33" s="71"/>
      <c r="I33" s="72"/>
    </row>
    <row r="34" spans="1:9" ht="17" customHeight="1">
      <c r="A34" s="76" t="s">
        <v>2</v>
      </c>
      <c r="B34" s="67" t="s">
        <v>74</v>
      </c>
      <c r="C34" s="31" t="s">
        <v>281</v>
      </c>
      <c r="D34" s="67" t="s">
        <v>282</v>
      </c>
      <c r="E34" s="67" t="s">
        <v>283</v>
      </c>
      <c r="F34" s="67" t="s">
        <v>284</v>
      </c>
      <c r="G34" s="204" t="s">
        <v>285</v>
      </c>
      <c r="H34" s="68" t="s">
        <v>286</v>
      </c>
      <c r="I34" s="56" t="s">
        <v>2</v>
      </c>
    </row>
    <row r="35" spans="1:9" ht="17" customHeight="1">
      <c r="A35" s="70"/>
      <c r="B35" s="73" t="s">
        <v>17</v>
      </c>
      <c r="C35" s="35" t="s">
        <v>17</v>
      </c>
      <c r="D35" s="73"/>
      <c r="E35" s="73"/>
      <c r="F35" s="123"/>
      <c r="G35" s="209" t="s">
        <v>20</v>
      </c>
      <c r="H35" s="95" t="s">
        <v>27</v>
      </c>
      <c r="I35" s="96"/>
    </row>
    <row r="36" spans="1:9" ht="17" customHeight="1">
      <c r="A36" s="70"/>
      <c r="B36" s="54" t="s">
        <v>320</v>
      </c>
      <c r="C36" s="203"/>
      <c r="D36" s="337" t="s">
        <v>202</v>
      </c>
      <c r="E36" s="6"/>
      <c r="F36" s="170"/>
      <c r="G36" s="338" t="s">
        <v>223</v>
      </c>
      <c r="H36" s="98" t="s">
        <v>321</v>
      </c>
      <c r="I36" s="96"/>
    </row>
    <row r="37" spans="1:9" s="20" customFormat="1" ht="17" customHeight="1" thickBot="1">
      <c r="A37" s="11" t="s">
        <v>7</v>
      </c>
      <c r="B37" s="67" t="s">
        <v>74</v>
      </c>
      <c r="C37" s="31" t="s">
        <v>322</v>
      </c>
      <c r="D37" s="67" t="s">
        <v>316</v>
      </c>
      <c r="E37" s="67" t="s">
        <v>317</v>
      </c>
      <c r="F37" s="77" t="s">
        <v>303</v>
      </c>
      <c r="G37" s="207"/>
      <c r="H37" s="68" t="s">
        <v>28</v>
      </c>
      <c r="I37" s="14" t="s">
        <v>7</v>
      </c>
    </row>
    <row r="38" spans="1:9" s="20" customFormat="1" ht="17" customHeight="1" thickBot="1">
      <c r="A38" s="15"/>
      <c r="B38" s="339" t="s">
        <v>17</v>
      </c>
      <c r="C38" s="67"/>
      <c r="D38" s="340" t="s">
        <v>82</v>
      </c>
      <c r="E38" s="67"/>
      <c r="F38" s="108">
        <v>1305</v>
      </c>
      <c r="G38" s="74" t="s">
        <v>38</v>
      </c>
      <c r="H38" s="404" t="s">
        <v>323</v>
      </c>
      <c r="I38" s="19"/>
    </row>
    <row r="39" spans="1:9" ht="17" customHeight="1">
      <c r="A39" s="89"/>
      <c r="B39" s="73" t="s">
        <v>17</v>
      </c>
      <c r="C39" s="37"/>
      <c r="D39" s="498"/>
      <c r="E39" s="498" t="s">
        <v>438</v>
      </c>
      <c r="F39" s="529"/>
      <c r="G39" s="105" t="s">
        <v>324</v>
      </c>
      <c r="H39" s="303"/>
      <c r="I39" s="107"/>
    </row>
    <row r="40" spans="1:9" ht="17" customHeight="1">
      <c r="A40" s="70"/>
      <c r="B40" s="204" t="s">
        <v>325</v>
      </c>
      <c r="C40" s="204" t="s">
        <v>304</v>
      </c>
      <c r="D40" s="510" t="s">
        <v>439</v>
      </c>
      <c r="E40" s="510" t="s">
        <v>440</v>
      </c>
      <c r="F40" s="494" t="s">
        <v>441</v>
      </c>
      <c r="G40" s="207" t="s">
        <v>37</v>
      </c>
      <c r="H40" s="297"/>
      <c r="I40" s="96"/>
    </row>
    <row r="41" spans="1:9" ht="17" customHeight="1">
      <c r="A41" s="51" t="s">
        <v>2</v>
      </c>
      <c r="B41" s="67"/>
      <c r="C41" s="67"/>
      <c r="D41" s="508"/>
      <c r="E41" s="508"/>
      <c r="F41" s="530">
        <v>1320</v>
      </c>
      <c r="G41" s="109"/>
      <c r="H41" s="405" t="s">
        <v>326</v>
      </c>
      <c r="I41" s="111" t="s">
        <v>2</v>
      </c>
    </row>
    <row r="42" spans="1:9" ht="17" customHeight="1">
      <c r="A42" s="80"/>
      <c r="B42" s="242" t="s">
        <v>26</v>
      </c>
      <c r="C42" s="281"/>
      <c r="D42" s="297"/>
      <c r="E42" s="235"/>
      <c r="F42" s="235"/>
      <c r="G42" s="331" t="s">
        <v>142</v>
      </c>
      <c r="H42" s="394" t="s">
        <v>327</v>
      </c>
      <c r="I42" s="96"/>
    </row>
    <row r="43" spans="1:9" ht="17" customHeight="1" thickBot="1">
      <c r="A43" s="70"/>
      <c r="B43" s="273"/>
      <c r="C43" s="243"/>
      <c r="D43" s="243" t="s">
        <v>207</v>
      </c>
      <c r="E43" s="243"/>
      <c r="F43" s="329"/>
      <c r="G43" s="263" t="s">
        <v>328</v>
      </c>
      <c r="H43" s="394"/>
      <c r="I43" s="96"/>
    </row>
    <row r="44" spans="1:9" s="20" customFormat="1" ht="17" customHeight="1" thickBot="1">
      <c r="A44" s="113" t="s">
        <v>8</v>
      </c>
      <c r="B44" s="273" t="s">
        <v>329</v>
      </c>
      <c r="C44" s="243" t="s">
        <v>330</v>
      </c>
      <c r="D44" s="243" t="s">
        <v>331</v>
      </c>
      <c r="E44" s="243" t="s">
        <v>332</v>
      </c>
      <c r="F44" s="243" t="s">
        <v>333</v>
      </c>
      <c r="G44" s="314" t="s">
        <v>21</v>
      </c>
      <c r="H44" s="406"/>
      <c r="I44" s="14" t="s">
        <v>8</v>
      </c>
    </row>
    <row r="45" spans="1:9" ht="17" customHeight="1">
      <c r="A45" s="115"/>
      <c r="B45" s="273"/>
      <c r="C45" s="243"/>
      <c r="D45" s="243"/>
      <c r="E45" s="243"/>
      <c r="F45" s="330">
        <v>1410</v>
      </c>
      <c r="G45" s="752" t="s">
        <v>560</v>
      </c>
      <c r="H45" s="758"/>
      <c r="I45" s="117"/>
    </row>
    <row r="46" spans="1:9" ht="17" customHeight="1">
      <c r="A46" s="118"/>
      <c r="B46" s="35" t="s">
        <v>17</v>
      </c>
      <c r="C46" s="36"/>
      <c r="D46" s="36"/>
      <c r="E46" s="36" t="s">
        <v>53</v>
      </c>
      <c r="F46" s="74"/>
      <c r="G46" s="760" t="s">
        <v>561</v>
      </c>
      <c r="H46" s="757" t="s">
        <v>562</v>
      </c>
      <c r="I46" s="119"/>
    </row>
    <row r="47" spans="1:9" ht="17" customHeight="1">
      <c r="A47" s="120" t="s">
        <v>2</v>
      </c>
      <c r="B47" s="782" t="s">
        <v>421</v>
      </c>
      <c r="C47" s="784" t="s">
        <v>436</v>
      </c>
      <c r="D47" s="784" t="s">
        <v>299</v>
      </c>
      <c r="E47" s="784" t="s">
        <v>300</v>
      </c>
      <c r="F47" s="784" t="s">
        <v>301</v>
      </c>
      <c r="G47" s="753"/>
      <c r="H47" s="757"/>
      <c r="I47" s="121" t="s">
        <v>2</v>
      </c>
    </row>
    <row r="48" spans="1:9" ht="17" customHeight="1">
      <c r="A48" s="122"/>
      <c r="B48" s="73" t="s">
        <v>17</v>
      </c>
      <c r="C48" s="37"/>
      <c r="D48" s="73"/>
      <c r="E48" s="73"/>
      <c r="F48" s="123"/>
      <c r="G48" s="116" t="s">
        <v>17</v>
      </c>
      <c r="H48" s="75" t="s">
        <v>17</v>
      </c>
      <c r="I48" s="124"/>
    </row>
    <row r="49" spans="1:9" ht="17" customHeight="1">
      <c r="A49" s="122"/>
      <c r="B49" s="204"/>
      <c r="C49" s="6"/>
      <c r="D49" s="795" t="s">
        <v>210</v>
      </c>
      <c r="E49" s="795"/>
      <c r="G49" s="125"/>
      <c r="H49" s="341" t="s">
        <v>334</v>
      </c>
      <c r="I49" s="124"/>
    </row>
    <row r="50" spans="1:9" s="20" customFormat="1" ht="17" customHeight="1" thickBot="1">
      <c r="A50" s="126">
        <v>1500</v>
      </c>
      <c r="B50" s="204" t="s">
        <v>335</v>
      </c>
      <c r="C50" s="204" t="s">
        <v>336</v>
      </c>
      <c r="D50" s="204" t="s">
        <v>337</v>
      </c>
      <c r="E50" s="204" t="s">
        <v>338</v>
      </c>
      <c r="F50" s="207" t="s">
        <v>339</v>
      </c>
      <c r="G50" s="99"/>
      <c r="H50" s="342"/>
      <c r="I50" s="127">
        <v>1500</v>
      </c>
    </row>
    <row r="51" spans="1:9" ht="17" customHeight="1">
      <c r="A51" s="128"/>
      <c r="B51" s="204"/>
      <c r="F51" s="129"/>
      <c r="G51" s="130"/>
      <c r="H51" s="131" t="s">
        <v>83</v>
      </c>
      <c r="I51" s="132"/>
    </row>
    <row r="52" spans="1:9" ht="17" customHeight="1">
      <c r="A52" s="133">
        <v>30</v>
      </c>
      <c r="B52" s="60"/>
      <c r="C52" s="204"/>
      <c r="D52" s="67"/>
      <c r="E52" s="67"/>
      <c r="F52" s="108">
        <v>1530</v>
      </c>
      <c r="G52" s="343" t="s">
        <v>340</v>
      </c>
      <c r="H52" s="135" t="s">
        <v>341</v>
      </c>
      <c r="I52" s="121" t="s">
        <v>2</v>
      </c>
    </row>
    <row r="53" spans="1:9" ht="17" customHeight="1">
      <c r="A53" s="122"/>
      <c r="B53" s="73" t="s">
        <v>307</v>
      </c>
      <c r="C53" s="246"/>
      <c r="D53" s="255" t="s">
        <v>308</v>
      </c>
      <c r="E53" s="255"/>
      <c r="F53" s="403"/>
      <c r="G53" s="130"/>
      <c r="H53" s="137" t="s">
        <v>84</v>
      </c>
      <c r="I53" s="119"/>
    </row>
    <row r="54" spans="1:9" ht="17" customHeight="1">
      <c r="A54" s="122"/>
      <c r="B54" s="204" t="s">
        <v>225</v>
      </c>
      <c r="C54" s="289" t="s">
        <v>309</v>
      </c>
      <c r="D54" s="243" t="s">
        <v>287</v>
      </c>
      <c r="E54" s="243" t="s">
        <v>288</v>
      </c>
      <c r="F54" s="329" t="s">
        <v>277</v>
      </c>
      <c r="G54" s="138"/>
      <c r="H54" s="344"/>
      <c r="I54" s="119"/>
    </row>
    <row r="55" spans="1:9" s="20" customFormat="1" ht="17" customHeight="1" thickBot="1">
      <c r="A55" s="126">
        <v>1600</v>
      </c>
      <c r="B55" s="67"/>
      <c r="C55" s="267"/>
      <c r="D55" s="240"/>
      <c r="E55" s="240"/>
      <c r="F55" s="268"/>
      <c r="G55" s="138"/>
      <c r="H55" s="346" t="s">
        <v>342</v>
      </c>
      <c r="I55" s="139">
        <v>1600</v>
      </c>
    </row>
    <row r="56" spans="1:9" ht="17" customHeight="1">
      <c r="A56" s="21"/>
      <c r="B56" s="140" t="s">
        <v>41</v>
      </c>
      <c r="C56" s="83" t="s">
        <v>85</v>
      </c>
      <c r="D56" s="123"/>
      <c r="E56" s="73" t="s">
        <v>42</v>
      </c>
      <c r="F56" s="116" t="s">
        <v>101</v>
      </c>
      <c r="G56" s="138"/>
      <c r="H56" s="347" t="s">
        <v>23</v>
      </c>
      <c r="I56" s="141"/>
    </row>
    <row r="57" spans="1:9" ht="17" customHeight="1">
      <c r="A57" s="43"/>
      <c r="B57" s="142" t="s">
        <v>215</v>
      </c>
      <c r="C57" s="796" t="s">
        <v>216</v>
      </c>
      <c r="D57" s="797"/>
      <c r="E57" s="6" t="s">
        <v>217</v>
      </c>
      <c r="F57" s="97" t="s">
        <v>218</v>
      </c>
      <c r="G57" s="138"/>
      <c r="H57" s="146" t="s">
        <v>343</v>
      </c>
      <c r="I57" s="124"/>
    </row>
    <row r="58" spans="1:9" ht="16.75" customHeight="1">
      <c r="A58" s="28">
        <v>30</v>
      </c>
      <c r="B58" s="29" t="s">
        <v>132</v>
      </c>
      <c r="C58" s="31" t="s">
        <v>188</v>
      </c>
      <c r="D58" s="77" t="s">
        <v>226</v>
      </c>
      <c r="E58" s="204" t="s">
        <v>198</v>
      </c>
      <c r="F58" s="99" t="s">
        <v>200</v>
      </c>
      <c r="G58" s="99"/>
      <c r="H58" s="137"/>
      <c r="I58" s="143">
        <v>30</v>
      </c>
    </row>
    <row r="59" spans="1:9" ht="17" customHeight="1">
      <c r="A59" s="43"/>
      <c r="B59" s="144" t="s">
        <v>20</v>
      </c>
      <c r="C59" s="6" t="s">
        <v>220</v>
      </c>
      <c r="D59" s="6"/>
      <c r="E59" s="817" t="s">
        <v>418</v>
      </c>
      <c r="F59" s="818"/>
      <c r="G59" s="130"/>
      <c r="H59" s="347" t="s">
        <v>23</v>
      </c>
      <c r="I59" s="124"/>
    </row>
    <row r="60" spans="1:9" s="20" customFormat="1" ht="17" customHeight="1" thickBot="1">
      <c r="A60" s="160">
        <v>1700</v>
      </c>
      <c r="B60" s="149" t="s">
        <v>219</v>
      </c>
      <c r="C60" s="348" t="s">
        <v>114</v>
      </c>
      <c r="D60" s="204" t="s">
        <v>303</v>
      </c>
      <c r="E60" s="505" t="s">
        <v>442</v>
      </c>
      <c r="F60" s="504" t="s">
        <v>443</v>
      </c>
      <c r="G60" s="134"/>
      <c r="H60" s="149" t="s">
        <v>344</v>
      </c>
      <c r="I60" s="139">
        <v>1700</v>
      </c>
    </row>
    <row r="61" spans="1:9" ht="17" customHeight="1">
      <c r="A61" s="349"/>
      <c r="B61" s="36" t="s">
        <v>39</v>
      </c>
      <c r="C61" s="350"/>
      <c r="D61" s="73"/>
      <c r="E61" s="73"/>
      <c r="F61" s="123"/>
      <c r="G61" s="130"/>
      <c r="H61" s="347" t="s">
        <v>23</v>
      </c>
      <c r="I61" s="141"/>
    </row>
    <row r="62" spans="1:9" ht="17" customHeight="1">
      <c r="A62" s="122"/>
      <c r="B62" s="82"/>
      <c r="C62" s="204"/>
      <c r="D62" s="337" t="s">
        <v>202</v>
      </c>
      <c r="E62" s="6"/>
      <c r="F62" s="170"/>
      <c r="G62" s="125"/>
      <c r="H62" s="105" t="s">
        <v>345</v>
      </c>
      <c r="I62" s="124"/>
    </row>
    <row r="63" spans="1:9" ht="17" customHeight="1">
      <c r="A63" s="133">
        <v>30</v>
      </c>
      <c r="B63" s="67" t="s">
        <v>194</v>
      </c>
      <c r="C63" s="67" t="s">
        <v>316</v>
      </c>
      <c r="D63" s="67" t="s">
        <v>317</v>
      </c>
      <c r="E63" s="67" t="s">
        <v>303</v>
      </c>
      <c r="F63" s="77" t="s">
        <v>318</v>
      </c>
      <c r="G63" s="125"/>
      <c r="H63" s="351"/>
      <c r="I63" s="143">
        <v>30</v>
      </c>
    </row>
    <row r="64" spans="1:9" ht="17" customHeight="1">
      <c r="A64" s="352"/>
      <c r="B64" s="82" t="s">
        <v>91</v>
      </c>
      <c r="C64" s="82"/>
      <c r="D64" s="82"/>
      <c r="E64" s="82"/>
      <c r="F64" s="93"/>
      <c r="G64" s="116" t="s">
        <v>17</v>
      </c>
      <c r="H64" s="255" t="s">
        <v>89</v>
      </c>
      <c r="I64" s="124"/>
    </row>
    <row r="65" spans="1:9" ht="17" customHeight="1">
      <c r="A65" s="122"/>
      <c r="B65" s="82"/>
      <c r="C65" s="82"/>
      <c r="D65" s="151" t="s">
        <v>92</v>
      </c>
      <c r="E65" s="151"/>
      <c r="F65" s="152"/>
      <c r="G65" s="105" t="s">
        <v>324</v>
      </c>
      <c r="H65" s="272" t="s">
        <v>346</v>
      </c>
      <c r="I65" s="124"/>
    </row>
    <row r="66" spans="1:9" s="20" customFormat="1" ht="17" customHeight="1" thickBot="1">
      <c r="A66" s="126">
        <v>1800</v>
      </c>
      <c r="B66" s="204" t="s">
        <v>347</v>
      </c>
      <c r="C66" s="204" t="s">
        <v>318</v>
      </c>
      <c r="D66" s="204" t="s">
        <v>281</v>
      </c>
      <c r="E66" s="204" t="s">
        <v>282</v>
      </c>
      <c r="F66" s="207" t="s">
        <v>283</v>
      </c>
      <c r="G66" s="30"/>
      <c r="H66" s="243" t="s">
        <v>103</v>
      </c>
      <c r="I66" s="139">
        <v>1800</v>
      </c>
    </row>
    <row r="67" spans="1:9" ht="17" customHeight="1">
      <c r="A67" s="122"/>
      <c r="B67" s="204"/>
      <c r="C67" s="204"/>
      <c r="D67" s="204"/>
      <c r="E67" s="204"/>
      <c r="F67" s="207"/>
      <c r="G67" s="819" t="s">
        <v>559</v>
      </c>
      <c r="H67" s="820"/>
      <c r="I67" s="39"/>
    </row>
    <row r="68" spans="1:9" ht="17" customHeight="1" thickBot="1">
      <c r="A68" s="133">
        <v>30</v>
      </c>
      <c r="B68" s="353"/>
      <c r="C68" s="41"/>
      <c r="D68" s="41"/>
      <c r="E68" s="41"/>
      <c r="F68" s="154"/>
      <c r="G68" s="748" t="s">
        <v>288</v>
      </c>
      <c r="H68" s="747" t="s">
        <v>277</v>
      </c>
      <c r="I68" s="33">
        <v>30</v>
      </c>
    </row>
    <row r="69" spans="1:9" ht="17" customHeight="1">
      <c r="A69" s="122"/>
      <c r="B69" s="816" t="s">
        <v>229</v>
      </c>
      <c r="C69" s="790"/>
      <c r="D69" s="790"/>
      <c r="E69" s="790"/>
      <c r="F69" s="791"/>
      <c r="G69" s="809" t="s">
        <v>230</v>
      </c>
      <c r="H69" s="810"/>
      <c r="I69" s="39"/>
    </row>
    <row r="70" spans="1:9" s="20" customFormat="1" ht="12.65" customHeight="1" thickBot="1">
      <c r="A70" s="126">
        <v>1900</v>
      </c>
      <c r="B70" s="251"/>
      <c r="C70" s="251"/>
      <c r="D70" s="235"/>
      <c r="E70" s="251"/>
      <c r="F70" s="231">
        <v>1905</v>
      </c>
      <c r="G70" s="250"/>
      <c r="H70" s="252"/>
      <c r="I70" s="155">
        <v>1900</v>
      </c>
    </row>
    <row r="71" spans="1:9" s="20" customFormat="1" ht="17" customHeight="1">
      <c r="A71" s="160"/>
      <c r="B71" s="253" t="s">
        <v>31</v>
      </c>
      <c r="C71" s="389" t="s">
        <v>149</v>
      </c>
      <c r="D71" s="258" t="s">
        <v>17</v>
      </c>
      <c r="E71" s="254" t="s">
        <v>149</v>
      </c>
      <c r="F71" s="257" t="s">
        <v>25</v>
      </c>
      <c r="G71" s="258" t="s">
        <v>90</v>
      </c>
      <c r="H71" s="259" t="s">
        <v>90</v>
      </c>
      <c r="I71" s="159"/>
    </row>
    <row r="72" spans="1:9" s="20" customFormat="1" ht="17" customHeight="1">
      <c r="A72" s="160"/>
      <c r="B72" s="260" t="s">
        <v>349</v>
      </c>
      <c r="C72" s="390" t="s">
        <v>350</v>
      </c>
      <c r="D72" s="391" t="s">
        <v>319</v>
      </c>
      <c r="E72" s="261" t="s">
        <v>351</v>
      </c>
      <c r="F72" s="262" t="s">
        <v>352</v>
      </c>
      <c r="G72" s="263" t="s">
        <v>353</v>
      </c>
      <c r="H72" s="264" t="s">
        <v>354</v>
      </c>
      <c r="I72" s="161"/>
    </row>
    <row r="73" spans="1:9" s="20" customFormat="1" ht="17" customHeight="1">
      <c r="A73" s="43">
        <v>30</v>
      </c>
      <c r="B73" s="265" t="s">
        <v>30</v>
      </c>
      <c r="C73" s="392" t="s">
        <v>148</v>
      </c>
      <c r="D73" s="314" t="s">
        <v>74</v>
      </c>
      <c r="E73" s="266" t="s">
        <v>148</v>
      </c>
      <c r="F73" s="269" t="s">
        <v>237</v>
      </c>
      <c r="G73" s="270" t="s">
        <v>104</v>
      </c>
      <c r="H73" s="271" t="s">
        <v>238</v>
      </c>
      <c r="I73" s="39">
        <v>30</v>
      </c>
    </row>
    <row r="74" spans="1:9" ht="17" customHeight="1">
      <c r="A74" s="162"/>
      <c r="B74" s="234" t="s">
        <v>118</v>
      </c>
      <c r="C74" s="235"/>
      <c r="D74" s="391" t="s">
        <v>320</v>
      </c>
      <c r="E74" s="272" t="s">
        <v>355</v>
      </c>
      <c r="F74" s="235"/>
      <c r="G74" s="235"/>
      <c r="H74" s="235"/>
      <c r="I74" s="163"/>
    </row>
    <row r="75" spans="1:9" s="20" customFormat="1" ht="17" customHeight="1" thickBot="1">
      <c r="A75" s="160">
        <v>2000</v>
      </c>
      <c r="B75" s="273" t="s">
        <v>356</v>
      </c>
      <c r="C75" s="240" t="s">
        <v>282</v>
      </c>
      <c r="D75" s="314" t="s">
        <v>74</v>
      </c>
      <c r="E75" s="240" t="s">
        <v>284</v>
      </c>
      <c r="F75" s="240" t="s">
        <v>285</v>
      </c>
      <c r="G75" s="240" t="s">
        <v>286</v>
      </c>
      <c r="H75" s="240" t="s">
        <v>357</v>
      </c>
      <c r="I75" s="155">
        <v>2000</v>
      </c>
    </row>
    <row r="76" spans="1:9" s="20" customFormat="1" ht="17" customHeight="1">
      <c r="A76" s="156"/>
      <c r="B76" s="526" t="s">
        <v>444</v>
      </c>
      <c r="C76" s="527" t="s">
        <v>445</v>
      </c>
      <c r="D76" s="441"/>
      <c r="E76" s="502" t="s">
        <v>239</v>
      </c>
      <c r="F76" s="497"/>
      <c r="G76" s="361" t="s">
        <v>240</v>
      </c>
      <c r="H76" s="393" t="s">
        <v>79</v>
      </c>
      <c r="I76" s="159"/>
    </row>
    <row r="77" spans="1:9" ht="17" customHeight="1">
      <c r="A77" s="43">
        <v>30</v>
      </c>
      <c r="B77" s="509" t="s">
        <v>436</v>
      </c>
      <c r="C77" s="510" t="s">
        <v>299</v>
      </c>
      <c r="D77" s="510" t="s">
        <v>300</v>
      </c>
      <c r="E77" s="510" t="s">
        <v>301</v>
      </c>
      <c r="F77" s="510" t="s">
        <v>302</v>
      </c>
      <c r="G77" s="363" t="s">
        <v>343</v>
      </c>
      <c r="H77" s="362"/>
      <c r="I77" s="33">
        <v>30</v>
      </c>
    </row>
    <row r="78" spans="1:9" ht="17" customHeight="1">
      <c r="A78" s="34"/>
      <c r="B78" s="234" t="s">
        <v>94</v>
      </c>
      <c r="C78" s="255"/>
      <c r="D78" s="237" t="s">
        <v>22</v>
      </c>
      <c r="E78" s="236"/>
      <c r="F78" s="236"/>
      <c r="G78" s="361">
        <v>800649170</v>
      </c>
      <c r="H78" s="364"/>
      <c r="I78" s="164"/>
    </row>
    <row r="79" spans="1:9" ht="17" customHeight="1" thickBot="1">
      <c r="A79" s="43"/>
      <c r="B79" s="242"/>
      <c r="C79" s="281"/>
      <c r="D79" s="243"/>
      <c r="E79" s="243"/>
      <c r="F79" s="243"/>
      <c r="G79" s="282" t="s">
        <v>344</v>
      </c>
      <c r="H79" s="365"/>
      <c r="I79" s="39"/>
    </row>
    <row r="80" spans="1:9" s="20" customFormat="1" ht="17" customHeight="1" thickBot="1">
      <c r="A80" s="166">
        <v>2100</v>
      </c>
      <c r="B80" s="273"/>
      <c r="C80" s="225"/>
      <c r="D80" s="272" t="s">
        <v>243</v>
      </c>
      <c r="E80" s="243"/>
      <c r="F80" s="243"/>
      <c r="G80" s="367" t="s">
        <v>244</v>
      </c>
      <c r="H80" s="394"/>
      <c r="I80" s="155">
        <v>2100</v>
      </c>
    </row>
    <row r="81" spans="1:9" s="20" customFormat="1" ht="17" customHeight="1">
      <c r="A81" s="156"/>
      <c r="B81" s="273" t="s">
        <v>267</v>
      </c>
      <c r="C81" s="243" t="s">
        <v>317</v>
      </c>
      <c r="D81" s="243" t="s">
        <v>303</v>
      </c>
      <c r="E81" s="243" t="s">
        <v>318</v>
      </c>
      <c r="F81" s="243" t="s">
        <v>281</v>
      </c>
      <c r="G81" s="274" t="s">
        <v>175</v>
      </c>
      <c r="H81" s="365" t="s">
        <v>359</v>
      </c>
      <c r="I81" s="159"/>
    </row>
    <row r="82" spans="1:9" s="20" customFormat="1" ht="17" customHeight="1">
      <c r="A82" s="160"/>
      <c r="B82" s="273"/>
      <c r="C82" s="243"/>
      <c r="D82" s="243"/>
      <c r="E82" s="243"/>
      <c r="F82" s="243"/>
      <c r="G82" s="368" t="s">
        <v>245</v>
      </c>
      <c r="H82" s="394" t="s">
        <v>80</v>
      </c>
      <c r="I82" s="161"/>
    </row>
    <row r="83" spans="1:9" ht="17" customHeight="1">
      <c r="A83" s="28">
        <v>30</v>
      </c>
      <c r="B83" s="239"/>
      <c r="C83" s="240"/>
      <c r="D83" s="243"/>
      <c r="E83" s="240"/>
      <c r="F83" s="240"/>
      <c r="G83" s="370" t="s">
        <v>87</v>
      </c>
      <c r="H83" s="371"/>
      <c r="I83" s="33">
        <v>30</v>
      </c>
    </row>
    <row r="84" spans="1:9" ht="17" customHeight="1">
      <c r="A84" s="43"/>
      <c r="B84" s="234" t="s">
        <v>75</v>
      </c>
      <c r="C84" s="255"/>
      <c r="D84" s="255"/>
      <c r="E84" s="236"/>
      <c r="F84" s="236"/>
      <c r="G84" s="274" t="s">
        <v>174</v>
      </c>
      <c r="H84" s="371"/>
      <c r="I84" s="39"/>
    </row>
    <row r="85" spans="1:9" ht="17" customHeight="1">
      <c r="A85" s="43"/>
      <c r="B85" s="242"/>
      <c r="C85" s="281"/>
      <c r="D85" s="243"/>
      <c r="E85" s="243"/>
      <c r="F85" s="243"/>
      <c r="G85" s="368" t="s">
        <v>199</v>
      </c>
      <c r="H85" s="395"/>
      <c r="I85" s="39"/>
    </row>
    <row r="86" spans="1:9" s="20" customFormat="1" ht="17" customHeight="1" thickBot="1">
      <c r="A86" s="145">
        <v>2200</v>
      </c>
      <c r="B86" s="287"/>
      <c r="C86" s="235"/>
      <c r="D86" s="272" t="s">
        <v>210</v>
      </c>
      <c r="E86" s="288"/>
      <c r="F86" s="243"/>
      <c r="G86" s="370" t="s">
        <v>87</v>
      </c>
      <c r="H86" s="396"/>
      <c r="I86" s="155">
        <v>2200</v>
      </c>
    </row>
    <row r="87" spans="1:9" s="20" customFormat="1" ht="17" customHeight="1">
      <c r="A87" s="160"/>
      <c r="B87" s="273" t="s">
        <v>360</v>
      </c>
      <c r="C87" s="243" t="s">
        <v>337</v>
      </c>
      <c r="D87" s="243" t="s">
        <v>338</v>
      </c>
      <c r="E87" s="243" t="s">
        <v>339</v>
      </c>
      <c r="F87" s="243" t="s">
        <v>361</v>
      </c>
      <c r="G87" s="327" t="s">
        <v>249</v>
      </c>
      <c r="H87" s="397" t="s">
        <v>76</v>
      </c>
      <c r="I87" s="159"/>
    </row>
    <row r="88" spans="1:9" s="20" customFormat="1" ht="17" customHeight="1">
      <c r="A88" s="160"/>
      <c r="B88" s="273"/>
      <c r="C88" s="243"/>
      <c r="D88" s="243"/>
      <c r="E88" s="243"/>
      <c r="F88" s="243"/>
      <c r="G88" s="372"/>
      <c r="H88" s="373"/>
      <c r="I88" s="161"/>
    </row>
    <row r="89" spans="1:9" ht="17" customHeight="1">
      <c r="A89" s="28">
        <v>30</v>
      </c>
      <c r="B89" s="239"/>
      <c r="C89" s="240"/>
      <c r="D89" s="240"/>
      <c r="E89" s="240"/>
      <c r="F89" s="294">
        <v>2230</v>
      </c>
      <c r="G89" s="374"/>
      <c r="H89" s="398" t="s">
        <v>362</v>
      </c>
      <c r="I89" s="33">
        <v>30</v>
      </c>
    </row>
    <row r="90" spans="1:9" ht="17" customHeight="1">
      <c r="A90" s="34"/>
      <c r="B90" s="521" t="s">
        <v>446</v>
      </c>
      <c r="C90" s="532"/>
      <c r="D90" s="535"/>
      <c r="E90" s="490"/>
      <c r="F90" s="490"/>
      <c r="G90" s="375" t="s">
        <v>363</v>
      </c>
      <c r="H90" s="395" t="s">
        <v>364</v>
      </c>
      <c r="I90" s="39"/>
    </row>
    <row r="91" spans="1:9" ht="17" customHeight="1">
      <c r="A91" s="43"/>
      <c r="B91" s="487"/>
      <c r="C91" s="532"/>
      <c r="D91" s="510" t="s">
        <v>447</v>
      </c>
      <c r="E91" s="490"/>
      <c r="F91" s="488"/>
      <c r="G91" s="325" t="s">
        <v>251</v>
      </c>
      <c r="H91" s="396">
        <v>2245</v>
      </c>
      <c r="I91" s="39"/>
    </row>
    <row r="92" spans="1:9" ht="17" customHeight="1">
      <c r="A92" s="43"/>
      <c r="B92" s="509" t="s">
        <v>309</v>
      </c>
      <c r="C92" s="510" t="s">
        <v>287</v>
      </c>
      <c r="D92" s="510" t="s">
        <v>288</v>
      </c>
      <c r="E92" s="510" t="s">
        <v>277</v>
      </c>
      <c r="F92" s="510" t="s">
        <v>289</v>
      </c>
      <c r="G92" s="376"/>
      <c r="H92" s="536" t="s">
        <v>448</v>
      </c>
      <c r="I92" s="39"/>
    </row>
    <row r="93" spans="1:9" ht="17" customHeight="1" thickBot="1">
      <c r="A93" s="145">
        <v>2300</v>
      </c>
      <c r="B93" s="439"/>
      <c r="C93" s="508"/>
      <c r="D93" s="533"/>
      <c r="E93" s="533"/>
      <c r="F93" s="533">
        <v>2305</v>
      </c>
      <c r="G93" s="372"/>
      <c r="H93" s="515"/>
      <c r="I93" s="155">
        <v>2300</v>
      </c>
    </row>
    <row r="94" spans="1:9" s="20" customFormat="1" ht="17" customHeight="1">
      <c r="A94" s="171"/>
      <c r="B94" s="242" t="s">
        <v>32</v>
      </c>
      <c r="C94" s="225"/>
      <c r="D94" s="243"/>
      <c r="E94" s="307"/>
      <c r="F94" s="246">
        <v>800632426</v>
      </c>
      <c r="G94" s="374"/>
      <c r="H94" s="515" t="s">
        <v>449</v>
      </c>
      <c r="I94" s="159"/>
    </row>
    <row r="95" spans="1:9" s="20" customFormat="1" ht="17" customHeight="1">
      <c r="A95" s="171"/>
      <c r="B95" s="273"/>
      <c r="C95" s="310" t="s">
        <v>252</v>
      </c>
      <c r="D95" s="288"/>
      <c r="E95" s="311" t="s">
        <v>159</v>
      </c>
      <c r="F95" s="310" t="s">
        <v>252</v>
      </c>
      <c r="G95" s="263"/>
      <c r="H95" s="515" t="s">
        <v>450</v>
      </c>
      <c r="I95" s="161"/>
    </row>
    <row r="96" spans="1:9" s="20" customFormat="1" ht="17" customHeight="1" thickBot="1">
      <c r="A96" s="173">
        <v>2315</v>
      </c>
      <c r="B96" s="273" t="s">
        <v>366</v>
      </c>
      <c r="C96" s="243" t="s">
        <v>367</v>
      </c>
      <c r="D96" s="243" t="s">
        <v>368</v>
      </c>
      <c r="E96" s="312"/>
      <c r="F96" s="313" t="s">
        <v>369</v>
      </c>
      <c r="G96" s="263"/>
      <c r="H96" s="515"/>
      <c r="I96" s="174">
        <v>2315</v>
      </c>
    </row>
    <row r="97" spans="1:9" ht="17" customHeight="1" thickBot="1">
      <c r="A97" s="28">
        <v>30</v>
      </c>
      <c r="B97" s="315"/>
      <c r="C97" s="316"/>
      <c r="D97" s="316"/>
      <c r="E97" s="317" t="s">
        <v>160</v>
      </c>
      <c r="F97" s="316"/>
      <c r="G97" s="377"/>
      <c r="H97" s="318" t="s">
        <v>159</v>
      </c>
      <c r="I97" s="176">
        <v>30</v>
      </c>
    </row>
    <row r="98" spans="1:9" ht="17" customHeight="1">
      <c r="A98" s="34"/>
      <c r="B98" s="273"/>
      <c r="C98" s="226"/>
      <c r="D98" s="226" t="s">
        <v>135</v>
      </c>
      <c r="E98" s="116" t="s">
        <v>17</v>
      </c>
      <c r="F98" s="226"/>
      <c r="G98" s="361" t="s">
        <v>165</v>
      </c>
      <c r="H98" s="400">
        <v>800641584</v>
      </c>
      <c r="I98" s="39"/>
    </row>
    <row r="99" spans="1:9" ht="17" customHeight="1">
      <c r="A99" s="43"/>
      <c r="B99" s="273"/>
      <c r="C99" s="235"/>
      <c r="D99" s="235"/>
      <c r="E99" s="99" t="s">
        <v>312</v>
      </c>
      <c r="F99" s="235"/>
      <c r="G99" s="378" t="s">
        <v>334</v>
      </c>
      <c r="H99" s="401"/>
      <c r="I99" s="39"/>
    </row>
    <row r="100" spans="1:9" ht="17" customHeight="1" thickBot="1">
      <c r="A100" s="43"/>
      <c r="B100" s="273"/>
      <c r="C100" s="235"/>
      <c r="D100" s="235"/>
      <c r="E100" s="99"/>
      <c r="F100" s="225">
        <v>2350</v>
      </c>
      <c r="G100" s="325" t="s">
        <v>259</v>
      </c>
      <c r="H100" s="402" t="s">
        <v>370</v>
      </c>
      <c r="I100" s="39"/>
    </row>
    <row r="101" spans="1:9" s="20" customFormat="1" ht="17" customHeight="1" thickBot="1">
      <c r="A101" s="11" t="s">
        <v>9</v>
      </c>
      <c r="B101" s="322"/>
      <c r="C101" s="323"/>
      <c r="D101" s="323" t="s">
        <v>68</v>
      </c>
      <c r="E101" s="30"/>
      <c r="F101" s="323"/>
      <c r="G101" s="314"/>
      <c r="H101" s="395" t="s">
        <v>164</v>
      </c>
      <c r="I101" s="42" t="s">
        <v>9</v>
      </c>
    </row>
    <row r="102" spans="1:9" ht="17" customHeight="1">
      <c r="A102" s="21"/>
      <c r="B102" s="47" t="s">
        <v>17</v>
      </c>
      <c r="C102" s="175"/>
      <c r="D102" s="158" t="s">
        <v>31</v>
      </c>
      <c r="E102" s="175"/>
      <c r="F102" s="175"/>
      <c r="G102" s="331" t="s">
        <v>77</v>
      </c>
      <c r="H102" s="381"/>
      <c r="I102" s="27"/>
    </row>
    <row r="103" spans="1:9" ht="17" customHeight="1">
      <c r="A103" s="43"/>
      <c r="B103" s="82"/>
      <c r="C103" s="337" t="s">
        <v>202</v>
      </c>
      <c r="D103" s="105" t="s">
        <v>371</v>
      </c>
      <c r="E103" s="337" t="s">
        <v>202</v>
      </c>
      <c r="F103" s="170"/>
      <c r="G103" s="263" t="s">
        <v>345</v>
      </c>
      <c r="H103" s="382"/>
      <c r="I103" s="39"/>
    </row>
    <row r="104" spans="1:9" ht="17" customHeight="1">
      <c r="A104" s="28">
        <v>30</v>
      </c>
      <c r="B104" s="67" t="s">
        <v>322</v>
      </c>
      <c r="C104" s="67" t="s">
        <v>316</v>
      </c>
      <c r="D104" s="30" t="s">
        <v>30</v>
      </c>
      <c r="E104" s="67" t="s">
        <v>303</v>
      </c>
      <c r="F104" s="67" t="s">
        <v>318</v>
      </c>
      <c r="G104" s="377" t="s">
        <v>78</v>
      </c>
      <c r="H104" s="383"/>
      <c r="I104" s="33">
        <v>30</v>
      </c>
    </row>
    <row r="105" spans="1:9" ht="17" customHeight="1">
      <c r="A105" s="43"/>
      <c r="B105" s="64" t="s">
        <v>17</v>
      </c>
      <c r="C105" s="36"/>
      <c r="D105" s="73"/>
      <c r="E105" s="73"/>
      <c r="F105" s="36"/>
      <c r="G105" s="157" t="s">
        <v>23</v>
      </c>
      <c r="H105" s="103" t="s">
        <v>20</v>
      </c>
      <c r="I105" s="178"/>
    </row>
    <row r="106" spans="1:9" s="20" customFormat="1" ht="17" customHeight="1" thickBot="1">
      <c r="A106" s="11" t="s">
        <v>10</v>
      </c>
      <c r="B106" s="148"/>
      <c r="C106" s="6"/>
      <c r="D106" s="210" t="s">
        <v>210</v>
      </c>
      <c r="F106" s="204"/>
      <c r="G106" s="105" t="s">
        <v>372</v>
      </c>
      <c r="H106" s="210" t="s">
        <v>346</v>
      </c>
      <c r="I106" s="14" t="s">
        <v>10</v>
      </c>
    </row>
    <row r="107" spans="1:9" ht="17" customHeight="1">
      <c r="A107" s="89"/>
      <c r="B107" s="52" t="s">
        <v>360</v>
      </c>
      <c r="C107" s="204" t="s">
        <v>337</v>
      </c>
      <c r="D107" s="204" t="s">
        <v>338</v>
      </c>
      <c r="E107" s="204" t="s">
        <v>339</v>
      </c>
      <c r="F107" s="204" t="s">
        <v>361</v>
      </c>
      <c r="G107" s="167"/>
      <c r="H107" s="103" t="s">
        <v>20</v>
      </c>
      <c r="I107" s="50"/>
    </row>
    <row r="108" spans="1:9" ht="17" customHeight="1">
      <c r="A108" s="76">
        <v>30</v>
      </c>
      <c r="B108" s="29"/>
      <c r="C108" s="67"/>
      <c r="D108" s="67"/>
      <c r="E108" s="67"/>
      <c r="F108" s="67"/>
      <c r="G108" s="146"/>
      <c r="H108" s="98" t="s">
        <v>354</v>
      </c>
      <c r="I108" s="56">
        <v>30</v>
      </c>
    </row>
    <row r="109" spans="1:9" ht="17" customHeight="1">
      <c r="A109" s="80"/>
      <c r="B109" s="64" t="s">
        <v>17</v>
      </c>
      <c r="C109" s="6"/>
      <c r="D109" s="204"/>
      <c r="E109" s="204"/>
      <c r="F109" s="204"/>
      <c r="G109" s="157" t="s">
        <v>23</v>
      </c>
      <c r="H109" s="358" t="s">
        <v>23</v>
      </c>
      <c r="I109" s="59"/>
    </row>
    <row r="110" spans="1:9" s="20" customFormat="1" ht="17" customHeight="1" thickBot="1">
      <c r="A110" s="11" t="s">
        <v>11</v>
      </c>
      <c r="B110" s="52"/>
      <c r="C110" s="202"/>
      <c r="D110" s="204" t="s">
        <v>315</v>
      </c>
      <c r="E110" s="204"/>
      <c r="F110" s="204"/>
      <c r="G110" s="168" t="s">
        <v>213</v>
      </c>
      <c r="H110" s="359" t="s">
        <v>373</v>
      </c>
      <c r="I110" s="42" t="s">
        <v>11</v>
      </c>
    </row>
    <row r="111" spans="1:9" ht="17" customHeight="1">
      <c r="A111" s="89"/>
      <c r="B111" s="52" t="s">
        <v>316</v>
      </c>
      <c r="C111" s="204" t="s">
        <v>317</v>
      </c>
      <c r="D111" s="204" t="s">
        <v>303</v>
      </c>
      <c r="E111" s="204" t="s">
        <v>318</v>
      </c>
      <c r="F111" s="204" t="s">
        <v>281</v>
      </c>
      <c r="G111" s="169"/>
      <c r="H111" s="347" t="s">
        <v>23</v>
      </c>
      <c r="I111" s="50"/>
    </row>
    <row r="112" spans="1:9" ht="17" customHeight="1">
      <c r="A112" s="70">
        <v>30</v>
      </c>
      <c r="B112" s="60"/>
      <c r="C112" s="67"/>
      <c r="D112" s="67"/>
      <c r="E112" s="67"/>
      <c r="F112" s="67"/>
      <c r="G112" s="386"/>
      <c r="H112" s="106"/>
      <c r="I112" s="56">
        <v>30</v>
      </c>
    </row>
    <row r="113" spans="1:9" ht="17" customHeight="1">
      <c r="A113" s="80"/>
      <c r="B113" s="181" t="s">
        <v>17</v>
      </c>
      <c r="C113" s="36"/>
      <c r="D113" s="36" t="s">
        <v>374</v>
      </c>
      <c r="E113" s="36"/>
      <c r="F113" s="36"/>
      <c r="G113" s="182" t="s">
        <v>23</v>
      </c>
      <c r="H113" s="112"/>
      <c r="I113" s="59"/>
    </row>
    <row r="114" spans="1:9" s="20" customFormat="1" ht="17" customHeight="1" thickBot="1">
      <c r="A114" s="11" t="s">
        <v>12</v>
      </c>
      <c r="B114" s="52" t="s">
        <v>299</v>
      </c>
      <c r="C114" s="204" t="s">
        <v>300</v>
      </c>
      <c r="D114" s="67" t="s">
        <v>301</v>
      </c>
      <c r="E114" s="204" t="s">
        <v>302</v>
      </c>
      <c r="F114" s="204" t="s">
        <v>358</v>
      </c>
      <c r="G114" s="31" t="s">
        <v>375</v>
      </c>
      <c r="H114" s="354" t="s">
        <v>359</v>
      </c>
      <c r="I114" s="42" t="s">
        <v>12</v>
      </c>
    </row>
    <row r="115" spans="1:9" ht="17" customHeight="1">
      <c r="A115" s="89"/>
      <c r="B115" s="181" t="s">
        <v>17</v>
      </c>
      <c r="C115" s="184" t="s">
        <v>173</v>
      </c>
      <c r="D115" s="185" t="s">
        <v>265</v>
      </c>
      <c r="E115" s="74"/>
      <c r="F115" s="73" t="s">
        <v>17</v>
      </c>
      <c r="G115" s="54" t="s">
        <v>173</v>
      </c>
      <c r="H115" s="112"/>
      <c r="I115" s="50"/>
    </row>
    <row r="116" spans="1:9" ht="17" customHeight="1">
      <c r="A116" s="76">
        <v>30</v>
      </c>
      <c r="B116" s="29" t="s">
        <v>281</v>
      </c>
      <c r="C116" s="67" t="s">
        <v>282</v>
      </c>
      <c r="D116" s="31" t="s">
        <v>283</v>
      </c>
      <c r="E116" s="77" t="s">
        <v>284</v>
      </c>
      <c r="F116" s="67" t="s">
        <v>285</v>
      </c>
      <c r="G116" s="67" t="s">
        <v>286</v>
      </c>
      <c r="H116" s="387"/>
      <c r="I116" s="56">
        <v>30</v>
      </c>
    </row>
    <row r="117" spans="1:9" ht="17" customHeight="1">
      <c r="A117" s="70"/>
      <c r="B117" s="187" t="s">
        <v>17</v>
      </c>
      <c r="C117" s="73" t="s">
        <v>17</v>
      </c>
      <c r="D117" s="116" t="s">
        <v>17</v>
      </c>
      <c r="E117" s="35" t="s">
        <v>17</v>
      </c>
      <c r="F117" s="35" t="s">
        <v>17</v>
      </c>
      <c r="G117" s="157" t="s">
        <v>23</v>
      </c>
      <c r="H117" s="356"/>
      <c r="I117" s="72"/>
    </row>
    <row r="118" spans="1:9" s="20" customFormat="1" ht="17" customHeight="1" thickBot="1">
      <c r="A118" s="11" t="s">
        <v>15</v>
      </c>
      <c r="B118" s="88" t="s">
        <v>310</v>
      </c>
      <c r="C118" s="204" t="s">
        <v>311</v>
      </c>
      <c r="D118" s="105" t="s">
        <v>371</v>
      </c>
      <c r="E118" s="30" t="s">
        <v>312</v>
      </c>
      <c r="F118" s="31" t="s">
        <v>376</v>
      </c>
      <c r="G118" s="149" t="s">
        <v>377</v>
      </c>
      <c r="H118" s="388"/>
      <c r="I118" s="42" t="s">
        <v>15</v>
      </c>
    </row>
    <row r="119" spans="1:9" ht="17" customHeight="1">
      <c r="A119" s="89"/>
      <c r="B119" s="64" t="s">
        <v>17</v>
      </c>
      <c r="C119" s="36"/>
      <c r="D119" s="37"/>
      <c r="E119" s="204"/>
      <c r="F119" s="37"/>
      <c r="G119" s="157" t="s">
        <v>23</v>
      </c>
      <c r="H119" s="186" t="s">
        <v>23</v>
      </c>
      <c r="I119" s="50"/>
    </row>
    <row r="120" spans="1:9" ht="17" customHeight="1">
      <c r="A120" s="76">
        <v>30</v>
      </c>
      <c r="B120" s="189"/>
      <c r="C120" s="204"/>
      <c r="D120" s="190" t="s">
        <v>378</v>
      </c>
      <c r="E120" s="191"/>
      <c r="F120" s="192"/>
      <c r="G120" s="341" t="s">
        <v>334</v>
      </c>
      <c r="H120" s="385" t="s">
        <v>362</v>
      </c>
      <c r="I120" s="56">
        <v>30</v>
      </c>
    </row>
    <row r="121" spans="1:9" ht="17" customHeight="1">
      <c r="A121" s="70"/>
      <c r="B121" s="52" t="s">
        <v>303</v>
      </c>
      <c r="C121" s="204" t="s">
        <v>318</v>
      </c>
      <c r="D121" s="204" t="s">
        <v>281</v>
      </c>
      <c r="E121" s="204" t="s">
        <v>282</v>
      </c>
      <c r="F121" s="204" t="s">
        <v>283</v>
      </c>
      <c r="G121" s="157" t="s">
        <v>23</v>
      </c>
      <c r="H121" s="112"/>
      <c r="I121" s="59"/>
    </row>
    <row r="122" spans="1:9" s="20" customFormat="1" ht="17" customHeight="1" thickBot="1">
      <c r="A122" s="11" t="s">
        <v>13</v>
      </c>
      <c r="B122" s="60"/>
      <c r="C122" s="67"/>
      <c r="D122" s="67"/>
      <c r="E122" s="67"/>
      <c r="F122" s="67"/>
      <c r="G122" s="105" t="s">
        <v>345</v>
      </c>
      <c r="H122" s="206"/>
      <c r="I122" s="42" t="s">
        <v>13</v>
      </c>
    </row>
    <row r="123" spans="1:9" ht="17" customHeight="1">
      <c r="A123" s="43"/>
      <c r="B123" s="500" t="s">
        <v>17</v>
      </c>
      <c r="C123" s="502"/>
      <c r="D123" s="498" t="s">
        <v>379</v>
      </c>
      <c r="E123" s="497"/>
      <c r="F123" s="501"/>
      <c r="G123" s="157" t="s">
        <v>23</v>
      </c>
      <c r="H123" s="183" t="s">
        <v>20</v>
      </c>
      <c r="I123" s="39"/>
    </row>
    <row r="124" spans="1:9" ht="17" customHeight="1">
      <c r="A124" s="76" t="s">
        <v>2</v>
      </c>
      <c r="B124" s="439" t="s">
        <v>382</v>
      </c>
      <c r="C124" s="508" t="s">
        <v>330</v>
      </c>
      <c r="D124" s="508" t="s">
        <v>331</v>
      </c>
      <c r="E124" s="508" t="s">
        <v>332</v>
      </c>
      <c r="F124" s="496" t="s">
        <v>451</v>
      </c>
      <c r="G124" s="99" t="s">
        <v>380</v>
      </c>
      <c r="H124" s="114" t="s">
        <v>381</v>
      </c>
      <c r="I124" s="56" t="s">
        <v>2</v>
      </c>
    </row>
    <row r="125" spans="1:9" ht="17" customHeight="1">
      <c r="A125" s="70"/>
      <c r="B125" s="495" t="s">
        <v>17</v>
      </c>
      <c r="C125" s="510"/>
      <c r="D125" s="510" t="s">
        <v>399</v>
      </c>
      <c r="E125" s="510"/>
      <c r="F125" s="494"/>
      <c r="G125" s="157" t="s">
        <v>23</v>
      </c>
      <c r="H125" s="206"/>
      <c r="I125" s="72"/>
    </row>
    <row r="126" spans="1:9" ht="17" customHeight="1" thickBot="1">
      <c r="A126" s="193" t="s">
        <v>14</v>
      </c>
      <c r="B126" s="493" t="s">
        <v>452</v>
      </c>
      <c r="C126" s="492" t="s">
        <v>293</v>
      </c>
      <c r="D126" s="492" t="s">
        <v>294</v>
      </c>
      <c r="E126" s="492" t="s">
        <v>295</v>
      </c>
      <c r="F126" s="491" t="s">
        <v>296</v>
      </c>
      <c r="G126" s="194" t="s">
        <v>383</v>
      </c>
      <c r="H126" s="195"/>
      <c r="I126" s="196" t="s">
        <v>14</v>
      </c>
    </row>
    <row r="127" spans="1:9" ht="17" customHeight="1" thickTop="1">
      <c r="A127" s="197"/>
      <c r="B127" s="198" t="s">
        <v>269</v>
      </c>
      <c r="C127" s="6"/>
      <c r="D127" s="6"/>
      <c r="E127" s="6"/>
      <c r="F127" s="6"/>
      <c r="G127" s="6"/>
      <c r="H127" s="807">
        <v>45644</v>
      </c>
      <c r="I127" s="808"/>
    </row>
    <row r="128" spans="1:9" ht="17" customHeight="1"/>
    <row r="129" ht="17" customHeight="1"/>
    <row r="130" ht="17" customHeight="1"/>
  </sheetData>
  <mergeCells count="15">
    <mergeCell ref="H127:I127"/>
    <mergeCell ref="G26:H26"/>
    <mergeCell ref="G27:H27"/>
    <mergeCell ref="D49:E49"/>
    <mergeCell ref="C57:D57"/>
    <mergeCell ref="B69:F69"/>
    <mergeCell ref="G69:H69"/>
    <mergeCell ref="E59:F59"/>
    <mergeCell ref="G67:H67"/>
    <mergeCell ref="G20:H20"/>
    <mergeCell ref="C1:G1"/>
    <mergeCell ref="H2:I2"/>
    <mergeCell ref="D6:E6"/>
    <mergeCell ref="B11:F11"/>
    <mergeCell ref="G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037F-D800-473E-B9B4-BA8D5F9BC5B7}">
  <dimension ref="A1:I130"/>
  <sheetViews>
    <sheetView zoomScale="70" zoomScaleNormal="70" workbookViewId="0">
      <pane ySplit="4" topLeftCell="A87" activePane="bottomLeft" state="frozen"/>
      <selection pane="bottomLeft" activeCell="F99" sqref="F99"/>
    </sheetView>
  </sheetViews>
  <sheetFormatPr defaultColWidth="9.453125" defaultRowHeight="15.5"/>
  <cols>
    <col min="1" max="1" width="7.6328125" style="713" customWidth="1"/>
    <col min="2" max="8" width="32.6328125" style="542" customWidth="1"/>
    <col min="9" max="9" width="7.6328125" style="714" customWidth="1"/>
    <col min="10" max="16384" width="9.453125" style="542"/>
  </cols>
  <sheetData>
    <row r="1" spans="1:9" ht="36" customHeight="1">
      <c r="A1" s="540"/>
      <c r="B1" s="541"/>
      <c r="C1" s="787" t="s">
        <v>453</v>
      </c>
      <c r="D1" s="787"/>
      <c r="E1" s="787"/>
      <c r="F1" s="787"/>
      <c r="G1" s="787"/>
      <c r="H1" s="541"/>
      <c r="I1" s="541"/>
    </row>
    <row r="2" spans="1:9" ht="17" customHeight="1" thickBot="1">
      <c r="A2" s="543" t="s">
        <v>271</v>
      </c>
      <c r="B2" s="544"/>
      <c r="C2" s="544"/>
      <c r="D2" s="539" t="s">
        <v>18</v>
      </c>
      <c r="E2" s="539"/>
      <c r="F2" s="545"/>
      <c r="G2" s="545"/>
      <c r="H2" s="788" t="s">
        <v>454</v>
      </c>
      <c r="I2" s="788"/>
    </row>
    <row r="3" spans="1:9" ht="17" customHeight="1" thickTop="1">
      <c r="A3" s="546" t="s">
        <v>19</v>
      </c>
      <c r="B3" s="547" t="s">
        <v>43</v>
      </c>
      <c r="C3" s="547" t="s">
        <v>44</v>
      </c>
      <c r="D3" s="547" t="s">
        <v>45</v>
      </c>
      <c r="E3" s="547" t="s">
        <v>186</v>
      </c>
      <c r="F3" s="547" t="s">
        <v>47</v>
      </c>
      <c r="G3" s="547" t="s">
        <v>48</v>
      </c>
      <c r="H3" s="547" t="s">
        <v>49</v>
      </c>
      <c r="I3" s="548" t="s">
        <v>19</v>
      </c>
    </row>
    <row r="4" spans="1:9" ht="17" customHeight="1" thickBot="1">
      <c r="A4" s="549"/>
      <c r="B4" s="550">
        <v>45318</v>
      </c>
      <c r="C4" s="550">
        <f t="shared" ref="C4:H4" si="0">SUM(B4+1)</f>
        <v>45319</v>
      </c>
      <c r="D4" s="551">
        <f t="shared" si="0"/>
        <v>45320</v>
      </c>
      <c r="E4" s="551">
        <f t="shared" si="0"/>
        <v>45321</v>
      </c>
      <c r="F4" s="551">
        <f t="shared" si="0"/>
        <v>45322</v>
      </c>
      <c r="G4" s="551">
        <f t="shared" si="0"/>
        <v>45323</v>
      </c>
      <c r="H4" s="551">
        <f t="shared" si="0"/>
        <v>45324</v>
      </c>
      <c r="I4" s="552"/>
    </row>
    <row r="5" spans="1:9" s="558" customFormat="1" ht="17" customHeight="1" thickBot="1">
      <c r="A5" s="553" t="s">
        <v>14</v>
      </c>
      <c r="B5" s="554"/>
      <c r="C5" s="555"/>
      <c r="D5" s="555"/>
      <c r="E5" s="555"/>
      <c r="F5" s="555"/>
      <c r="G5" s="555"/>
      <c r="H5" s="556"/>
      <c r="I5" s="557" t="s">
        <v>14</v>
      </c>
    </row>
    <row r="6" spans="1:9" ht="17" customHeight="1">
      <c r="A6" s="559"/>
      <c r="B6" s="560" t="s">
        <v>17</v>
      </c>
      <c r="C6" s="561" t="s">
        <v>17</v>
      </c>
      <c r="D6" s="798" t="s">
        <v>187</v>
      </c>
      <c r="E6" s="799"/>
      <c r="F6" s="803" t="s">
        <v>455</v>
      </c>
      <c r="G6" s="824"/>
      <c r="H6" s="562" t="s">
        <v>17</v>
      </c>
      <c r="I6" s="563"/>
    </row>
    <row r="7" spans="1:9" ht="17" customHeight="1">
      <c r="A7" s="564">
        <v>30</v>
      </c>
      <c r="B7" s="565" t="str">
        <f>LEFT($H$49,5) &amp; " # " &amp; VALUE(RIGHT($H$49,2)-1)</f>
        <v>財經透視  # 4</v>
      </c>
      <c r="C7" s="566" t="str">
        <f>B27</f>
        <v>新聞掏寶  # 234</v>
      </c>
      <c r="D7" s="567" t="str">
        <f>C58</f>
        <v># 14</v>
      </c>
      <c r="E7" s="566" t="str">
        <f>D52</f>
        <v># 15</v>
      </c>
      <c r="F7" s="567" t="s">
        <v>456</v>
      </c>
      <c r="G7" s="604" t="str">
        <f>"# " &amp; VALUE(RIGHT(F7,2)+1)</f>
        <v># 64</v>
      </c>
      <c r="H7" s="715" t="s">
        <v>457</v>
      </c>
      <c r="I7" s="568">
        <v>30</v>
      </c>
    </row>
    <row r="8" spans="1:9" ht="17" customHeight="1">
      <c r="A8" s="569"/>
      <c r="B8" s="570" t="s">
        <v>17</v>
      </c>
      <c r="C8" s="571"/>
      <c r="D8" s="571"/>
      <c r="E8" s="538" t="s">
        <v>355</v>
      </c>
      <c r="F8" s="571"/>
      <c r="G8" s="571" t="s">
        <v>66</v>
      </c>
      <c r="H8" s="573"/>
      <c r="I8" s="574"/>
    </row>
    <row r="9" spans="1:9" s="558" customFormat="1" ht="17" customHeight="1" thickBot="1">
      <c r="A9" s="549" t="s">
        <v>0</v>
      </c>
      <c r="B9" s="575" t="s">
        <v>458</v>
      </c>
      <c r="C9" s="576" t="str">
        <f t="shared" ref="C9:H9" si="1">"# " &amp; VALUE(RIGHT(B9,2)+1)</f>
        <v># 27</v>
      </c>
      <c r="D9" s="576" t="str">
        <f t="shared" si="1"/>
        <v># 28</v>
      </c>
      <c r="E9" s="576" t="str">
        <f t="shared" si="1"/>
        <v># 29</v>
      </c>
      <c r="F9" s="576" t="str">
        <f t="shared" si="1"/>
        <v># 30</v>
      </c>
      <c r="G9" s="576" t="str">
        <f t="shared" si="1"/>
        <v># 31</v>
      </c>
      <c r="H9" s="576" t="str">
        <f t="shared" si="1"/>
        <v># 32</v>
      </c>
      <c r="I9" s="577" t="s">
        <v>0</v>
      </c>
    </row>
    <row r="10" spans="1:9" ht="17" customHeight="1">
      <c r="A10" s="578"/>
      <c r="B10" s="220"/>
      <c r="C10" s="221"/>
      <c r="D10" s="221"/>
      <c r="E10" s="221"/>
      <c r="F10" s="222"/>
      <c r="G10" s="220"/>
      <c r="H10" s="223"/>
      <c r="I10" s="563"/>
    </row>
    <row r="11" spans="1:9" ht="17" customHeight="1">
      <c r="A11" s="564">
        <v>30</v>
      </c>
      <c r="B11" s="789" t="s">
        <v>189</v>
      </c>
      <c r="C11" s="790"/>
      <c r="D11" s="790"/>
      <c r="E11" s="790"/>
      <c r="F11" s="791"/>
      <c r="G11" s="789" t="s">
        <v>51</v>
      </c>
      <c r="H11" s="792"/>
      <c r="I11" s="568">
        <v>30</v>
      </c>
    </row>
    <row r="12" spans="1:9" ht="17" customHeight="1">
      <c r="A12" s="579"/>
      <c r="B12" s="224"/>
      <c r="C12" s="407"/>
      <c r="D12" s="226"/>
      <c r="E12" s="407"/>
      <c r="F12" s="408"/>
      <c r="G12" s="224"/>
      <c r="H12" s="228"/>
      <c r="I12" s="574"/>
    </row>
    <row r="13" spans="1:9" s="558" customFormat="1" ht="17" customHeight="1" thickBot="1">
      <c r="A13" s="580" t="s">
        <v>1</v>
      </c>
      <c r="B13" s="229"/>
      <c r="C13" s="230"/>
      <c r="D13" s="230"/>
      <c r="E13" s="230"/>
      <c r="F13" s="231"/>
      <c r="G13" s="232"/>
      <c r="H13" s="233"/>
      <c r="I13" s="577" t="s">
        <v>1</v>
      </c>
    </row>
    <row r="14" spans="1:9" ht="17" customHeight="1">
      <c r="A14" s="581"/>
      <c r="B14" s="582">
        <v>800161954</v>
      </c>
      <c r="C14" s="583"/>
      <c r="D14" s="583"/>
      <c r="E14" s="583"/>
      <c r="F14" s="583"/>
      <c r="G14" s="583"/>
      <c r="H14" s="584"/>
      <c r="I14" s="585"/>
    </row>
    <row r="15" spans="1:9" ht="17" customHeight="1">
      <c r="A15" s="586" t="s">
        <v>2</v>
      </c>
      <c r="B15" s="587"/>
      <c r="C15" s="588"/>
      <c r="D15" s="588"/>
      <c r="E15" s="589" t="s">
        <v>459</v>
      </c>
      <c r="F15" s="588"/>
      <c r="G15" s="588"/>
      <c r="H15" s="590"/>
      <c r="I15" s="591" t="s">
        <v>2</v>
      </c>
    </row>
    <row r="16" spans="1:9" ht="17" customHeight="1">
      <c r="A16" s="592"/>
      <c r="B16" s="587" t="s">
        <v>100</v>
      </c>
      <c r="C16" s="588" t="str">
        <f t="shared" ref="C16:H16" si="2">"# " &amp; VALUE(RIGHT(B16,2)+1)</f>
        <v># 9</v>
      </c>
      <c r="D16" s="588" t="str">
        <f t="shared" si="2"/>
        <v># 10</v>
      </c>
      <c r="E16" s="588" t="str">
        <f t="shared" si="2"/>
        <v># 11</v>
      </c>
      <c r="F16" s="588" t="str">
        <f t="shared" si="2"/>
        <v># 12</v>
      </c>
      <c r="G16" s="588" t="str">
        <f t="shared" si="2"/>
        <v># 13</v>
      </c>
      <c r="H16" s="593" t="str">
        <f t="shared" si="2"/>
        <v># 14</v>
      </c>
      <c r="I16" s="594"/>
    </row>
    <row r="17" spans="1:9" s="558" customFormat="1" ht="17" customHeight="1" thickBot="1">
      <c r="A17" s="580" t="s">
        <v>3</v>
      </c>
      <c r="B17" s="595" t="s">
        <v>24</v>
      </c>
      <c r="C17" s="596"/>
      <c r="D17" s="596"/>
      <c r="E17" s="596"/>
      <c r="F17" s="596"/>
      <c r="G17" s="596"/>
      <c r="H17" s="597"/>
      <c r="I17" s="577" t="s">
        <v>16</v>
      </c>
    </row>
    <row r="18" spans="1:9" s="558" customFormat="1" ht="17" customHeight="1">
      <c r="A18" s="598"/>
      <c r="B18" s="234" t="s">
        <v>33</v>
      </c>
      <c r="C18" s="235"/>
      <c r="D18" s="236" t="s">
        <v>191</v>
      </c>
      <c r="E18" s="237"/>
      <c r="F18" s="235"/>
      <c r="G18" s="235"/>
      <c r="H18" s="238"/>
      <c r="I18" s="600"/>
    </row>
    <row r="19" spans="1:9" s="558" customFormat="1" ht="17" customHeight="1">
      <c r="A19" s="580"/>
      <c r="B19" s="239" t="s">
        <v>460</v>
      </c>
      <c r="C19" s="240" t="str">
        <f t="shared" ref="C19:H19" si="3">"# " &amp; VALUE(RIGHT(B19,3)+1)</f>
        <v># 313</v>
      </c>
      <c r="D19" s="240" t="str">
        <f t="shared" si="3"/>
        <v># 314</v>
      </c>
      <c r="E19" s="240" t="str">
        <f t="shared" si="3"/>
        <v># 315</v>
      </c>
      <c r="F19" s="240" t="str">
        <f t="shared" si="3"/>
        <v># 316</v>
      </c>
      <c r="G19" s="240" t="str">
        <f t="shared" si="3"/>
        <v># 317</v>
      </c>
      <c r="H19" s="241" t="str">
        <f t="shared" si="3"/>
        <v># 318</v>
      </c>
      <c r="I19" s="600" t="s">
        <v>36</v>
      </c>
    </row>
    <row r="20" spans="1:9" s="558" customFormat="1" ht="17" customHeight="1">
      <c r="A20" s="580"/>
      <c r="B20" s="570" t="s">
        <v>17</v>
      </c>
      <c r="C20" s="571" t="s">
        <v>53</v>
      </c>
      <c r="D20" s="571"/>
      <c r="E20" s="570" t="s">
        <v>17</v>
      </c>
      <c r="F20" s="642" t="s">
        <v>17</v>
      </c>
      <c r="G20" s="798" t="s">
        <v>193</v>
      </c>
      <c r="H20" s="815"/>
      <c r="I20" s="600"/>
    </row>
    <row r="21" spans="1:9" ht="17" customHeight="1">
      <c r="A21" s="603" t="s">
        <v>2</v>
      </c>
      <c r="B21" s="567" t="s">
        <v>461</v>
      </c>
      <c r="C21" s="601" t="str">
        <f t="shared" ref="C21:D21" si="4">B77</f>
        <v># 2481</v>
      </c>
      <c r="D21" s="601" t="str">
        <f t="shared" si="4"/>
        <v># 2482</v>
      </c>
      <c r="E21" s="664" t="s">
        <v>377</v>
      </c>
      <c r="F21" s="485" t="s">
        <v>462</v>
      </c>
      <c r="G21" s="605" t="s">
        <v>280</v>
      </c>
      <c r="H21" s="484" t="s">
        <v>463</v>
      </c>
      <c r="I21" s="591" t="s">
        <v>2</v>
      </c>
    </row>
    <row r="22" spans="1:9" ht="17" customHeight="1">
      <c r="A22" s="606"/>
      <c r="B22" s="242" t="s">
        <v>464</v>
      </c>
      <c r="C22" s="243"/>
      <c r="D22" s="243"/>
      <c r="E22" s="243" t="s">
        <v>117</v>
      </c>
      <c r="F22" s="243"/>
      <c r="G22" s="235"/>
      <c r="H22" s="244"/>
      <c r="I22" s="607"/>
    </row>
    <row r="23" spans="1:9" s="558" customFormat="1" ht="17" customHeight="1" thickBot="1">
      <c r="A23" s="549" t="s">
        <v>4</v>
      </c>
      <c r="B23" s="273" t="s">
        <v>465</v>
      </c>
      <c r="C23" s="243" t="str">
        <f t="shared" ref="C23:H23" si="5">"# " &amp; VALUE(RIGHT(B23,4)+1)</f>
        <v># 1229</v>
      </c>
      <c r="D23" s="240" t="str">
        <f t="shared" si="5"/>
        <v># 1230</v>
      </c>
      <c r="E23" s="243" t="str">
        <f t="shared" si="5"/>
        <v># 1231</v>
      </c>
      <c r="F23" s="243" t="str">
        <f t="shared" si="5"/>
        <v># 1232</v>
      </c>
      <c r="G23" s="243" t="str">
        <f t="shared" si="5"/>
        <v># 1233</v>
      </c>
      <c r="H23" s="410" t="str">
        <f t="shared" si="5"/>
        <v># 1234</v>
      </c>
      <c r="I23" s="577" t="s">
        <v>4</v>
      </c>
    </row>
    <row r="24" spans="1:9" ht="17" customHeight="1">
      <c r="A24" s="559"/>
      <c r="B24" s="825" t="s">
        <v>466</v>
      </c>
      <c r="C24" s="826"/>
      <c r="D24" s="499" t="s">
        <v>355</v>
      </c>
      <c r="E24" s="499"/>
      <c r="F24" s="633" t="s">
        <v>467</v>
      </c>
      <c r="G24" s="570">
        <v>800311512</v>
      </c>
      <c r="H24" s="608"/>
      <c r="I24" s="563"/>
    </row>
    <row r="25" spans="1:9" ht="17" customHeight="1">
      <c r="A25" s="609" t="s">
        <v>2</v>
      </c>
      <c r="B25" s="567" t="s">
        <v>74</v>
      </c>
      <c r="C25" s="601" t="str">
        <f>B92</f>
        <v># 6</v>
      </c>
      <c r="D25" s="566" t="s">
        <v>468</v>
      </c>
      <c r="E25" s="654"/>
      <c r="F25" s="604" t="s">
        <v>86</v>
      </c>
      <c r="G25" s="610"/>
      <c r="H25" s="611"/>
      <c r="I25" s="591" t="s">
        <v>2</v>
      </c>
    </row>
    <row r="26" spans="1:9" ht="17" customHeight="1">
      <c r="A26" s="612"/>
      <c r="B26" s="599" t="s">
        <v>17</v>
      </c>
      <c r="C26" s="615" t="s">
        <v>17</v>
      </c>
      <c r="D26" s="761"/>
      <c r="E26" s="561"/>
      <c r="F26" s="614" t="s">
        <v>17</v>
      </c>
      <c r="G26" s="796" t="s">
        <v>96</v>
      </c>
      <c r="H26" s="800"/>
      <c r="I26" s="607"/>
    </row>
    <row r="27" spans="1:9" ht="17" customHeight="1" thickBot="1">
      <c r="A27" s="616"/>
      <c r="B27" s="587" t="str">
        <f>LEFT($H$36,5) &amp; " # " &amp; VALUE(RIGHT($H$36,3)-1)</f>
        <v>新聞掏寶  # 234</v>
      </c>
      <c r="C27" s="620" t="s">
        <v>469</v>
      </c>
      <c r="D27" s="762"/>
      <c r="E27" s="483"/>
      <c r="F27" s="678" t="s">
        <v>470</v>
      </c>
      <c r="G27" s="801" t="s">
        <v>97</v>
      </c>
      <c r="H27" s="802"/>
      <c r="I27" s="607"/>
    </row>
    <row r="28" spans="1:9" s="558" customFormat="1" ht="17" customHeight="1" thickBot="1">
      <c r="A28" s="549" t="s">
        <v>5</v>
      </c>
      <c r="B28" s="565"/>
      <c r="C28" s="567"/>
      <c r="D28" s="762" t="s">
        <v>471</v>
      </c>
      <c r="E28" s="668" t="s">
        <v>359</v>
      </c>
      <c r="F28" s="601"/>
      <c r="G28" s="610" t="s">
        <v>472</v>
      </c>
      <c r="H28" s="593" t="s">
        <v>473</v>
      </c>
      <c r="I28" s="600" t="s">
        <v>5</v>
      </c>
    </row>
    <row r="29" spans="1:9" ht="17" customHeight="1">
      <c r="A29" s="619"/>
      <c r="B29" s="613" t="s">
        <v>17</v>
      </c>
      <c r="C29" s="571"/>
      <c r="D29" s="745" t="s">
        <v>287</v>
      </c>
      <c r="E29" s="658"/>
      <c r="F29" s="572"/>
      <c r="G29" s="618"/>
      <c r="H29" s="584"/>
      <c r="I29" s="585"/>
    </row>
    <row r="30" spans="1:9" ht="17" customHeight="1">
      <c r="A30" s="609" t="s">
        <v>2</v>
      </c>
      <c r="B30" s="716" t="s">
        <v>474</v>
      </c>
      <c r="C30" s="589" t="s">
        <v>471</v>
      </c>
      <c r="D30" s="745"/>
      <c r="E30" s="654"/>
      <c r="F30" s="589" t="s">
        <v>471</v>
      </c>
      <c r="G30" s="620"/>
      <c r="H30" s="593"/>
      <c r="I30" s="591" t="s">
        <v>2</v>
      </c>
    </row>
    <row r="31" spans="1:9" ht="17" customHeight="1">
      <c r="A31" s="606"/>
      <c r="B31" s="617" t="s">
        <v>356</v>
      </c>
      <c r="C31" s="588" t="str">
        <f>"# " &amp; VALUE(RIGHT(C81,2)-1)</f>
        <v># 1</v>
      </c>
      <c r="D31" s="744"/>
      <c r="E31" s="651"/>
      <c r="F31" s="588" t="str">
        <f>E81</f>
        <v># 3</v>
      </c>
      <c r="G31" s="610"/>
      <c r="H31" s="593"/>
      <c r="I31" s="607"/>
    </row>
    <row r="32" spans="1:9" s="558" customFormat="1" ht="17" customHeight="1" thickBot="1">
      <c r="A32" s="549" t="s">
        <v>6</v>
      </c>
      <c r="B32" s="604"/>
      <c r="C32" s="601"/>
      <c r="D32" s="746"/>
      <c r="E32" s="566"/>
      <c r="F32" s="601"/>
      <c r="G32" s="621" t="s">
        <v>24</v>
      </c>
      <c r="H32" s="597"/>
      <c r="I32" s="577" t="s">
        <v>6</v>
      </c>
    </row>
    <row r="33" spans="1:9" ht="17" customHeight="1">
      <c r="A33" s="619"/>
      <c r="B33" s="622" t="s">
        <v>319</v>
      </c>
      <c r="C33" s="764" t="s">
        <v>355</v>
      </c>
      <c r="D33" s="743" t="s">
        <v>563</v>
      </c>
      <c r="E33" s="766" t="s">
        <v>355</v>
      </c>
      <c r="F33" s="763"/>
      <c r="G33" s="297"/>
      <c r="H33" s="244"/>
      <c r="I33" s="607"/>
    </row>
    <row r="34" spans="1:9" ht="17" customHeight="1">
      <c r="A34" s="609" t="s">
        <v>2</v>
      </c>
      <c r="B34" s="601" t="s">
        <v>87</v>
      </c>
      <c r="C34" s="765" t="s">
        <v>564</v>
      </c>
      <c r="D34" s="760" t="s">
        <v>565</v>
      </c>
      <c r="E34" s="765" t="s">
        <v>566</v>
      </c>
      <c r="F34" s="765" t="s">
        <v>567</v>
      </c>
      <c r="G34" s="240" t="str">
        <f t="shared" ref="G34:H34" si="6">G9</f>
        <v># 31</v>
      </c>
      <c r="H34" s="241" t="str">
        <f t="shared" si="6"/>
        <v># 32</v>
      </c>
      <c r="I34" s="591" t="s">
        <v>2</v>
      </c>
    </row>
    <row r="35" spans="1:9" ht="17" customHeight="1">
      <c r="A35" s="606"/>
      <c r="B35" s="623" t="s">
        <v>17</v>
      </c>
      <c r="C35" s="752" t="s">
        <v>17</v>
      </c>
      <c r="D35" s="742"/>
      <c r="E35" s="752" t="s">
        <v>17</v>
      </c>
      <c r="F35" s="752" t="s">
        <v>17</v>
      </c>
      <c r="G35" s="625" t="s">
        <v>20</v>
      </c>
      <c r="H35" s="399" t="s">
        <v>27</v>
      </c>
      <c r="I35" s="626"/>
    </row>
    <row r="36" spans="1:9" ht="17" customHeight="1">
      <c r="A36" s="606"/>
      <c r="B36" s="589" t="s">
        <v>320</v>
      </c>
      <c r="C36" s="743" t="s">
        <v>568</v>
      </c>
      <c r="D36" s="741"/>
      <c r="E36" s="743" t="s">
        <v>568</v>
      </c>
      <c r="F36" s="743" t="s">
        <v>568</v>
      </c>
      <c r="G36" s="627" t="s">
        <v>345</v>
      </c>
      <c r="H36" s="264" t="s">
        <v>477</v>
      </c>
      <c r="I36" s="626"/>
    </row>
    <row r="37" spans="1:9" s="558" customFormat="1" ht="17" customHeight="1" thickBot="1">
      <c r="A37" s="549" t="s">
        <v>7</v>
      </c>
      <c r="B37" s="601" t="s">
        <v>87</v>
      </c>
      <c r="C37" s="753" t="s">
        <v>281</v>
      </c>
      <c r="D37" s="740"/>
      <c r="E37" s="753" t="s">
        <v>283</v>
      </c>
      <c r="F37" s="753" t="s">
        <v>284</v>
      </c>
      <c r="G37" s="617"/>
      <c r="H37" s="241" t="s">
        <v>28</v>
      </c>
      <c r="I37" s="552" t="s">
        <v>7</v>
      </c>
    </row>
    <row r="38" spans="1:9" s="558" customFormat="1" ht="17" customHeight="1" thickBot="1">
      <c r="A38" s="553"/>
      <c r="B38" s="629" t="s">
        <v>17</v>
      </c>
      <c r="C38" s="601"/>
      <c r="D38" s="630" t="s">
        <v>82</v>
      </c>
      <c r="E38" s="601"/>
      <c r="F38" s="631">
        <v>1305</v>
      </c>
      <c r="G38" s="602" t="s">
        <v>38</v>
      </c>
      <c r="H38" s="404" t="s">
        <v>323</v>
      </c>
      <c r="I38" s="557"/>
    </row>
    <row r="39" spans="1:9" ht="17" customHeight="1">
      <c r="A39" s="619"/>
      <c r="B39" s="623" t="s">
        <v>17</v>
      </c>
      <c r="C39" s="572"/>
      <c r="D39" s="572"/>
      <c r="E39" s="572" t="s">
        <v>117</v>
      </c>
      <c r="F39" s="633"/>
      <c r="G39" s="634" t="s">
        <v>478</v>
      </c>
      <c r="H39" s="303"/>
      <c r="I39" s="635"/>
    </row>
    <row r="40" spans="1:9" ht="17" customHeight="1">
      <c r="A40" s="606"/>
      <c r="B40" s="588" t="str">
        <f>B23</f>
        <v># 1228</v>
      </c>
      <c r="C40" s="588" t="str">
        <f t="shared" ref="C40:F40" si="7">"# " &amp; VALUE(RIGHT(B40,4)+1)</f>
        <v># 1229</v>
      </c>
      <c r="D40" s="588" t="str">
        <f t="shared" si="7"/>
        <v># 1230</v>
      </c>
      <c r="E40" s="588" t="str">
        <f t="shared" si="7"/>
        <v># 1231</v>
      </c>
      <c r="F40" s="617" t="str">
        <f t="shared" si="7"/>
        <v># 1232</v>
      </c>
      <c r="G40" s="617" t="s">
        <v>37</v>
      </c>
      <c r="H40" s="297"/>
      <c r="I40" s="626"/>
    </row>
    <row r="41" spans="1:9" ht="17" customHeight="1">
      <c r="A41" s="586" t="s">
        <v>2</v>
      </c>
      <c r="B41" s="601"/>
      <c r="C41" s="601"/>
      <c r="D41" s="601"/>
      <c r="E41" s="601"/>
      <c r="F41" s="631">
        <v>1320</v>
      </c>
      <c r="G41" s="636"/>
      <c r="H41" s="405" t="s">
        <v>479</v>
      </c>
      <c r="I41" s="637" t="s">
        <v>2</v>
      </c>
    </row>
    <row r="42" spans="1:9" ht="17" customHeight="1">
      <c r="A42" s="612"/>
      <c r="B42" s="242" t="s">
        <v>480</v>
      </c>
      <c r="C42" s="281"/>
      <c r="D42" s="297"/>
      <c r="E42" s="235"/>
      <c r="F42" s="235"/>
      <c r="G42" s="331" t="s">
        <v>481</v>
      </c>
      <c r="H42" s="394" t="s">
        <v>327</v>
      </c>
      <c r="I42" s="626"/>
    </row>
    <row r="43" spans="1:9" ht="17" customHeight="1" thickBot="1">
      <c r="A43" s="606"/>
      <c r="B43" s="273"/>
      <c r="C43" s="243"/>
      <c r="D43" s="272" t="s">
        <v>482</v>
      </c>
      <c r="E43" s="243"/>
      <c r="F43" s="438"/>
      <c r="G43" s="263" t="s">
        <v>483</v>
      </c>
      <c r="H43" s="394"/>
      <c r="I43" s="626"/>
    </row>
    <row r="44" spans="1:9" s="558" customFormat="1" ht="17" customHeight="1" thickBot="1">
      <c r="A44" s="639" t="s">
        <v>8</v>
      </c>
      <c r="B44" s="273" t="s">
        <v>484</v>
      </c>
      <c r="C44" s="243" t="str">
        <f>"# " &amp; VALUE(RIGHT(B44,4)+1)</f>
        <v># 1642</v>
      </c>
      <c r="D44" s="243" t="str">
        <f>"# " &amp; VALUE(RIGHT(C44,4)+1)</f>
        <v># 1643</v>
      </c>
      <c r="E44" s="243" t="str">
        <f>"# " &amp; VALUE(RIGHT(D44,4)+1)</f>
        <v># 1644</v>
      </c>
      <c r="F44" s="243" t="str">
        <f>"# " &amp; VALUE(RIGHT(E44,4)+1)</f>
        <v># 1645</v>
      </c>
      <c r="G44" s="314" t="s">
        <v>21</v>
      </c>
      <c r="H44" s="406"/>
      <c r="I44" s="552" t="s">
        <v>8</v>
      </c>
    </row>
    <row r="45" spans="1:9" ht="17" customHeight="1">
      <c r="A45" s="641"/>
      <c r="B45" s="273"/>
      <c r="C45" s="243"/>
      <c r="D45" s="243"/>
      <c r="E45" s="243"/>
      <c r="F45" s="330">
        <v>1405</v>
      </c>
      <c r="G45" s="642" t="s">
        <v>17</v>
      </c>
      <c r="H45" s="770" t="s">
        <v>560</v>
      </c>
      <c r="I45" s="643"/>
    </row>
    <row r="46" spans="1:9" ht="17" customHeight="1">
      <c r="A46" s="644"/>
      <c r="B46" s="570" t="s">
        <v>17</v>
      </c>
      <c r="C46" s="571" t="s">
        <v>53</v>
      </c>
      <c r="D46" s="571"/>
      <c r="E46" s="827" t="s">
        <v>418</v>
      </c>
      <c r="F46" s="828"/>
      <c r="G46" s="651"/>
      <c r="H46" s="772" t="s">
        <v>419</v>
      </c>
      <c r="I46" s="645"/>
    </row>
    <row r="47" spans="1:9" ht="17" customHeight="1">
      <c r="A47" s="646" t="s">
        <v>2</v>
      </c>
      <c r="B47" s="567" t="str">
        <f>B21</f>
        <v># 2480</v>
      </c>
      <c r="C47" s="601" t="str">
        <f>C21</f>
        <v># 2481</v>
      </c>
      <c r="D47" s="601" t="str">
        <f>C77</f>
        <v># 2482</v>
      </c>
      <c r="E47" s="267" t="s">
        <v>456</v>
      </c>
      <c r="F47" s="268" t="str">
        <f>"# " &amp; VALUE(RIGHT(E47,2)+1)</f>
        <v># 64</v>
      </c>
      <c r="G47" s="654"/>
      <c r="H47" s="769"/>
      <c r="I47" s="647" t="s">
        <v>2</v>
      </c>
    </row>
    <row r="48" spans="1:9" ht="17" customHeight="1">
      <c r="A48" s="648"/>
      <c r="B48" s="599" t="s">
        <v>17</v>
      </c>
      <c r="C48" s="633"/>
      <c r="D48" s="642" t="s">
        <v>17</v>
      </c>
      <c r="E48" s="624"/>
      <c r="F48" s="624"/>
      <c r="G48" s="658"/>
      <c r="H48" s="255" t="s">
        <v>485</v>
      </c>
      <c r="I48" s="649"/>
    </row>
    <row r="49" spans="1:9" ht="17" customHeight="1">
      <c r="A49" s="648"/>
      <c r="B49" s="587"/>
      <c r="C49" s="705" t="s">
        <v>210</v>
      </c>
      <c r="D49" s="654" t="s">
        <v>486</v>
      </c>
      <c r="E49" s="705"/>
      <c r="F49" s="627" t="s">
        <v>210</v>
      </c>
      <c r="G49" s="668" t="s">
        <v>359</v>
      </c>
      <c r="H49" s="272" t="s">
        <v>487</v>
      </c>
      <c r="I49" s="649"/>
    </row>
    <row r="50" spans="1:9" s="558" customFormat="1" ht="17" customHeight="1" thickBot="1">
      <c r="A50" s="653">
        <v>1500</v>
      </c>
      <c r="B50" s="587" t="str">
        <f>"# " &amp; VALUE(RIGHT(B87,2)-1)</f>
        <v># 38</v>
      </c>
      <c r="C50" s="617" t="s">
        <v>488</v>
      </c>
      <c r="D50" s="566"/>
      <c r="E50" s="617"/>
      <c r="F50" s="617" t="str">
        <f>E87</f>
        <v># 40</v>
      </c>
      <c r="G50" s="654"/>
      <c r="H50" s="243" t="s">
        <v>103</v>
      </c>
      <c r="I50" s="655">
        <v>1500</v>
      </c>
    </row>
    <row r="51" spans="1:9" ht="17" customHeight="1">
      <c r="A51" s="656"/>
      <c r="B51" s="587"/>
      <c r="C51" s="657"/>
      <c r="D51" s="482" t="s">
        <v>216</v>
      </c>
      <c r="E51" s="481" t="s">
        <v>489</v>
      </c>
      <c r="F51" s="657"/>
      <c r="G51" s="658"/>
      <c r="H51" s="332" t="s">
        <v>83</v>
      </c>
      <c r="I51" s="659"/>
    </row>
    <row r="52" spans="1:9" ht="17" customHeight="1">
      <c r="A52" s="660">
        <v>30</v>
      </c>
      <c r="B52" s="595"/>
      <c r="C52" s="604"/>
      <c r="D52" s="567" t="s">
        <v>194</v>
      </c>
      <c r="E52" s="654"/>
      <c r="F52" s="631">
        <v>1530</v>
      </c>
      <c r="G52" s="668"/>
      <c r="H52" s="333" t="s">
        <v>490</v>
      </c>
      <c r="I52" s="647" t="s">
        <v>2</v>
      </c>
    </row>
    <row r="53" spans="1:9" ht="17" customHeight="1">
      <c r="A53" s="648"/>
      <c r="B53" s="599" t="s">
        <v>17</v>
      </c>
      <c r="C53" s="633" t="s">
        <v>491</v>
      </c>
      <c r="D53" s="255" t="s">
        <v>492</v>
      </c>
      <c r="E53" s="561"/>
      <c r="F53" s="633" t="s">
        <v>491</v>
      </c>
      <c r="G53" s="658"/>
      <c r="H53" s="334" t="s">
        <v>84</v>
      </c>
      <c r="I53" s="645"/>
    </row>
    <row r="54" spans="1:9" ht="17" customHeight="1">
      <c r="A54" s="648"/>
      <c r="B54" s="587" t="str">
        <f>B25</f>
        <v># 5</v>
      </c>
      <c r="C54" s="617" t="str">
        <f>C25</f>
        <v># 6</v>
      </c>
      <c r="D54" s="301" t="s">
        <v>193</v>
      </c>
      <c r="E54" s="654"/>
      <c r="F54" s="617" t="s">
        <v>86</v>
      </c>
      <c r="G54" s="661"/>
      <c r="H54" s="443"/>
      <c r="I54" s="645"/>
    </row>
    <row r="55" spans="1:9" s="558" customFormat="1" ht="17" customHeight="1" thickBot="1">
      <c r="A55" s="653">
        <v>1600</v>
      </c>
      <c r="B55" s="565"/>
      <c r="C55" s="604"/>
      <c r="D55" s="240" t="s">
        <v>356</v>
      </c>
      <c r="E55" s="566"/>
      <c r="F55" s="604"/>
      <c r="G55" s="661"/>
      <c r="H55" s="460" t="str">
        <f>G95</f>
        <v>勁歌金榜 # 5</v>
      </c>
      <c r="I55" s="662">
        <v>1600</v>
      </c>
    </row>
    <row r="56" spans="1:9" ht="17" customHeight="1">
      <c r="A56" s="559"/>
      <c r="B56" s="663" t="s">
        <v>493</v>
      </c>
      <c r="C56" s="615" t="s">
        <v>85</v>
      </c>
      <c r="D56" s="469">
        <v>800650610</v>
      </c>
      <c r="E56" s="468">
        <v>800645856</v>
      </c>
      <c r="F56" s="469">
        <v>800614444</v>
      </c>
      <c r="G56" s="403">
        <v>800613166</v>
      </c>
      <c r="H56" s="404">
        <v>800613093</v>
      </c>
      <c r="I56" s="676"/>
    </row>
    <row r="57" spans="1:9" ht="17" customHeight="1">
      <c r="A57" s="578"/>
      <c r="B57" s="480" t="s">
        <v>494</v>
      </c>
      <c r="C57" s="482" t="s">
        <v>216</v>
      </c>
      <c r="D57" s="282"/>
      <c r="E57" s="282"/>
      <c r="F57" s="282"/>
      <c r="G57" s="467"/>
      <c r="H57" s="466"/>
      <c r="I57" s="584"/>
    </row>
    <row r="58" spans="1:9" ht="16.75" customHeight="1">
      <c r="A58" s="564">
        <v>30</v>
      </c>
      <c r="B58" s="565" t="s">
        <v>170</v>
      </c>
      <c r="C58" s="567" t="s">
        <v>495</v>
      </c>
      <c r="D58" s="299"/>
      <c r="E58" s="299"/>
      <c r="F58" s="299"/>
      <c r="G58" s="465"/>
      <c r="H58" s="334"/>
      <c r="I58" s="479">
        <v>30</v>
      </c>
    </row>
    <row r="59" spans="1:9" ht="17" customHeight="1">
      <c r="A59" s="578"/>
      <c r="B59" s="665" t="s">
        <v>20</v>
      </c>
      <c r="C59" s="235" t="s">
        <v>220</v>
      </c>
      <c r="D59" s="464" t="s">
        <v>496</v>
      </c>
      <c r="E59" s="464" t="s">
        <v>497</v>
      </c>
      <c r="F59" s="464" t="s">
        <v>498</v>
      </c>
      <c r="G59" s="463" t="s">
        <v>499</v>
      </c>
      <c r="H59" s="462" t="s">
        <v>500</v>
      </c>
      <c r="I59" s="584"/>
    </row>
    <row r="60" spans="1:9" s="558" customFormat="1" ht="17" customHeight="1" thickBot="1">
      <c r="A60" s="666">
        <v>1700</v>
      </c>
      <c r="B60" s="667" t="s">
        <v>377</v>
      </c>
      <c r="C60" s="442" t="s">
        <v>280</v>
      </c>
      <c r="D60" s="282" t="s">
        <v>501</v>
      </c>
      <c r="E60" s="282" t="s">
        <v>502</v>
      </c>
      <c r="F60" s="282" t="s">
        <v>503</v>
      </c>
      <c r="G60" s="467" t="s">
        <v>504</v>
      </c>
      <c r="H60" s="466" t="s">
        <v>505</v>
      </c>
      <c r="I60" s="478">
        <v>1700</v>
      </c>
    </row>
    <row r="61" spans="1:9" ht="17" customHeight="1">
      <c r="A61" s="669"/>
      <c r="B61" s="571" t="s">
        <v>39</v>
      </c>
      <c r="C61" s="670"/>
      <c r="D61" s="292"/>
      <c r="E61" s="292"/>
      <c r="F61" s="292"/>
      <c r="G61" s="461"/>
      <c r="H61" s="380"/>
      <c r="I61" s="676"/>
    </row>
    <row r="62" spans="1:9" ht="17" customHeight="1">
      <c r="A62" s="648"/>
      <c r="B62" s="823" t="s">
        <v>202</v>
      </c>
      <c r="C62" s="797"/>
      <c r="D62" s="263"/>
      <c r="E62" s="263"/>
      <c r="F62" s="263"/>
      <c r="G62" s="460"/>
      <c r="H62" s="264"/>
      <c r="I62" s="584"/>
    </row>
    <row r="63" spans="1:9" ht="17" customHeight="1">
      <c r="A63" s="660">
        <v>30</v>
      </c>
      <c r="B63" s="601" t="s">
        <v>356</v>
      </c>
      <c r="C63" s="601" t="str">
        <f>"# " &amp; VALUE(RIGHT(B63,2)+1)</f>
        <v># 21</v>
      </c>
      <c r="D63" s="284"/>
      <c r="E63" s="284"/>
      <c r="F63" s="284"/>
      <c r="G63" s="459"/>
      <c r="H63" s="458"/>
      <c r="I63" s="479">
        <v>30</v>
      </c>
    </row>
    <row r="64" spans="1:9" ht="17" customHeight="1">
      <c r="A64" s="671"/>
      <c r="B64" s="599" t="s">
        <v>91</v>
      </c>
      <c r="C64" s="624"/>
      <c r="D64" s="331"/>
      <c r="E64" s="331"/>
      <c r="F64" s="331"/>
      <c r="G64" s="457"/>
      <c r="H64" s="456"/>
      <c r="I64" s="584"/>
    </row>
    <row r="65" spans="1:9" ht="17" customHeight="1">
      <c r="A65" s="648"/>
      <c r="B65" s="560"/>
      <c r="C65" s="672" t="s">
        <v>92</v>
      </c>
      <c r="D65" s="263"/>
      <c r="E65" s="263"/>
      <c r="F65" s="263"/>
      <c r="G65" s="460"/>
      <c r="H65" s="264"/>
      <c r="I65" s="584"/>
    </row>
    <row r="66" spans="1:9" s="558" customFormat="1" ht="17" customHeight="1" thickBot="1">
      <c r="A66" s="653">
        <v>1800</v>
      </c>
      <c r="B66" s="587" t="s">
        <v>506</v>
      </c>
      <c r="C66" s="617" t="str">
        <f>"# " &amp; VALUE(RIGHT(B66,2)+1)</f>
        <v># 24</v>
      </c>
      <c r="D66" s="314"/>
      <c r="E66" s="314"/>
      <c r="F66" s="314"/>
      <c r="G66" s="268"/>
      <c r="H66" s="241"/>
      <c r="I66" s="478">
        <v>1800</v>
      </c>
    </row>
    <row r="67" spans="1:9" ht="17" customHeight="1">
      <c r="A67" s="648"/>
      <c r="B67" s="587"/>
      <c r="C67" s="617"/>
      <c r="D67" s="836" t="s">
        <v>569</v>
      </c>
      <c r="E67" s="837"/>
      <c r="F67" s="838"/>
      <c r="G67" s="819" t="s">
        <v>559</v>
      </c>
      <c r="H67" s="820"/>
      <c r="I67" s="574"/>
    </row>
    <row r="68" spans="1:9" ht="17" customHeight="1" thickBot="1">
      <c r="A68" s="660">
        <v>30</v>
      </c>
      <c r="B68" s="153"/>
      <c r="C68" s="673"/>
      <c r="D68" s="749" t="s">
        <v>283</v>
      </c>
      <c r="E68" s="749" t="s">
        <v>284</v>
      </c>
      <c r="F68" s="771" t="s">
        <v>285</v>
      </c>
      <c r="G68" s="748" t="s">
        <v>289</v>
      </c>
      <c r="H68" s="747" t="s">
        <v>290</v>
      </c>
      <c r="I68" s="568">
        <v>30</v>
      </c>
    </row>
    <row r="69" spans="1:9" ht="17" customHeight="1">
      <c r="A69" s="648"/>
      <c r="B69" s="839" t="s">
        <v>570</v>
      </c>
      <c r="C69" s="840"/>
      <c r="D69" s="840"/>
      <c r="E69" s="840"/>
      <c r="F69" s="841"/>
      <c r="G69" s="834" t="s">
        <v>230</v>
      </c>
      <c r="H69" s="835"/>
      <c r="I69" s="574"/>
    </row>
    <row r="70" spans="1:9" s="558" customFormat="1" ht="12.65" customHeight="1" thickBot="1">
      <c r="A70" s="653">
        <v>1900</v>
      </c>
      <c r="B70" s="738"/>
      <c r="C70" s="738"/>
      <c r="D70" s="738"/>
      <c r="E70" s="738"/>
      <c r="F70" s="737">
        <v>1900</v>
      </c>
      <c r="G70" s="773"/>
      <c r="H70" s="739"/>
      <c r="I70" s="674">
        <v>1900</v>
      </c>
    </row>
    <row r="71" spans="1:9" s="558" customFormat="1" ht="17" customHeight="1">
      <c r="A71" s="666"/>
      <c r="B71" s="234" t="s">
        <v>17</v>
      </c>
      <c r="C71" s="236"/>
      <c r="D71" s="237"/>
      <c r="E71" s="455" t="s">
        <v>507</v>
      </c>
      <c r="F71" s="237"/>
      <c r="G71" s="256"/>
      <c r="H71" s="259" t="s">
        <v>508</v>
      </c>
      <c r="I71" s="677"/>
    </row>
    <row r="72" spans="1:9" s="558" customFormat="1" ht="17" customHeight="1">
      <c r="A72" s="666"/>
      <c r="B72" s="242"/>
      <c r="C72" s="243"/>
      <c r="D72" s="235"/>
      <c r="E72" s="272"/>
      <c r="F72" s="235"/>
      <c r="G72" s="302"/>
      <c r="H72" s="264" t="s">
        <v>509</v>
      </c>
      <c r="I72" s="679"/>
    </row>
    <row r="73" spans="1:9" s="558" customFormat="1" ht="17" customHeight="1">
      <c r="A73" s="578">
        <v>30</v>
      </c>
      <c r="B73" s="239" t="s">
        <v>170</v>
      </c>
      <c r="C73" s="240" t="str">
        <f t="shared" ref="C73:G73" si="8">"# " &amp; VALUE(RIGHT(B73,2)+1)</f>
        <v># 2</v>
      </c>
      <c r="D73" s="240" t="str">
        <f t="shared" si="8"/>
        <v># 3</v>
      </c>
      <c r="E73" s="240" t="str">
        <f t="shared" si="8"/>
        <v># 4</v>
      </c>
      <c r="F73" s="240" t="str">
        <f t="shared" si="8"/>
        <v># 5</v>
      </c>
      <c r="G73" s="268" t="str">
        <f t="shared" si="8"/>
        <v># 6</v>
      </c>
      <c r="H73" s="271" t="s">
        <v>238</v>
      </c>
      <c r="I73" s="574">
        <v>30</v>
      </c>
    </row>
    <row r="74" spans="1:9" ht="17" customHeight="1">
      <c r="A74" s="680"/>
      <c r="B74" s="234" t="s">
        <v>17</v>
      </c>
      <c r="C74" s="236"/>
      <c r="D74" s="237"/>
      <c r="E74" s="455" t="s">
        <v>510</v>
      </c>
      <c r="F74" s="237"/>
      <c r="G74" s="256"/>
      <c r="H74" s="272" t="s">
        <v>355</v>
      </c>
      <c r="I74" s="681"/>
    </row>
    <row r="75" spans="1:9" s="558" customFormat="1" ht="17" customHeight="1" thickBot="1">
      <c r="A75" s="666">
        <v>2000</v>
      </c>
      <c r="B75" s="239" t="s">
        <v>170</v>
      </c>
      <c r="C75" s="240" t="str">
        <f t="shared" ref="C75:G75" si="9">"# " &amp; VALUE(RIGHT(B75,2)+1)</f>
        <v># 2</v>
      </c>
      <c r="D75" s="240" t="str">
        <f t="shared" si="9"/>
        <v># 3</v>
      </c>
      <c r="E75" s="240" t="str">
        <f t="shared" si="9"/>
        <v># 4</v>
      </c>
      <c r="F75" s="240" t="str">
        <f t="shared" si="9"/>
        <v># 5</v>
      </c>
      <c r="G75" s="268" t="str">
        <f t="shared" si="9"/>
        <v># 6</v>
      </c>
      <c r="H75" s="240" t="s">
        <v>511</v>
      </c>
      <c r="I75" s="674">
        <v>2000</v>
      </c>
    </row>
    <row r="76" spans="1:9" s="558" customFormat="1" ht="17" customHeight="1">
      <c r="A76" s="682"/>
      <c r="B76" s="234" t="s">
        <v>35</v>
      </c>
      <c r="C76" s="274" t="s">
        <v>22</v>
      </c>
      <c r="D76" s="327"/>
      <c r="E76" s="454" t="s">
        <v>512</v>
      </c>
      <c r="F76" s="453" t="s">
        <v>239</v>
      </c>
      <c r="G76" s="327" t="s">
        <v>249</v>
      </c>
      <c r="H76" s="393" t="s">
        <v>79</v>
      </c>
      <c r="I76" s="677"/>
    </row>
    <row r="77" spans="1:9" ht="17" customHeight="1">
      <c r="A77" s="578">
        <v>30</v>
      </c>
      <c r="B77" s="273" t="s">
        <v>513</v>
      </c>
      <c r="C77" s="243" t="str">
        <f>"# " &amp; VALUE(RIGHT(B77,4)+1)</f>
        <v># 2482</v>
      </c>
      <c r="D77" s="377"/>
      <c r="E77" s="314"/>
      <c r="F77" s="243" t="s">
        <v>514</v>
      </c>
      <c r="G77" s="372"/>
      <c r="H77" s="362"/>
      <c r="I77" s="568">
        <v>30</v>
      </c>
    </row>
    <row r="78" spans="1:9" ht="17" customHeight="1">
      <c r="A78" s="569"/>
      <c r="B78" s="234" t="s">
        <v>515</v>
      </c>
      <c r="C78" s="255"/>
      <c r="D78" s="452"/>
      <c r="E78" s="236"/>
      <c r="F78" s="236"/>
      <c r="G78" s="374"/>
      <c r="H78" s="364"/>
      <c r="I78" s="683"/>
    </row>
    <row r="79" spans="1:9" ht="17" customHeight="1" thickBot="1">
      <c r="A79" s="578"/>
      <c r="B79" s="242"/>
      <c r="C79" s="281"/>
      <c r="D79" s="377"/>
      <c r="E79" s="243"/>
      <c r="F79" s="243"/>
      <c r="G79" s="375" t="s">
        <v>516</v>
      </c>
      <c r="H79" s="365"/>
      <c r="I79" s="574"/>
    </row>
    <row r="80" spans="1:9" s="558" customFormat="1" ht="17" customHeight="1" thickBot="1">
      <c r="A80" s="684">
        <v>2100</v>
      </c>
      <c r="B80" s="832" t="s">
        <v>517</v>
      </c>
      <c r="C80" s="833"/>
      <c r="D80" s="451" t="s">
        <v>518</v>
      </c>
      <c r="E80" s="832" t="s">
        <v>517</v>
      </c>
      <c r="F80" s="833"/>
      <c r="G80" s="325" t="s">
        <v>251</v>
      </c>
      <c r="H80" s="394"/>
      <c r="I80" s="674">
        <v>2100</v>
      </c>
    </row>
    <row r="81" spans="1:9" s="558" customFormat="1" ht="17" customHeight="1">
      <c r="A81" s="682"/>
      <c r="B81" s="273" t="s">
        <v>170</v>
      </c>
      <c r="C81" s="243" t="str">
        <f>"# " &amp; VALUE(RIGHT(B81,2)+1)</f>
        <v># 2</v>
      </c>
      <c r="D81" s="377" t="s">
        <v>519</v>
      </c>
      <c r="E81" s="243" t="s">
        <v>88</v>
      </c>
      <c r="F81" s="243" t="str">
        <f>"# " &amp; VALUE(RIGHT(E81,2)+1)</f>
        <v># 4</v>
      </c>
      <c r="G81" s="450"/>
      <c r="H81" s="365" t="s">
        <v>520</v>
      </c>
      <c r="I81" s="677"/>
    </row>
    <row r="82" spans="1:9" s="558" customFormat="1" ht="17" customHeight="1">
      <c r="A82" s="666"/>
      <c r="B82" s="273"/>
      <c r="C82" s="243"/>
      <c r="D82" s="377"/>
      <c r="E82" s="243"/>
      <c r="F82" s="243"/>
      <c r="G82" s="374"/>
      <c r="H82" s="394" t="s">
        <v>80</v>
      </c>
      <c r="I82" s="679"/>
    </row>
    <row r="83" spans="1:9" ht="17" customHeight="1">
      <c r="A83" s="564">
        <v>30</v>
      </c>
      <c r="B83" s="239"/>
      <c r="C83" s="240"/>
      <c r="D83" s="377"/>
      <c r="E83" s="240"/>
      <c r="F83" s="240"/>
      <c r="G83" s="449"/>
      <c r="H83" s="371"/>
      <c r="I83" s="568">
        <v>30</v>
      </c>
    </row>
    <row r="84" spans="1:9" ht="17" customHeight="1">
      <c r="A84" s="578"/>
      <c r="B84" s="234" t="s">
        <v>75</v>
      </c>
      <c r="C84" s="246"/>
      <c r="D84" s="448"/>
      <c r="E84" s="327">
        <v>800636993</v>
      </c>
      <c r="F84" s="255">
        <v>800636993</v>
      </c>
      <c r="G84" s="279" t="s">
        <v>240</v>
      </c>
      <c r="H84" s="371"/>
      <c r="I84" s="574"/>
    </row>
    <row r="85" spans="1:9" ht="17" customHeight="1">
      <c r="A85" s="578"/>
      <c r="B85" s="242"/>
      <c r="C85" s="448"/>
      <c r="D85" s="447">
        <v>2145</v>
      </c>
      <c r="E85" s="377"/>
      <c r="F85" s="243"/>
      <c r="G85" s="282" t="s">
        <v>521</v>
      </c>
      <c r="H85" s="395"/>
      <c r="I85" s="574"/>
    </row>
    <row r="86" spans="1:9" s="558" customFormat="1" ht="17" customHeight="1" thickBot="1">
      <c r="A86" s="686">
        <v>2200</v>
      </c>
      <c r="B86" s="272" t="s">
        <v>210</v>
      </c>
      <c r="C86" s="263"/>
      <c r="D86" s="409"/>
      <c r="E86" s="263" t="s">
        <v>210</v>
      </c>
      <c r="F86" s="453" t="s">
        <v>522</v>
      </c>
      <c r="G86" s="284" t="s">
        <v>110</v>
      </c>
      <c r="H86" s="396"/>
      <c r="I86" s="674">
        <v>2200</v>
      </c>
    </row>
    <row r="87" spans="1:9" s="558" customFormat="1" ht="17" customHeight="1">
      <c r="A87" s="666"/>
      <c r="B87" s="273" t="s">
        <v>488</v>
      </c>
      <c r="C87" s="377"/>
      <c r="D87" s="289"/>
      <c r="E87" s="377" t="s">
        <v>523</v>
      </c>
      <c r="F87" s="243" t="s">
        <v>524</v>
      </c>
      <c r="G87" s="842" t="s">
        <v>525</v>
      </c>
      <c r="H87" s="397" t="s">
        <v>76</v>
      </c>
      <c r="I87" s="677"/>
    </row>
    <row r="88" spans="1:9" s="558" customFormat="1" ht="17" customHeight="1">
      <c r="A88" s="666"/>
      <c r="B88" s="273"/>
      <c r="C88" s="446" t="s">
        <v>526</v>
      </c>
      <c r="D88" s="289"/>
      <c r="E88" s="377"/>
      <c r="F88" s="243"/>
      <c r="G88" s="843"/>
      <c r="H88" s="373"/>
      <c r="I88" s="679"/>
    </row>
    <row r="89" spans="1:9" ht="17" customHeight="1">
      <c r="A89" s="564">
        <v>30</v>
      </c>
      <c r="B89" s="239"/>
      <c r="C89" s="377" t="s">
        <v>527</v>
      </c>
      <c r="D89" s="289"/>
      <c r="E89" s="314"/>
      <c r="F89" s="294">
        <v>2230</v>
      </c>
      <c r="G89" s="305" t="s">
        <v>76</v>
      </c>
      <c r="H89" s="398" t="s">
        <v>528</v>
      </c>
      <c r="I89" s="568">
        <v>30</v>
      </c>
    </row>
    <row r="90" spans="1:9" ht="17" customHeight="1">
      <c r="A90" s="569"/>
      <c r="B90" s="242" t="s">
        <v>76</v>
      </c>
      <c r="C90" s="377"/>
      <c r="D90" s="445"/>
      <c r="E90" s="235"/>
      <c r="F90" s="235"/>
      <c r="G90" s="279" t="s">
        <v>529</v>
      </c>
      <c r="H90" s="395" t="s">
        <v>530</v>
      </c>
      <c r="I90" s="574"/>
    </row>
    <row r="91" spans="1:9" ht="17" customHeight="1">
      <c r="A91" s="578"/>
      <c r="B91" s="281" t="s">
        <v>447</v>
      </c>
      <c r="C91" s="446"/>
      <c r="D91" s="446" t="s">
        <v>489</v>
      </c>
      <c r="E91" s="281" t="s">
        <v>447</v>
      </c>
      <c r="F91" s="302"/>
      <c r="G91" s="391" t="s">
        <v>457</v>
      </c>
      <c r="H91" s="396">
        <v>2245</v>
      </c>
      <c r="I91" s="574"/>
    </row>
    <row r="92" spans="1:9" ht="17" customHeight="1">
      <c r="A92" s="578"/>
      <c r="B92" s="273" t="s">
        <v>87</v>
      </c>
      <c r="C92" s="377"/>
      <c r="D92" s="844" t="s">
        <v>531</v>
      </c>
      <c r="E92" s="243" t="s">
        <v>86</v>
      </c>
      <c r="F92" s="243" t="str">
        <f>"# " &amp; VALUE(RIGHT(E92,2)+1)</f>
        <v># 8</v>
      </c>
      <c r="G92" s="376" t="s">
        <v>158</v>
      </c>
      <c r="H92" s="399" t="s">
        <v>532</v>
      </c>
      <c r="I92" s="574"/>
    </row>
    <row r="93" spans="1:9" ht="17" customHeight="1" thickBot="1">
      <c r="A93" s="686">
        <v>2300</v>
      </c>
      <c r="B93" s="239"/>
      <c r="C93" s="446"/>
      <c r="D93" s="844"/>
      <c r="E93" s="304"/>
      <c r="F93" s="304">
        <v>2305</v>
      </c>
      <c r="G93" s="305"/>
      <c r="H93" s="410"/>
      <c r="I93" s="674">
        <v>2300</v>
      </c>
    </row>
    <row r="94" spans="1:9" s="558" customFormat="1" ht="17" customHeight="1">
      <c r="A94" s="690"/>
      <c r="B94" s="242" t="s">
        <v>533</v>
      </c>
      <c r="C94" s="377"/>
      <c r="D94" s="377"/>
      <c r="E94" s="307"/>
      <c r="F94" s="246">
        <v>800651265</v>
      </c>
      <c r="G94" s="308" t="s">
        <v>534</v>
      </c>
      <c r="H94" s="410" t="s">
        <v>535</v>
      </c>
      <c r="I94" s="677"/>
    </row>
    <row r="95" spans="1:9" s="558" customFormat="1" ht="17" customHeight="1">
      <c r="A95" s="690"/>
      <c r="B95" s="310" t="s">
        <v>252</v>
      </c>
      <c r="C95" s="451"/>
      <c r="D95" s="444"/>
      <c r="E95" s="311" t="s">
        <v>159</v>
      </c>
      <c r="F95" s="310" t="s">
        <v>252</v>
      </c>
      <c r="G95" s="263" t="s">
        <v>536</v>
      </c>
      <c r="H95" s="410" t="s">
        <v>365</v>
      </c>
      <c r="I95" s="679"/>
    </row>
    <row r="96" spans="1:9" s="558" customFormat="1" ht="17" customHeight="1" thickBot="1">
      <c r="A96" s="691">
        <v>2315</v>
      </c>
      <c r="B96" s="273" t="s">
        <v>537</v>
      </c>
      <c r="C96" s="248"/>
      <c r="D96" s="248"/>
      <c r="E96" s="312"/>
      <c r="F96" s="313" t="s">
        <v>538</v>
      </c>
      <c r="G96" s="314" t="s">
        <v>105</v>
      </c>
      <c r="H96" s="410"/>
      <c r="I96" s="692">
        <v>2315</v>
      </c>
    </row>
    <row r="97" spans="1:9" ht="17" customHeight="1" thickBot="1">
      <c r="A97" s="564">
        <v>30</v>
      </c>
      <c r="B97" s="779"/>
      <c r="C97" s="781"/>
      <c r="D97" s="781"/>
      <c r="E97" s="777" t="s">
        <v>160</v>
      </c>
      <c r="F97" s="781"/>
      <c r="G97" s="845" t="s">
        <v>159</v>
      </c>
      <c r="H97" s="846"/>
      <c r="I97" s="693">
        <v>30</v>
      </c>
    </row>
    <row r="98" spans="1:9" ht="17" customHeight="1">
      <c r="A98" s="569"/>
      <c r="B98" s="776"/>
      <c r="C98" s="780"/>
      <c r="D98" s="780" t="s">
        <v>135</v>
      </c>
      <c r="E98" s="752" t="s">
        <v>17</v>
      </c>
      <c r="F98" s="780"/>
      <c r="G98" s="327" t="s">
        <v>77</v>
      </c>
      <c r="H98" s="400">
        <v>800641584</v>
      </c>
      <c r="I98" s="574"/>
    </row>
    <row r="99" spans="1:9" ht="17" customHeight="1">
      <c r="A99" s="578"/>
      <c r="B99" s="776"/>
      <c r="C99" s="775"/>
      <c r="D99" s="775"/>
      <c r="E99" s="743" t="s">
        <v>571</v>
      </c>
      <c r="F99" s="775"/>
      <c r="G99" s="263" t="s">
        <v>539</v>
      </c>
      <c r="H99" s="401"/>
      <c r="I99" s="574"/>
    </row>
    <row r="100" spans="1:9" ht="17" customHeight="1" thickBot="1">
      <c r="A100" s="578"/>
      <c r="B100" s="776"/>
      <c r="C100" s="775">
        <v>2345</v>
      </c>
      <c r="D100" s="775"/>
      <c r="E100" s="760" t="s">
        <v>572</v>
      </c>
      <c r="F100" s="768">
        <v>2350</v>
      </c>
      <c r="G100" s="377" t="s">
        <v>78</v>
      </c>
      <c r="H100" s="402" t="s">
        <v>540</v>
      </c>
      <c r="I100" s="574"/>
    </row>
    <row r="101" spans="1:9" s="558" customFormat="1" ht="17" customHeight="1" thickBot="1">
      <c r="A101" s="549" t="s">
        <v>9</v>
      </c>
      <c r="B101" s="767"/>
      <c r="C101" s="759" t="s">
        <v>573</v>
      </c>
      <c r="D101" s="717" t="s">
        <v>68</v>
      </c>
      <c r="E101" s="753"/>
      <c r="F101" s="717"/>
      <c r="G101" s="314"/>
      <c r="H101" s="395" t="s">
        <v>164</v>
      </c>
      <c r="I101" s="577" t="s">
        <v>9</v>
      </c>
    </row>
    <row r="102" spans="1:9" ht="17" customHeight="1">
      <c r="A102" s="559"/>
      <c r="B102" s="718" t="s">
        <v>574</v>
      </c>
      <c r="C102" s="745" t="s">
        <v>575</v>
      </c>
      <c r="D102" s="756" t="s">
        <v>574</v>
      </c>
      <c r="E102" s="719" t="s">
        <v>256</v>
      </c>
      <c r="F102" s="720" t="s">
        <v>576</v>
      </c>
      <c r="G102" s="331" t="s">
        <v>541</v>
      </c>
      <c r="H102" s="694"/>
      <c r="I102" s="563"/>
    </row>
    <row r="103" spans="1:9" ht="17" customHeight="1">
      <c r="A103" s="578"/>
      <c r="B103" s="721" t="s">
        <v>469</v>
      </c>
      <c r="C103" s="722">
        <v>2415</v>
      </c>
      <c r="D103" s="751" t="s">
        <v>542</v>
      </c>
      <c r="E103" s="772" t="s">
        <v>577</v>
      </c>
      <c r="F103" s="723" t="s">
        <v>476</v>
      </c>
      <c r="G103" s="263" t="s">
        <v>543</v>
      </c>
      <c r="H103" s="695"/>
      <c r="I103" s="574"/>
    </row>
    <row r="104" spans="1:9" ht="17" customHeight="1">
      <c r="A104" s="564">
        <v>30</v>
      </c>
      <c r="B104" s="724" t="s">
        <v>578</v>
      </c>
      <c r="C104" s="752" t="s">
        <v>256</v>
      </c>
      <c r="D104" s="753" t="s">
        <v>578</v>
      </c>
      <c r="E104" s="725" t="s">
        <v>258</v>
      </c>
      <c r="F104" s="753" t="s">
        <v>579</v>
      </c>
      <c r="G104" s="270" t="s">
        <v>104</v>
      </c>
      <c r="H104" s="696"/>
      <c r="I104" s="568">
        <v>30</v>
      </c>
    </row>
    <row r="105" spans="1:9" ht="17" customHeight="1">
      <c r="A105" s="578"/>
      <c r="B105" s="726" t="s">
        <v>17</v>
      </c>
      <c r="C105" s="727" t="s">
        <v>580</v>
      </c>
      <c r="D105" s="720" t="s">
        <v>393</v>
      </c>
      <c r="E105" s="728"/>
      <c r="F105" s="729"/>
      <c r="G105" s="675" t="s">
        <v>23</v>
      </c>
      <c r="H105" s="632" t="s">
        <v>20</v>
      </c>
      <c r="I105" s="697"/>
    </row>
    <row r="106" spans="1:9" s="558" customFormat="1" ht="17" customHeight="1" thickBot="1">
      <c r="A106" s="549" t="s">
        <v>10</v>
      </c>
      <c r="B106" s="730" t="s">
        <v>210</v>
      </c>
      <c r="C106" s="731" t="s">
        <v>581</v>
      </c>
      <c r="D106" s="732" t="s">
        <v>544</v>
      </c>
      <c r="E106" s="733" t="s">
        <v>210</v>
      </c>
      <c r="F106" s="734" t="s">
        <v>522</v>
      </c>
      <c r="G106" s="634" t="s">
        <v>545</v>
      </c>
      <c r="H106" s="650" t="s">
        <v>487</v>
      </c>
      <c r="I106" s="552" t="s">
        <v>10</v>
      </c>
    </row>
    <row r="107" spans="1:9" ht="17" customHeight="1">
      <c r="A107" s="619"/>
      <c r="B107" s="776" t="s">
        <v>582</v>
      </c>
      <c r="C107" s="752" t="s">
        <v>17</v>
      </c>
      <c r="D107" s="735"/>
      <c r="E107" s="735" t="s">
        <v>583</v>
      </c>
      <c r="F107" s="757" t="s">
        <v>584</v>
      </c>
      <c r="G107" s="698"/>
      <c r="H107" s="632" t="s">
        <v>20</v>
      </c>
      <c r="I107" s="585"/>
    </row>
    <row r="108" spans="1:9" ht="17" customHeight="1">
      <c r="A108" s="609">
        <v>30</v>
      </c>
      <c r="B108" s="724"/>
      <c r="C108" s="736" t="s">
        <v>585</v>
      </c>
      <c r="D108" s="771"/>
      <c r="E108" s="771"/>
      <c r="F108" s="749"/>
      <c r="G108" s="664"/>
      <c r="H108" s="628" t="s">
        <v>509</v>
      </c>
      <c r="I108" s="591">
        <v>30</v>
      </c>
    </row>
    <row r="109" spans="1:9" ht="17" customHeight="1">
      <c r="A109" s="612"/>
      <c r="B109" s="726" t="s">
        <v>17</v>
      </c>
      <c r="C109" s="775"/>
      <c r="D109" s="720" t="s">
        <v>393</v>
      </c>
      <c r="E109" s="757"/>
      <c r="F109" s="757"/>
      <c r="G109" s="675" t="s">
        <v>23</v>
      </c>
      <c r="H109" s="701" t="s">
        <v>23</v>
      </c>
      <c r="I109" s="594"/>
    </row>
    <row r="110" spans="1:9" s="558" customFormat="1" ht="17" customHeight="1" thickBot="1">
      <c r="A110" s="549" t="s">
        <v>11</v>
      </c>
      <c r="B110" s="829" t="s">
        <v>517</v>
      </c>
      <c r="C110" s="830"/>
      <c r="D110" s="778" t="s">
        <v>326</v>
      </c>
      <c r="E110" s="830" t="s">
        <v>517</v>
      </c>
      <c r="F110" s="831"/>
      <c r="G110" s="699" t="s">
        <v>544</v>
      </c>
      <c r="H110" s="477" t="s">
        <v>546</v>
      </c>
      <c r="I110" s="577" t="s">
        <v>11</v>
      </c>
    </row>
    <row r="111" spans="1:9" ht="17" customHeight="1">
      <c r="A111" s="619"/>
      <c r="B111" s="776" t="s">
        <v>309</v>
      </c>
      <c r="C111" s="757" t="s">
        <v>287</v>
      </c>
      <c r="D111" s="760"/>
      <c r="E111" s="757" t="s">
        <v>288</v>
      </c>
      <c r="F111" s="757" t="s">
        <v>277</v>
      </c>
      <c r="G111" s="476"/>
      <c r="H111" s="704" t="s">
        <v>23</v>
      </c>
      <c r="I111" s="585"/>
    </row>
    <row r="112" spans="1:9" ht="17" customHeight="1">
      <c r="A112" s="606">
        <v>30</v>
      </c>
      <c r="B112" s="774"/>
      <c r="C112" s="749"/>
      <c r="D112" s="753"/>
      <c r="E112" s="757"/>
      <c r="F112" s="749"/>
      <c r="G112" s="475"/>
      <c r="H112" s="638"/>
      <c r="I112" s="591">
        <v>30</v>
      </c>
    </row>
    <row r="113" spans="1:9" ht="17" customHeight="1">
      <c r="A113" s="612"/>
      <c r="B113" s="700" t="s">
        <v>17</v>
      </c>
      <c r="C113" s="474" t="s">
        <v>547</v>
      </c>
      <c r="D113" s="803" t="s">
        <v>548</v>
      </c>
      <c r="E113" s="824"/>
      <c r="F113" s="534" t="s">
        <v>547</v>
      </c>
      <c r="G113" s="701" t="s">
        <v>23</v>
      </c>
      <c r="H113" s="638"/>
      <c r="I113" s="594"/>
    </row>
    <row r="114" spans="1:9" s="558" customFormat="1" ht="17" customHeight="1" thickBot="1">
      <c r="A114" s="549" t="s">
        <v>12</v>
      </c>
      <c r="B114" s="587" t="str">
        <f>B77</f>
        <v># 2481</v>
      </c>
      <c r="C114" s="601" t="str">
        <f t="shared" ref="C114" si="10">C77</f>
        <v># 2482</v>
      </c>
      <c r="D114" s="567" t="s">
        <v>133</v>
      </c>
      <c r="E114" s="604" t="s">
        <v>348</v>
      </c>
      <c r="F114" s="601" t="str">
        <f t="shared" ref="F114" si="11">F77</f>
        <v># 2483</v>
      </c>
      <c r="G114" s="715" t="s">
        <v>457</v>
      </c>
      <c r="H114" s="473" t="str">
        <f>H81</f>
        <v>中年好聲音3 #13</v>
      </c>
      <c r="I114" s="552" t="s">
        <v>12</v>
      </c>
    </row>
    <row r="115" spans="1:9" ht="17" customHeight="1">
      <c r="A115" s="619"/>
      <c r="B115" s="599" t="s">
        <v>549</v>
      </c>
      <c r="C115" s="571"/>
      <c r="D115" s="544"/>
      <c r="E115" s="650" t="s">
        <v>355</v>
      </c>
      <c r="F115" s="571"/>
      <c r="G115" s="571"/>
      <c r="H115" s="685"/>
      <c r="I115" s="585"/>
    </row>
    <row r="116" spans="1:9" ht="17" customHeight="1">
      <c r="A116" s="609">
        <v>30</v>
      </c>
      <c r="B116" s="565" t="s">
        <v>550</v>
      </c>
      <c r="C116" s="601" t="str">
        <f t="shared" ref="C116:G116" si="12">"# " &amp; VALUE(RIGHT(B116,2)+1)</f>
        <v># 28</v>
      </c>
      <c r="D116" s="601" t="str">
        <f t="shared" si="12"/>
        <v># 29</v>
      </c>
      <c r="E116" s="601" t="str">
        <f t="shared" si="12"/>
        <v># 30</v>
      </c>
      <c r="F116" s="601" t="str">
        <f t="shared" si="12"/>
        <v># 31</v>
      </c>
      <c r="G116" s="601" t="str">
        <f t="shared" si="12"/>
        <v># 32</v>
      </c>
      <c r="H116" s="531"/>
      <c r="I116" s="591">
        <v>30</v>
      </c>
    </row>
    <row r="117" spans="1:9" ht="17" customHeight="1">
      <c r="A117" s="606"/>
      <c r="B117" s="599" t="s">
        <v>17</v>
      </c>
      <c r="C117" s="642" t="s">
        <v>17</v>
      </c>
      <c r="D117" s="642" t="s">
        <v>17</v>
      </c>
      <c r="E117" s="570" t="s">
        <v>17</v>
      </c>
      <c r="F117" s="642" t="s">
        <v>17</v>
      </c>
      <c r="G117" s="701" t="s">
        <v>23</v>
      </c>
      <c r="H117" s="685"/>
      <c r="I117" s="607"/>
    </row>
    <row r="118" spans="1:9" s="558" customFormat="1" ht="17" customHeight="1" thickBot="1">
      <c r="A118" s="549" t="s">
        <v>15</v>
      </c>
      <c r="B118" s="440" t="s">
        <v>469</v>
      </c>
      <c r="C118" s="472" t="s">
        <v>475</v>
      </c>
      <c r="D118" s="506"/>
      <c r="E118" s="506"/>
      <c r="F118" s="506"/>
      <c r="G118" s="471" t="str">
        <f>G85</f>
        <v>動物森友島 #5</v>
      </c>
      <c r="H118" s="703"/>
      <c r="I118" s="577" t="s">
        <v>15</v>
      </c>
    </row>
    <row r="119" spans="1:9" ht="17" customHeight="1">
      <c r="A119" s="619"/>
      <c r="B119" s="599" t="s">
        <v>17</v>
      </c>
      <c r="C119" s="571"/>
      <c r="D119" s="667"/>
      <c r="E119" s="667"/>
      <c r="F119" s="667"/>
      <c r="G119" s="675" t="s">
        <v>23</v>
      </c>
      <c r="H119" s="704" t="s">
        <v>23</v>
      </c>
      <c r="I119" s="585"/>
    </row>
    <row r="120" spans="1:9" ht="17" customHeight="1">
      <c r="A120" s="609">
        <v>30</v>
      </c>
      <c r="B120" s="560"/>
      <c r="C120" s="672" t="s">
        <v>92</v>
      </c>
      <c r="D120" s="506" t="s">
        <v>496</v>
      </c>
      <c r="E120" s="506" t="s">
        <v>497</v>
      </c>
      <c r="F120" s="506" t="s">
        <v>498</v>
      </c>
      <c r="G120" s="652" t="str">
        <f>G87</f>
        <v>2025客家春晚‧粵港澳大灣區(香港)之夜</v>
      </c>
      <c r="H120" s="689" t="str">
        <f>H89</f>
        <v>友乜唔講得 #2</v>
      </c>
      <c r="I120" s="591">
        <v>30</v>
      </c>
    </row>
    <row r="121" spans="1:9" ht="17" customHeight="1">
      <c r="A121" s="606"/>
      <c r="B121" s="587" t="s">
        <v>506</v>
      </c>
      <c r="C121" s="617" t="str">
        <f>"# " &amp; VALUE(RIGHT(B121,2)+1)</f>
        <v># 24</v>
      </c>
      <c r="D121" s="506"/>
      <c r="E121" s="506"/>
      <c r="F121" s="506"/>
      <c r="G121" s="675" t="s">
        <v>23</v>
      </c>
      <c r="H121" s="638"/>
      <c r="I121" s="594"/>
    </row>
    <row r="122" spans="1:9" s="558" customFormat="1" ht="17" customHeight="1" thickBot="1">
      <c r="A122" s="549" t="s">
        <v>13</v>
      </c>
      <c r="B122" s="595"/>
      <c r="C122" s="604"/>
      <c r="D122" s="667"/>
      <c r="E122" s="667"/>
      <c r="F122" s="667"/>
      <c r="G122" s="634" t="str">
        <f>G99</f>
        <v>地球大神秘 # 24</v>
      </c>
      <c r="H122" s="593"/>
      <c r="I122" s="577" t="s">
        <v>13</v>
      </c>
    </row>
    <row r="123" spans="1:9" ht="17" customHeight="1">
      <c r="A123" s="578"/>
      <c r="B123" s="700" t="s">
        <v>17</v>
      </c>
      <c r="C123" s="650" t="s">
        <v>482</v>
      </c>
      <c r="D123" s="698"/>
      <c r="E123" s="698"/>
      <c r="F123" s="698"/>
      <c r="G123" s="675" t="s">
        <v>23</v>
      </c>
      <c r="H123" s="706" t="s">
        <v>20</v>
      </c>
      <c r="I123" s="574"/>
    </row>
    <row r="124" spans="1:9" ht="17" customHeight="1">
      <c r="A124" s="609" t="s">
        <v>2</v>
      </c>
      <c r="B124" s="565" t="str">
        <f>B$44</f>
        <v># 1641</v>
      </c>
      <c r="C124" s="688" t="s">
        <v>551</v>
      </c>
      <c r="D124" s="486"/>
      <c r="E124" s="486"/>
      <c r="F124" s="486"/>
      <c r="G124" s="634" t="s">
        <v>543</v>
      </c>
      <c r="H124" s="640" t="str">
        <f>H41</f>
        <v xml:space="preserve">過節 # 2 </v>
      </c>
      <c r="I124" s="591" t="s">
        <v>2</v>
      </c>
    </row>
    <row r="125" spans="1:9" ht="17" customHeight="1">
      <c r="A125" s="606"/>
      <c r="B125" s="687" t="s">
        <v>17</v>
      </c>
      <c r="C125" s="588" t="s">
        <v>399</v>
      </c>
      <c r="D125" s="702"/>
      <c r="E125" s="538" t="s">
        <v>482</v>
      </c>
      <c r="F125" s="633"/>
      <c r="G125" s="675" t="s">
        <v>23</v>
      </c>
      <c r="H125" s="593"/>
      <c r="I125" s="607"/>
    </row>
    <row r="126" spans="1:9" ht="17" customHeight="1" thickBot="1">
      <c r="A126" s="707" t="s">
        <v>14</v>
      </c>
      <c r="B126" s="528" t="str">
        <f>B19</f>
        <v># 312</v>
      </c>
      <c r="C126" s="470" t="str">
        <f>C19</f>
        <v># 313</v>
      </c>
      <c r="D126" s="537" t="s">
        <v>552</v>
      </c>
      <c r="E126" s="470" t="s">
        <v>553</v>
      </c>
      <c r="F126" s="708" t="s">
        <v>554</v>
      </c>
      <c r="G126" s="708" t="str">
        <f>G43</f>
        <v>周六聊Teen谷 # 4</v>
      </c>
      <c r="H126" s="709"/>
      <c r="I126" s="710" t="s">
        <v>14</v>
      </c>
    </row>
    <row r="127" spans="1:9" ht="17" customHeight="1" thickTop="1">
      <c r="A127" s="711"/>
      <c r="B127" s="712" t="s">
        <v>555</v>
      </c>
      <c r="C127" s="544"/>
      <c r="D127" s="544"/>
      <c r="E127" s="544"/>
      <c r="F127" s="544"/>
      <c r="G127" s="544"/>
      <c r="H127" s="807">
        <f ca="1">TODAY()</f>
        <v>45671</v>
      </c>
      <c r="I127" s="808"/>
    </row>
    <row r="128" spans="1:9" ht="17" customHeight="1"/>
    <row r="129" ht="17" customHeight="1"/>
    <row r="130" ht="17" customHeight="1"/>
  </sheetData>
  <mergeCells count="25">
    <mergeCell ref="H127:I127"/>
    <mergeCell ref="G87:G88"/>
    <mergeCell ref="D92:D93"/>
    <mergeCell ref="G97:H97"/>
    <mergeCell ref="D113:E113"/>
    <mergeCell ref="B110:C110"/>
    <mergeCell ref="E110:F110"/>
    <mergeCell ref="B80:C80"/>
    <mergeCell ref="E80:F80"/>
    <mergeCell ref="G67:H67"/>
    <mergeCell ref="G69:H69"/>
    <mergeCell ref="D67:F67"/>
    <mergeCell ref="B69:F69"/>
    <mergeCell ref="B62:C62"/>
    <mergeCell ref="C1:G1"/>
    <mergeCell ref="H2:I2"/>
    <mergeCell ref="D6:E6"/>
    <mergeCell ref="F6:G6"/>
    <mergeCell ref="B11:F11"/>
    <mergeCell ref="G11:H11"/>
    <mergeCell ref="G20:H20"/>
    <mergeCell ref="B24:C24"/>
    <mergeCell ref="G26:H26"/>
    <mergeCell ref="G27:H27"/>
    <mergeCell ref="E46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2024-12-18T09:08:46Z</cp:lastPrinted>
  <dcterms:created xsi:type="dcterms:W3CDTF">2009-06-03T02:40:18Z</dcterms:created>
  <dcterms:modified xsi:type="dcterms:W3CDTF">2025-01-14T07:11:56Z</dcterms:modified>
</cp:coreProperties>
</file>