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4\"/>
    </mc:Choice>
  </mc:AlternateContent>
  <xr:revisionPtr revIDLastSave="0" documentId="8_{0EB1F537-BAF4-417C-8407-8284109B7742}" xr6:coauthVersionLast="47" xr6:coauthVersionMax="47" xr10:uidLastSave="{00000000-0000-0000-0000-000000000000}"/>
  <bookViews>
    <workbookView xWindow="-110" yWindow="-110" windowWidth="19420" windowHeight="10420" tabRatio="602" xr2:uid="{00000000-000D-0000-FFFF-FFFF00000000}"/>
  </bookViews>
  <sheets>
    <sheet name="wk1" sheetId="3" r:id="rId1"/>
    <sheet name="wk2" sheetId="4" r:id="rId2"/>
  </sheets>
  <definedNames>
    <definedName name="_xlnm.Print_Area" localSheetId="0">'wk1'!$A$1:$I$126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4" l="1"/>
  <c r="C37" i="4"/>
  <c r="E37" i="4"/>
  <c r="F37" i="4"/>
  <c r="H126" i="4" l="1"/>
  <c r="G125" i="4"/>
  <c r="E124" i="4"/>
  <c r="B124" i="4"/>
  <c r="H123" i="4"/>
  <c r="G123" i="4"/>
  <c r="D123" i="4"/>
  <c r="H121" i="4"/>
  <c r="G121" i="4"/>
  <c r="B120" i="4"/>
  <c r="H119" i="4"/>
  <c r="D119" i="4"/>
  <c r="F117" i="4"/>
  <c r="E117" i="4"/>
  <c r="D117" i="4"/>
  <c r="C117" i="4"/>
  <c r="B117" i="4"/>
  <c r="B115" i="4"/>
  <c r="B113" i="4"/>
  <c r="D112" i="4"/>
  <c r="H110" i="4"/>
  <c r="C110" i="4"/>
  <c r="D110" i="4" s="1"/>
  <c r="E110" i="4" s="1"/>
  <c r="F110" i="4" s="1"/>
  <c r="B110" i="4"/>
  <c r="D109" i="4"/>
  <c r="H107" i="4"/>
  <c r="B106" i="4"/>
  <c r="E103" i="4"/>
  <c r="D103" i="4"/>
  <c r="G102" i="4"/>
  <c r="E102" i="4"/>
  <c r="D102" i="4"/>
  <c r="C102" i="4"/>
  <c r="E98" i="4"/>
  <c r="C95" i="4"/>
  <c r="D95" i="4" s="1"/>
  <c r="C86" i="4"/>
  <c r="D49" i="4" s="1"/>
  <c r="D80" i="4"/>
  <c r="E80" i="4" s="1"/>
  <c r="C80" i="4"/>
  <c r="D76" i="4"/>
  <c r="E21" i="4" s="1"/>
  <c r="C76" i="4"/>
  <c r="C113" i="4" s="1"/>
  <c r="C74" i="4"/>
  <c r="C115" i="4" s="1"/>
  <c r="C65" i="4"/>
  <c r="D65" i="4" s="1"/>
  <c r="G64" i="4"/>
  <c r="F62" i="4"/>
  <c r="F103" i="4" s="1"/>
  <c r="G61" i="4"/>
  <c r="D59" i="4"/>
  <c r="B49" i="4"/>
  <c r="H48" i="4"/>
  <c r="H46" i="4"/>
  <c r="G46" i="4"/>
  <c r="F124" i="4"/>
  <c r="D124" i="4"/>
  <c r="C124" i="4"/>
  <c r="F36" i="4"/>
  <c r="E36" i="4"/>
  <c r="D36" i="4"/>
  <c r="C36" i="4"/>
  <c r="B36" i="4"/>
  <c r="C34" i="4"/>
  <c r="B34" i="4"/>
  <c r="E33" i="4"/>
  <c r="C31" i="4"/>
  <c r="B31" i="4"/>
  <c r="D30" i="4"/>
  <c r="F27" i="4"/>
  <c r="E27" i="4"/>
  <c r="D27" i="4"/>
  <c r="C27" i="4"/>
  <c r="B27" i="4"/>
  <c r="B102" i="4" s="1"/>
  <c r="C25" i="4"/>
  <c r="C53" i="4" s="1"/>
  <c r="D53" i="4" s="1"/>
  <c r="E53" i="4" s="1"/>
  <c r="F53" i="4" s="1"/>
  <c r="D24" i="4"/>
  <c r="D52" i="4" s="1"/>
  <c r="C23" i="4"/>
  <c r="C21" i="4"/>
  <c r="C19" i="4"/>
  <c r="D19" i="4" s="1"/>
  <c r="E19" i="4" s="1"/>
  <c r="F19" i="4" s="1"/>
  <c r="G19" i="4" s="1"/>
  <c r="H19" i="4" s="1"/>
  <c r="D16" i="4"/>
  <c r="E16" i="4" s="1"/>
  <c r="F16" i="4" s="1"/>
  <c r="G16" i="4" s="1"/>
  <c r="H16" i="4" s="1"/>
  <c r="C16" i="4"/>
  <c r="C9" i="4"/>
  <c r="D9" i="4" s="1"/>
  <c r="E8" i="4"/>
  <c r="H7" i="4"/>
  <c r="G7" i="4"/>
  <c r="F7" i="4"/>
  <c r="D7" i="4"/>
  <c r="C7" i="4"/>
  <c r="B7" i="4"/>
  <c r="G6" i="4"/>
  <c r="F6" i="4"/>
  <c r="C4" i="4"/>
  <c r="D4" i="4" s="1"/>
  <c r="E4" i="4" s="1"/>
  <c r="F4" i="4" s="1"/>
  <c r="G4" i="4" s="1"/>
  <c r="H4" i="4" s="1"/>
  <c r="D25" i="4" l="1"/>
  <c r="E25" i="4" s="1"/>
  <c r="F25" i="4" s="1"/>
  <c r="F80" i="4"/>
  <c r="F31" i="4"/>
  <c r="E31" i="4"/>
  <c r="D34" i="4"/>
  <c r="E9" i="4"/>
  <c r="E65" i="4"/>
  <c r="D120" i="4"/>
  <c r="D113" i="4"/>
  <c r="D23" i="4"/>
  <c r="E76" i="4"/>
  <c r="D74" i="4"/>
  <c r="D31" i="4"/>
  <c r="D21" i="4"/>
  <c r="C120" i="4"/>
  <c r="C106" i="4"/>
  <c r="D86" i="4"/>
  <c r="C49" i="4"/>
  <c r="E120" i="4" l="1"/>
  <c r="F65" i="4"/>
  <c r="F120" i="4" s="1"/>
  <c r="F9" i="4"/>
  <c r="E34" i="4"/>
  <c r="D106" i="4"/>
  <c r="E86" i="4"/>
  <c r="E49" i="4"/>
  <c r="E74" i="4"/>
  <c r="D115" i="4"/>
  <c r="F21" i="4"/>
  <c r="E113" i="4"/>
  <c r="F76" i="4"/>
  <c r="E23" i="4"/>
  <c r="F86" i="4" l="1"/>
  <c r="F106" i="4" s="1"/>
  <c r="E106" i="4"/>
  <c r="F49" i="4"/>
  <c r="F23" i="4"/>
  <c r="G23" i="4" s="1"/>
  <c r="H23" i="4" s="1"/>
  <c r="H76" i="4"/>
  <c r="H117" i="4" s="1"/>
  <c r="F113" i="4"/>
  <c r="G21" i="4"/>
  <c r="G9" i="4"/>
  <c r="F34" i="4"/>
  <c r="E115" i="4"/>
  <c r="F74" i="4"/>
  <c r="F115" i="4" l="1"/>
  <c r="G74" i="4"/>
  <c r="H9" i="4"/>
  <c r="H34" i="4" s="1"/>
  <c r="G34" i="4"/>
  <c r="H74" i="4" l="1"/>
  <c r="H115" i="4" s="1"/>
  <c r="G115" i="3" l="1"/>
  <c r="H107" i="3"/>
  <c r="F106" i="3"/>
  <c r="E106" i="3"/>
  <c r="D106" i="3"/>
  <c r="C106" i="3"/>
  <c r="B106" i="3"/>
  <c r="E98" i="3"/>
  <c r="H110" i="3" l="1"/>
  <c r="H98" i="3"/>
  <c r="B37" i="3"/>
  <c r="B36" i="3"/>
  <c r="B34" i="3" l="1"/>
  <c r="C31" i="3"/>
  <c r="B31" i="3"/>
  <c r="D30" i="3"/>
  <c r="D31" i="3"/>
  <c r="B53" i="3"/>
  <c r="F53" i="3"/>
  <c r="C76" i="3" l="1"/>
  <c r="D76" i="3" s="1"/>
  <c r="E76" i="3" s="1"/>
  <c r="F76" i="3" s="1"/>
  <c r="C95" i="3"/>
  <c r="D95" i="3" s="1"/>
  <c r="G7" i="3" l="1"/>
  <c r="G6" i="3"/>
  <c r="F7" i="3"/>
  <c r="F6" i="3"/>
  <c r="D7" i="3"/>
  <c r="C16" i="3"/>
  <c r="D59" i="3"/>
  <c r="D57" i="3"/>
  <c r="C23" i="3" l="1"/>
  <c r="D23" i="3" s="1"/>
  <c r="E23" i="3" s="1"/>
  <c r="F23" i="3" s="1"/>
  <c r="G23" i="3" s="1"/>
  <c r="H23" i="3" s="1"/>
  <c r="D113" i="3"/>
  <c r="H121" i="3"/>
  <c r="G46" i="3"/>
  <c r="D112" i="3"/>
  <c r="D21" i="3"/>
  <c r="E27" i="3"/>
  <c r="D117" i="3"/>
  <c r="C113" i="3"/>
  <c r="C80" i="3"/>
  <c r="H7" i="3"/>
  <c r="C25" i="3"/>
  <c r="D25" i="3" s="1"/>
  <c r="E25" i="3" s="1"/>
  <c r="F25" i="3" s="1"/>
  <c r="H119" i="3"/>
  <c r="C74" i="3"/>
  <c r="D74" i="3" s="1"/>
  <c r="C86" i="3"/>
  <c r="C21" i="3"/>
  <c r="C9" i="3"/>
  <c r="C34" i="3" s="1"/>
  <c r="B113" i="3"/>
  <c r="D24" i="3"/>
  <c r="D52" i="3" s="1"/>
  <c r="C65" i="3"/>
  <c r="C120" i="3" s="1"/>
  <c r="C19" i="3"/>
  <c r="D19" i="3" s="1"/>
  <c r="E19" i="3" s="1"/>
  <c r="F19" i="3" s="1"/>
  <c r="G19" i="3" s="1"/>
  <c r="H19" i="3" s="1"/>
  <c r="B7" i="3"/>
  <c r="B120" i="3"/>
  <c r="D119" i="3"/>
  <c r="G64" i="3"/>
  <c r="G125" i="3"/>
  <c r="H123" i="3"/>
  <c r="G123" i="3"/>
  <c r="H102" i="3"/>
  <c r="B124" i="3"/>
  <c r="D123" i="3"/>
  <c r="F117" i="3"/>
  <c r="E117" i="3"/>
  <c r="C117" i="3"/>
  <c r="B117" i="3"/>
  <c r="B115" i="3"/>
  <c r="B110" i="3"/>
  <c r="C110" i="3" s="1"/>
  <c r="D110" i="3" s="1"/>
  <c r="E110" i="3" s="1"/>
  <c r="F110" i="3" s="1"/>
  <c r="D109" i="3"/>
  <c r="E33" i="3"/>
  <c r="F27" i="3"/>
  <c r="D27" i="3"/>
  <c r="C27" i="3"/>
  <c r="B27" i="3"/>
  <c r="B102" i="3" s="1"/>
  <c r="C91" i="3"/>
  <c r="D91" i="3" s="1"/>
  <c r="E91" i="3" s="1"/>
  <c r="F91" i="3" s="1"/>
  <c r="G61" i="3"/>
  <c r="F62" i="3"/>
  <c r="F103" i="3" s="1"/>
  <c r="C124" i="3"/>
  <c r="E7" i="3"/>
  <c r="C102" i="3"/>
  <c r="D16" i="3"/>
  <c r="E16" i="3" s="1"/>
  <c r="F16" i="3" s="1"/>
  <c r="G16" i="3" s="1"/>
  <c r="H16" i="3" s="1"/>
  <c r="F37" i="3"/>
  <c r="F36" i="3"/>
  <c r="E37" i="3"/>
  <c r="E36" i="3"/>
  <c r="D36" i="3"/>
  <c r="C37" i="3"/>
  <c r="C36" i="3"/>
  <c r="H46" i="3"/>
  <c r="E8" i="3"/>
  <c r="D103" i="3"/>
  <c r="D102" i="3"/>
  <c r="E103" i="3"/>
  <c r="E102" i="3"/>
  <c r="H126" i="3"/>
  <c r="C4" i="3"/>
  <c r="D4" i="3" s="1"/>
  <c r="E4" i="3" s="1"/>
  <c r="F4" i="3" s="1"/>
  <c r="G4" i="3" s="1"/>
  <c r="H4" i="3" s="1"/>
  <c r="C53" i="3" l="1"/>
  <c r="D53" i="3" s="1"/>
  <c r="E53" i="3" s="1"/>
  <c r="D65" i="3"/>
  <c r="D120" i="3" s="1"/>
  <c r="C7" i="3"/>
  <c r="C49" i="3"/>
  <c r="D49" i="3"/>
  <c r="C115" i="3"/>
  <c r="D115" i="3"/>
  <c r="E74" i="3"/>
  <c r="D80" i="3"/>
  <c r="D9" i="3"/>
  <c r="E21" i="3"/>
  <c r="E65" i="3" l="1"/>
  <c r="E120" i="3" s="1"/>
  <c r="E49" i="3"/>
  <c r="E86" i="3"/>
  <c r="D34" i="3"/>
  <c r="E9" i="3"/>
  <c r="E80" i="3"/>
  <c r="F74" i="3"/>
  <c r="E115" i="3"/>
  <c r="D124" i="3"/>
  <c r="E113" i="3"/>
  <c r="F21" i="3"/>
  <c r="F65" i="3" l="1"/>
  <c r="F120" i="3" s="1"/>
  <c r="F80" i="3"/>
  <c r="F31" i="3"/>
  <c r="E31" i="3"/>
  <c r="E34" i="3"/>
  <c r="F9" i="3"/>
  <c r="F115" i="3"/>
  <c r="G74" i="3"/>
  <c r="F86" i="3"/>
  <c r="F49" i="3"/>
  <c r="F124" i="3"/>
  <c r="E124" i="3"/>
  <c r="F113" i="3"/>
  <c r="G21" i="3"/>
  <c r="H76" i="3"/>
  <c r="H117" i="3" s="1"/>
  <c r="H74" i="3" l="1"/>
  <c r="H115" i="3" s="1"/>
  <c r="G9" i="3"/>
  <c r="F34" i="3"/>
  <c r="H9" i="3" l="1"/>
  <c r="H34" i="3" s="1"/>
  <c r="G34" i="3"/>
</calcChain>
</file>

<file path=xl/sharedStrings.xml><?xml version="1.0" encoding="utf-8"?>
<sst xmlns="http://schemas.openxmlformats.org/spreadsheetml/2006/main" count="645" uniqueCount="307">
  <si>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</si>
  <si>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</si>
  <si>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</si>
  <si>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</si>
  <si>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</si>
  <si>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</si>
  <si>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</si>
  <si>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</si>
  <si>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</si>
  <si>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</si>
  <si>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</si>
  <si>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</si>
  <si>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</si>
  <si>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</si>
  <si>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</si>
  <si>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</si>
  <si>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</si>
  <si>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</si>
  <si>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</si>
  <si>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</si>
  <si>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</si>
  <si>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ChatSAT</t>
  </si>
  <si>
    <t xml:space="preserve"> </t>
    <phoneticPr fontId="45" type="noConversion"/>
  </si>
  <si>
    <t xml:space="preserve">(R)        </t>
    <phoneticPr fontId="0" type="noConversion"/>
  </si>
  <si>
    <t>News Magazine 2024</t>
    <phoneticPr fontId="0" type="noConversion"/>
  </si>
  <si>
    <t>Finance Magazine 2024</t>
    <phoneticPr fontId="0" type="noConversion"/>
  </si>
  <si>
    <t>(CA/MA) (Sub: Chi/Eng)  (CC)</t>
    <phoneticPr fontId="0" type="noConversion"/>
  </si>
  <si>
    <t>800636915 (Sub: Chi) (CC)</t>
    <phoneticPr fontId="0" type="noConversion"/>
  </si>
  <si>
    <t>800636304 (OP)</t>
    <phoneticPr fontId="0" type="noConversion"/>
  </si>
  <si>
    <t>800636900 (NA)</t>
    <phoneticPr fontId="0" type="noConversion"/>
  </si>
  <si>
    <t>800636931(Sub: Chi) (CC)</t>
    <phoneticPr fontId="0" type="noConversion"/>
  </si>
  <si>
    <t>News Treasury 2024</t>
  </si>
  <si>
    <t>800605035 (Sub: Chi) (CC)</t>
    <phoneticPr fontId="0" type="noConversion"/>
  </si>
  <si>
    <t>800636803 (Sub: Chi) (CA/MA) (OP)</t>
  </si>
  <si>
    <t>800636834 (Sub: *Chi) (OP) (CA/MA)</t>
  </si>
  <si>
    <t>Ring Ling Ling (44 EPI)</t>
    <phoneticPr fontId="0" type="noConversion"/>
  </si>
  <si>
    <t>800629753 (Sub: Chi) (CC)</t>
    <phoneticPr fontId="0" type="noConversion"/>
  </si>
  <si>
    <t>800632426 (OP)</t>
    <phoneticPr fontId="0" type="noConversion"/>
  </si>
  <si>
    <t>800563025 (CC)</t>
    <phoneticPr fontId="0" type="noConversion"/>
  </si>
  <si>
    <t>800616903 (Sub: *Chi) (OP)</t>
    <phoneticPr fontId="0" type="noConversion"/>
  </si>
  <si>
    <t>Hands Up   Hands Up 2024</t>
    <phoneticPr fontId="0" type="noConversion"/>
  </si>
  <si>
    <t>800643641 (CA/MA) (Sub: Chi)   (CC)</t>
    <phoneticPr fontId="0" type="noConversion"/>
  </si>
  <si>
    <t>800636784 (Sub: *Chi) (OP)</t>
    <phoneticPr fontId="0" type="noConversion"/>
  </si>
  <si>
    <t xml:space="preserve">J Music </t>
    <phoneticPr fontId="0" type="noConversion"/>
  </si>
  <si>
    <t>0915</t>
    <phoneticPr fontId="0" type="noConversion"/>
  </si>
  <si>
    <t>JSG Billboard 2024</t>
    <phoneticPr fontId="0" type="noConversion"/>
  </si>
  <si>
    <t>800636881 (Sub: *Chi) (OP)</t>
    <phoneticPr fontId="0" type="noConversion"/>
  </si>
  <si>
    <t>Family Feud (28 EPI)</t>
    <phoneticPr fontId="0" type="noConversion"/>
  </si>
  <si>
    <t>800625434 (Sub: Chi)   (CC)</t>
    <phoneticPr fontId="0" type="noConversion"/>
  </si>
  <si>
    <t>No Poverty Land IV - One Belt One Road (10 EPI)</t>
    <phoneticPr fontId="0" type="noConversion"/>
  </si>
  <si>
    <t>800636826 (Sub: *Chi) (OP) (CA/MA)</t>
  </si>
  <si>
    <t>800647484 (Sub: *Chi) (OP)</t>
    <phoneticPr fontId="0" type="noConversion"/>
  </si>
  <si>
    <t># 1</t>
    <phoneticPr fontId="0" type="noConversion"/>
  </si>
  <si>
    <t>800577830 (CA/MA) (Sub: Chi) (CC)</t>
    <phoneticPr fontId="0" type="noConversion"/>
  </si>
  <si>
    <t>800588650 (Sub: Chi) (CC)</t>
    <phoneticPr fontId="0" type="noConversion"/>
  </si>
  <si>
    <t># 6</t>
    <phoneticPr fontId="0" type="noConversion"/>
  </si>
  <si>
    <t>800644780 (CA/MA) (Sub: Chi/Eng) (CC)</t>
    <phoneticPr fontId="0" type="noConversion"/>
  </si>
  <si>
    <t>Short End Of The Stick (35 EPI)</t>
  </si>
  <si>
    <t>Chill. Hike. Camping (Sr.2) (16 EPI)</t>
    <phoneticPr fontId="0" type="noConversion"/>
  </si>
  <si>
    <t>800646392 (Sub: Chi) (CC)</t>
    <phoneticPr fontId="0" type="noConversion"/>
  </si>
  <si>
    <t>800510004 (Sub: Chi) (CC)</t>
    <phoneticPr fontId="0" type="noConversion"/>
  </si>
  <si>
    <t># 41</t>
    <phoneticPr fontId="0" type="noConversion"/>
  </si>
  <si>
    <t>800612453 (Sub: Chi) (CC)</t>
    <phoneticPr fontId="0" type="noConversion"/>
  </si>
  <si>
    <t># 2</t>
    <phoneticPr fontId="0" type="noConversion"/>
  </si>
  <si>
    <t>TBC</t>
    <phoneticPr fontId="0" type="noConversion"/>
  </si>
  <si>
    <t>800630443 (Sub: Chi) (CC)</t>
    <phoneticPr fontId="0" type="noConversion"/>
  </si>
  <si>
    <t>800618933 (Sub: Chi) (CC)</t>
    <phoneticPr fontId="0" type="noConversion"/>
  </si>
  <si>
    <t>800518971 (Sub: Chi) (CC)</t>
    <phoneticPr fontId="0" type="noConversion"/>
  </si>
  <si>
    <t># 42</t>
    <phoneticPr fontId="0" type="noConversion"/>
  </si>
  <si>
    <t># 3</t>
    <phoneticPr fontId="0" type="noConversion"/>
  </si>
  <si>
    <t>The Vanishing Tastes (6 EPI)</t>
    <phoneticPr fontId="0" type="noConversion"/>
  </si>
  <si>
    <t>800635862 (Sub: Chi) (CC)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</si>
  <si>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18</t>
    </r>
    <phoneticPr fontId="0" type="noConversion"/>
  </si>
  <si>
    <t>J Music #64</t>
    <phoneticPr fontId="0" type="noConversion"/>
  </si>
  <si>
    <t>800639016 (CA/MA) (Sub: Chi/Eng) (CC)</t>
    <phoneticPr fontId="0" type="noConversion"/>
  </si>
  <si>
    <t>800649371 (Sub: Chi) (CC)</t>
    <phoneticPr fontId="0" type="noConversion"/>
  </si>
  <si>
    <r>
      <rPr>
        <b/>
        <sz val="14"/>
        <rFont val="新細明體"/>
        <family val="1"/>
        <charset val="136"/>
      </rPr>
      <t>星期一</t>
    </r>
  </si>
  <si>
    <r>
      <rPr>
        <b/>
        <sz val="14"/>
        <rFont val="新細明體"/>
        <family val="1"/>
        <charset val="136"/>
      </rPr>
      <t>星期二</t>
    </r>
  </si>
  <si>
    <r>
      <rPr>
        <b/>
        <sz val="14"/>
        <rFont val="新細明體"/>
        <family val="1"/>
        <charset val="136"/>
      </rPr>
      <t>星期三</t>
    </r>
  </si>
  <si>
    <r>
      <rPr>
        <b/>
        <sz val="14"/>
        <rFont val="新細明體"/>
        <family val="1"/>
        <charset val="136"/>
      </rPr>
      <t>星期四</t>
    </r>
    <phoneticPr fontId="0" type="noConversion"/>
  </si>
  <si>
    <r>
      <rPr>
        <b/>
        <sz val="14"/>
        <rFont val="新細明體"/>
        <family val="1"/>
        <charset val="136"/>
      </rPr>
      <t>星期五</t>
    </r>
  </si>
  <si>
    <r>
      <rPr>
        <b/>
        <sz val="14"/>
        <rFont val="新細明體"/>
        <family val="1"/>
        <charset val="136"/>
      </rPr>
      <t>星期六</t>
    </r>
  </si>
  <si>
    <r>
      <rPr>
        <b/>
        <sz val="14"/>
        <rFont val="新細明體"/>
        <family val="1"/>
        <charset val="136"/>
      </rPr>
      <t>星期日</t>
    </r>
  </si>
  <si>
    <r>
      <rPr>
        <sz val="14"/>
        <rFont val="新細明體"/>
        <family val="1"/>
        <charset val="136"/>
      </rPr>
      <t>醫醫，我不想再病了</t>
    </r>
    <r>
      <rPr>
        <sz val="14"/>
        <rFont val="Times New Roman"/>
        <family val="1"/>
      </rPr>
      <t xml:space="preserve"> Better Be Healthy (12 EPI)</t>
    </r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</si>
  <si>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</si>
  <si>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</si>
  <si>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新細明體"/>
        <family val="1"/>
        <charset val="136"/>
      </rPr>
      <t>天梯</t>
    </r>
    <r>
      <rPr>
        <sz val="14"/>
        <rFont val="Times New Roman"/>
        <family val="1"/>
      </rPr>
      <t xml:space="preserve"> The Last Steep Ascent (25 EPI)</t>
    </r>
    <phoneticPr fontId="0" type="noConversion"/>
  </si>
  <si>
    <r>
      <rPr>
        <sz val="14"/>
        <rFont val="新細明體"/>
        <family val="1"/>
        <charset val="136"/>
      </rPr>
      <t>快樂長門人</t>
    </r>
    <r>
      <rPr>
        <sz val="14"/>
        <rFont val="Times New Roman"/>
        <family val="1"/>
      </rPr>
      <t>Happy Old Buddies</t>
    </r>
    <phoneticPr fontId="0" type="noConversion"/>
  </si>
  <si>
    <r>
      <rPr>
        <sz val="14"/>
        <rFont val="新細明體"/>
        <family val="1"/>
        <charset val="136"/>
      </rPr>
      <t>愛．回家之開心速遞</t>
    </r>
  </si>
  <si>
    <r>
      <rPr>
        <sz val="14"/>
        <rFont val="新細明體"/>
        <family val="1"/>
        <charset val="136"/>
      </rPr>
      <t>公公出宮</t>
    </r>
  </si>
  <si>
    <r>
      <rPr>
        <sz val="14"/>
        <rFont val="新細明體"/>
        <family val="1"/>
        <charset val="136"/>
      </rPr>
      <t>貝遊歐洲</t>
    </r>
    <r>
      <rPr>
        <sz val="14"/>
        <rFont val="Times New Roman"/>
        <family val="1"/>
      </rPr>
      <t xml:space="preserve"> Europe Go Go Go! (9 EPI)</t>
    </r>
    <phoneticPr fontId="0" type="noConversion"/>
  </si>
  <si>
    <r>
      <rPr>
        <sz val="14"/>
        <rFont val="新細明體"/>
        <family val="1"/>
        <charset val="136"/>
      </rPr>
      <t>非洲潮什麼</t>
    </r>
    <r>
      <rPr>
        <sz val="14"/>
        <rFont val="Times New Roman"/>
        <family val="1"/>
      </rPr>
      <t xml:space="preserve"> Hipster Tour - Africa (10 EPI)</t>
    </r>
    <phoneticPr fontId="0" type="noConversion"/>
  </si>
  <si>
    <r>
      <rPr>
        <sz val="14"/>
        <rFont val="新細明體"/>
        <family val="1"/>
        <charset val="136"/>
      </rPr>
      <t>齊癲大聖福祿壽</t>
    </r>
    <r>
      <rPr>
        <sz val="14"/>
        <rFont val="Times New Roman"/>
        <family val="1"/>
      </rPr>
      <t xml:space="preserve"> The Heavenly Party (5 EPI)</t>
    </r>
    <phoneticPr fontId="0" type="noConversion"/>
  </si>
  <si>
    <r>
      <t xml:space="preserve">800609594 (Sub: Chi)(CC) </t>
    </r>
    <r>
      <rPr>
        <sz val="14"/>
        <rFont val="新細明體"/>
        <family val="1"/>
        <charset val="136"/>
      </rPr>
      <t>冲遊泰國</t>
    </r>
    <r>
      <rPr>
        <sz val="14"/>
        <rFont val="Times New Roman"/>
        <family val="1"/>
      </rPr>
      <t xml:space="preserve"> Thai Rogered (Sr.7) (20 EPI)</t>
    </r>
    <phoneticPr fontId="0" type="noConversion"/>
  </si>
  <si>
    <r>
      <t xml:space="preserve">(R)            </t>
    </r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 Gourmet Express</t>
    </r>
    <phoneticPr fontId="0" type="noConversion"/>
  </si>
  <si>
    <r>
      <rPr>
        <sz val="14"/>
        <rFont val="新細明體"/>
        <family val="1"/>
        <charset val="136"/>
      </rPr>
      <t>粵講粵㜺鬼</t>
    </r>
    <r>
      <rPr>
        <sz val="14"/>
        <rFont val="Times New Roman"/>
        <family val="1"/>
      </rPr>
      <t xml:space="preserve"> Cantoxicating! (Sr. 3) (24 EPI)</t>
    </r>
    <phoneticPr fontId="0" type="noConversion"/>
  </si>
  <si>
    <r>
      <rPr>
        <sz val="14"/>
        <rFont val="新細明體"/>
        <family val="1"/>
        <charset val="136"/>
      </rPr>
      <t>黃金盛宴</t>
    </r>
    <r>
      <rPr>
        <sz val="14"/>
        <rFont val="Times New Roman"/>
        <family val="1"/>
      </rPr>
      <t xml:space="preserve"> Golden Banquet (9 EPI)</t>
    </r>
    <phoneticPr fontId="0" type="noConversion"/>
  </si>
  <si>
    <r>
      <rPr>
        <sz val="14"/>
        <rFont val="新細明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  <phoneticPr fontId="0" type="noConversion"/>
  </si>
  <si>
    <r>
      <rPr>
        <sz val="14"/>
        <rFont val="新細明體"/>
        <family val="1"/>
        <charset val="136"/>
      </rPr>
      <t>燕雲台</t>
    </r>
    <r>
      <rPr>
        <sz val="14"/>
        <rFont val="Times New Roman"/>
        <family val="1"/>
      </rPr>
      <t xml:space="preserve"> The Legend of Xiao Chuo (48 EPI)</t>
    </r>
    <phoneticPr fontId="0" type="noConversion"/>
  </si>
  <si>
    <r>
      <t xml:space="preserve">800641576 (Sub: Chi) (CC) </t>
    </r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</si>
  <si>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</si>
  <si>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</si>
  <si>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</si>
  <si>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</si>
  <si>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sz val="14"/>
        <rFont val="新細明體"/>
        <family val="1"/>
        <charset val="136"/>
      </rPr>
      <t>異空感應</t>
    </r>
    <r>
      <rPr>
        <sz val="14"/>
        <rFont val="Times New Roman"/>
        <family val="1"/>
      </rPr>
      <t xml:space="preserve"> Call Of Destiny (25 EPI)</t>
    </r>
    <phoneticPr fontId="0" type="noConversion"/>
  </si>
  <si>
    <r>
      <rPr>
        <sz val="14"/>
        <rFont val="新細明體"/>
        <family val="1"/>
        <charset val="136"/>
      </rPr>
      <t>中年好聲音</t>
    </r>
    <r>
      <rPr>
        <sz val="14"/>
        <rFont val="Times New Roman"/>
        <family val="1"/>
      </rPr>
      <t>3 #6</t>
    </r>
    <phoneticPr fontId="0" type="noConversion"/>
  </si>
  <si>
    <r>
      <rPr>
        <sz val="14"/>
        <rFont val="新細明體"/>
        <family val="1"/>
        <charset val="136"/>
      </rPr>
      <t>黑色月光</t>
    </r>
    <r>
      <rPr>
        <sz val="14"/>
        <rFont val="Times New Roman"/>
        <family val="1"/>
      </rPr>
      <t xml:space="preserve"> Darkside Of The Moon (25 EPI)</t>
    </r>
    <phoneticPr fontId="0" type="noConversion"/>
  </si>
  <si>
    <r>
      <rPr>
        <sz val="14"/>
        <rFont val="新細明體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新細明體"/>
        <family val="1"/>
        <charset val="136"/>
      </rPr>
      <t>一帶一路</t>
    </r>
    <r>
      <rPr>
        <sz val="14"/>
        <rFont val="Times New Roman"/>
        <family val="1"/>
      </rPr>
      <t xml:space="preserve"> #9</t>
    </r>
    <phoneticPr fontId="0" type="noConversion"/>
  </si>
  <si>
    <r>
      <rPr>
        <sz val="14"/>
        <rFont val="新細明體"/>
        <family val="1"/>
        <charset val="136"/>
      </rPr>
      <t>與天地對話</t>
    </r>
    <r>
      <rPr>
        <sz val="14"/>
        <rFont val="Times New Roman"/>
        <family val="1"/>
      </rPr>
      <t xml:space="preserve"> Connecting Earth And Sky (14 EPI)</t>
    </r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</si>
  <si>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47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</si>
  <si>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</si>
  <si>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>PERIOD: 2 - 8 Dec 2024</t>
    <phoneticPr fontId="0" type="noConversion"/>
  </si>
  <si>
    <t># 7</t>
    <phoneticPr fontId="0" type="noConversion"/>
  </si>
  <si>
    <t># 257</t>
    <phoneticPr fontId="0" type="noConversion"/>
  </si>
  <si>
    <t># 1174</t>
    <phoneticPr fontId="0" type="noConversion"/>
  </si>
  <si>
    <r>
      <rPr>
        <sz val="14"/>
        <rFont val="新細明體"/>
        <family val="1"/>
        <charset val="136"/>
      </rPr>
      <t>醫醫，我不想再病了</t>
    </r>
    <r>
      <rPr>
        <sz val="14"/>
        <rFont val="Times New Roman"/>
        <family val="1"/>
      </rPr>
      <t xml:space="preserve"> Better Be Healthy (15 EPI)</t>
    </r>
    <phoneticPr fontId="0" type="noConversion"/>
  </si>
  <si>
    <t># 13</t>
    <phoneticPr fontId="0" type="noConversion"/>
  </si>
  <si>
    <t xml:space="preserve">                                      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</si>
  <si>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</si>
  <si>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</si>
  <si>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細明體"/>
        <family val="3"/>
        <charset val="136"/>
      </rPr>
      <t>世界觀</t>
    </r>
  </si>
  <si>
    <t># 4</t>
    <phoneticPr fontId="0" type="noConversion"/>
  </si>
  <si>
    <r>
      <rPr>
        <sz val="14"/>
        <rFont val="新細明體"/>
        <family val="1"/>
        <charset val="136"/>
      </rPr>
      <t>溜走的真味</t>
    </r>
    <r>
      <rPr>
        <sz val="14"/>
        <rFont val="Times New Roman"/>
        <family val="1"/>
      </rPr>
      <t xml:space="preserve"> # 2</t>
    </r>
    <phoneticPr fontId="0" type="noConversion"/>
  </si>
  <si>
    <t># 47</t>
    <phoneticPr fontId="0" type="noConversion"/>
  </si>
  <si>
    <t># 31</t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</si>
  <si>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41</t>
    </r>
    <phoneticPr fontId="0" type="noConversion"/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</si>
  <si>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42</t>
    </r>
    <phoneticPr fontId="0" type="noConversion"/>
  </si>
  <si>
    <r>
      <rPr>
        <sz val="14"/>
        <rFont val="新細明體"/>
        <family val="1"/>
        <charset val="136"/>
      </rPr>
      <t>港女野人奇異記</t>
    </r>
    <r>
      <rPr>
        <sz val="14"/>
        <rFont val="Times New Roman"/>
        <family val="1"/>
      </rPr>
      <t xml:space="preserve"> # 9</t>
    </r>
    <phoneticPr fontId="0" type="noConversion"/>
  </si>
  <si>
    <r>
      <rPr>
        <sz val="14"/>
        <rFont val="新細明體"/>
        <family val="1"/>
        <charset val="136"/>
      </rPr>
      <t>港女野人奇異記</t>
    </r>
    <r>
      <rPr>
        <sz val="14"/>
        <rFont val="Times New Roman"/>
        <family val="1"/>
      </rPr>
      <t xml:space="preserve"> # 10</t>
    </r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</si>
  <si>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374</t>
    </r>
    <phoneticPr fontId="0" type="noConversion"/>
  </si>
  <si>
    <t># 2437</t>
    <phoneticPr fontId="0" type="noConversion"/>
  </si>
  <si>
    <t># 24</t>
    <phoneticPr fontId="0" type="noConversion"/>
  </si>
  <si>
    <r>
      <rPr>
        <sz val="14"/>
        <rFont val="新細明體"/>
        <family val="1"/>
        <charset val="136"/>
      </rPr>
      <t>又見逍遙</t>
    </r>
    <r>
      <rPr>
        <sz val="14"/>
        <rFont val="Times New Roman"/>
        <family val="1"/>
      </rPr>
      <t xml:space="preserve"> Sword and Fairy 1 (40 EPI)</t>
    </r>
    <phoneticPr fontId="0" type="noConversion"/>
  </si>
  <si>
    <t># 10</t>
    <phoneticPr fontId="0" type="noConversion"/>
  </si>
  <si>
    <t># 3678</t>
    <phoneticPr fontId="0" type="noConversion"/>
  </si>
  <si>
    <t># 3681            2315</t>
    <phoneticPr fontId="0" type="noConversion"/>
  </si>
  <si>
    <t># 23</t>
    <phoneticPr fontId="0" type="noConversion"/>
  </si>
  <si>
    <t># 9</t>
    <phoneticPr fontId="0" type="noConversion"/>
  </si>
  <si>
    <t># 2436</t>
    <phoneticPr fontId="0" type="noConversion"/>
  </si>
  <si>
    <t># 43</t>
    <phoneticPr fontId="0" type="noConversion"/>
  </si>
  <si>
    <t># 44</t>
    <phoneticPr fontId="0" type="noConversion"/>
  </si>
  <si>
    <t># 19 - 20</t>
    <phoneticPr fontId="0" type="noConversion"/>
  </si>
  <si>
    <t># 21 - 22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</si>
  <si>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227</t>
    </r>
    <phoneticPr fontId="0" type="noConversion"/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</si>
  <si>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53</t>
    </r>
    <phoneticPr fontId="0" type="noConversion"/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</si>
  <si>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48</t>
    </r>
    <phoneticPr fontId="0" type="noConversion"/>
  </si>
  <si>
    <r>
      <rPr>
        <sz val="14"/>
        <rFont val="微軟正黑體"/>
        <family val="1"/>
        <charset val="136"/>
      </rPr>
      <t xml:space="preserve">我們的主題曲 </t>
    </r>
    <r>
      <rPr>
        <sz val="14"/>
        <rFont val="Times New Roman"/>
        <family val="1"/>
      </rPr>
      <t># 1</t>
    </r>
    <phoneticPr fontId="0" type="noConversion"/>
  </si>
  <si>
    <t>Our Theme Songs (7 EPI)</t>
    <phoneticPr fontId="0" type="noConversion"/>
  </si>
  <si>
    <t>800611392 (Sub: Chi)  (CC)</t>
    <phoneticPr fontId="0" type="noConversion"/>
  </si>
  <si>
    <r>
      <rPr>
        <sz val="14"/>
        <rFont val="新細明體"/>
        <family val="1"/>
        <charset val="136"/>
      </rPr>
      <t>黃金盛宴</t>
    </r>
    <r>
      <rPr>
        <sz val="14"/>
        <rFont val="Times New Roman"/>
        <family val="1"/>
      </rPr>
      <t xml:space="preserve"> # 4     0945</t>
    </r>
    <phoneticPr fontId="0" type="noConversion"/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</si>
  <si>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48</t>
    </r>
    <phoneticPr fontId="0" type="noConversion"/>
  </si>
  <si>
    <r>
      <rPr>
        <sz val="13"/>
        <rFont val="細明體"/>
        <family val="3"/>
        <charset val="136"/>
      </rPr>
      <t>歡樂滿東華</t>
    </r>
    <r>
      <rPr>
        <sz val="13"/>
        <rFont val="Times New Roman"/>
        <family val="1"/>
      </rPr>
      <t>2024 (</t>
    </r>
    <r>
      <rPr>
        <sz val="13"/>
        <rFont val="細明體"/>
        <family val="3"/>
        <charset val="136"/>
      </rPr>
      <t>直播</t>
    </r>
    <r>
      <rPr>
        <sz val="13"/>
        <rFont val="Times New Roman"/>
        <family val="1"/>
      </rPr>
      <t>)</t>
    </r>
    <phoneticPr fontId="0" type="noConversion"/>
  </si>
  <si>
    <t>Tung Wah Charity Show 2024 (Live)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</si>
  <si>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49</t>
    </r>
    <phoneticPr fontId="0" type="noConversion"/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</si>
  <si>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38</t>
    </r>
    <phoneticPr fontId="0" type="noConversion"/>
  </si>
  <si>
    <r>
      <rPr>
        <sz val="14"/>
        <rFont val="新細明體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新細明體"/>
        <family val="1"/>
        <charset val="136"/>
      </rPr>
      <t>一帶一路</t>
    </r>
    <r>
      <rPr>
        <sz val="14"/>
        <rFont val="Times New Roman"/>
        <family val="1"/>
      </rPr>
      <t xml:space="preserve"> #10</t>
    </r>
    <phoneticPr fontId="0" type="noConversion"/>
  </si>
  <si>
    <t>J Music #65</t>
    <phoneticPr fontId="0" type="noConversion"/>
  </si>
  <si>
    <t>美食新聞報道</t>
  </si>
  <si>
    <t>大師兄又到聖誕感謝祭</t>
  </si>
  <si>
    <t>Super Trio - Christmas Special 2024</t>
    <phoneticPr fontId="0" type="noConversion"/>
  </si>
  <si>
    <t>800649580 (Sub: *Chi) (OP)</t>
    <phoneticPr fontId="0" type="noConversion"/>
  </si>
  <si>
    <t>WK 49</t>
    <phoneticPr fontId="0" type="noConversion"/>
  </si>
  <si>
    <t xml:space="preserve">Shock Mystery 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</si>
  <si>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19</t>
    </r>
    <phoneticPr fontId="0" type="noConversion"/>
  </si>
  <si>
    <r>
      <t>地球大神秘</t>
    </r>
    <r>
      <rPr>
        <sz val="14"/>
        <rFont val="Times New Roman"/>
        <family val="1"/>
      </rPr>
      <t xml:space="preserve"> # 19</t>
    </r>
  </si>
  <si>
    <t># 329</t>
    <phoneticPr fontId="0" type="noConversion"/>
  </si>
  <si>
    <t># 334</t>
  </si>
  <si>
    <r>
      <t>2024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12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</si>
  <si>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</si>
  <si>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rPr>
        <b/>
        <sz val="14"/>
        <rFont val="新細明體"/>
        <family val="1"/>
        <charset val="136"/>
      </rPr>
      <t>世界觀</t>
    </r>
  </si>
  <si>
    <t>黑色月光 Darkside Of The Moon (25 EPI)</t>
    <phoneticPr fontId="0" type="noConversion"/>
  </si>
  <si>
    <r>
      <t xml:space="preserve">Vital Lifeline 2023   </t>
    </r>
    <r>
      <rPr>
        <b/>
        <sz val="14"/>
        <rFont val="Times New Roman"/>
        <family val="1"/>
      </rPr>
      <t>1935</t>
    </r>
    <phoneticPr fontId="0" type="noConversion"/>
  </si>
  <si>
    <r>
      <t xml:space="preserve">Sunday Report 2024 </t>
    </r>
    <r>
      <rPr>
        <b/>
        <sz val="14"/>
        <rFont val="Times New Roman"/>
        <family val="1"/>
      </rPr>
      <t xml:space="preserve"> 1935</t>
    </r>
    <phoneticPr fontId="0" type="noConversion"/>
  </si>
  <si>
    <r>
      <t>2024</t>
    </r>
    <r>
      <rPr>
        <b/>
        <u/>
        <sz val="28"/>
        <rFont val="新細明體"/>
        <family val="1"/>
        <charset val="136"/>
      </rPr>
      <t>年</t>
    </r>
    <r>
      <rPr>
        <b/>
        <u/>
        <sz val="28"/>
        <rFont val="Times New Roman"/>
        <family val="1"/>
      </rPr>
      <t>12</t>
    </r>
    <r>
      <rPr>
        <b/>
        <u/>
        <sz val="28"/>
        <rFont val="新細明體"/>
        <family val="1"/>
        <charset val="136"/>
      </rPr>
      <t>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微軟正黑體"/>
        <family val="1"/>
        <charset val="136"/>
      </rPr>
      <t>節目表</t>
    </r>
  </si>
  <si>
    <t>WK 50</t>
    <phoneticPr fontId="0" type="noConversion"/>
  </si>
  <si>
    <t>PERIOD: 9 - 15 Dec 2024</t>
    <phoneticPr fontId="0" type="noConversion"/>
  </si>
  <si>
    <r>
      <rPr>
        <b/>
        <sz val="14"/>
        <rFont val="新細明體"/>
        <family val="1"/>
        <charset val="136"/>
      </rPr>
      <t>星期四</t>
    </r>
  </si>
  <si>
    <r>
      <rPr>
        <sz val="14"/>
        <rFont val="新細明體"/>
        <family val="1"/>
        <charset val="136"/>
      </rPr>
      <t>醫醫，我不想再病了</t>
    </r>
    <r>
      <rPr>
        <sz val="14"/>
        <rFont val="Times New Roman"/>
        <family val="1"/>
      </rPr>
      <t xml:space="preserve"> Better Be Healthy (12 EPI)</t>
    </r>
  </si>
  <si>
    <r>
      <t>你健康嗎</t>
    </r>
    <r>
      <rPr>
        <sz val="14"/>
        <rFont val="Times New Roman"/>
        <family val="1"/>
      </rPr>
      <t>?</t>
    </r>
    <r>
      <rPr>
        <sz val="14"/>
        <rFont val="細明體"/>
        <family val="3"/>
        <charset val="136"/>
      </rPr>
      <t xml:space="preserve">Am I Healthy? (Sr.2) </t>
    </r>
  </si>
  <si>
    <t># 335</t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</si>
  <si>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</si>
  <si>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sz val="14"/>
        <rFont val="新細明體"/>
        <family val="1"/>
        <charset val="136"/>
      </rPr>
      <t>天梯</t>
    </r>
    <r>
      <rPr>
        <sz val="14"/>
        <rFont val="Times New Roman"/>
        <family val="1"/>
      </rPr>
      <t xml:space="preserve"> The Last Steep Ascent (25 EPI)</t>
    </r>
  </si>
  <si>
    <t># 14</t>
    <phoneticPr fontId="0" type="noConversion"/>
  </si>
  <si>
    <r>
      <rPr>
        <sz val="14"/>
        <rFont val="新細明體"/>
        <family val="1"/>
        <charset val="136"/>
      </rPr>
      <t>快樂長門人</t>
    </r>
    <r>
      <rPr>
        <sz val="14"/>
        <rFont val="Times New Roman"/>
        <family val="1"/>
      </rPr>
      <t>Happy Old Buddies</t>
    </r>
  </si>
  <si>
    <t># 264</t>
    <phoneticPr fontId="0" type="noConversion"/>
  </si>
  <si>
    <t># 2442</t>
    <phoneticPr fontId="0" type="noConversion"/>
  </si>
  <si>
    <r>
      <rPr>
        <sz val="14"/>
        <rFont val="新細明體"/>
        <family val="1"/>
        <charset val="136"/>
      </rPr>
      <t>黃金盛宴</t>
    </r>
    <r>
      <rPr>
        <sz val="14"/>
        <rFont val="Times New Roman"/>
        <family val="1"/>
      </rPr>
      <t xml:space="preserve"> # 5     0945</t>
    </r>
  </si>
  <si>
    <t># 1181</t>
    <phoneticPr fontId="0" type="noConversion"/>
  </si>
  <si>
    <t>與天地對話</t>
  </si>
  <si>
    <t># 23 - 24</t>
    <phoneticPr fontId="0" type="noConversion"/>
  </si>
  <si>
    <t># 25 - 26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</si>
  <si>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19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</si>
  <si>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228</t>
    </r>
  </si>
  <si>
    <r>
      <rPr>
        <sz val="14"/>
        <rFont val="新細明體"/>
        <family val="1"/>
        <charset val="136"/>
      </rPr>
      <t>思家大戰</t>
    </r>
    <r>
      <rPr>
        <sz val="14"/>
        <rFont val="Times New Roman"/>
        <family val="1"/>
      </rPr>
      <t xml:space="preserve"> # 54</t>
    </r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</si>
  <si>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</si>
  <si>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r>
      <rPr>
        <sz val="14"/>
        <rFont val="微軟正黑體"/>
        <family val="1"/>
        <charset val="136"/>
      </rPr>
      <t xml:space="preserve">我們的主題曲 </t>
    </r>
    <r>
      <rPr>
        <sz val="14"/>
        <rFont val="Times New Roman"/>
        <family val="1"/>
      </rPr>
      <t># 2</t>
    </r>
  </si>
  <si>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2024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</si>
  <si>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49</t>
    </r>
  </si>
  <si>
    <r>
      <rPr>
        <sz val="14"/>
        <rFont val="新細明體"/>
        <family val="1"/>
        <charset val="136"/>
      </rPr>
      <t>又見逍遙</t>
    </r>
    <r>
      <rPr>
        <sz val="14"/>
        <rFont val="Times New Roman"/>
        <family val="1"/>
      </rPr>
      <t xml:space="preserve"> Sword and Fairy 1 (40 EPI)</t>
    </r>
  </si>
  <si>
    <r>
      <rPr>
        <sz val="14"/>
        <rFont val="新細明體"/>
        <family val="1"/>
        <charset val="136"/>
      </rPr>
      <t>貝遊歐洲</t>
    </r>
    <r>
      <rPr>
        <sz val="14"/>
        <rFont val="Times New Roman"/>
        <family val="1"/>
      </rPr>
      <t xml:space="preserve"> Europe Go Go Go! (9 EPI)</t>
    </r>
  </si>
  <si>
    <r>
      <rPr>
        <sz val="14"/>
        <rFont val="新細明體"/>
        <family val="1"/>
        <charset val="136"/>
      </rPr>
      <t>醫醫，我不想再病了</t>
    </r>
    <r>
      <rPr>
        <sz val="14"/>
        <rFont val="Times New Roman"/>
        <family val="1"/>
      </rPr>
      <t xml:space="preserve"> Better Be Healthy (15 EPI)</t>
    </r>
  </si>
  <si>
    <r>
      <rPr>
        <sz val="14"/>
        <rFont val="新細明體"/>
        <family val="1"/>
        <charset val="136"/>
      </rPr>
      <t>非洲潮什麼</t>
    </r>
    <r>
      <rPr>
        <sz val="14"/>
        <rFont val="Times New Roman"/>
        <family val="1"/>
      </rPr>
      <t xml:space="preserve"> Hipster Tour - Africa (10 EPI)</t>
    </r>
  </si>
  <si>
    <r>
      <rPr>
        <sz val="14"/>
        <rFont val="新細明體"/>
        <family val="1"/>
        <charset val="136"/>
      </rPr>
      <t>齊癲大聖福祿壽</t>
    </r>
    <r>
      <rPr>
        <sz val="14"/>
        <rFont val="Times New Roman"/>
        <family val="1"/>
      </rPr>
      <t xml:space="preserve"> The Heavenly Party (5 EPI)</t>
    </r>
  </si>
  <si>
    <r>
      <rPr>
        <sz val="14"/>
        <rFont val="新細明體"/>
        <family val="1"/>
        <charset val="136"/>
      </rPr>
      <t>無窮之路</t>
    </r>
    <r>
      <rPr>
        <sz val="14"/>
        <rFont val="Times New Roman"/>
        <family val="1"/>
      </rPr>
      <t xml:space="preserve">IV - </t>
    </r>
    <r>
      <rPr>
        <sz val="14"/>
        <rFont val="新細明體"/>
        <family val="1"/>
        <charset val="136"/>
      </rPr>
      <t>一帶一路</t>
    </r>
    <r>
      <rPr>
        <sz val="14"/>
        <rFont val="Times New Roman"/>
        <family val="1"/>
      </rPr>
      <t xml:space="preserve"> #10</t>
    </r>
  </si>
  <si>
    <t># 15</t>
    <phoneticPr fontId="0" type="noConversion"/>
  </si>
  <si>
    <r>
      <t xml:space="preserve">800609594 (Sub: Chi)(CC) </t>
    </r>
    <r>
      <rPr>
        <sz val="14"/>
        <rFont val="新細明體"/>
        <family val="1"/>
        <charset val="136"/>
      </rPr>
      <t>冲遊泰國</t>
    </r>
    <r>
      <rPr>
        <sz val="14"/>
        <rFont val="Times New Roman"/>
        <family val="1"/>
      </rPr>
      <t xml:space="preserve"> Thai Rogered (Sr.7) (20 EPI)</t>
    </r>
  </si>
  <si>
    <r>
      <t xml:space="preserve">(R)            </t>
    </r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 Gourmet Express</t>
    </r>
  </si>
  <si>
    <t># 5</t>
    <phoneticPr fontId="0" type="noConversion"/>
  </si>
  <si>
    <r>
      <rPr>
        <sz val="14"/>
        <rFont val="新細明體"/>
        <family val="1"/>
        <charset val="136"/>
      </rPr>
      <t>粵講粵㜺鬼</t>
    </r>
    <r>
      <rPr>
        <sz val="14"/>
        <rFont val="Times New Roman"/>
        <family val="1"/>
      </rPr>
      <t xml:space="preserve"> Cantoxicating! (Sr. 3) (24 EPI)</t>
    </r>
  </si>
  <si>
    <r>
      <rPr>
        <sz val="14"/>
        <rFont val="新細明體"/>
        <family val="1"/>
        <charset val="136"/>
      </rPr>
      <t>溜走的真味</t>
    </r>
    <r>
      <rPr>
        <sz val="14"/>
        <rFont val="Times New Roman"/>
        <family val="1"/>
      </rPr>
      <t xml:space="preserve"> # 3</t>
    </r>
  </si>
  <si>
    <r>
      <rPr>
        <sz val="14"/>
        <rFont val="新細明體"/>
        <family val="1"/>
        <charset val="136"/>
      </rPr>
      <t>黃金盛宴</t>
    </r>
    <r>
      <rPr>
        <sz val="14"/>
        <rFont val="Times New Roman"/>
        <family val="1"/>
      </rPr>
      <t xml:space="preserve"> Golden Banquet (9 EPI)</t>
    </r>
  </si>
  <si>
    <r>
      <rPr>
        <sz val="14"/>
        <rFont val="新細明體"/>
        <family val="1"/>
        <charset val="136"/>
      </rPr>
      <t>關注關注組</t>
    </r>
    <r>
      <rPr>
        <sz val="14"/>
        <rFont val="Times New Roman"/>
        <family val="1"/>
      </rPr>
      <t xml:space="preserve"> Eyes On Concern Groups </t>
    </r>
  </si>
  <si>
    <t># 49</t>
    <phoneticPr fontId="0" type="noConversion"/>
  </si>
  <si>
    <r>
      <rPr>
        <sz val="14"/>
        <rFont val="新細明體"/>
        <family val="1"/>
        <charset val="136"/>
      </rPr>
      <t>燕雲台</t>
    </r>
    <r>
      <rPr>
        <sz val="14"/>
        <rFont val="Times New Roman"/>
        <family val="1"/>
      </rPr>
      <t xml:space="preserve"> The Legend of Xiao Chuo (48 EPI)</t>
    </r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</si>
  <si>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50</t>
    </r>
  </si>
  <si>
    <t># 36</t>
    <phoneticPr fontId="0" type="noConversion"/>
  </si>
  <si>
    <r>
      <t xml:space="preserve">800641576 (Sub: Chi) (CC) </t>
    </r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Gourmet Express</t>
    </r>
  </si>
  <si>
    <t># 45</t>
    <phoneticPr fontId="0" type="noConversion"/>
  </si>
  <si>
    <t># 46</t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</si>
  <si>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(and </t>
    </r>
    <r>
      <rPr>
        <b/>
        <sz val="14"/>
        <rFont val="新細明體"/>
        <family val="1"/>
        <charset val="136"/>
      </rPr>
      <t>世界觀</t>
    </r>
    <r>
      <rPr>
        <b/>
        <sz val="14"/>
        <rFont val="Times New Roman"/>
        <family val="1"/>
      </rPr>
      <t xml:space="preserve">  Global View)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</si>
  <si>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</si>
  <si>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43</t>
    </r>
  </si>
  <si>
    <r>
      <rPr>
        <sz val="14"/>
        <rFont val="新細明體"/>
        <family val="1"/>
        <charset val="136"/>
      </rPr>
      <t>港女野人奇異記</t>
    </r>
    <r>
      <rPr>
        <sz val="14"/>
        <rFont val="Times New Roman"/>
        <family val="1"/>
      </rPr>
      <t xml:space="preserve"> # 11</t>
    </r>
  </si>
  <si>
    <r>
      <rPr>
        <sz val="14"/>
        <rFont val="新細明體"/>
        <family val="1"/>
        <charset val="136"/>
      </rPr>
      <t>玲玲友情報</t>
    </r>
    <r>
      <rPr>
        <sz val="14"/>
        <rFont val="Times New Roman"/>
        <family val="1"/>
      </rPr>
      <t xml:space="preserve"> # 4</t>
    </r>
    <r>
      <rPr>
        <sz val="14"/>
        <rFont val="Times New Roman"/>
        <family val="1"/>
        <charset val="136"/>
      </rPr>
      <t>4</t>
    </r>
  </si>
  <si>
    <r>
      <rPr>
        <sz val="14"/>
        <rFont val="新細明體"/>
        <family val="1"/>
        <charset val="136"/>
      </rPr>
      <t>港女野人奇異記</t>
    </r>
    <r>
      <rPr>
        <sz val="14"/>
        <rFont val="Times New Roman"/>
        <family val="1"/>
      </rPr>
      <t xml:space="preserve"> # 12</t>
    </r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</si>
  <si>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375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</si>
  <si>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49</t>
    </r>
  </si>
  <si>
    <r>
      <rPr>
        <sz val="14"/>
        <rFont val="新細明體"/>
        <family val="1"/>
        <charset val="136"/>
      </rPr>
      <t>星期日檔案</t>
    </r>
    <r>
      <rPr>
        <sz val="14"/>
        <rFont val="Times New Roman"/>
        <family val="1"/>
      </rPr>
      <t xml:space="preserve"> # 39</t>
    </r>
  </si>
  <si>
    <r>
      <t xml:space="preserve">Vital Lifeline 2023   </t>
    </r>
    <r>
      <rPr>
        <b/>
        <sz val="14"/>
        <rFont val="Times New Roman"/>
        <family val="1"/>
      </rPr>
      <t>1935</t>
    </r>
  </si>
  <si>
    <r>
      <t xml:space="preserve">Sunday Report 2024 </t>
    </r>
    <r>
      <rPr>
        <b/>
        <sz val="14"/>
        <rFont val="Times New Roman"/>
        <family val="1"/>
      </rPr>
      <t xml:space="preserve"> 1935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</si>
  <si>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</si>
  <si>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# 336</t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</si>
  <si>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</si>
  <si>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t># 2443</t>
    <phoneticPr fontId="0" type="noConversion"/>
  </si>
  <si>
    <t>800648584 (Sub: *Chi) (OP)</t>
    <phoneticPr fontId="0" type="noConversion"/>
  </si>
  <si>
    <r>
      <rPr>
        <sz val="14"/>
        <rFont val="新細明體"/>
        <family val="1"/>
        <charset val="136"/>
      </rPr>
      <t>異空感應</t>
    </r>
    <r>
      <rPr>
        <sz val="14"/>
        <rFont val="Times New Roman"/>
        <family val="1"/>
      </rPr>
      <t xml:space="preserve"> Call Of Destiny (25 EPI)</t>
    </r>
  </si>
  <si>
    <t># 11</t>
    <phoneticPr fontId="0" type="noConversion"/>
  </si>
  <si>
    <r>
      <rPr>
        <sz val="14"/>
        <rFont val="細明體"/>
        <family val="3"/>
        <charset val="136"/>
      </rPr>
      <t>中年好聲音</t>
    </r>
    <r>
      <rPr>
        <sz val="14"/>
        <rFont val="Times New Roman"/>
        <family val="1"/>
      </rPr>
      <t>3 #7</t>
    </r>
  </si>
  <si>
    <t>Midlife, Sing &amp; Shine! 3 (28 EPI)</t>
    <phoneticPr fontId="0" type="noConversion"/>
  </si>
  <si>
    <t>800648425 (CA/MA) (Sub: Chi/Eng) (CC)</t>
    <phoneticPr fontId="0" type="noConversion"/>
  </si>
  <si>
    <t>800647325 (Sub: *Chi) (OP)</t>
    <phoneticPr fontId="0" type="noConversion"/>
  </si>
  <si>
    <r>
      <rPr>
        <sz val="14"/>
        <rFont val="新細明體"/>
        <family val="1"/>
        <charset val="136"/>
      </rPr>
      <t>醫度講</t>
    </r>
    <r>
      <rPr>
        <sz val="14"/>
        <rFont val="Times New Roman"/>
        <family val="1"/>
      </rPr>
      <t xml:space="preserve"> #9</t>
    </r>
  </si>
  <si>
    <r>
      <rPr>
        <sz val="14"/>
        <rFont val="細明體"/>
        <family val="3"/>
        <charset val="136"/>
      </rPr>
      <t>不可能任務</t>
    </r>
    <r>
      <rPr>
        <sz val="14"/>
        <rFont val="Times New Roman"/>
        <family val="1"/>
      </rPr>
      <t xml:space="preserve"> # 1</t>
    </r>
  </si>
  <si>
    <t>Med with Doc (26 EPI)</t>
    <phoneticPr fontId="0" type="noConversion"/>
  </si>
  <si>
    <t>(Title TBC) (3 EPI)</t>
    <phoneticPr fontId="0" type="noConversion"/>
  </si>
  <si>
    <t>J Music #66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</si>
  <si>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47</t>
    </r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</si>
  <si>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49</t>
    </r>
  </si>
  <si>
    <t># 3682</t>
    <phoneticPr fontId="0" type="noConversion"/>
  </si>
  <si>
    <t># 3685            2315</t>
    <phoneticPr fontId="0" type="noConversion"/>
  </si>
  <si>
    <t>800641963  (Sub: Chi) (CC)</t>
    <phoneticPr fontId="0" type="noConversion"/>
  </si>
  <si>
    <r>
      <rPr>
        <sz val="14"/>
        <rFont val="新細明體"/>
        <family val="1"/>
        <charset val="136"/>
      </rPr>
      <t>地球大神秘</t>
    </r>
    <r>
      <rPr>
        <sz val="14"/>
        <rFont val="Times New Roman"/>
        <family val="1"/>
      </rPr>
      <t xml:space="preserve"> # 20</t>
    </r>
  </si>
  <si>
    <t>世界觀</t>
  </si>
  <si>
    <t>Hands Up   Hands Up 2024</t>
  </si>
  <si>
    <t># 1174</t>
  </si>
  <si>
    <t># 1175</t>
  </si>
  <si>
    <t># 1176</t>
  </si>
  <si>
    <t># 1177</t>
  </si>
  <si>
    <t># 1178</t>
  </si>
  <si>
    <t>800636440 (NA)</t>
  </si>
  <si>
    <t># 1601</t>
  </si>
  <si>
    <t># 1602</t>
  </si>
  <si>
    <t># 1603</t>
  </si>
  <si>
    <t># 1604</t>
  </si>
  <si>
    <t># 1605</t>
  </si>
  <si>
    <t>800239503 (Sub: Chi) (CC)</t>
  </si>
  <si>
    <r>
      <t>鄭伊健</t>
    </r>
    <r>
      <rPr>
        <sz val="14"/>
        <rFont val="Times New Roman"/>
        <family val="1"/>
      </rPr>
      <t xml:space="preserve"> Beautiful Life</t>
    </r>
  </si>
  <si>
    <t>EKIN CHENG SPECIAL 2011</t>
  </si>
  <si>
    <t>粵講粵㜺鬼</t>
  </si>
  <si>
    <t># 4</t>
  </si>
  <si>
    <r>
      <rPr>
        <sz val="14"/>
        <rFont val="新細明體"/>
        <family val="1"/>
        <charset val="136"/>
      </rPr>
      <t>溜走的真味</t>
    </r>
    <r>
      <rPr>
        <sz val="14"/>
        <rFont val="Times New Roman"/>
        <family val="1"/>
      </rPr>
      <t xml:space="preserve"> # 2</t>
    </r>
  </si>
  <si>
    <t>黃金盛宴</t>
  </si>
  <si>
    <t xml:space="preserve">(R)        </t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</si>
  <si>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374</t>
    </r>
  </si>
  <si>
    <t># 1181</t>
  </si>
  <si>
    <t># 1182</t>
  </si>
  <si>
    <t># 1183</t>
  </si>
  <si>
    <t># 1184</t>
  </si>
  <si>
    <t># 1185</t>
  </si>
  <si>
    <t># 1606</t>
  </si>
  <si>
    <t># 1607</t>
  </si>
  <si>
    <t># 1608</t>
  </si>
  <si>
    <t># 1609</t>
  </si>
  <si>
    <t># 1610</t>
  </si>
  <si>
    <t>我推的野男LIVE! #1</t>
  </si>
  <si>
    <t xml:space="preserve">(R)          </t>
  </si>
  <si>
    <t>尋醉蘇格蘭 #8</t>
  </si>
  <si>
    <t>800645976 (Sub: Chi) (CC)</t>
  </si>
  <si>
    <r>
      <t>我推的野男</t>
    </r>
    <r>
      <rPr>
        <sz val="13"/>
        <rFont val="Times New Roman"/>
        <family val="1"/>
      </rPr>
      <t>LIVE!</t>
    </r>
    <r>
      <rPr>
        <sz val="13"/>
        <rFont val="細明體"/>
        <family val="3"/>
        <charset val="136"/>
      </rPr>
      <t xml:space="preserve"> #1</t>
    </r>
  </si>
  <si>
    <t>Mr. Wild Live! (22 EPI)</t>
  </si>
  <si>
    <t>800641584(Sub: Chi) (CC)</t>
  </si>
  <si>
    <t>直播靈接觸 #1</t>
  </si>
  <si>
    <t>You Are Not Alone</t>
  </si>
  <si>
    <t>TBC</t>
  </si>
  <si>
    <r>
      <rPr>
        <sz val="14"/>
        <rFont val="微軟正黑體"/>
        <family val="1"/>
        <charset val="136"/>
      </rPr>
      <t>一個香港‧十種玩法</t>
    </r>
    <r>
      <rPr>
        <sz val="14"/>
        <rFont val="Times New Roman"/>
        <family val="1"/>
      </rPr>
      <t xml:space="preserve"> </t>
    </r>
    <r>
      <rPr>
        <sz val="14"/>
        <rFont val="微軟正黑體"/>
        <family val="1"/>
        <charset val="136"/>
      </rPr>
      <t>過節篇</t>
    </r>
    <r>
      <rPr>
        <sz val="14"/>
        <rFont val="Times New Roman"/>
        <family val="1"/>
      </rPr>
      <t xml:space="preserve"> 10 Festive Ways to Enjoy Hong Kong (10 EPI)</t>
    </r>
  </si>
  <si>
    <t># 1</t>
  </si>
  <si>
    <t># 2</t>
  </si>
  <si>
    <t># 3</t>
  </si>
  <si>
    <t># 5</t>
  </si>
  <si>
    <t>800643834 (Sub: Chi) (CC)</t>
  </si>
  <si>
    <t>The Drunken Scotland (10 EPI)</t>
  </si>
  <si>
    <r>
      <rPr>
        <sz val="14"/>
        <rFont val="新細明體"/>
        <family val="1"/>
        <charset val="136"/>
      </rPr>
      <t>直播靈接觸</t>
    </r>
    <r>
      <rPr>
        <sz val="14"/>
        <rFont val="Times New Roman"/>
        <family val="1"/>
      </rPr>
      <t xml:space="preserve"> #1</t>
    </r>
  </si>
  <si>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#46</t>
    </r>
  </si>
  <si>
    <r>
      <rPr>
        <sz val="14"/>
        <rFont val="新細明體"/>
        <family val="1"/>
        <charset val="136"/>
      </rPr>
      <t>我推的野男</t>
    </r>
    <r>
      <rPr>
        <sz val="14"/>
        <rFont val="Times New Roman"/>
        <family val="1"/>
      </rPr>
      <t>LIVE!</t>
    </r>
  </si>
  <si>
    <r>
      <rPr>
        <sz val="14"/>
        <rFont val="新細明體"/>
        <family val="1"/>
        <charset val="136"/>
      </rPr>
      <t>美食新聞報道</t>
    </r>
    <r>
      <rPr>
        <sz val="14"/>
        <rFont val="Times New Roman"/>
        <family val="1"/>
      </rPr>
      <t xml:space="preserve"> #45</t>
    </r>
  </si>
  <si>
    <t># 341</t>
  </si>
  <si>
    <t># 327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</si>
</sst>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61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4"/>
      <name val="新細明體"/>
      <family val="1"/>
      <charset val="136"/>
    </font>
    <font>
      <sz val="11"/>
      <name val="Times New Roman"/>
      <family val="1"/>
    </font>
    <font>
      <b/>
      <sz val="14"/>
      <name val="新細明體"/>
      <family val="1"/>
      <charset val="136"/>
    </font>
    <font>
      <b/>
      <u/>
      <sz val="28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微軟正黑體"/>
      <family val="1"/>
      <charset val="136"/>
    </font>
    <font>
      <sz val="13"/>
      <name val="細明體"/>
      <family val="3"/>
      <charset val="136"/>
    </font>
    <font>
      <b/>
      <u/>
      <sz val="28"/>
      <name val="微軟正黑體"/>
      <family val="1"/>
      <charset val="136"/>
    </font>
    <font>
      <sz val="14"/>
      <name val="Microsoft JhengHei UI"/>
      <family val="2"/>
      <charset val="136"/>
    </font>
  </fonts>
  <fills count="3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8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89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</cellStyleXfs>
  <cellXfs count="423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9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6" xfId="0" applyFont="1" applyBorder="1" applyAlignment="1">
      <alignment vertical="center"/>
    </xf>
    <xf numFmtId="0" fontId="47" fillId="0" borderId="65" xfId="0" applyFont="1" applyBorder="1" applyAlignment="1">
      <alignment vertical="center"/>
    </xf>
    <xf numFmtId="0" fontId="47" fillId="0" borderId="64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1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40" xfId="0" applyFont="1" applyBorder="1" applyAlignment="1">
      <alignment vertical="center"/>
    </xf>
    <xf numFmtId="0" fontId="47" fillId="0" borderId="41" xfId="0" applyFont="1" applyBorder="1" applyAlignment="1">
      <alignment vertical="center"/>
    </xf>
    <xf numFmtId="0" fontId="47" fillId="0" borderId="55" xfId="0" applyFont="1" applyBorder="1" applyAlignment="1">
      <alignment horizontal="left" vertical="center"/>
    </xf>
    <xf numFmtId="0" fontId="47" fillId="0" borderId="73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3" xfId="0" applyFont="1" applyBorder="1" applyAlignment="1">
      <alignment horizontal="center" vertical="center"/>
    </xf>
    <xf numFmtId="0" fontId="47" fillId="0" borderId="37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0" fontId="47" fillId="0" borderId="45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47" fillId="0" borderId="74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57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47" fillId="0" borderId="58" xfId="0" applyFont="1" applyBorder="1" applyAlignment="1">
      <alignment vertical="center"/>
    </xf>
    <xf numFmtId="0" fontId="47" fillId="0" borderId="75" xfId="0" applyFont="1" applyBorder="1" applyAlignment="1">
      <alignment horizontal="left" vertical="center"/>
    </xf>
    <xf numFmtId="0" fontId="47" fillId="0" borderId="3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59" xfId="0" applyFont="1" applyBorder="1" applyAlignment="1">
      <alignment horizontal="center" vertical="center"/>
    </xf>
    <xf numFmtId="49" fontId="46" fillId="0" borderId="76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47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3" xfId="0" applyFont="1" applyBorder="1" applyAlignment="1">
      <alignment horizontal="left" vertical="center"/>
    </xf>
    <xf numFmtId="49" fontId="47" fillId="0" borderId="73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49" fontId="47" fillId="0" borderId="74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49" fontId="47" fillId="0" borderId="77" xfId="0" applyNumberFormat="1" applyFont="1" applyBorder="1" applyAlignment="1">
      <alignment horizontal="left" vertical="center"/>
    </xf>
    <xf numFmtId="0" fontId="47" fillId="0" borderId="53" xfId="0" applyFont="1" applyBorder="1" applyAlignment="1">
      <alignment horizontal="left" vertical="center"/>
    </xf>
    <xf numFmtId="0" fontId="47" fillId="0" borderId="36" xfId="0" applyFont="1" applyBorder="1" applyAlignment="1">
      <alignment horizontal="left" vertical="center"/>
    </xf>
    <xf numFmtId="0" fontId="47" fillId="0" borderId="59" xfId="0" applyFont="1" applyBorder="1" applyAlignment="1">
      <alignment horizontal="left" vertical="center"/>
    </xf>
    <xf numFmtId="49" fontId="46" fillId="0" borderId="22" xfId="0" applyNumberFormat="1" applyFont="1" applyBorder="1" applyAlignment="1">
      <alignment horizontal="right" vertical="center" wrapText="1"/>
    </xf>
    <xf numFmtId="49" fontId="47" fillId="0" borderId="33" xfId="0" applyNumberFormat="1" applyFont="1" applyBorder="1" applyAlignment="1">
      <alignment horizontal="right" vertical="center"/>
    </xf>
    <xf numFmtId="49" fontId="46" fillId="0" borderId="75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53" fillId="0" borderId="54" xfId="0" applyFont="1" applyBorder="1" applyAlignment="1">
      <alignment horizontal="right" vertical="center"/>
    </xf>
    <xf numFmtId="49" fontId="47" fillId="0" borderId="21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49" fontId="47" fillId="0" borderId="75" xfId="0" applyNumberFormat="1" applyFont="1" applyBorder="1" applyAlignment="1">
      <alignment horizontal="left" vertical="center"/>
    </xf>
    <xf numFmtId="0" fontId="47" fillId="0" borderId="57" xfId="0" applyFont="1" applyBorder="1" applyAlignment="1">
      <alignment horizontal="center" vertical="center"/>
    </xf>
    <xf numFmtId="0" fontId="47" fillId="0" borderId="38" xfId="0" applyFont="1" applyBorder="1" applyAlignment="1">
      <alignment horizontal="left" vertical="center"/>
    </xf>
    <xf numFmtId="0" fontId="47" fillId="0" borderId="39" xfId="0" applyFont="1" applyBorder="1" applyAlignment="1">
      <alignment vertical="center"/>
    </xf>
    <xf numFmtId="0" fontId="47" fillId="0" borderId="43" xfId="0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33" xfId="0" quotePrefix="1" applyFont="1" applyBorder="1" applyAlignment="1">
      <alignment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60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49" fontId="47" fillId="0" borderId="17" xfId="0" applyNumberFormat="1" applyFont="1" applyBorder="1" applyAlignment="1">
      <alignment horizontal="right" vertical="center"/>
    </xf>
    <xf numFmtId="0" fontId="47" fillId="0" borderId="72" xfId="0" applyFont="1" applyBorder="1" applyAlignment="1">
      <alignment horizontal="center" vertical="center"/>
    </xf>
    <xf numFmtId="0" fontId="47" fillId="0" borderId="51" xfId="0" applyFont="1" applyBorder="1" applyAlignment="1">
      <alignment horizontal="center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44" xfId="0" applyFont="1" applyBorder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0" fontId="47" fillId="0" borderId="46" xfId="0" quotePrefix="1" applyFont="1" applyBorder="1" applyAlignment="1">
      <alignment horizontal="left" vertical="center"/>
    </xf>
    <xf numFmtId="0" fontId="47" fillId="0" borderId="58" xfId="0" applyFont="1" applyBorder="1" applyAlignment="1">
      <alignment horizontal="left" vertical="center" wrapText="1"/>
    </xf>
    <xf numFmtId="49" fontId="47" fillId="0" borderId="27" xfId="0" applyNumberFormat="1" applyFont="1" applyBorder="1" applyAlignment="1">
      <alignment horizontal="left" vertical="center"/>
    </xf>
    <xf numFmtId="0" fontId="47" fillId="0" borderId="42" xfId="0" applyFont="1" applyBorder="1" applyAlignment="1">
      <alignment vertical="center"/>
    </xf>
    <xf numFmtId="0" fontId="47" fillId="0" borderId="41" xfId="0" applyFont="1" applyBorder="1" applyAlignment="1">
      <alignment horizontal="center" vertical="center"/>
    </xf>
    <xf numFmtId="0" fontId="53" fillId="0" borderId="41" xfId="0" applyFont="1" applyBorder="1" applyAlignment="1">
      <alignment horizontal="center" vertical="center"/>
    </xf>
    <xf numFmtId="0" fontId="53" fillId="0" borderId="33" xfId="0" applyFont="1" applyBorder="1" applyAlignment="1">
      <alignment horizontal="center" vertical="center"/>
    </xf>
    <xf numFmtId="0" fontId="47" fillId="0" borderId="46" xfId="0" applyFont="1" applyBorder="1" applyAlignment="1">
      <alignment vertical="center"/>
    </xf>
    <xf numFmtId="0" fontId="47" fillId="0" borderId="58" xfId="0" quotePrefix="1" applyFont="1" applyBorder="1" applyAlignment="1">
      <alignment horizontal="left" vertical="center"/>
    </xf>
    <xf numFmtId="0" fontId="47" fillId="0" borderId="33" xfId="0" quotePrefix="1" applyFont="1" applyBorder="1" applyAlignment="1">
      <alignment horizontal="center" vertical="center"/>
    </xf>
    <xf numFmtId="49" fontId="47" fillId="0" borderId="23" xfId="0" applyNumberFormat="1" applyFont="1" applyBorder="1" applyAlignment="1">
      <alignment horizontal="left" vertical="center"/>
    </xf>
    <xf numFmtId="0" fontId="53" fillId="0" borderId="46" xfId="0" applyFont="1" applyBorder="1" applyAlignment="1">
      <alignment horizontal="center" vertical="center"/>
    </xf>
    <xf numFmtId="0" fontId="42" fillId="0" borderId="45" xfId="0" applyFont="1" applyBorder="1" applyAlignment="1">
      <alignment vertical="center"/>
    </xf>
    <xf numFmtId="0" fontId="53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0" fontId="47" fillId="0" borderId="56" xfId="0" quotePrefix="1" applyFont="1" applyBorder="1" applyAlignment="1">
      <alignment horizontal="center" vertical="center"/>
    </xf>
    <xf numFmtId="49" fontId="46" fillId="0" borderId="80" xfId="0" applyNumberFormat="1" applyFont="1" applyBorder="1" applyAlignment="1">
      <alignment horizontal="right" vertical="center"/>
    </xf>
    <xf numFmtId="0" fontId="47" fillId="0" borderId="56" xfId="0" applyFont="1" applyBorder="1" applyAlignment="1">
      <alignment horizontal="center" vertical="center"/>
    </xf>
    <xf numFmtId="0" fontId="47" fillId="0" borderId="46" xfId="0" applyFont="1" applyBorder="1" applyAlignment="1">
      <alignment horizontal="left" vertical="center"/>
    </xf>
    <xf numFmtId="49" fontId="47" fillId="0" borderId="62" xfId="0" applyNumberFormat="1" applyFont="1" applyBorder="1" applyAlignment="1">
      <alignment horizontal="left" vertical="center"/>
    </xf>
    <xf numFmtId="49" fontId="47" fillId="0" borderId="84" xfId="0" applyNumberFormat="1" applyFont="1" applyBorder="1" applyAlignment="1">
      <alignment horizontal="left" vertical="center"/>
    </xf>
    <xf numFmtId="0" fontId="47" fillId="0" borderId="63" xfId="0" applyFont="1" applyBorder="1" applyAlignment="1">
      <alignment horizontal="left" vertical="center"/>
    </xf>
    <xf numFmtId="0" fontId="42" fillId="0" borderId="40" xfId="0" applyFont="1" applyBorder="1" applyAlignment="1">
      <alignment vertical="center"/>
    </xf>
    <xf numFmtId="0" fontId="55" fillId="0" borderId="56" xfId="0" applyFont="1" applyBorder="1" applyAlignment="1">
      <alignment horizontal="center" vertical="center"/>
    </xf>
    <xf numFmtId="0" fontId="46" fillId="0" borderId="17" xfId="0" applyFont="1" applyBorder="1" applyAlignment="1">
      <alignment horizontal="right" vertical="center"/>
    </xf>
    <xf numFmtId="0" fontId="47" fillId="0" borderId="54" xfId="388" applyFont="1" applyBorder="1" applyAlignment="1">
      <alignment vertical="center"/>
    </xf>
    <xf numFmtId="0" fontId="46" fillId="0" borderId="63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7" fillId="0" borderId="40" xfId="0" quotePrefix="1" applyFont="1" applyBorder="1" applyAlignment="1">
      <alignment horizontal="center" vertical="center"/>
    </xf>
    <xf numFmtId="0" fontId="46" fillId="0" borderId="62" xfId="0" applyFont="1" applyBorder="1" applyAlignment="1">
      <alignment horizontal="left" vertical="center"/>
    </xf>
    <xf numFmtId="49" fontId="47" fillId="0" borderId="63" xfId="0" applyNumberFormat="1" applyFont="1" applyBorder="1" applyAlignment="1">
      <alignment horizontal="left" vertical="center"/>
    </xf>
    <xf numFmtId="0" fontId="47" fillId="0" borderId="40" xfId="388" applyFont="1" applyBorder="1" applyAlignment="1">
      <alignment horizontal="center" vertical="center" wrapText="1"/>
    </xf>
    <xf numFmtId="0" fontId="47" fillId="0" borderId="44" xfId="0" applyFont="1" applyBorder="1" applyAlignment="1">
      <alignment vertical="center"/>
    </xf>
    <xf numFmtId="0" fontId="46" fillId="0" borderId="18" xfId="0" applyFont="1" applyBorder="1" applyAlignment="1">
      <alignment horizontal="left" vertical="center"/>
    </xf>
    <xf numFmtId="0" fontId="47" fillId="0" borderId="57" xfId="0" quotePrefix="1" applyFont="1" applyBorder="1" applyAlignment="1">
      <alignment horizontal="left" vertical="center"/>
    </xf>
    <xf numFmtId="0" fontId="47" fillId="0" borderId="43" xfId="0" quotePrefix="1" applyFont="1" applyBorder="1" applyAlignment="1">
      <alignment horizontal="left" vertical="center"/>
    </xf>
    <xf numFmtId="0" fontId="47" fillId="0" borderId="62" xfId="0" applyFont="1" applyBorder="1" applyAlignment="1">
      <alignment horizontal="left" vertical="center"/>
    </xf>
    <xf numFmtId="0" fontId="47" fillId="0" borderId="31" xfId="0" quotePrefix="1" applyFont="1" applyBorder="1" applyAlignment="1">
      <alignment horizontal="left" vertical="center"/>
    </xf>
    <xf numFmtId="49" fontId="47" fillId="0" borderId="40" xfId="0" applyNumberFormat="1" applyFont="1" applyBorder="1" applyAlignment="1">
      <alignment horizontal="center" vertical="center"/>
    </xf>
    <xf numFmtId="0" fontId="47" fillId="0" borderId="84" xfId="0" applyFont="1" applyBorder="1" applyAlignment="1">
      <alignment horizontal="left" vertical="center"/>
    </xf>
    <xf numFmtId="0" fontId="47" fillId="0" borderId="60" xfId="0" quotePrefix="1" applyFont="1" applyBorder="1" applyAlignment="1">
      <alignment horizontal="left" vertical="center"/>
    </xf>
    <xf numFmtId="0" fontId="47" fillId="0" borderId="39" xfId="0" quotePrefix="1" applyFont="1" applyBorder="1" applyAlignment="1">
      <alignment horizontal="left" vertical="center"/>
    </xf>
    <xf numFmtId="0" fontId="47" fillId="0" borderId="31" xfId="0" applyFont="1" applyBorder="1" applyAlignment="1">
      <alignment vertical="center"/>
    </xf>
    <xf numFmtId="0" fontId="42" fillId="0" borderId="44" xfId="0" applyFont="1" applyBorder="1" applyAlignment="1">
      <alignment vertical="center"/>
    </xf>
    <xf numFmtId="0" fontId="47" fillId="0" borderId="41" xfId="0" quotePrefix="1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14" fontId="47" fillId="0" borderId="58" xfId="0" applyNumberFormat="1" applyFont="1" applyBorder="1" applyAlignment="1">
      <alignment horizontal="center" vertical="center"/>
    </xf>
    <xf numFmtId="0" fontId="47" fillId="0" borderId="29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0" fontId="47" fillId="0" borderId="67" xfId="0" applyFont="1" applyBorder="1" applyAlignment="1">
      <alignment horizontal="center" vertical="center"/>
    </xf>
    <xf numFmtId="0" fontId="47" fillId="0" borderId="70" xfId="0" applyFont="1" applyBorder="1" applyAlignment="1">
      <alignment horizontal="center" vertical="center"/>
    </xf>
    <xf numFmtId="0" fontId="46" fillId="0" borderId="76" xfId="0" applyFont="1" applyBorder="1" applyAlignment="1">
      <alignment horizontal="left" vertical="center"/>
    </xf>
    <xf numFmtId="0" fontId="47" fillId="0" borderId="35" xfId="0" applyFont="1" applyBorder="1" applyAlignment="1">
      <alignment horizontal="left" vertical="center"/>
    </xf>
    <xf numFmtId="0" fontId="47" fillId="0" borderId="46" xfId="0" quotePrefix="1" applyFont="1" applyBorder="1" applyAlignment="1">
      <alignment vertical="center"/>
    </xf>
    <xf numFmtId="0" fontId="46" fillId="0" borderId="73" xfId="0" applyFont="1" applyBorder="1" applyAlignment="1">
      <alignment horizontal="left" vertical="center"/>
    </xf>
    <xf numFmtId="0" fontId="46" fillId="0" borderId="21" xfId="0" applyFont="1" applyBorder="1" applyAlignment="1">
      <alignment horizontal="right" vertical="center"/>
    </xf>
    <xf numFmtId="0" fontId="46" fillId="0" borderId="75" xfId="0" applyFont="1" applyBorder="1" applyAlignment="1">
      <alignment horizontal="left" vertical="center"/>
    </xf>
    <xf numFmtId="0" fontId="46" fillId="0" borderId="26" xfId="0" applyFont="1" applyBorder="1" applyAlignment="1">
      <alignment horizontal="right" vertical="center"/>
    </xf>
    <xf numFmtId="0" fontId="46" fillId="0" borderId="77" xfId="0" applyFont="1" applyBorder="1" applyAlignment="1">
      <alignment horizontal="left" vertical="center"/>
    </xf>
    <xf numFmtId="0" fontId="47" fillId="0" borderId="41" xfId="388" applyFont="1" applyBorder="1" applyAlignment="1">
      <alignment horizontal="center" vertical="center" wrapText="1"/>
    </xf>
    <xf numFmtId="0" fontId="47" fillId="0" borderId="77" xfId="0" applyFont="1" applyBorder="1" applyAlignment="1">
      <alignment horizontal="left" vertical="center"/>
    </xf>
    <xf numFmtId="0" fontId="46" fillId="0" borderId="80" xfId="0" applyFont="1" applyBorder="1" applyAlignment="1">
      <alignment horizontal="right" vertical="center"/>
    </xf>
    <xf numFmtId="49" fontId="47" fillId="0" borderId="46" xfId="0" applyNumberFormat="1" applyFont="1" applyBorder="1" applyAlignment="1">
      <alignment horizontal="left" vertical="center" wrapText="1"/>
    </xf>
    <xf numFmtId="0" fontId="46" fillId="0" borderId="21" xfId="0" applyFont="1" applyBorder="1" applyAlignment="1">
      <alignment vertical="center"/>
    </xf>
    <xf numFmtId="0" fontId="47" fillId="0" borderId="50" xfId="0" applyFont="1" applyBorder="1" applyAlignment="1">
      <alignment horizontal="right" vertical="center"/>
    </xf>
    <xf numFmtId="0" fontId="47" fillId="0" borderId="78" xfId="0" applyFont="1" applyBorder="1" applyAlignment="1">
      <alignment horizontal="left" vertical="center"/>
    </xf>
    <xf numFmtId="0" fontId="47" fillId="0" borderId="76" xfId="0" applyFont="1" applyBorder="1" applyAlignment="1">
      <alignment horizontal="left" vertical="center"/>
    </xf>
    <xf numFmtId="0" fontId="54" fillId="0" borderId="41" xfId="0" applyFont="1" applyBorder="1" applyAlignment="1">
      <alignment horizontal="center" vertical="center"/>
    </xf>
    <xf numFmtId="0" fontId="47" fillId="0" borderId="34" xfId="0" applyFont="1" applyBorder="1" applyAlignment="1">
      <alignment horizontal="left" vertical="center"/>
    </xf>
    <xf numFmtId="0" fontId="47" fillId="0" borderId="51" xfId="0" applyFont="1" applyBorder="1" applyAlignment="1">
      <alignment vertical="center"/>
    </xf>
    <xf numFmtId="0" fontId="47" fillId="0" borderId="37" xfId="0" applyFont="1" applyBorder="1" applyAlignment="1">
      <alignment vertical="center"/>
    </xf>
    <xf numFmtId="0" fontId="55" fillId="0" borderId="46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57" fillId="0" borderId="42" xfId="0" applyFont="1" applyBorder="1" applyAlignment="1">
      <alignment horizontal="right" vertical="center"/>
    </xf>
    <xf numFmtId="0" fontId="57" fillId="0" borderId="0" xfId="0" applyFont="1" applyAlignment="1">
      <alignment horizontal="center" vertical="center"/>
    </xf>
    <xf numFmtId="0" fontId="47" fillId="0" borderId="55" xfId="0" quotePrefix="1" applyFont="1" applyBorder="1" applyAlignment="1">
      <alignment vertical="center"/>
    </xf>
    <xf numFmtId="0" fontId="54" fillId="0" borderId="54" xfId="0" applyFont="1" applyBorder="1" applyAlignment="1">
      <alignment horizontal="center" vertical="center"/>
    </xf>
    <xf numFmtId="0" fontId="47" fillId="0" borderId="58" xfId="0" quotePrefix="1" applyFont="1" applyBorder="1" applyAlignment="1">
      <alignment vertical="center"/>
    </xf>
    <xf numFmtId="0" fontId="47" fillId="0" borderId="57" xfId="0" applyFont="1" applyBorder="1" applyAlignment="1">
      <alignment vertical="center"/>
    </xf>
    <xf numFmtId="0" fontId="55" fillId="0" borderId="46" xfId="0" quotePrefix="1" applyFont="1" applyBorder="1" applyAlignment="1">
      <alignment horizontal="center" vertical="center"/>
    </xf>
    <xf numFmtId="0" fontId="47" fillId="0" borderId="59" xfId="0" quotePrefix="1" applyFont="1" applyBorder="1" applyAlignment="1">
      <alignment horizontal="center" vertical="center"/>
    </xf>
    <xf numFmtId="0" fontId="47" fillId="0" borderId="60" xfId="0" applyFont="1" applyBorder="1" applyAlignment="1">
      <alignment vertical="center"/>
    </xf>
    <xf numFmtId="0" fontId="47" fillId="0" borderId="59" xfId="0" applyFont="1" applyBorder="1" applyAlignment="1">
      <alignment horizontal="center" vertical="center" wrapText="1"/>
    </xf>
    <xf numFmtId="0" fontId="47" fillId="0" borderId="46" xfId="0" applyFont="1" applyBorder="1" applyAlignment="1">
      <alignment horizontal="center" vertical="center"/>
    </xf>
    <xf numFmtId="14" fontId="47" fillId="0" borderId="31" xfId="0" applyNumberFormat="1" applyFont="1" applyBorder="1" applyAlignment="1">
      <alignment horizontal="center" vertical="center" wrapText="1"/>
    </xf>
    <xf numFmtId="49" fontId="47" fillId="0" borderId="59" xfId="0" applyNumberFormat="1" applyFont="1" applyBorder="1" applyAlignment="1">
      <alignment horizontal="center" vertical="center"/>
    </xf>
    <xf numFmtId="0" fontId="47" fillId="0" borderId="55" xfId="0" quotePrefix="1" applyFont="1" applyBorder="1" applyAlignment="1">
      <alignment horizontal="left" vertical="center"/>
    </xf>
    <xf numFmtId="0" fontId="46" fillId="0" borderId="31" xfId="0" applyFont="1" applyBorder="1" applyAlignment="1">
      <alignment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61" xfId="0" applyFont="1" applyBorder="1" applyAlignment="1">
      <alignment vertical="center"/>
    </xf>
    <xf numFmtId="0" fontId="47" fillId="0" borderId="48" xfId="0" applyFont="1" applyBorder="1" applyAlignment="1">
      <alignment vertical="center"/>
    </xf>
    <xf numFmtId="0" fontId="47" fillId="0" borderId="52" xfId="0" applyFont="1" applyBorder="1" applyAlignment="1">
      <alignment vertical="center"/>
    </xf>
    <xf numFmtId="0" fontId="47" fillId="0" borderId="52" xfId="0" applyFont="1" applyBorder="1" applyAlignment="1">
      <alignment horizontal="center" vertical="center"/>
    </xf>
    <xf numFmtId="0" fontId="47" fillId="0" borderId="83" xfId="0" applyFont="1" applyBorder="1" applyAlignment="1">
      <alignment horizontal="center" vertical="center"/>
    </xf>
    <xf numFmtId="49" fontId="46" fillId="0" borderId="79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2" fillId="0" borderId="42" xfId="0" applyFont="1" applyBorder="1" applyAlignment="1">
      <alignment vertical="center"/>
    </xf>
    <xf numFmtId="0" fontId="46" fillId="0" borderId="45" xfId="0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7" fillId="0" borderId="33" xfId="0" applyFont="1" applyBorder="1" applyAlignment="1">
      <alignment horizontal="center" vertical="center"/>
    </xf>
    <xf numFmtId="0" fontId="47" fillId="0" borderId="43" xfId="0" quotePrefix="1" applyFont="1" applyBorder="1" applyAlignment="1">
      <alignment horizontal="left" vertical="center"/>
    </xf>
    <xf numFmtId="0" fontId="47" fillId="0" borderId="0" xfId="0" applyFont="1" applyAlignment="1">
      <alignment horizontal="center" vertical="center"/>
    </xf>
    <xf numFmtId="0" fontId="47" fillId="0" borderId="31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6" fillId="27" borderId="47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0" xfId="0" applyFont="1" applyFill="1" applyAlignment="1">
      <alignment vertical="center"/>
    </xf>
    <xf numFmtId="0" fontId="46" fillId="27" borderId="0" xfId="0" applyFont="1" applyFill="1" applyAlignment="1">
      <alignment horizontal="center" vertical="center"/>
    </xf>
    <xf numFmtId="0" fontId="46" fillId="27" borderId="33" xfId="0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33" xfId="0" applyFont="1" applyFill="1" applyBorder="1" applyAlignment="1">
      <alignment vertical="center"/>
    </xf>
    <xf numFmtId="0" fontId="47" fillId="27" borderId="53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center" vertical="center"/>
    </xf>
    <xf numFmtId="0" fontId="47" fillId="27" borderId="41" xfId="0" applyFont="1" applyFill="1" applyBorder="1" applyAlignment="1">
      <alignment horizontal="left" vertical="center"/>
    </xf>
    <xf numFmtId="0" fontId="53" fillId="27" borderId="41" xfId="0" applyFont="1" applyFill="1" applyBorder="1" applyAlignment="1">
      <alignment horizontal="center" vertical="center"/>
    </xf>
    <xf numFmtId="0" fontId="47" fillId="27" borderId="37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left" vertical="center"/>
    </xf>
    <xf numFmtId="0" fontId="42" fillId="27" borderId="0" xfId="0" applyFont="1" applyFill="1" applyAlignment="1">
      <alignment vertical="center"/>
    </xf>
    <xf numFmtId="0" fontId="47" fillId="27" borderId="31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horizontal="center" vertical="center"/>
    </xf>
    <xf numFmtId="0" fontId="42" fillId="27" borderId="42" xfId="0" applyFont="1" applyFill="1" applyBorder="1" applyAlignment="1">
      <alignment vertical="center"/>
    </xf>
    <xf numFmtId="0" fontId="47" fillId="27" borderId="29" xfId="0" applyFont="1" applyFill="1" applyBorder="1" applyAlignment="1">
      <alignment vertical="center"/>
    </xf>
    <xf numFmtId="0" fontId="47" fillId="27" borderId="30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81" xfId="0" applyFont="1" applyFill="1" applyBorder="1" applyAlignment="1">
      <alignment horizontal="left" vertical="center"/>
    </xf>
    <xf numFmtId="0" fontId="47" fillId="27" borderId="71" xfId="0" applyFont="1" applyFill="1" applyBorder="1" applyAlignment="1">
      <alignment horizontal="left" vertical="center"/>
    </xf>
    <xf numFmtId="0" fontId="47" fillId="27" borderId="35" xfId="0" applyFont="1" applyFill="1" applyBorder="1" applyAlignment="1">
      <alignment horizontal="left" vertical="center"/>
    </xf>
    <xf numFmtId="0" fontId="47" fillId="27" borderId="46" xfId="0" quotePrefix="1" applyFont="1" applyFill="1" applyBorder="1" applyAlignment="1">
      <alignment vertical="center"/>
    </xf>
    <xf numFmtId="0" fontId="47" fillId="27" borderId="32" xfId="0" applyFont="1" applyFill="1" applyBorder="1" applyAlignment="1">
      <alignment horizontal="left" vertical="center"/>
    </xf>
    <xf numFmtId="0" fontId="53" fillId="27" borderId="72" xfId="0" applyFont="1" applyFill="1" applyBorder="1" applyAlignment="1">
      <alignment horizontal="center" vertical="center"/>
    </xf>
    <xf numFmtId="0" fontId="53" fillId="27" borderId="42" xfId="0" applyFont="1" applyFill="1" applyBorder="1" applyAlignment="1">
      <alignment horizontal="center" vertical="center"/>
    </xf>
    <xf numFmtId="0" fontId="47" fillId="27" borderId="41" xfId="0" quotePrefix="1" applyFont="1" applyFill="1" applyBorder="1" applyAlignment="1">
      <alignment horizontal="center" vertical="center"/>
    </xf>
    <xf numFmtId="0" fontId="53" fillId="27" borderId="33" xfId="0" applyFont="1" applyFill="1" applyBorder="1" applyAlignment="1">
      <alignment horizontal="center" vertical="center"/>
    </xf>
    <xf numFmtId="0" fontId="47" fillId="27" borderId="51" xfId="0" applyFont="1" applyFill="1" applyBorder="1" applyAlignment="1">
      <alignment horizontal="center" vertical="center"/>
    </xf>
    <xf numFmtId="0" fontId="42" fillId="27" borderId="45" xfId="0" quotePrefix="1" applyFont="1" applyFill="1" applyBorder="1" applyAlignment="1">
      <alignment horizontal="left" vertical="center"/>
    </xf>
    <xf numFmtId="0" fontId="47" fillId="27" borderId="37" xfId="0" applyFont="1" applyFill="1" applyBorder="1" applyAlignment="1">
      <alignment horizontal="right" vertical="center"/>
    </xf>
    <xf numFmtId="0" fontId="47" fillId="27" borderId="37" xfId="0" applyFont="1" applyFill="1" applyBorder="1" applyAlignment="1">
      <alignment horizontal="center" vertical="center" wrapText="1"/>
    </xf>
    <xf numFmtId="0" fontId="47" fillId="27" borderId="54" xfId="0" applyFont="1" applyFill="1" applyBorder="1" applyAlignment="1">
      <alignment horizontal="right" vertical="center"/>
    </xf>
    <xf numFmtId="0" fontId="47" fillId="27" borderId="57" xfId="0" applyFont="1" applyFill="1" applyBorder="1" applyAlignment="1">
      <alignment horizontal="left" vertical="center"/>
    </xf>
    <xf numFmtId="0" fontId="47" fillId="27" borderId="59" xfId="0" applyFont="1" applyFill="1" applyBorder="1" applyAlignment="1">
      <alignment horizontal="center" vertical="center"/>
    </xf>
    <xf numFmtId="0" fontId="47" fillId="27" borderId="43" xfId="0" applyFont="1" applyFill="1" applyBorder="1" applyAlignment="1">
      <alignment vertical="center"/>
    </xf>
    <xf numFmtId="0" fontId="47" fillId="27" borderId="38" xfId="0" applyFont="1" applyFill="1" applyBorder="1" applyAlignment="1">
      <alignment horizontal="left" vertical="center"/>
    </xf>
    <xf numFmtId="0" fontId="47" fillId="27" borderId="38" xfId="0" applyFont="1" applyFill="1" applyBorder="1" applyAlignment="1">
      <alignment vertical="center"/>
    </xf>
    <xf numFmtId="0" fontId="47" fillId="27" borderId="46" xfId="388" applyFont="1" applyFill="1" applyBorder="1" applyAlignment="1">
      <alignment horizontal="left" vertical="center"/>
    </xf>
    <xf numFmtId="0" fontId="47" fillId="27" borderId="58" xfId="0" applyFont="1" applyFill="1" applyBorder="1" applyAlignment="1">
      <alignment horizontal="left" vertical="center"/>
    </xf>
    <xf numFmtId="0" fontId="47" fillId="27" borderId="41" xfId="388" applyFont="1" applyFill="1" applyBorder="1" applyAlignment="1">
      <alignment horizontal="center" vertical="center" wrapText="1"/>
    </xf>
    <xf numFmtId="0" fontId="47" fillId="27" borderId="38" xfId="0" applyFont="1" applyFill="1" applyBorder="1" applyAlignment="1">
      <alignment horizontal="center" vertical="center"/>
    </xf>
    <xf numFmtId="0" fontId="47" fillId="27" borderId="41" xfId="388" applyFont="1" applyFill="1" applyBorder="1" applyAlignment="1">
      <alignment vertical="center"/>
    </xf>
    <xf numFmtId="49" fontId="47" fillId="27" borderId="33" xfId="0" applyNumberFormat="1" applyFont="1" applyFill="1" applyBorder="1" applyAlignment="1">
      <alignment horizontal="left" vertical="center" wrapText="1"/>
    </xf>
    <xf numFmtId="49" fontId="48" fillId="27" borderId="33" xfId="0" applyNumberFormat="1" applyFont="1" applyFill="1" applyBorder="1" applyAlignment="1">
      <alignment horizontal="left" vertical="center" wrapText="1"/>
    </xf>
    <xf numFmtId="0" fontId="58" fillId="27" borderId="33" xfId="0" applyFont="1" applyFill="1" applyBorder="1" applyAlignment="1">
      <alignment horizontal="center" vertical="center" wrapText="1"/>
    </xf>
    <xf numFmtId="0" fontId="47" fillId="27" borderId="41" xfId="388" applyFont="1" applyFill="1" applyBorder="1" applyAlignment="1">
      <alignment horizontal="center" vertical="center"/>
    </xf>
    <xf numFmtId="49" fontId="48" fillId="27" borderId="41" xfId="0" applyNumberFormat="1" applyFont="1" applyFill="1" applyBorder="1" applyAlignment="1">
      <alignment horizontal="center" vertical="center" wrapText="1" shrinkToFit="1"/>
    </xf>
    <xf numFmtId="0" fontId="47" fillId="27" borderId="56" xfId="0" applyFont="1" applyFill="1" applyBorder="1" applyAlignment="1">
      <alignment vertical="center"/>
    </xf>
    <xf numFmtId="0" fontId="47" fillId="27" borderId="43" xfId="0" applyFont="1" applyFill="1" applyBorder="1" applyAlignment="1">
      <alignment horizontal="left" vertical="center"/>
    </xf>
    <xf numFmtId="0" fontId="47" fillId="27" borderId="39" xfId="0" applyFont="1" applyFill="1" applyBorder="1" applyAlignment="1">
      <alignment horizontal="center" vertical="center"/>
    </xf>
    <xf numFmtId="0" fontId="47" fillId="27" borderId="40" xfId="0" applyFont="1" applyFill="1" applyBorder="1" applyAlignment="1">
      <alignment horizontal="center" vertical="center"/>
    </xf>
    <xf numFmtId="49" fontId="47" fillId="27" borderId="33" xfId="0" applyNumberFormat="1" applyFont="1" applyFill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48" fillId="27" borderId="54" xfId="0" applyFont="1" applyFill="1" applyBorder="1" applyAlignment="1">
      <alignment vertical="center"/>
    </xf>
    <xf numFmtId="49" fontId="47" fillId="27" borderId="33" xfId="0" applyNumberFormat="1" applyFont="1" applyFill="1" applyBorder="1" applyAlignment="1">
      <alignment horizontal="left" vertical="center"/>
    </xf>
    <xf numFmtId="49" fontId="53" fillId="27" borderId="33" xfId="0" applyNumberFormat="1" applyFont="1" applyFill="1" applyBorder="1" applyAlignment="1">
      <alignment horizontal="center" vertical="center"/>
    </xf>
    <xf numFmtId="0" fontId="47" fillId="27" borderId="44" xfId="0" applyFont="1" applyFill="1" applyBorder="1" applyAlignment="1">
      <alignment horizontal="center" vertical="center"/>
    </xf>
    <xf numFmtId="0" fontId="47" fillId="27" borderId="45" xfId="0" applyFont="1" applyFill="1" applyBorder="1" applyAlignment="1">
      <alignment horizontal="right" vertical="center"/>
    </xf>
    <xf numFmtId="49" fontId="50" fillId="27" borderId="33" xfId="0" applyNumberFormat="1" applyFont="1" applyFill="1" applyBorder="1" applyAlignment="1">
      <alignment horizontal="left" vertical="center"/>
    </xf>
    <xf numFmtId="0" fontId="47" fillId="27" borderId="58" xfId="0" applyFont="1" applyFill="1" applyBorder="1" applyAlignment="1">
      <alignment horizontal="left" vertical="center" wrapText="1"/>
    </xf>
    <xf numFmtId="0" fontId="47" fillId="27" borderId="31" xfId="0" applyFont="1" applyFill="1" applyBorder="1" applyAlignment="1">
      <alignment vertical="center"/>
    </xf>
    <xf numFmtId="0" fontId="47" fillId="27" borderId="41" xfId="388" quotePrefix="1" applyFont="1" applyFill="1" applyBorder="1" applyAlignment="1">
      <alignment horizontal="center" vertical="center"/>
    </xf>
    <xf numFmtId="0" fontId="46" fillId="27" borderId="36" xfId="0" applyFont="1" applyFill="1" applyBorder="1" applyAlignment="1">
      <alignment horizontal="right" vertical="center"/>
    </xf>
    <xf numFmtId="0" fontId="47" fillId="27" borderId="62" xfId="0" applyFont="1" applyFill="1" applyBorder="1" applyAlignment="1">
      <alignment horizontal="center" vertical="center"/>
    </xf>
    <xf numFmtId="0" fontId="54" fillId="27" borderId="0" xfId="0" applyFont="1" applyFill="1" applyAlignment="1">
      <alignment horizontal="center" vertical="center"/>
    </xf>
    <xf numFmtId="0" fontId="43" fillId="27" borderId="0" xfId="0" applyFont="1" applyFill="1" applyAlignment="1">
      <alignment vertical="center"/>
    </xf>
    <xf numFmtId="0" fontId="46" fillId="27" borderId="63" xfId="0" applyFont="1" applyFill="1" applyBorder="1" applyAlignment="1">
      <alignment horizontal="center" vertical="center"/>
    </xf>
    <xf numFmtId="0" fontId="46" fillId="27" borderId="18" xfId="0" applyFont="1" applyFill="1" applyBorder="1" applyAlignment="1">
      <alignment vertical="center"/>
    </xf>
    <xf numFmtId="0" fontId="47" fillId="27" borderId="30" xfId="0" applyFont="1" applyFill="1" applyBorder="1" applyAlignment="1">
      <alignment horizontal="right" vertical="center"/>
    </xf>
    <xf numFmtId="0" fontId="43" fillId="27" borderId="37" xfId="0" applyFont="1" applyFill="1" applyBorder="1" applyAlignment="1">
      <alignment vertical="center"/>
    </xf>
    <xf numFmtId="0" fontId="47" fillId="27" borderId="47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62" xfId="0" applyFont="1" applyFill="1" applyBorder="1" applyAlignment="1">
      <alignment horizontal="center" vertical="center"/>
    </xf>
    <xf numFmtId="0" fontId="46" fillId="27" borderId="68" xfId="0" applyFont="1" applyFill="1" applyBorder="1" applyAlignment="1">
      <alignment horizontal="center" vertical="center"/>
    </xf>
    <xf numFmtId="0" fontId="46" fillId="27" borderId="69" xfId="0" applyFont="1" applyFill="1" applyBorder="1" applyAlignment="1">
      <alignment horizontal="center" vertical="center"/>
    </xf>
    <xf numFmtId="0" fontId="47" fillId="27" borderId="37" xfId="388" applyFont="1" applyFill="1" applyBorder="1" applyAlignment="1">
      <alignment vertical="center"/>
    </xf>
    <xf numFmtId="14" fontId="47" fillId="27" borderId="58" xfId="0" applyNumberFormat="1" applyFont="1" applyFill="1" applyBorder="1" applyAlignment="1">
      <alignment horizontal="center" vertical="center"/>
    </xf>
    <xf numFmtId="0" fontId="47" fillId="27" borderId="67" xfId="0" applyFont="1" applyFill="1" applyBorder="1" applyAlignment="1">
      <alignment horizontal="center" vertical="center"/>
    </xf>
    <xf numFmtId="0" fontId="47" fillId="27" borderId="70" xfId="0" applyFont="1" applyFill="1" applyBorder="1" applyAlignment="1">
      <alignment horizontal="center" vertical="center"/>
    </xf>
    <xf numFmtId="0" fontId="47" fillId="27" borderId="40" xfId="0" applyFont="1" applyFill="1" applyBorder="1" applyAlignment="1">
      <alignment horizontal="left" vertical="center"/>
    </xf>
    <xf numFmtId="0" fontId="47" fillId="27" borderId="42" xfId="0" applyFont="1" applyFill="1" applyBorder="1" applyAlignment="1">
      <alignment horizontal="left" vertical="center"/>
    </xf>
    <xf numFmtId="0" fontId="47" fillId="27" borderId="45" xfId="0" applyFont="1" applyFill="1" applyBorder="1" applyAlignment="1">
      <alignment horizontal="center" vertical="center"/>
    </xf>
    <xf numFmtId="0" fontId="47" fillId="27" borderId="36" xfId="0" quotePrefix="1" applyFont="1" applyFill="1" applyBorder="1" applyAlignment="1">
      <alignment horizontal="center" vertical="center"/>
    </xf>
    <xf numFmtId="0" fontId="55" fillId="0" borderId="41" xfId="0" applyFont="1" applyBorder="1" applyAlignment="1">
      <alignment vertical="center"/>
    </xf>
    <xf numFmtId="0" fontId="55" fillId="0" borderId="57" xfId="0" applyFont="1" applyBorder="1" applyAlignment="1">
      <alignment horizontal="center" vertical="center"/>
    </xf>
    <xf numFmtId="49" fontId="47" fillId="0" borderId="62" xfId="0" applyNumberFormat="1" applyFont="1" applyBorder="1" applyAlignment="1">
      <alignment horizontal="right" vertical="center"/>
    </xf>
    <xf numFmtId="49" fontId="47" fillId="0" borderId="84" xfId="0" applyNumberFormat="1" applyFont="1" applyBorder="1" applyAlignment="1">
      <alignment horizontal="right" vertical="center" wrapText="1"/>
    </xf>
    <xf numFmtId="0" fontId="47" fillId="0" borderId="63" xfId="0" applyFont="1" applyBorder="1" applyAlignment="1">
      <alignment horizontal="right" vertical="center"/>
    </xf>
    <xf numFmtId="0" fontId="42" fillId="0" borderId="41" xfId="0" applyFont="1" applyBorder="1" applyAlignment="1">
      <alignment vertical="center"/>
    </xf>
    <xf numFmtId="0" fontId="46" fillId="0" borderId="18" xfId="0" applyFont="1" applyBorder="1" applyAlignment="1">
      <alignment horizontal="right" vertical="center"/>
    </xf>
    <xf numFmtId="0" fontId="47" fillId="0" borderId="56" xfId="388" applyFont="1" applyBorder="1" applyAlignment="1">
      <alignment vertical="center"/>
    </xf>
    <xf numFmtId="0" fontId="46" fillId="0" borderId="62" xfId="0" applyFont="1" applyBorder="1" applyAlignment="1">
      <alignment horizontal="right" vertical="center"/>
    </xf>
    <xf numFmtId="0" fontId="47" fillId="0" borderId="84" xfId="0" applyFont="1" applyBorder="1" applyAlignment="1">
      <alignment horizontal="right" vertical="center"/>
    </xf>
    <xf numFmtId="0" fontId="58" fillId="0" borderId="41" xfId="0" applyFont="1" applyBorder="1" applyAlignment="1">
      <alignment horizontal="center" vertical="center" wrapText="1"/>
    </xf>
    <xf numFmtId="0" fontId="53" fillId="0" borderId="40" xfId="0" applyFont="1" applyBorder="1" applyAlignment="1">
      <alignment vertical="center"/>
    </xf>
    <xf numFmtId="49" fontId="53" fillId="0" borderId="41" xfId="0" applyNumberFormat="1" applyFont="1" applyBorder="1" applyAlignment="1">
      <alignment horizontal="center" vertical="center"/>
    </xf>
    <xf numFmtId="0" fontId="53" fillId="0" borderId="37" xfId="0" applyFont="1" applyBorder="1" applyAlignment="1">
      <alignment horizontal="center" vertical="center"/>
    </xf>
    <xf numFmtId="0" fontId="60" fillId="0" borderId="41" xfId="388" applyFont="1" applyBorder="1" applyAlignment="1">
      <alignment horizontal="center" vertical="center" wrapText="1"/>
    </xf>
    <xf numFmtId="0" fontId="47" fillId="27" borderId="39" xfId="0" applyFont="1" applyFill="1" applyBorder="1" applyAlignment="1">
      <alignment horizontal="left" vertical="center"/>
    </xf>
    <xf numFmtId="0" fontId="47" fillId="27" borderId="53" xfId="0" applyFont="1" applyFill="1" applyBorder="1" applyAlignment="1">
      <alignment horizontal="left" vertical="center"/>
    </xf>
    <xf numFmtId="0" fontId="46" fillId="27" borderId="45" xfId="0" applyFont="1" applyFill="1" applyBorder="1" applyAlignment="1">
      <alignment horizontal="right" vertical="center"/>
    </xf>
    <xf numFmtId="0" fontId="47" fillId="27" borderId="39" xfId="0" quotePrefix="1" applyFont="1" applyFill="1" applyBorder="1" applyAlignment="1">
      <alignment horizontal="left" vertical="center"/>
    </xf>
    <xf numFmtId="0" fontId="55" fillId="27" borderId="0" xfId="0" applyFont="1" applyFill="1" applyAlignment="1">
      <alignment horizontal="center" vertical="center"/>
    </xf>
    <xf numFmtId="49" fontId="47" fillId="27" borderId="55" xfId="0" applyNumberFormat="1" applyFont="1" applyFill="1" applyBorder="1" applyAlignment="1">
      <alignment horizontal="left" vertical="center" wrapText="1"/>
    </xf>
    <xf numFmtId="0" fontId="48" fillId="27" borderId="56" xfId="0" applyFont="1" applyFill="1" applyBorder="1" applyAlignment="1">
      <alignment horizontal="center" vertical="center" wrapText="1"/>
    </xf>
    <xf numFmtId="0" fontId="48" fillId="27" borderId="56" xfId="0" applyFont="1" applyFill="1" applyBorder="1" applyAlignment="1">
      <alignment vertical="center"/>
    </xf>
    <xf numFmtId="0" fontId="54" fillId="27" borderId="56" xfId="0" applyFont="1" applyFill="1" applyBorder="1" applyAlignment="1">
      <alignment horizontal="center" vertical="center"/>
    </xf>
    <xf numFmtId="0" fontId="47" fillId="27" borderId="40" xfId="0" quotePrefix="1" applyFont="1" applyFill="1" applyBorder="1" applyAlignment="1">
      <alignment horizontal="center" vertical="center"/>
    </xf>
    <xf numFmtId="0" fontId="47" fillId="27" borderId="56" xfId="388" applyFont="1" applyFill="1" applyBorder="1" applyAlignment="1">
      <alignment horizontal="center" vertical="center" wrapText="1"/>
    </xf>
    <xf numFmtId="0" fontId="47" fillId="27" borderId="37" xfId="388" applyFont="1" applyFill="1" applyBorder="1" applyAlignment="1">
      <alignment horizontal="center" vertical="center"/>
    </xf>
    <xf numFmtId="0" fontId="47" fillId="27" borderId="46" xfId="0" applyFont="1" applyFill="1" applyBorder="1" applyAlignment="1">
      <alignment horizontal="left" vertical="center"/>
    </xf>
    <xf numFmtId="0" fontId="47" fillId="27" borderId="41" xfId="0" applyFont="1" applyFill="1" applyBorder="1" applyAlignment="1">
      <alignment horizontal="center" vertical="center"/>
    </xf>
    <xf numFmtId="49" fontId="47" fillId="27" borderId="46" xfId="0" applyNumberFormat="1" applyFont="1" applyFill="1" applyBorder="1" applyAlignment="1">
      <alignment horizontal="left" vertical="center" wrapText="1"/>
    </xf>
    <xf numFmtId="0" fontId="47" fillId="28" borderId="38" xfId="0" applyFont="1" applyFill="1" applyBorder="1" applyAlignment="1">
      <alignment horizontal="center" vertical="center"/>
    </xf>
    <xf numFmtId="0" fontId="46" fillId="28" borderId="42" xfId="0" applyFont="1" applyFill="1" applyBorder="1" applyAlignment="1">
      <alignment horizontal="right" vertical="center"/>
    </xf>
    <xf numFmtId="0" fontId="47" fillId="28" borderId="38" xfId="0" applyFont="1" applyFill="1" applyBorder="1" applyAlignment="1">
      <alignment horizontal="left" vertical="center"/>
    </xf>
    <xf numFmtId="0" fontId="57" fillId="28" borderId="0" xfId="0" applyFont="1" applyFill="1" applyAlignment="1">
      <alignment horizontal="center" vertical="center"/>
    </xf>
    <xf numFmtId="0" fontId="47" fillId="28" borderId="0" xfId="0" applyFont="1" applyFill="1" applyAlignment="1">
      <alignment horizontal="center" vertical="center"/>
    </xf>
    <xf numFmtId="0" fontId="47" fillId="28" borderId="39" xfId="0" applyFont="1" applyFill="1" applyBorder="1" applyAlignment="1">
      <alignment horizontal="center" vertical="center"/>
    </xf>
    <xf numFmtId="0" fontId="47" fillId="28" borderId="42" xfId="0" applyFont="1" applyFill="1" applyBorder="1" applyAlignment="1">
      <alignment horizontal="center" vertical="center"/>
    </xf>
    <xf numFmtId="0" fontId="47" fillId="28" borderId="36" xfId="0" applyFont="1" applyFill="1" applyBorder="1" applyAlignment="1">
      <alignment horizontal="center" vertical="center"/>
    </xf>
    <xf numFmtId="0" fontId="46" fillId="28" borderId="45" xfId="0" applyFont="1" applyFill="1" applyBorder="1" applyAlignment="1">
      <alignment horizontal="right" vertical="center"/>
    </xf>
    <xf numFmtId="0" fontId="47" fillId="28" borderId="0" xfId="0" applyFont="1" applyFill="1" applyAlignment="1">
      <alignment horizontal="left" vertical="center"/>
    </xf>
    <xf numFmtId="0" fontId="47" fillId="28" borderId="31" xfId="0" applyFont="1" applyFill="1" applyBorder="1" applyAlignment="1">
      <alignment horizontal="center" vertical="center"/>
    </xf>
    <xf numFmtId="0" fontId="47" fillId="28" borderId="31" xfId="0" applyFont="1" applyFill="1" applyBorder="1" applyAlignment="1">
      <alignment horizontal="left" vertical="center"/>
    </xf>
    <xf numFmtId="0" fontId="0" fillId="28" borderId="0" xfId="0" applyFill="1"/>
    <xf numFmtId="0" fontId="47" fillId="28" borderId="0" xfId="0" applyFont="1" applyFill="1" applyAlignment="1">
      <alignment vertical="center"/>
    </xf>
    <xf numFmtId="0" fontId="53" fillId="28" borderId="0" xfId="0" applyFont="1" applyFill="1" applyAlignment="1">
      <alignment horizontal="center" vertical="center"/>
    </xf>
    <xf numFmtId="0" fontId="42" fillId="28" borderId="53" xfId="0" applyFont="1" applyFill="1" applyBorder="1" applyAlignment="1">
      <alignment vertical="center"/>
    </xf>
    <xf numFmtId="0" fontId="42" fillId="28" borderId="36" xfId="0" applyFont="1" applyFill="1" applyBorder="1" applyAlignment="1">
      <alignment vertical="center"/>
    </xf>
    <xf numFmtId="0" fontId="46" fillId="28" borderId="45" xfId="0" applyFont="1" applyFill="1" applyBorder="1" applyAlignment="1">
      <alignment vertical="center"/>
    </xf>
    <xf numFmtId="49" fontId="48" fillId="28" borderId="41" xfId="0" applyNumberFormat="1" applyFont="1" applyFill="1" applyBorder="1" applyAlignment="1">
      <alignment vertical="center" shrinkToFit="1"/>
    </xf>
    <xf numFmtId="0" fontId="47" fillId="28" borderId="41" xfId="388" applyFont="1" applyFill="1" applyBorder="1" applyAlignment="1">
      <alignment horizontal="center" vertical="center" wrapText="1"/>
    </xf>
    <xf numFmtId="0" fontId="54" fillId="28" borderId="41" xfId="388" quotePrefix="1" applyFont="1" applyFill="1" applyBorder="1" applyAlignment="1">
      <alignment horizontal="center" vertical="center"/>
    </xf>
    <xf numFmtId="0" fontId="43" fillId="28" borderId="37" xfId="0" applyFont="1" applyFill="1" applyBorder="1" applyAlignment="1">
      <alignment vertical="center"/>
    </xf>
    <xf numFmtId="0" fontId="54" fillId="28" borderId="56" xfId="0" applyFont="1" applyFill="1" applyBorder="1" applyAlignment="1">
      <alignment horizontal="center" vertical="center"/>
    </xf>
    <xf numFmtId="0" fontId="47" fillId="28" borderId="55" xfId="0" quotePrefix="1" applyFont="1" applyFill="1" applyBorder="1" applyAlignment="1">
      <alignment horizontal="left" vertical="center"/>
    </xf>
    <xf numFmtId="0" fontId="53" fillId="28" borderId="33" xfId="0" applyFont="1" applyFill="1" applyBorder="1" applyAlignment="1">
      <alignment horizontal="center" vertical="center"/>
    </xf>
    <xf numFmtId="0" fontId="53" fillId="28" borderId="56" xfId="0" applyFont="1" applyFill="1" applyBorder="1" applyAlignment="1">
      <alignment horizontal="center" vertical="center"/>
    </xf>
    <xf numFmtId="0" fontId="47" fillId="28" borderId="55" xfId="0" quotePrefix="1" applyFont="1" applyFill="1" applyBorder="1" applyAlignment="1">
      <alignment vertical="center"/>
    </xf>
    <xf numFmtId="49" fontId="47" fillId="28" borderId="56" xfId="0" applyNumberFormat="1" applyFont="1" applyFill="1" applyBorder="1" applyAlignment="1">
      <alignment horizontal="center" vertical="center"/>
    </xf>
    <xf numFmtId="49" fontId="58" fillId="28" borderId="41" xfId="0" applyNumberFormat="1" applyFont="1" applyFill="1" applyBorder="1" applyAlignment="1">
      <alignment horizontal="center" vertical="center" wrapText="1" shrinkToFit="1"/>
    </xf>
    <xf numFmtId="0" fontId="47" fillId="28" borderId="37" xfId="0" applyFont="1" applyFill="1" applyBorder="1" applyAlignment="1">
      <alignment horizontal="center" vertical="center"/>
    </xf>
    <xf numFmtId="0" fontId="55" fillId="28" borderId="40" xfId="0" applyFont="1" applyFill="1" applyBorder="1" applyAlignment="1">
      <alignment horizontal="center" vertical="center"/>
    </xf>
    <xf numFmtId="0" fontId="53" fillId="28" borderId="41" xfId="0" applyFont="1" applyFill="1" applyBorder="1" applyAlignment="1">
      <alignment horizontal="center" vertical="center"/>
    </xf>
    <xf numFmtId="0" fontId="47" fillId="28" borderId="54" xfId="0" applyFont="1" applyFill="1" applyBorder="1" applyAlignment="1">
      <alignment horizontal="center" vertical="center"/>
    </xf>
    <xf numFmtId="49" fontId="55" fillId="28" borderId="56" xfId="0" applyNumberFormat="1" applyFont="1" applyFill="1" applyBorder="1" applyAlignment="1">
      <alignment horizontal="center" vertical="center" wrapText="1"/>
    </xf>
    <xf numFmtId="0" fontId="47" fillId="28" borderId="56" xfId="0" applyFont="1" applyFill="1" applyBorder="1" applyAlignment="1">
      <alignment horizontal="center" vertical="center"/>
    </xf>
    <xf numFmtId="0" fontId="55" fillId="28" borderId="56" xfId="0" applyFont="1" applyFill="1" applyBorder="1" applyAlignment="1">
      <alignment horizontal="center" vertical="center"/>
    </xf>
    <xf numFmtId="0" fontId="47" fillId="28" borderId="55" xfId="0" applyFont="1" applyFill="1" applyBorder="1" applyAlignment="1">
      <alignment horizontal="left" vertical="center"/>
    </xf>
    <xf numFmtId="49" fontId="47" fillId="28" borderId="54" xfId="0" applyNumberFormat="1" applyFont="1" applyFill="1" applyBorder="1" applyAlignment="1">
      <alignment horizontal="center" vertical="center" wrapText="1"/>
    </xf>
    <xf numFmtId="49" fontId="47" fillId="28" borderId="56" xfId="0" applyNumberFormat="1" applyFont="1" applyFill="1" applyBorder="1" applyAlignment="1">
      <alignment horizontal="center" vertical="center" shrinkToFit="1"/>
    </xf>
    <xf numFmtId="49" fontId="48" fillId="28" borderId="41" xfId="0" applyNumberFormat="1" applyFont="1" applyFill="1" applyBorder="1" applyAlignment="1">
      <alignment horizontal="center" vertical="center" shrinkToFit="1"/>
    </xf>
    <xf numFmtId="0" fontId="47" fillId="28" borderId="46" xfId="0" quotePrefix="1" applyFont="1" applyFill="1" applyBorder="1" applyAlignment="1">
      <alignment vertical="center"/>
    </xf>
    <xf numFmtId="0" fontId="47" fillId="28" borderId="41" xfId="0" quotePrefix="1" applyFont="1" applyFill="1" applyBorder="1" applyAlignment="1">
      <alignment horizontal="center" vertical="center"/>
    </xf>
    <xf numFmtId="49" fontId="47" fillId="28" borderId="56" xfId="0" applyNumberFormat="1" applyFont="1" applyFill="1" applyBorder="1" applyAlignment="1">
      <alignment horizontal="center" vertical="center" wrapText="1"/>
    </xf>
    <xf numFmtId="0" fontId="58" fillId="28" borderId="41" xfId="388" applyFont="1" applyFill="1" applyBorder="1" applyAlignment="1">
      <alignment horizontal="center" vertical="center" wrapText="1"/>
    </xf>
    <xf numFmtId="49" fontId="48" fillId="28" borderId="37" xfId="0" applyNumberFormat="1" applyFont="1" applyFill="1" applyBorder="1" applyAlignment="1">
      <alignment horizontal="center" vertical="center" wrapText="1" shrinkToFit="1"/>
    </xf>
    <xf numFmtId="49" fontId="47" fillId="28" borderId="41" xfId="0" applyNumberFormat="1" applyFont="1" applyFill="1" applyBorder="1" applyAlignment="1">
      <alignment horizontal="center" vertical="center" wrapText="1" shrinkToFit="1"/>
    </xf>
    <xf numFmtId="0" fontId="47" fillId="28" borderId="46" xfId="0" applyFont="1" applyFill="1" applyBorder="1" applyAlignment="1">
      <alignment horizontal="left" vertical="center"/>
    </xf>
    <xf numFmtId="49" fontId="48" fillId="28" borderId="41" xfId="0" applyNumberFormat="1" applyFont="1" applyFill="1" applyBorder="1" applyAlignment="1">
      <alignment horizontal="center" vertical="center" wrapText="1" shrinkToFit="1"/>
    </xf>
    <xf numFmtId="0" fontId="48" fillId="28" borderId="41" xfId="388" applyFont="1" applyFill="1" applyBorder="1" applyAlignment="1">
      <alignment horizontal="center" vertical="center" wrapText="1"/>
    </xf>
    <xf numFmtId="0" fontId="46" fillId="28" borderId="36" xfId="0" applyFont="1" applyFill="1" applyBorder="1" applyAlignment="1">
      <alignment horizontal="right" vertical="center"/>
    </xf>
    <xf numFmtId="0" fontId="47" fillId="28" borderId="53" xfId="0" applyFont="1" applyFill="1" applyBorder="1" applyAlignment="1">
      <alignment horizontal="center" vertical="center"/>
    </xf>
    <xf numFmtId="0" fontId="48" fillId="28" borderId="0" xfId="0" applyFont="1" applyFill="1" applyAlignment="1">
      <alignment horizontal="left" vertical="center"/>
    </xf>
    <xf numFmtId="0" fontId="48" fillId="28" borderId="31" xfId="0" applyFont="1" applyFill="1" applyBorder="1" applyAlignment="1">
      <alignment horizontal="center" vertical="center"/>
    </xf>
    <xf numFmtId="0" fontId="47" fillId="28" borderId="46" xfId="388" applyFont="1" applyFill="1" applyBorder="1" applyAlignment="1">
      <alignment horizontal="left" vertical="center"/>
    </xf>
    <xf numFmtId="0" fontId="55" fillId="28" borderId="41" xfId="388" applyFont="1" applyFill="1" applyBorder="1" applyAlignment="1">
      <alignment horizontal="center" vertical="center" wrapText="1"/>
    </xf>
    <xf numFmtId="49" fontId="53" fillId="28" borderId="54" xfId="0" applyNumberFormat="1" applyFont="1" applyFill="1" applyBorder="1" applyAlignment="1">
      <alignment horizontal="center" vertical="center"/>
    </xf>
    <xf numFmtId="0" fontId="53" fillId="28" borderId="54" xfId="0" applyFont="1" applyFill="1" applyBorder="1" applyAlignment="1">
      <alignment horizontal="center" vertical="center"/>
    </xf>
    <xf numFmtId="49" fontId="53" fillId="28" borderId="56" xfId="0" applyNumberFormat="1" applyFont="1" applyFill="1" applyBorder="1" applyAlignment="1">
      <alignment horizontal="center" vertical="center"/>
    </xf>
    <xf numFmtId="0" fontId="47" fillId="28" borderId="56" xfId="0" quotePrefix="1" applyFont="1" applyFill="1" applyBorder="1" applyAlignment="1">
      <alignment vertical="center"/>
    </xf>
    <xf numFmtId="0" fontId="47" fillId="28" borderId="85" xfId="0" quotePrefix="1" applyFont="1" applyFill="1" applyBorder="1" applyAlignment="1">
      <alignment horizontal="left" vertical="center"/>
    </xf>
    <xf numFmtId="0" fontId="47" fillId="28" borderId="56" xfId="388" applyFont="1" applyFill="1" applyBorder="1" applyAlignment="1">
      <alignment vertical="center"/>
    </xf>
    <xf numFmtId="0" fontId="46" fillId="28" borderId="56" xfId="0" applyFont="1" applyFill="1" applyBorder="1" applyAlignment="1">
      <alignment horizontal="left" vertical="center"/>
    </xf>
    <xf numFmtId="0" fontId="47" fillId="28" borderId="41" xfId="0" applyFont="1" applyFill="1" applyBorder="1" applyAlignment="1">
      <alignment horizontal="center" vertical="center"/>
    </xf>
    <xf numFmtId="49" fontId="47" fillId="28" borderId="37" xfId="0" applyNumberFormat="1" applyFont="1" applyFill="1" applyBorder="1" applyAlignment="1">
      <alignment horizontal="center" vertical="center"/>
    </xf>
    <xf numFmtId="49" fontId="47" fillId="28" borderId="41" xfId="0" applyNumberFormat="1" applyFont="1" applyFill="1" applyBorder="1" applyAlignment="1">
      <alignment horizontal="center" vertical="center"/>
    </xf>
    <xf numFmtId="49" fontId="47" fillId="28" borderId="37" xfId="0" applyNumberFormat="1" applyFont="1" applyFill="1" applyBorder="1" applyAlignment="1">
      <alignment horizontal="center" vertical="center" wrapText="1" shrinkToFit="1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3" xfId="0" applyFont="1" applyFill="1" applyBorder="1" applyAlignment="1">
      <alignment horizontal="center" vertical="center" wrapText="1"/>
    </xf>
    <xf numFmtId="0" fontId="47" fillId="0" borderId="40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6" fillId="27" borderId="68" xfId="0" applyFont="1" applyFill="1" applyBorder="1" applyAlignment="1">
      <alignment horizontal="center" vertical="center"/>
    </xf>
    <xf numFmtId="0" fontId="47" fillId="27" borderId="82" xfId="0" applyFont="1" applyFill="1" applyBorder="1" applyAlignment="1">
      <alignment vertical="center"/>
    </xf>
    <xf numFmtId="0" fontId="47" fillId="27" borderId="31" xfId="0" applyFont="1" applyFill="1" applyBorder="1" applyAlignment="1">
      <alignment horizontal="center" vertical="center"/>
    </xf>
    <xf numFmtId="0" fontId="47" fillId="27" borderId="0" xfId="0" applyFont="1" applyFill="1" applyAlignment="1">
      <alignment horizontal="center" vertical="center"/>
    </xf>
    <xf numFmtId="49" fontId="48" fillId="27" borderId="41" xfId="0" applyNumberFormat="1" applyFont="1" applyFill="1" applyBorder="1" applyAlignment="1">
      <alignment horizontal="center" vertical="center" wrapText="1" shrinkToFit="1"/>
    </xf>
    <xf numFmtId="0" fontId="48" fillId="27" borderId="33" xfId="0" applyFont="1" applyFill="1" applyBorder="1" applyAlignment="1">
      <alignment horizontal="center" vertical="center" wrapText="1"/>
    </xf>
    <xf numFmtId="0" fontId="47" fillId="27" borderId="40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48" xfId="0" applyFont="1" applyBorder="1" applyAlignment="1">
      <alignment horizontal="right"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33" xfId="0" applyFont="1" applyFill="1" applyBorder="1" applyAlignment="1">
      <alignment horizontal="center" vertical="center"/>
    </xf>
    <xf numFmtId="0" fontId="47" fillId="0" borderId="42" xfId="0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0" fontId="47" fillId="0" borderId="33" xfId="0" applyFont="1" applyBorder="1" applyAlignment="1">
      <alignment horizontal="center" vertical="center" wrapText="1"/>
    </xf>
    <xf numFmtId="0" fontId="53" fillId="0" borderId="40" xfId="0" applyFont="1" applyBorder="1" applyAlignment="1">
      <alignment horizontal="center" vertical="center"/>
    </xf>
    <xf numFmtId="0" fontId="47" fillId="0" borderId="43" xfId="0" quotePrefix="1" applyFont="1" applyBorder="1" applyAlignment="1">
      <alignment horizontal="left" vertical="center"/>
    </xf>
    <xf numFmtId="0" fontId="47" fillId="0" borderId="39" xfId="0" quotePrefix="1" applyFont="1" applyBorder="1" applyAlignment="1">
      <alignment horizontal="left" vertical="center"/>
    </xf>
    <xf numFmtId="0" fontId="53" fillId="0" borderId="42" xfId="0" applyFont="1" applyBorder="1" applyAlignment="1">
      <alignment horizontal="center" vertical="center"/>
    </xf>
    <xf numFmtId="0" fontId="53" fillId="27" borderId="0" xfId="0" applyFont="1" applyFill="1" applyAlignment="1">
      <alignment horizontal="center" vertical="center"/>
    </xf>
    <xf numFmtId="0" fontId="47" fillId="27" borderId="43" xfId="0" quotePrefix="1" applyFont="1" applyFill="1" applyBorder="1" applyAlignment="1">
      <alignment horizontal="left" vertical="center"/>
    </xf>
    <xf numFmtId="0" fontId="47" fillId="27" borderId="39" xfId="0" quotePrefix="1" applyFont="1" applyFill="1" applyBorder="1" applyAlignment="1">
      <alignment horizontal="left" vertical="center"/>
    </xf>
    <xf numFmtId="0" fontId="47" fillId="29" borderId="31" xfId="0" applyFont="1" applyFill="1" applyBorder="1" applyAlignment="1">
      <alignment horizontal="center" vertical="center"/>
    </xf>
  </cellXfs>
  <cellStyles count="389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3" xfId="128" xr:uid="{00000000-0005-0000-0000-00007F000000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3" xfId="136" xr:uid="{00000000-0005-0000-0000-000087000000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3" xfId="144" xr:uid="{00000000-0005-0000-0000-00008F000000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3" xfId="152" xr:uid="{00000000-0005-0000-0000-000097000000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3" xfId="160" xr:uid="{00000000-0005-0000-0000-00009F000000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3" xfId="168" xr:uid="{00000000-0005-0000-0000-0000A7000000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3" xfId="176" xr:uid="{00000000-0005-0000-0000-0000AF000000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3" xfId="184" xr:uid="{00000000-0005-0000-0000-0000B7000000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3" xfId="192" xr:uid="{00000000-0005-0000-0000-0000BF000000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3" xfId="200" xr:uid="{00000000-0005-0000-0000-0000C7000000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3" xfId="208" xr:uid="{00000000-0005-0000-0000-0000CF000000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3" xfId="216" xr:uid="{00000000-0005-0000-0000-0000D7000000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3" xfId="224" xr:uid="{00000000-0005-0000-0000-0000DF000000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3" xfId="232" xr:uid="{00000000-0005-0000-0000-0000E7000000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3" xfId="240" xr:uid="{00000000-0005-0000-0000-0000EF000000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3" xfId="251" xr:uid="{00000000-0005-0000-0000-0000FA000000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3" xfId="259" xr:uid="{00000000-0005-0000-0000-000002010000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3" xfId="267" xr:uid="{00000000-0005-0000-0000-00000A010000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3" xfId="275" xr:uid="{00000000-0005-0000-0000-000012010000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3" xfId="283" xr:uid="{00000000-0005-0000-0000-00001A010000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3" xfId="291" xr:uid="{00000000-0005-0000-0000-000022010000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3" xfId="300" xr:uid="{00000000-0005-0000-0000-00002B010000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3" xfId="308" xr:uid="{00000000-0005-0000-0000-000033010000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3" xfId="316" xr:uid="{00000000-0005-0000-0000-00003B010000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3" xfId="354" xr:uid="{00000000-0005-0000-0000-000061010000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3" xfId="365" xr:uid="{00000000-0005-0000-0000-00006C010000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3" xfId="373" xr:uid="{00000000-0005-0000-0000-000074010000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3" xfId="381" xr:uid="{00000000-0005-0000-0000-00007C010000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CCECFF"/>
      <color rgb="FFFFCC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29"/>
  <sheetViews>
    <sheetView tabSelected="1" zoomScale="70" zoomScaleNormal="70"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9" sqref="B9"/>
    </sheetView>
  </sheetViews>
  <sheetFormatPr defaultColWidth="9.453125" defaultRowHeight="15.5"/>
  <cols>
    <col min="1" max="1" width="7.6328125" style="185" customWidth="1"/>
    <col min="2" max="8" width="32.6328125" style="4" customWidth="1"/>
    <col min="9" max="9" width="7.6328125" style="186" customWidth="1"/>
    <col min="10" max="16384" width="9.453125" style="4"/>
  </cols>
  <sheetData>
    <row r="1" spans="1:9" ht="36" customHeight="1">
      <c r="A1" s="2"/>
      <c r="B1" s="3"/>
      <c r="C1" s="407" t="s">
        <v>167</v>
      </c>
      <c r="D1" s="407"/>
      <c r="E1" s="407"/>
      <c r="F1" s="407"/>
      <c r="G1" s="407"/>
      <c r="H1" s="3"/>
      <c r="I1" s="3"/>
    </row>
    <row r="2" spans="1:9" ht="17" customHeight="1" thickBot="1">
      <c r="A2" s="5" t="s">
        <v>161</v>
      </c>
      <c r="B2" s="6"/>
      <c r="C2" s="6"/>
      <c r="D2" s="1" t="s">
        <v>18</v>
      </c>
      <c r="E2" s="1"/>
      <c r="F2" s="7"/>
      <c r="G2" s="7"/>
      <c r="H2" s="408" t="s">
        <v>111</v>
      </c>
      <c r="I2" s="408"/>
    </row>
    <row r="3" spans="1:9" ht="17" customHeight="1" thickTop="1">
      <c r="A3" s="8" t="s">
        <v>19</v>
      </c>
      <c r="B3" s="9" t="s">
        <v>76</v>
      </c>
      <c r="C3" s="9" t="s">
        <v>77</v>
      </c>
      <c r="D3" s="9" t="s">
        <v>78</v>
      </c>
      <c r="E3" s="9" t="s">
        <v>79</v>
      </c>
      <c r="F3" s="9" t="s">
        <v>80</v>
      </c>
      <c r="G3" s="9" t="s">
        <v>81</v>
      </c>
      <c r="H3" s="9" t="s">
        <v>82</v>
      </c>
      <c r="I3" s="10" t="s">
        <v>19</v>
      </c>
    </row>
    <row r="4" spans="1:9" ht="17" customHeight="1" thickBot="1">
      <c r="A4" s="11"/>
      <c r="B4" s="12">
        <v>45628</v>
      </c>
      <c r="C4" s="12">
        <f t="shared" ref="C4:H4" si="0">SUM(B4+1)</f>
        <v>45629</v>
      </c>
      <c r="D4" s="13">
        <f t="shared" si="0"/>
        <v>45630</v>
      </c>
      <c r="E4" s="13">
        <f t="shared" si="0"/>
        <v>45631</v>
      </c>
      <c r="F4" s="13">
        <f t="shared" si="0"/>
        <v>45632</v>
      </c>
      <c r="G4" s="13">
        <f t="shared" si="0"/>
        <v>45633</v>
      </c>
      <c r="H4" s="13">
        <f t="shared" si="0"/>
        <v>45634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397" t="s">
        <v>83</v>
      </c>
      <c r="E6" s="411"/>
      <c r="F6" s="26" t="str">
        <f>E56</f>
        <v>非洲潮什麼 Hipster Tour - Africa (10 EPI)</v>
      </c>
      <c r="G6" s="27" t="str">
        <f>F56</f>
        <v>齊癲大聖福祿壽 The Heavenly Party (5 EPI)</v>
      </c>
      <c r="H6" s="28" t="s">
        <v>17</v>
      </c>
      <c r="I6" s="29"/>
    </row>
    <row r="7" spans="1:9" ht="17" customHeight="1">
      <c r="A7" s="30">
        <v>30</v>
      </c>
      <c r="B7" s="31" t="str">
        <f>LEFT($H$64,5) &amp; " # " &amp; VALUE(RIGHT($H$64,2)-1)</f>
        <v>財經透視  # 48</v>
      </c>
      <c r="C7" s="32" t="str">
        <f>B27</f>
        <v>新聞掏寶  # 226</v>
      </c>
      <c r="D7" s="33" t="str">
        <f>C57</f>
        <v># 13</v>
      </c>
      <c r="E7" s="34" t="str">
        <f>"# " &amp; VALUE(RIGHT(D7,2)+1)</f>
        <v># 14</v>
      </c>
      <c r="F7" s="33" t="str">
        <f>E57</f>
        <v># 3</v>
      </c>
      <c r="G7" s="32" t="str">
        <f>F57</f>
        <v># 2</v>
      </c>
      <c r="H7" s="35" t="str">
        <f>D71</f>
        <v>玲玲友情報 # 42</v>
      </c>
      <c r="I7" s="36">
        <v>30</v>
      </c>
    </row>
    <row r="8" spans="1:9" ht="17" customHeight="1">
      <c r="A8" s="37"/>
      <c r="B8" s="38" t="s">
        <v>17</v>
      </c>
      <c r="C8" s="39"/>
      <c r="D8" s="39"/>
      <c r="E8" s="40" t="str">
        <f>$E$73</f>
        <v>東張西望  Scoop 2024</v>
      </c>
      <c r="F8" s="39"/>
      <c r="G8" s="39" t="s">
        <v>117</v>
      </c>
      <c r="H8" s="41"/>
      <c r="I8" s="42"/>
    </row>
    <row r="9" spans="1:9" s="20" customFormat="1" ht="17" customHeight="1" thickBot="1">
      <c r="A9" s="11" t="s">
        <v>0</v>
      </c>
      <c r="B9" s="422" t="s">
        <v>306</v>
      </c>
      <c r="C9" s="44" t="str">
        <f t="shared" ref="C9:H9" si="1">"# " &amp; VALUE(RIGHT(B9,4)+1)</f>
        <v># 328</v>
      </c>
      <c r="D9" s="44" t="str">
        <f t="shared" si="1"/>
        <v># 329</v>
      </c>
      <c r="E9" s="44" t="str">
        <f t="shared" si="1"/>
        <v># 330</v>
      </c>
      <c r="F9" s="44" t="str">
        <f t="shared" si="1"/>
        <v># 331</v>
      </c>
      <c r="G9" s="44" t="str">
        <f t="shared" si="1"/>
        <v># 332</v>
      </c>
      <c r="H9" s="45" t="str">
        <f t="shared" si="1"/>
        <v># 333</v>
      </c>
      <c r="I9" s="46" t="s">
        <v>0</v>
      </c>
    </row>
    <row r="10" spans="1:9" ht="17" customHeight="1">
      <c r="A10" s="47"/>
      <c r="B10" s="198"/>
      <c r="C10" s="199"/>
      <c r="D10" s="199"/>
      <c r="E10" s="199"/>
      <c r="F10" s="200"/>
      <c r="G10" s="198"/>
      <c r="H10" s="201"/>
      <c r="I10" s="29"/>
    </row>
    <row r="11" spans="1:9" ht="17" customHeight="1">
      <c r="A11" s="30">
        <v>30</v>
      </c>
      <c r="B11" s="409" t="s">
        <v>84</v>
      </c>
      <c r="C11" s="394"/>
      <c r="D11" s="394"/>
      <c r="E11" s="394"/>
      <c r="F11" s="395"/>
      <c r="G11" s="409" t="s">
        <v>85</v>
      </c>
      <c r="H11" s="410"/>
      <c r="I11" s="36">
        <v>30</v>
      </c>
    </row>
    <row r="12" spans="1:9" ht="17" customHeight="1">
      <c r="A12" s="48"/>
      <c r="B12" s="202"/>
      <c r="C12" s="203"/>
      <c r="D12" s="204"/>
      <c r="E12" s="203"/>
      <c r="F12" s="205"/>
      <c r="G12" s="202"/>
      <c r="H12" s="206"/>
      <c r="I12" s="42"/>
    </row>
    <row r="13" spans="1:9" s="20" customFormat="1" ht="17" customHeight="1" thickBot="1">
      <c r="A13" s="49" t="s">
        <v>1</v>
      </c>
      <c r="B13" s="207"/>
      <c r="C13" s="208"/>
      <c r="D13" s="208"/>
      <c r="E13" s="208"/>
      <c r="F13" s="209"/>
      <c r="G13" s="210"/>
      <c r="H13" s="211"/>
      <c r="I13" s="46" t="s">
        <v>1</v>
      </c>
    </row>
    <row r="14" spans="1:9" ht="17" customHeight="1">
      <c r="A14" s="50"/>
      <c r="B14" s="51">
        <v>800289232</v>
      </c>
      <c r="C14" s="52"/>
      <c r="D14" s="52"/>
      <c r="E14" s="52"/>
      <c r="F14" s="52"/>
      <c r="G14" s="52"/>
      <c r="H14" s="53"/>
      <c r="I14" s="54"/>
    </row>
    <row r="15" spans="1:9" ht="17" customHeight="1">
      <c r="A15" s="55" t="s">
        <v>2</v>
      </c>
      <c r="B15" s="43"/>
      <c r="C15" s="56"/>
      <c r="D15" s="56"/>
      <c r="E15" s="56" t="s">
        <v>86</v>
      </c>
      <c r="F15" s="56"/>
      <c r="G15" s="56"/>
      <c r="H15" s="57"/>
      <c r="I15" s="58" t="s">
        <v>2</v>
      </c>
    </row>
    <row r="16" spans="1:9" ht="17" customHeight="1">
      <c r="A16" s="59"/>
      <c r="B16" s="43" t="s">
        <v>112</v>
      </c>
      <c r="C16" s="56" t="str">
        <f t="shared" ref="C16:D16" si="2">"# " &amp; VALUE(RIGHT(B16,2)+1)</f>
        <v># 8</v>
      </c>
      <c r="D16" s="56" t="str">
        <f t="shared" si="2"/>
        <v># 9</v>
      </c>
      <c r="E16" s="56" t="str">
        <f t="shared" ref="E16:F16" si="3">"# " &amp; VALUE(RIGHT(D16,2)+1)</f>
        <v># 10</v>
      </c>
      <c r="F16" s="56" t="str">
        <f t="shared" si="3"/>
        <v># 11</v>
      </c>
      <c r="G16" s="56" t="str">
        <f t="shared" ref="G16" si="4">"# " &amp; VALUE(RIGHT(F16,2)+1)</f>
        <v># 12</v>
      </c>
      <c r="H16" s="57" t="str">
        <f t="shared" ref="H16" si="5">"# " &amp; VALUE(RIGHT(G16,2)+1)</f>
        <v># 13</v>
      </c>
      <c r="I16" s="60"/>
    </row>
    <row r="17" spans="1:9" s="20" customFormat="1" ht="17" customHeight="1" thickBot="1">
      <c r="A17" s="49" t="s">
        <v>3</v>
      </c>
      <c r="B17" s="61" t="s">
        <v>26</v>
      </c>
      <c r="C17" s="62"/>
      <c r="D17" s="62"/>
      <c r="E17" s="62"/>
      <c r="F17" s="62"/>
      <c r="G17" s="62"/>
      <c r="H17" s="63"/>
      <c r="I17" s="46" t="s">
        <v>16</v>
      </c>
    </row>
    <row r="18" spans="1:9" s="20" customFormat="1" ht="17" customHeight="1">
      <c r="A18" s="64"/>
      <c r="B18" s="38" t="s">
        <v>38</v>
      </c>
      <c r="C18" s="6"/>
      <c r="D18" s="40" t="s">
        <v>87</v>
      </c>
      <c r="E18" s="39"/>
      <c r="F18" s="6"/>
      <c r="G18" s="6"/>
      <c r="H18" s="65"/>
      <c r="I18" s="66"/>
    </row>
    <row r="19" spans="1:9" s="20" customFormat="1" ht="17" customHeight="1">
      <c r="A19" s="49"/>
      <c r="B19" s="31" t="s">
        <v>113</v>
      </c>
      <c r="C19" s="44" t="str">
        <f t="shared" ref="C19" si="6">"# " &amp; VALUE(RIGHT(B19,3)+1)</f>
        <v># 258</v>
      </c>
      <c r="D19" s="44" t="str">
        <f t="shared" ref="D19" si="7">"# " &amp; VALUE(RIGHT(C19,3)+1)</f>
        <v># 259</v>
      </c>
      <c r="E19" s="44" t="str">
        <f t="shared" ref="E19" si="8">"# " &amp; VALUE(RIGHT(D19,3)+1)</f>
        <v># 260</v>
      </c>
      <c r="F19" s="44" t="str">
        <f t="shared" ref="F19" si="9">"# " &amp; VALUE(RIGHT(E19,3)+1)</f>
        <v># 261</v>
      </c>
      <c r="G19" s="44" t="str">
        <f t="shared" ref="G19:H19" si="10">"# " &amp; VALUE(RIGHT(F19,3)+1)</f>
        <v># 262</v>
      </c>
      <c r="H19" s="45" t="str">
        <f t="shared" si="10"/>
        <v># 263</v>
      </c>
      <c r="I19" s="66" t="s">
        <v>44</v>
      </c>
    </row>
    <row r="20" spans="1:9" s="20" customFormat="1" ht="17" customHeight="1">
      <c r="A20" s="49"/>
      <c r="B20" s="38" t="s">
        <v>17</v>
      </c>
      <c r="C20" s="39"/>
      <c r="D20" s="39"/>
      <c r="E20" s="39" t="s">
        <v>88</v>
      </c>
      <c r="F20" s="39"/>
      <c r="G20" s="39"/>
      <c r="H20" s="28" t="s">
        <v>17</v>
      </c>
      <c r="I20" s="66"/>
    </row>
    <row r="21" spans="1:9" ht="17" customHeight="1">
      <c r="A21" s="67" t="s">
        <v>2</v>
      </c>
      <c r="B21" s="31" t="s">
        <v>138</v>
      </c>
      <c r="C21" s="44" t="str">
        <f t="shared" ref="C21:E21" si="11">B76</f>
        <v># 2437</v>
      </c>
      <c r="D21" s="44" t="str">
        <f t="shared" si="11"/>
        <v># 2438</v>
      </c>
      <c r="E21" s="44" t="str">
        <f t="shared" si="11"/>
        <v># 2439</v>
      </c>
      <c r="F21" s="44" t="str">
        <f t="shared" ref="F21" si="12">E76</f>
        <v># 2440</v>
      </c>
      <c r="G21" s="44" t="str">
        <f t="shared" ref="G21" si="13">F76</f>
        <v># 2441</v>
      </c>
      <c r="H21" s="68" t="s">
        <v>149</v>
      </c>
      <c r="I21" s="58" t="s">
        <v>2</v>
      </c>
    </row>
    <row r="22" spans="1:9" ht="17" customHeight="1">
      <c r="A22" s="69"/>
      <c r="B22" s="212" t="s">
        <v>39</v>
      </c>
      <c r="C22" s="213"/>
      <c r="D22" s="213"/>
      <c r="E22" s="213" t="s">
        <v>40</v>
      </c>
      <c r="F22" s="213"/>
      <c r="G22" s="214"/>
      <c r="H22" s="215"/>
      <c r="I22" s="71"/>
    </row>
    <row r="23" spans="1:9" s="20" customFormat="1" ht="17" customHeight="1" thickBot="1">
      <c r="A23" s="11" t="s">
        <v>4</v>
      </c>
      <c r="B23" s="216" t="s">
        <v>114</v>
      </c>
      <c r="C23" s="213" t="str">
        <f t="shared" ref="C23:H23" si="14">"# " &amp; VALUE(RIGHT(B23,4)+1)</f>
        <v># 1175</v>
      </c>
      <c r="D23" s="217" t="str">
        <f t="shared" si="14"/>
        <v># 1176</v>
      </c>
      <c r="E23" s="217" t="str">
        <f t="shared" si="14"/>
        <v># 1177</v>
      </c>
      <c r="F23" s="213" t="str">
        <f t="shared" si="14"/>
        <v># 1178</v>
      </c>
      <c r="G23" s="213" t="str">
        <f t="shared" si="14"/>
        <v># 1179</v>
      </c>
      <c r="H23" s="218" t="str">
        <f t="shared" si="14"/>
        <v># 1180</v>
      </c>
      <c r="I23" s="46" t="s">
        <v>4</v>
      </c>
    </row>
    <row r="24" spans="1:9" ht="17" customHeight="1">
      <c r="A24" s="21"/>
      <c r="B24" s="72"/>
      <c r="C24" s="73"/>
      <c r="D24" s="39" t="str">
        <f>D90</f>
        <v>與天地對話 Connecting Earth And Sky (14 EPI)</v>
      </c>
      <c r="E24" s="39"/>
      <c r="F24" s="74"/>
      <c r="G24" s="75">
        <v>800402770</v>
      </c>
      <c r="H24" s="76"/>
      <c r="I24" s="29"/>
    </row>
    <row r="25" spans="1:9" ht="17" customHeight="1">
      <c r="A25" s="77" t="s">
        <v>2</v>
      </c>
      <c r="B25" s="31" t="s">
        <v>137</v>
      </c>
      <c r="C25" s="44" t="str">
        <f>B91</f>
        <v># 10</v>
      </c>
      <c r="D25" s="44" t="str">
        <f>"# " &amp; VALUE(RIGHT(C25,2)+1)</f>
        <v># 11</v>
      </c>
      <c r="E25" s="44" t="str">
        <f>"# " &amp; VALUE(RIGHT(D25,2)+1)</f>
        <v># 12</v>
      </c>
      <c r="F25" s="34" t="str">
        <f>"# " &amp; VALUE(RIGHT(E25,2)+1)</f>
        <v># 13</v>
      </c>
      <c r="G25" s="24"/>
      <c r="H25" s="78"/>
      <c r="I25" s="58" t="s">
        <v>2</v>
      </c>
    </row>
    <row r="26" spans="1:9" ht="17" customHeight="1">
      <c r="A26" s="79"/>
      <c r="B26" s="80" t="s">
        <v>17</v>
      </c>
      <c r="C26" s="52" t="s">
        <v>17</v>
      </c>
      <c r="D26" s="81" t="s">
        <v>17</v>
      </c>
      <c r="E26" s="81" t="s">
        <v>17</v>
      </c>
      <c r="F26" s="81" t="s">
        <v>17</v>
      </c>
      <c r="G26" s="397" t="s">
        <v>89</v>
      </c>
      <c r="H26" s="412"/>
      <c r="I26" s="71"/>
    </row>
    <row r="27" spans="1:9" ht="17" customHeight="1" thickBot="1">
      <c r="A27" s="82"/>
      <c r="B27" s="83" t="str">
        <f>LEFT($H$36,5) &amp; " # " &amp; VALUE(RIGHT($H$36,3)-1)</f>
        <v>新聞掏寶  # 226</v>
      </c>
      <c r="C27" s="25" t="str">
        <f>B71</f>
        <v>玲玲友情報 # 41</v>
      </c>
      <c r="D27" s="24" t="str">
        <f>C71</f>
        <v>港女野人奇異記 # 9</v>
      </c>
      <c r="E27" s="24" t="str">
        <f>D71</f>
        <v>玲玲友情報 # 42</v>
      </c>
      <c r="F27" s="24" t="str">
        <f>E71</f>
        <v>港女野人奇異記 # 10</v>
      </c>
      <c r="G27" s="413" t="s">
        <v>57</v>
      </c>
      <c r="H27" s="414"/>
      <c r="I27" s="71"/>
    </row>
    <row r="28" spans="1:9" s="20" customFormat="1" ht="17" customHeight="1" thickBot="1">
      <c r="A28" s="11" t="s">
        <v>5</v>
      </c>
      <c r="B28" s="84"/>
      <c r="C28" s="25"/>
      <c r="D28" s="33"/>
      <c r="E28" s="33"/>
      <c r="F28" s="33"/>
      <c r="G28" s="24" t="s">
        <v>141</v>
      </c>
      <c r="H28" s="57" t="s">
        <v>142</v>
      </c>
      <c r="I28" s="66" t="s">
        <v>5</v>
      </c>
    </row>
    <row r="29" spans="1:9" ht="17" customHeight="1">
      <c r="A29" s="85"/>
      <c r="B29" s="80" t="s">
        <v>17</v>
      </c>
      <c r="C29" s="40"/>
      <c r="D29" s="40"/>
      <c r="E29" s="40"/>
      <c r="F29" s="86"/>
      <c r="G29" s="26"/>
      <c r="H29" s="53"/>
      <c r="I29" s="54"/>
    </row>
    <row r="30" spans="1:9" ht="17" customHeight="1">
      <c r="A30" s="77" t="s">
        <v>2</v>
      </c>
      <c r="B30" s="56"/>
      <c r="C30" s="56"/>
      <c r="D30" s="56" t="str">
        <f>D79</f>
        <v>異空感應 Call Of Destiny (25 EPI)</v>
      </c>
      <c r="E30" s="56"/>
      <c r="F30" s="25"/>
      <c r="G30" s="24"/>
      <c r="H30" s="57"/>
      <c r="I30" s="58" t="s">
        <v>2</v>
      </c>
    </row>
    <row r="31" spans="1:9" ht="17" customHeight="1">
      <c r="A31" s="69"/>
      <c r="B31" s="56" t="str">
        <f>"# " &amp; VALUE(RIGHT(B80,2)-1)</f>
        <v># 5</v>
      </c>
      <c r="C31" s="56" t="str">
        <f>"# " &amp; VALUE(RIGHT(C80,2)-1)</f>
        <v># 6</v>
      </c>
      <c r="D31" s="56" t="str">
        <f>"# " &amp; VALUE(RIGHT(D80,2)-1)</f>
        <v># 7</v>
      </c>
      <c r="E31" s="56" t="str">
        <f>"# " &amp; VALUE(RIGHT(E80,2)-1)</f>
        <v># 8</v>
      </c>
      <c r="F31" s="25" t="str">
        <f>E80</f>
        <v># 9</v>
      </c>
      <c r="G31" s="24"/>
      <c r="H31" s="57"/>
      <c r="I31" s="71"/>
    </row>
    <row r="32" spans="1:9" s="20" customFormat="1" ht="17" customHeight="1" thickBot="1">
      <c r="A32" s="11" t="s">
        <v>6</v>
      </c>
      <c r="B32" s="44"/>
      <c r="C32" s="44"/>
      <c r="D32" s="44"/>
      <c r="E32" s="44"/>
      <c r="F32" s="34"/>
      <c r="G32" s="87" t="s">
        <v>26</v>
      </c>
      <c r="H32" s="63"/>
      <c r="I32" s="46" t="s">
        <v>6</v>
      </c>
    </row>
    <row r="33" spans="1:9" ht="17" customHeight="1">
      <c r="A33" s="85"/>
      <c r="B33" s="6"/>
      <c r="C33" s="6"/>
      <c r="D33" s="6"/>
      <c r="E33" s="56" t="str">
        <f>$E$73</f>
        <v>東張西望  Scoop 2024</v>
      </c>
      <c r="F33" s="6"/>
      <c r="G33" s="6"/>
      <c r="H33" s="70"/>
      <c r="I33" s="71"/>
    </row>
    <row r="34" spans="1:9" ht="17" customHeight="1">
      <c r="A34" s="77" t="s">
        <v>2</v>
      </c>
      <c r="B34" s="44" t="str">
        <f t="shared" ref="B34:C34" si="15">B9</f>
        <v># 327</v>
      </c>
      <c r="C34" s="44" t="str">
        <f t="shared" si="15"/>
        <v># 328</v>
      </c>
      <c r="D34" s="44" t="str">
        <f t="shared" ref="D34:G34" si="16">D9</f>
        <v># 329</v>
      </c>
      <c r="E34" s="44" t="str">
        <f t="shared" si="16"/>
        <v># 330</v>
      </c>
      <c r="F34" s="44" t="str">
        <f t="shared" si="16"/>
        <v># 331</v>
      </c>
      <c r="G34" s="56" t="str">
        <f t="shared" si="16"/>
        <v># 332</v>
      </c>
      <c r="H34" s="45" t="str">
        <f t="shared" ref="H34" si="17">H9</f>
        <v># 333</v>
      </c>
      <c r="I34" s="58" t="s">
        <v>2</v>
      </c>
    </row>
    <row r="35" spans="1:9" ht="17" customHeight="1">
      <c r="A35" s="69"/>
      <c r="B35" s="88" t="s">
        <v>17</v>
      </c>
      <c r="C35" s="52" t="s">
        <v>17</v>
      </c>
      <c r="D35" s="23" t="s">
        <v>17</v>
      </c>
      <c r="E35" s="81" t="s">
        <v>17</v>
      </c>
      <c r="F35" s="81" t="s">
        <v>17</v>
      </c>
      <c r="G35" s="89" t="s">
        <v>20</v>
      </c>
      <c r="H35" s="90" t="s">
        <v>30</v>
      </c>
      <c r="I35" s="91"/>
    </row>
    <row r="36" spans="1:9" ht="17" customHeight="1">
      <c r="A36" s="69"/>
      <c r="B36" s="92" t="str">
        <f>E61</f>
        <v xml:space="preserve">關注關注組 Eyes On Concern Groups </v>
      </c>
      <c r="C36" s="56" t="str">
        <f>B61</f>
        <v>粵講粵㜺鬼 Cantoxicating! (Sr. 3) (24 EPI)</v>
      </c>
      <c r="D36" s="93" t="str">
        <f>C61</f>
        <v>溜走的真味 # 2</v>
      </c>
      <c r="E36" s="26" t="str">
        <f>D61</f>
        <v>黃金盛宴 Golden Banquet (9 EPI)</v>
      </c>
      <c r="F36" s="26" t="str">
        <f>E61</f>
        <v xml:space="preserve">關注關注組 Eyes On Concern Groups </v>
      </c>
      <c r="G36" s="94" t="s">
        <v>72</v>
      </c>
      <c r="H36" s="95" t="s">
        <v>143</v>
      </c>
      <c r="I36" s="91"/>
    </row>
    <row r="37" spans="1:9" s="20" customFormat="1" ht="17" customHeight="1" thickBot="1">
      <c r="A37" s="11" t="s">
        <v>7</v>
      </c>
      <c r="B37" s="34" t="str">
        <f>"# " &amp; VALUE(RIGHT(E62,2)-1)</f>
        <v># 46</v>
      </c>
      <c r="C37" s="56" t="str">
        <f>B62</f>
        <v># 4</v>
      </c>
      <c r="D37" s="32"/>
      <c r="E37" s="33" t="str">
        <f>D62</f>
        <v># 4</v>
      </c>
      <c r="F37" s="33" t="str">
        <f>E62</f>
        <v># 47</v>
      </c>
      <c r="G37" s="93"/>
      <c r="H37" s="45" t="s">
        <v>31</v>
      </c>
      <c r="I37" s="14" t="s">
        <v>7</v>
      </c>
    </row>
    <row r="38" spans="1:9" s="20" customFormat="1" ht="17" customHeight="1" thickBot="1">
      <c r="A38" s="15"/>
      <c r="B38" s="327" t="s">
        <v>17</v>
      </c>
      <c r="C38" s="325"/>
      <c r="D38" s="328" t="s">
        <v>252</v>
      </c>
      <c r="E38" s="329"/>
      <c r="F38" s="326">
        <v>1305</v>
      </c>
      <c r="G38" s="96" t="s">
        <v>48</v>
      </c>
      <c r="H38" s="97" t="s">
        <v>148</v>
      </c>
      <c r="I38" s="19"/>
    </row>
    <row r="39" spans="1:9" ht="17" customHeight="1">
      <c r="A39" s="85"/>
      <c r="B39" s="327" t="s">
        <v>17</v>
      </c>
      <c r="C39" s="325"/>
      <c r="D39" s="325"/>
      <c r="E39" s="325" t="s">
        <v>253</v>
      </c>
      <c r="F39" s="330"/>
      <c r="G39" s="94" t="s">
        <v>144</v>
      </c>
      <c r="H39" s="98"/>
      <c r="I39" s="99"/>
    </row>
    <row r="40" spans="1:9" ht="17" customHeight="1">
      <c r="A40" s="69"/>
      <c r="B40" s="329" t="s">
        <v>254</v>
      </c>
      <c r="C40" s="329" t="s">
        <v>255</v>
      </c>
      <c r="D40" s="329" t="s">
        <v>256</v>
      </c>
      <c r="E40" s="329" t="s">
        <v>257</v>
      </c>
      <c r="F40" s="331" t="s">
        <v>258</v>
      </c>
      <c r="G40" s="25" t="s">
        <v>47</v>
      </c>
      <c r="I40" s="91"/>
    </row>
    <row r="41" spans="1:9" ht="17" customHeight="1">
      <c r="A41" s="55" t="s">
        <v>2</v>
      </c>
      <c r="B41" s="332"/>
      <c r="C41" s="332"/>
      <c r="D41" s="332"/>
      <c r="E41" s="332"/>
      <c r="F41" s="333">
        <v>1320</v>
      </c>
      <c r="G41" s="101"/>
      <c r="H41" s="102" t="s">
        <v>146</v>
      </c>
      <c r="I41" s="103" t="s">
        <v>2</v>
      </c>
    </row>
    <row r="42" spans="1:9" ht="17" customHeight="1">
      <c r="A42" s="79"/>
      <c r="B42" s="336" t="s">
        <v>259</v>
      </c>
      <c r="C42" s="334"/>
      <c r="D42" s="337"/>
      <c r="E42" s="338"/>
      <c r="F42" s="338"/>
      <c r="G42" s="219" t="s">
        <v>29</v>
      </c>
      <c r="H42" s="104" t="s">
        <v>147</v>
      </c>
      <c r="I42" s="91"/>
    </row>
    <row r="43" spans="1:9" ht="17" customHeight="1" thickBot="1">
      <c r="A43" s="69"/>
      <c r="B43" s="335"/>
      <c r="C43" s="329"/>
      <c r="D43" s="339" t="s">
        <v>196</v>
      </c>
      <c r="E43" s="329"/>
      <c r="F43" s="331"/>
      <c r="G43" s="220" t="s">
        <v>145</v>
      </c>
      <c r="H43" s="104"/>
      <c r="I43" s="91"/>
    </row>
    <row r="44" spans="1:9" s="20" customFormat="1" ht="17" customHeight="1" thickBot="1">
      <c r="A44" s="105" t="s">
        <v>8</v>
      </c>
      <c r="B44" s="335" t="s">
        <v>260</v>
      </c>
      <c r="C44" s="329" t="s">
        <v>261</v>
      </c>
      <c r="D44" s="329" t="s">
        <v>262</v>
      </c>
      <c r="E44" s="329" t="s">
        <v>263</v>
      </c>
      <c r="F44" s="329" t="s">
        <v>264</v>
      </c>
      <c r="G44" s="221" t="s">
        <v>21</v>
      </c>
      <c r="H44" s="106"/>
      <c r="I44" s="14" t="s">
        <v>8</v>
      </c>
    </row>
    <row r="45" spans="1:9" ht="17" customHeight="1">
      <c r="A45" s="85"/>
      <c r="B45" s="335"/>
      <c r="C45" s="329"/>
      <c r="D45" s="329"/>
      <c r="E45" s="329"/>
      <c r="F45" s="329"/>
      <c r="G45" s="107" t="s">
        <v>17</v>
      </c>
      <c r="H45" s="73" t="s">
        <v>17</v>
      </c>
      <c r="I45" s="108"/>
    </row>
    <row r="46" spans="1:9" ht="17" customHeight="1">
      <c r="A46" s="55" t="s">
        <v>2</v>
      </c>
      <c r="B46" s="340"/>
      <c r="C46" s="341"/>
      <c r="D46" s="341"/>
      <c r="E46" s="341"/>
      <c r="F46" s="342">
        <v>1430</v>
      </c>
      <c r="G46" s="32" t="str">
        <f>C71</f>
        <v>港女野人奇異記 # 9</v>
      </c>
      <c r="H46" s="56" t="str">
        <f>$E$71</f>
        <v>港女野人奇異記 # 10</v>
      </c>
      <c r="I46" s="109" t="s">
        <v>2</v>
      </c>
    </row>
    <row r="47" spans="1:9" ht="17" customHeight="1">
      <c r="A47" s="47"/>
      <c r="B47" s="38" t="s">
        <v>17</v>
      </c>
      <c r="C47" s="40"/>
      <c r="D47" s="88"/>
      <c r="E47" s="73"/>
      <c r="F47" s="88"/>
      <c r="G47" s="75" t="s">
        <v>17</v>
      </c>
      <c r="H47" s="28" t="s">
        <v>17</v>
      </c>
      <c r="I47" s="110"/>
    </row>
    <row r="48" spans="1:9" ht="17" customHeight="1">
      <c r="A48" s="47"/>
      <c r="B48" s="43"/>
      <c r="C48" s="398" t="s">
        <v>106</v>
      </c>
      <c r="D48" s="411"/>
      <c r="E48" s="415" t="s">
        <v>132</v>
      </c>
      <c r="F48" s="418"/>
      <c r="G48" s="111"/>
      <c r="H48" s="112" t="s">
        <v>164</v>
      </c>
      <c r="I48" s="110"/>
    </row>
    <row r="49" spans="1:9" s="20" customFormat="1" ht="17" customHeight="1" thickBot="1">
      <c r="A49" s="113">
        <v>1500</v>
      </c>
      <c r="B49" s="43" t="s">
        <v>136</v>
      </c>
      <c r="C49" s="56" t="str">
        <f>"# " &amp; VALUE(RIGHT(C86,2)-1)</f>
        <v># 24</v>
      </c>
      <c r="D49" s="25" t="str">
        <f>C86</f>
        <v># 25</v>
      </c>
      <c r="E49" s="56" t="str">
        <f>D86</f>
        <v># 1</v>
      </c>
      <c r="F49" s="25" t="str">
        <f>E86</f>
        <v># 2</v>
      </c>
      <c r="G49" s="24"/>
      <c r="H49" s="114"/>
      <c r="I49" s="115">
        <v>1500</v>
      </c>
    </row>
    <row r="50" spans="1:9" ht="17" customHeight="1">
      <c r="A50" s="116"/>
      <c r="B50" s="43"/>
      <c r="D50" s="187"/>
      <c r="F50" s="187"/>
      <c r="G50" s="117"/>
      <c r="H50" s="361" t="s">
        <v>265</v>
      </c>
      <c r="I50" s="118"/>
    </row>
    <row r="51" spans="1:9" ht="17" customHeight="1">
      <c r="A51" s="30">
        <v>30</v>
      </c>
      <c r="B51" s="61"/>
      <c r="C51" s="44"/>
      <c r="D51" s="34"/>
      <c r="E51" s="44"/>
      <c r="F51" s="188">
        <v>1530</v>
      </c>
      <c r="G51" s="24" t="s">
        <v>105</v>
      </c>
      <c r="H51" s="363"/>
      <c r="I51" s="109" t="s">
        <v>2</v>
      </c>
    </row>
    <row r="52" spans="1:9" ht="17" customHeight="1">
      <c r="A52" s="47"/>
      <c r="B52" s="38" t="s">
        <v>17</v>
      </c>
      <c r="C52" s="73"/>
      <c r="D52" s="73" t="str">
        <f>D24</f>
        <v>與天地對話 Connecting Earth And Sky (14 EPI)</v>
      </c>
      <c r="E52" s="73"/>
      <c r="F52" s="130"/>
      <c r="G52" s="117"/>
      <c r="H52" s="360" t="s">
        <v>266</v>
      </c>
      <c r="I52" s="119"/>
    </row>
    <row r="53" spans="1:9" ht="17" customHeight="1">
      <c r="A53" s="47"/>
      <c r="B53" s="43" t="str">
        <f>B25</f>
        <v># 9</v>
      </c>
      <c r="C53" s="56" t="str">
        <f>C25</f>
        <v># 10</v>
      </c>
      <c r="D53" s="56" t="str">
        <f>"# " &amp; VALUE(RIGHT(C53,2)+1)</f>
        <v># 11</v>
      </c>
      <c r="E53" s="56" t="str">
        <f>"# " &amp; VALUE(RIGHT(D53,2)+1)</f>
        <v># 12</v>
      </c>
      <c r="F53" s="56" t="str">
        <f>"# " &amp; VALUE(RIGHT(E53,2)+1)</f>
        <v># 13</v>
      </c>
      <c r="G53" s="120"/>
      <c r="H53" s="359" t="s">
        <v>267</v>
      </c>
      <c r="I53" s="119"/>
    </row>
    <row r="54" spans="1:9" s="20" customFormat="1" ht="17" customHeight="1" thickBot="1">
      <c r="A54" s="113">
        <v>1600</v>
      </c>
      <c r="B54" s="31"/>
      <c r="C54" s="44"/>
      <c r="D54" s="44"/>
      <c r="E54" s="56"/>
      <c r="F54" s="44"/>
      <c r="G54" s="121"/>
      <c r="H54" s="362"/>
      <c r="I54" s="122">
        <v>1600</v>
      </c>
    </row>
    <row r="55" spans="1:9" ht="17" customHeight="1">
      <c r="A55" s="21"/>
      <c r="B55" s="123" t="s">
        <v>65</v>
      </c>
      <c r="C55" s="75" t="s">
        <v>54</v>
      </c>
      <c r="D55" s="73"/>
      <c r="E55" s="75" t="s">
        <v>66</v>
      </c>
      <c r="F55" s="107" t="s">
        <v>67</v>
      </c>
      <c r="G55" s="124" t="s">
        <v>20</v>
      </c>
      <c r="H55" s="361" t="s">
        <v>17</v>
      </c>
      <c r="I55" s="125"/>
    </row>
    <row r="56" spans="1:9" ht="17" customHeight="1">
      <c r="A56" s="47"/>
      <c r="B56" s="126" t="s">
        <v>90</v>
      </c>
      <c r="C56" s="415" t="s">
        <v>115</v>
      </c>
      <c r="D56" s="411"/>
      <c r="E56" s="26" t="s">
        <v>91</v>
      </c>
      <c r="F56" s="27" t="s">
        <v>92</v>
      </c>
      <c r="G56" s="127" t="s">
        <v>107</v>
      </c>
      <c r="H56" s="358" t="s">
        <v>268</v>
      </c>
      <c r="I56" s="110"/>
    </row>
    <row r="57" spans="1:9" ht="16.75" customHeight="1">
      <c r="A57" s="30">
        <v>30</v>
      </c>
      <c r="B57" s="31" t="s">
        <v>63</v>
      </c>
      <c r="C57" s="33" t="s">
        <v>116</v>
      </c>
      <c r="D57" s="34" t="str">
        <f>"# " &amp; VALUE(RIGHT(C57,2)+1)</f>
        <v># 14</v>
      </c>
      <c r="E57" s="24" t="s">
        <v>69</v>
      </c>
      <c r="F57" s="93" t="s">
        <v>63</v>
      </c>
      <c r="G57" s="33"/>
      <c r="H57" s="357" t="s">
        <v>269</v>
      </c>
      <c r="I57" s="128">
        <v>30</v>
      </c>
    </row>
    <row r="58" spans="1:9" ht="17" customHeight="1">
      <c r="A58" s="47"/>
      <c r="B58" s="129" t="s">
        <v>20</v>
      </c>
      <c r="C58" s="214" t="s">
        <v>93</v>
      </c>
      <c r="D58" s="214"/>
      <c r="E58" s="416" t="s">
        <v>94</v>
      </c>
      <c r="F58" s="417"/>
      <c r="G58" s="124" t="s">
        <v>20</v>
      </c>
      <c r="H58" s="361" t="s">
        <v>17</v>
      </c>
      <c r="I58" s="110"/>
    </row>
    <row r="59" spans="1:9" s="20" customFormat="1" ht="17" customHeight="1" thickBot="1">
      <c r="A59" s="113">
        <v>1700</v>
      </c>
      <c r="B59" s="32" t="s">
        <v>72</v>
      </c>
      <c r="C59" s="294" t="s">
        <v>69</v>
      </c>
      <c r="D59" s="217" t="str">
        <f>"# " &amp; VALUE(RIGHT(C59,2)+1)</f>
        <v># 4</v>
      </c>
      <c r="E59" s="33" t="s">
        <v>61</v>
      </c>
      <c r="F59" s="34" t="s">
        <v>68</v>
      </c>
      <c r="G59" s="33" t="s">
        <v>73</v>
      </c>
      <c r="H59" s="356" t="s">
        <v>270</v>
      </c>
      <c r="I59" s="122">
        <v>1700</v>
      </c>
    </row>
    <row r="60" spans="1:9" ht="17" customHeight="1">
      <c r="A60" s="21"/>
      <c r="B60" s="131" t="s">
        <v>60</v>
      </c>
      <c r="C60" s="27" t="s">
        <v>71</v>
      </c>
      <c r="D60" s="23" t="s">
        <v>62</v>
      </c>
      <c r="E60" s="291" t="s">
        <v>32</v>
      </c>
      <c r="F60" s="292"/>
      <c r="G60" s="124" t="s">
        <v>20</v>
      </c>
      <c r="H60" s="361" t="s">
        <v>17</v>
      </c>
      <c r="I60" s="125"/>
    </row>
    <row r="61" spans="1:9" ht="17" customHeight="1">
      <c r="A61" s="47"/>
      <c r="B61" s="22" t="s">
        <v>95</v>
      </c>
      <c r="C61" s="94" t="s">
        <v>122</v>
      </c>
      <c r="D61" s="27" t="s">
        <v>96</v>
      </c>
      <c r="E61" s="405" t="s">
        <v>97</v>
      </c>
      <c r="F61" s="406"/>
      <c r="G61" s="24" t="str">
        <f>G39</f>
        <v>思家大戰 # 53</v>
      </c>
      <c r="H61" s="355" t="s">
        <v>271</v>
      </c>
      <c r="I61" s="110"/>
    </row>
    <row r="62" spans="1:9" ht="17" customHeight="1">
      <c r="A62" s="30">
        <v>30</v>
      </c>
      <c r="B62" s="31" t="s">
        <v>121</v>
      </c>
      <c r="C62" s="32" t="s">
        <v>70</v>
      </c>
      <c r="D62" s="32" t="s">
        <v>121</v>
      </c>
      <c r="E62" s="268" t="s">
        <v>123</v>
      </c>
      <c r="F62" s="293" t="str">
        <f>"# " &amp; VALUE(RIGHT(E62,2)+1)</f>
        <v># 48</v>
      </c>
      <c r="G62" s="132"/>
      <c r="H62" s="354" t="s">
        <v>269</v>
      </c>
      <c r="I62" s="128">
        <v>30</v>
      </c>
    </row>
    <row r="63" spans="1:9" ht="17" customHeight="1">
      <c r="A63" s="37"/>
      <c r="B63" s="38" t="s">
        <v>53</v>
      </c>
      <c r="C63" s="75"/>
      <c r="D63" s="73"/>
      <c r="E63" s="73"/>
      <c r="F63" s="73"/>
      <c r="G63" s="89" t="s">
        <v>20</v>
      </c>
      <c r="H63" s="247" t="s">
        <v>33</v>
      </c>
      <c r="I63" s="110"/>
    </row>
    <row r="64" spans="1:9" ht="17" customHeight="1">
      <c r="A64" s="47"/>
      <c r="B64" s="22"/>
      <c r="C64" s="52"/>
      <c r="D64" s="56" t="s">
        <v>98</v>
      </c>
      <c r="E64" s="56"/>
      <c r="F64" s="52"/>
      <c r="G64" s="133" t="str">
        <f>G43</f>
        <v>周六聊Teen谷 # 48</v>
      </c>
      <c r="H64" s="264" t="s">
        <v>153</v>
      </c>
      <c r="I64" s="110"/>
    </row>
    <row r="65" spans="1:9" s="20" customFormat="1" ht="17" customHeight="1" thickBot="1">
      <c r="A65" s="113">
        <v>1800</v>
      </c>
      <c r="B65" s="43" t="s">
        <v>124</v>
      </c>
      <c r="C65" s="56" t="str">
        <f>"# " &amp; VALUE(RIGHT(B65,2)+1)</f>
        <v># 32</v>
      </c>
      <c r="D65" s="56" t="str">
        <f>"# " &amp; VALUE(RIGHT(C65,2)+1)</f>
        <v># 33</v>
      </c>
      <c r="E65" s="56" t="str">
        <f>"# " &amp; VALUE(RIGHT(D65,2)+1)</f>
        <v># 34</v>
      </c>
      <c r="F65" s="56" t="str">
        <f>"# " &amp; VALUE(RIGHT(E65,2)+1)</f>
        <v># 35</v>
      </c>
      <c r="G65" s="32"/>
      <c r="H65" s="213" t="s">
        <v>25</v>
      </c>
      <c r="I65" s="122">
        <v>1800</v>
      </c>
    </row>
    <row r="66" spans="1:9" ht="17" customHeight="1">
      <c r="A66" s="47"/>
      <c r="B66" s="43"/>
      <c r="C66" s="56"/>
      <c r="D66" s="56"/>
      <c r="E66" s="56"/>
      <c r="F66" s="56"/>
      <c r="G66" s="260" t="s">
        <v>99</v>
      </c>
      <c r="H66" s="288"/>
      <c r="I66" s="42"/>
    </row>
    <row r="67" spans="1:9" ht="17" customHeight="1" thickBot="1">
      <c r="A67" s="30">
        <v>30</v>
      </c>
      <c r="B67" s="136"/>
      <c r="C67" s="137"/>
      <c r="D67" s="137"/>
      <c r="E67" s="137"/>
      <c r="F67" s="137"/>
      <c r="G67" s="289" t="s">
        <v>139</v>
      </c>
      <c r="H67" s="290" t="s">
        <v>140</v>
      </c>
      <c r="I67" s="36">
        <v>30</v>
      </c>
    </row>
    <row r="68" spans="1:9" ht="17" customHeight="1">
      <c r="A68" s="47"/>
      <c r="B68" s="393" t="s">
        <v>100</v>
      </c>
      <c r="C68" s="394"/>
      <c r="D68" s="394"/>
      <c r="E68" s="394"/>
      <c r="F68" s="395"/>
      <c r="G68" s="393" t="s">
        <v>101</v>
      </c>
      <c r="H68" s="396"/>
      <c r="I68" s="42"/>
    </row>
    <row r="69" spans="1:9" s="20" customFormat="1" ht="12.65" customHeight="1" thickBot="1">
      <c r="A69" s="113">
        <v>1900</v>
      </c>
      <c r="B69" s="227"/>
      <c r="C69" s="228"/>
      <c r="D69" s="228"/>
      <c r="E69" s="228"/>
      <c r="F69" s="209">
        <v>1905</v>
      </c>
      <c r="G69" s="227"/>
      <c r="H69" s="229"/>
      <c r="I69" s="140">
        <v>1900</v>
      </c>
    </row>
    <row r="70" spans="1:9" s="20" customFormat="1" ht="17" customHeight="1">
      <c r="A70" s="116"/>
      <c r="B70" s="230" t="s">
        <v>36</v>
      </c>
      <c r="C70" s="231" t="s">
        <v>59</v>
      </c>
      <c r="D70" s="232" t="s">
        <v>36</v>
      </c>
      <c r="E70" s="231" t="s">
        <v>59</v>
      </c>
      <c r="F70" s="233" t="s">
        <v>27</v>
      </c>
      <c r="G70" s="232" t="s">
        <v>34</v>
      </c>
      <c r="H70" s="234" t="s">
        <v>50</v>
      </c>
      <c r="I70" s="143"/>
    </row>
    <row r="71" spans="1:9" s="20" customFormat="1" ht="17" customHeight="1">
      <c r="A71" s="144"/>
      <c r="B71" s="235" t="s">
        <v>125</v>
      </c>
      <c r="C71" s="236" t="s">
        <v>127</v>
      </c>
      <c r="D71" s="220" t="s">
        <v>126</v>
      </c>
      <c r="E71" s="236" t="s">
        <v>128</v>
      </c>
      <c r="F71" s="237" t="s">
        <v>129</v>
      </c>
      <c r="G71" s="220" t="s">
        <v>150</v>
      </c>
      <c r="H71" s="238" t="s">
        <v>154</v>
      </c>
      <c r="I71" s="145"/>
    </row>
    <row r="72" spans="1:9" s="20" customFormat="1" ht="17" customHeight="1">
      <c r="A72" s="47">
        <v>30</v>
      </c>
      <c r="B72" s="239" t="s">
        <v>35</v>
      </c>
      <c r="C72" s="240" t="s">
        <v>58</v>
      </c>
      <c r="D72" s="221" t="s">
        <v>35</v>
      </c>
      <c r="E72" s="240" t="s">
        <v>58</v>
      </c>
      <c r="F72" s="241" t="s">
        <v>171</v>
      </c>
      <c r="G72" s="242" t="s">
        <v>24</v>
      </c>
      <c r="H72" s="243" t="s">
        <v>172</v>
      </c>
      <c r="I72" s="42">
        <v>30</v>
      </c>
    </row>
    <row r="73" spans="1:9" ht="17" customHeight="1">
      <c r="A73" s="146"/>
      <c r="B73" s="244" t="s">
        <v>28</v>
      </c>
      <c r="C73" s="214"/>
      <c r="D73" s="214"/>
      <c r="E73" s="213" t="s">
        <v>102</v>
      </c>
      <c r="F73" s="214"/>
      <c r="G73" s="214"/>
      <c r="H73" s="215"/>
      <c r="I73" s="147"/>
    </row>
    <row r="74" spans="1:9" s="20" customFormat="1" ht="17" customHeight="1" thickBot="1">
      <c r="A74" s="144">
        <v>2000</v>
      </c>
      <c r="B74" s="224" t="s">
        <v>165</v>
      </c>
      <c r="C74" s="213" t="str">
        <f t="shared" ref="C74:H74" si="18">"# " &amp; VALUE(RIGHT(B74,4)+1)</f>
        <v># 330</v>
      </c>
      <c r="D74" s="217" t="str">
        <f t="shared" si="18"/>
        <v># 331</v>
      </c>
      <c r="E74" s="217" t="str">
        <f t="shared" si="18"/>
        <v># 332</v>
      </c>
      <c r="F74" s="217" t="str">
        <f t="shared" si="18"/>
        <v># 333</v>
      </c>
      <c r="G74" s="217" t="str">
        <f t="shared" si="18"/>
        <v># 334</v>
      </c>
      <c r="H74" s="245" t="str">
        <f t="shared" si="18"/>
        <v># 335</v>
      </c>
      <c r="I74" s="140">
        <v>2000</v>
      </c>
    </row>
    <row r="75" spans="1:9" s="20" customFormat="1" ht="17" customHeight="1">
      <c r="A75" s="116"/>
      <c r="B75" s="244" t="s">
        <v>41</v>
      </c>
      <c r="C75" s="246" t="s">
        <v>22</v>
      </c>
      <c r="D75" s="247"/>
      <c r="E75" s="247" t="s">
        <v>103</v>
      </c>
      <c r="F75" s="248"/>
      <c r="G75" s="249"/>
      <c r="H75" s="250" t="s">
        <v>103</v>
      </c>
      <c r="I75" s="143"/>
    </row>
    <row r="76" spans="1:9" ht="17" customHeight="1">
      <c r="A76" s="47">
        <v>30</v>
      </c>
      <c r="B76" s="224" t="s">
        <v>130</v>
      </c>
      <c r="C76" s="213" t="str">
        <f>"# " &amp; VALUE(RIGHT(B76,4)+1)</f>
        <v># 2438</v>
      </c>
      <c r="D76" s="213" t="str">
        <f>"# " &amp; VALUE(RIGHT(C76,4)+1)</f>
        <v># 2439</v>
      </c>
      <c r="E76" s="213" t="str">
        <f>"# " &amp; VALUE(RIGHT(D76,4)+1)</f>
        <v># 2440</v>
      </c>
      <c r="F76" s="213" t="str">
        <f>"# " &amp; VALUE(RIGHT(E76,4)+1)</f>
        <v># 2441</v>
      </c>
      <c r="G76" s="251"/>
      <c r="H76" s="245" t="str">
        <f>"# " &amp; VALUE(RIGHT(F76,4)+1)</f>
        <v># 2442</v>
      </c>
      <c r="I76" s="36">
        <v>30</v>
      </c>
    </row>
    <row r="77" spans="1:9" ht="17" customHeight="1">
      <c r="A77" s="37"/>
      <c r="B77" s="244" t="s">
        <v>74</v>
      </c>
      <c r="C77" s="247"/>
      <c r="D77" s="248" t="s">
        <v>22</v>
      </c>
      <c r="E77" s="252"/>
      <c r="F77" s="252"/>
      <c r="G77" s="253"/>
      <c r="H77" s="254" t="s">
        <v>160</v>
      </c>
      <c r="I77" s="149"/>
    </row>
    <row r="78" spans="1:9" ht="17" customHeight="1" thickBot="1">
      <c r="A78" s="47"/>
      <c r="B78" s="212"/>
      <c r="C78" s="222"/>
      <c r="D78" s="213"/>
      <c r="E78" s="213"/>
      <c r="F78" s="213"/>
      <c r="G78" s="251"/>
      <c r="H78" s="255"/>
      <c r="I78" s="42"/>
    </row>
    <row r="79" spans="1:9" s="20" customFormat="1" ht="17" customHeight="1" thickBot="1">
      <c r="A79" s="150">
        <v>2100</v>
      </c>
      <c r="B79" s="224"/>
      <c r="C79" s="203"/>
      <c r="D79" s="213" t="s">
        <v>104</v>
      </c>
      <c r="E79" s="213"/>
      <c r="F79" s="213"/>
      <c r="G79" s="253"/>
      <c r="H79" s="256" t="s">
        <v>158</v>
      </c>
      <c r="I79" s="140">
        <v>2100</v>
      </c>
    </row>
    <row r="80" spans="1:9" s="20" customFormat="1" ht="17" customHeight="1">
      <c r="A80" s="116"/>
      <c r="B80" s="224" t="s">
        <v>55</v>
      </c>
      <c r="C80" s="213" t="str">
        <f>"# " &amp; VALUE(RIGHT(B80,2)+1)</f>
        <v># 7</v>
      </c>
      <c r="D80" s="213" t="str">
        <f>"# " &amp; VALUE(RIGHT(C80,2)+1)</f>
        <v># 8</v>
      </c>
      <c r="E80" s="213" t="str">
        <f>"# " &amp; VALUE(RIGHT(D80,2)+1)</f>
        <v># 9</v>
      </c>
      <c r="F80" s="213" t="str">
        <f>"# " &amp; VALUE(RIGHT(E80,2)+1)</f>
        <v># 10</v>
      </c>
      <c r="G80" s="257"/>
      <c r="H80" s="404" t="s">
        <v>159</v>
      </c>
      <c r="I80" s="143"/>
    </row>
    <row r="81" spans="1:14" s="20" customFormat="1" ht="17" customHeight="1">
      <c r="A81" s="144"/>
      <c r="B81" s="224"/>
      <c r="C81" s="213"/>
      <c r="D81" s="213"/>
      <c r="E81" s="213"/>
      <c r="F81" s="213"/>
      <c r="G81" s="253"/>
      <c r="H81" s="404"/>
      <c r="I81" s="145"/>
    </row>
    <row r="82" spans="1:14" ht="17" customHeight="1">
      <c r="A82" s="30">
        <v>30</v>
      </c>
      <c r="B82" s="216"/>
      <c r="C82" s="217"/>
      <c r="D82" s="217"/>
      <c r="E82" s="217"/>
      <c r="F82" s="217"/>
      <c r="G82" s="258" t="s">
        <v>151</v>
      </c>
      <c r="H82" s="259"/>
      <c r="I82" s="36">
        <v>30</v>
      </c>
    </row>
    <row r="83" spans="1:14" ht="17" customHeight="1">
      <c r="A83" s="47"/>
      <c r="B83" s="244" t="s">
        <v>56</v>
      </c>
      <c r="C83" s="247"/>
      <c r="D83" s="260">
        <v>800648425</v>
      </c>
      <c r="E83" s="252"/>
      <c r="F83" s="261"/>
      <c r="G83" s="403" t="s">
        <v>152</v>
      </c>
      <c r="H83" s="215"/>
      <c r="I83" s="42"/>
    </row>
    <row r="84" spans="1:14" ht="17" customHeight="1">
      <c r="A84" s="47"/>
      <c r="B84" s="212"/>
      <c r="C84" s="222"/>
      <c r="D84" s="262"/>
      <c r="E84" s="213"/>
      <c r="F84" s="225"/>
      <c r="G84" s="403"/>
      <c r="H84" s="263"/>
      <c r="I84" s="42"/>
    </row>
    <row r="85" spans="1:14" s="20" customFormat="1" ht="17" customHeight="1" thickBot="1">
      <c r="A85" s="113">
        <v>2200</v>
      </c>
      <c r="B85" s="401" t="s">
        <v>106</v>
      </c>
      <c r="C85" s="402"/>
      <c r="D85" s="262"/>
      <c r="E85" s="264" t="s">
        <v>132</v>
      </c>
      <c r="F85" s="225"/>
      <c r="G85" s="251"/>
      <c r="H85" s="265"/>
      <c r="I85" s="140">
        <v>2200</v>
      </c>
    </row>
    <row r="86" spans="1:14" s="20" customFormat="1" ht="17" customHeight="1">
      <c r="A86" s="144"/>
      <c r="B86" s="224" t="s">
        <v>131</v>
      </c>
      <c r="C86" s="213" t="str">
        <f>"# " &amp; VALUE(RIGHT(B86,2)+1)</f>
        <v># 25</v>
      </c>
      <c r="D86" s="262" t="s">
        <v>52</v>
      </c>
      <c r="E86" s="213" t="str">
        <f>"# " &amp; VALUE(RIGHT(D86,2)+1)</f>
        <v># 2</v>
      </c>
      <c r="F86" s="225" t="str">
        <f>"# " &amp; VALUE(RIGHT(E86,2)+1)</f>
        <v># 3</v>
      </c>
      <c r="G86" s="253"/>
      <c r="H86" s="266" t="s">
        <v>51</v>
      </c>
      <c r="I86" s="143"/>
    </row>
    <row r="87" spans="1:14" s="20" customFormat="1" ht="17" customHeight="1">
      <c r="A87" s="144"/>
      <c r="B87" s="224"/>
      <c r="C87" s="213"/>
      <c r="D87" s="262"/>
      <c r="E87" s="213"/>
      <c r="F87" s="225"/>
      <c r="G87" s="251"/>
      <c r="H87" s="267" t="s">
        <v>155</v>
      </c>
      <c r="I87" s="145"/>
    </row>
    <row r="88" spans="1:14" ht="17" customHeight="1">
      <c r="A88" s="30">
        <v>30</v>
      </c>
      <c r="B88" s="216"/>
      <c r="C88" s="217"/>
      <c r="D88" s="268"/>
      <c r="E88" s="217"/>
      <c r="F88" s="269">
        <v>2230</v>
      </c>
      <c r="G88" s="251"/>
      <c r="H88" s="270" t="s">
        <v>49</v>
      </c>
      <c r="I88" s="36">
        <v>30</v>
      </c>
    </row>
    <row r="89" spans="1:14" ht="17" customHeight="1">
      <c r="A89" s="37"/>
      <c r="B89" s="212" t="s">
        <v>75</v>
      </c>
      <c r="C89" s="214"/>
      <c r="D89" s="214"/>
      <c r="E89" s="214"/>
      <c r="F89" s="214"/>
      <c r="G89" s="253"/>
      <c r="H89" s="271" t="s">
        <v>42</v>
      </c>
      <c r="I89" s="42"/>
    </row>
    <row r="90" spans="1:14" ht="17" customHeight="1">
      <c r="A90" s="47"/>
      <c r="B90" s="272"/>
      <c r="C90" s="213"/>
      <c r="D90" s="222" t="s">
        <v>108</v>
      </c>
      <c r="E90" s="214"/>
      <c r="F90" s="214"/>
      <c r="G90" s="251"/>
      <c r="H90" s="218"/>
      <c r="I90" s="42"/>
    </row>
    <row r="91" spans="1:14" ht="17" customHeight="1">
      <c r="A91" s="47"/>
      <c r="B91" s="224" t="s">
        <v>133</v>
      </c>
      <c r="C91" s="213" t="str">
        <f>"# " &amp; VALUE(RIGHT(B91,2)+1)</f>
        <v># 11</v>
      </c>
      <c r="D91" s="213" t="str">
        <f>"# " &amp; VALUE(RIGHT(C91,2)+1)</f>
        <v># 12</v>
      </c>
      <c r="E91" s="213" t="str">
        <f>"# " &amp; VALUE(RIGHT(D91,2)+1)</f>
        <v># 13</v>
      </c>
      <c r="F91" s="213" t="str">
        <f>"# " &amp; VALUE(RIGHT(E91,2)+1)</f>
        <v># 14</v>
      </c>
      <c r="G91" s="273"/>
      <c r="H91" s="218"/>
      <c r="I91" s="42"/>
    </row>
    <row r="92" spans="1:14" ht="17" customHeight="1" thickBot="1">
      <c r="A92" s="113">
        <v>2300</v>
      </c>
      <c r="B92" s="216"/>
      <c r="C92" s="217"/>
      <c r="D92" s="274"/>
      <c r="E92" s="274"/>
      <c r="F92" s="274">
        <v>2305</v>
      </c>
      <c r="G92" s="251"/>
      <c r="H92" s="218" t="s">
        <v>156</v>
      </c>
      <c r="I92" s="140">
        <v>2300</v>
      </c>
      <c r="N92" s="151" t="s">
        <v>46</v>
      </c>
    </row>
    <row r="93" spans="1:14" s="20" customFormat="1" ht="17" customHeight="1">
      <c r="A93" s="152"/>
      <c r="B93" s="212" t="s">
        <v>37</v>
      </c>
      <c r="C93" s="203"/>
      <c r="D93" s="213"/>
      <c r="E93" s="275"/>
      <c r="F93" s="260">
        <v>800632426</v>
      </c>
      <c r="G93" s="251"/>
      <c r="H93" s="218" t="s">
        <v>43</v>
      </c>
      <c r="I93" s="143"/>
      <c r="N93" s="93" t="s">
        <v>109</v>
      </c>
    </row>
    <row r="94" spans="1:14" s="20" customFormat="1" ht="17" customHeight="1">
      <c r="A94" s="152"/>
      <c r="B94" s="224"/>
      <c r="C94" s="276" t="s">
        <v>118</v>
      </c>
      <c r="D94" s="277"/>
      <c r="E94" s="278" t="s">
        <v>168</v>
      </c>
      <c r="F94" s="276" t="s">
        <v>118</v>
      </c>
      <c r="G94" s="273"/>
      <c r="H94" s="218"/>
      <c r="I94" s="145"/>
      <c r="N94" s="32" t="s">
        <v>45</v>
      </c>
    </row>
    <row r="95" spans="1:14" s="20" customFormat="1" ht="17" customHeight="1" thickBot="1">
      <c r="A95" s="153">
        <v>2315</v>
      </c>
      <c r="B95" s="224" t="s">
        <v>134</v>
      </c>
      <c r="C95" s="213" t="str">
        <f>"# " &amp; VALUE(RIGHT(B95,4)+1)</f>
        <v># 3679</v>
      </c>
      <c r="D95" s="213" t="str">
        <f>"# " &amp; VALUE(RIGHT(C95,4)+1)</f>
        <v># 3680</v>
      </c>
      <c r="E95" s="279"/>
      <c r="F95" s="280" t="s">
        <v>135</v>
      </c>
      <c r="G95" s="281"/>
      <c r="H95" s="218"/>
      <c r="I95" s="154">
        <v>2315</v>
      </c>
    </row>
    <row r="96" spans="1:14" ht="17" customHeight="1" thickBot="1">
      <c r="A96" s="30">
        <v>30</v>
      </c>
      <c r="B96" s="282"/>
      <c r="C96" s="283"/>
      <c r="D96" s="283"/>
      <c r="E96" s="284" t="s">
        <v>169</v>
      </c>
      <c r="F96" s="283"/>
      <c r="G96" s="399" t="s">
        <v>110</v>
      </c>
      <c r="H96" s="400"/>
      <c r="I96" s="155">
        <v>30</v>
      </c>
    </row>
    <row r="97" spans="1:9" ht="17" customHeight="1">
      <c r="A97" s="37"/>
      <c r="B97" s="224"/>
      <c r="C97" s="204"/>
      <c r="D97" s="204" t="s">
        <v>119</v>
      </c>
      <c r="E97" s="107" t="s">
        <v>17</v>
      </c>
      <c r="F97" s="204"/>
      <c r="G97" s="249"/>
      <c r="H97" s="97" t="s">
        <v>20</v>
      </c>
      <c r="I97" s="42"/>
    </row>
    <row r="98" spans="1:9" ht="17" customHeight="1">
      <c r="A98" s="47"/>
      <c r="B98" s="224"/>
      <c r="C98" s="214"/>
      <c r="D98" s="214"/>
      <c r="E98" s="156" t="str">
        <f>E71</f>
        <v>港女野人奇異記 # 10</v>
      </c>
      <c r="F98" s="214"/>
      <c r="G98" s="251"/>
      <c r="H98" s="57" t="str">
        <f>H36</f>
        <v>新聞掏寶 # 227</v>
      </c>
      <c r="I98" s="42"/>
    </row>
    <row r="99" spans="1:9" ht="17" customHeight="1" thickBot="1">
      <c r="A99" s="47"/>
      <c r="B99" s="224"/>
      <c r="C99" s="214"/>
      <c r="D99" s="214"/>
      <c r="E99" s="93"/>
      <c r="F99" s="203">
        <v>2350</v>
      </c>
      <c r="G99" s="253"/>
      <c r="H99" s="57"/>
      <c r="I99" s="42"/>
    </row>
    <row r="100" spans="1:9" s="20" customFormat="1" ht="17" customHeight="1" thickBot="1">
      <c r="A100" s="11" t="s">
        <v>9</v>
      </c>
      <c r="B100" s="285"/>
      <c r="C100" s="286"/>
      <c r="D100" s="286" t="s">
        <v>120</v>
      </c>
      <c r="E100" s="32"/>
      <c r="F100" s="286"/>
      <c r="G100" s="251"/>
      <c r="H100" s="45"/>
      <c r="I100" s="46" t="s">
        <v>9</v>
      </c>
    </row>
    <row r="101" spans="1:9" ht="17" customHeight="1">
      <c r="A101" s="21"/>
      <c r="B101" s="51" t="s">
        <v>17</v>
      </c>
      <c r="C101" s="141" t="s">
        <v>17</v>
      </c>
      <c r="D101" s="141" t="s">
        <v>17</v>
      </c>
      <c r="E101" s="23" t="s">
        <v>17</v>
      </c>
      <c r="F101" s="157" t="s">
        <v>17</v>
      </c>
      <c r="G101" s="253"/>
      <c r="H101" s="97" t="s">
        <v>20</v>
      </c>
      <c r="I101" s="29"/>
    </row>
    <row r="102" spans="1:9" ht="17" customHeight="1">
      <c r="A102" s="47"/>
      <c r="B102" s="43" t="str">
        <f>$B$27</f>
        <v>新聞掏寶  # 226</v>
      </c>
      <c r="C102" s="93" t="str">
        <f>C61</f>
        <v>溜走的真味 # 2</v>
      </c>
      <c r="D102" s="23" t="str">
        <f>D61</f>
        <v>黃金盛宴 Golden Banquet (9 EPI)</v>
      </c>
      <c r="E102" s="397" t="str">
        <f>E61</f>
        <v xml:space="preserve">關注關注組 Eyes On Concern Groups </v>
      </c>
      <c r="F102" s="398"/>
      <c r="G102" s="257"/>
      <c r="H102" s="57" t="str">
        <f>H71</f>
        <v>星期日檔案 # 38</v>
      </c>
      <c r="I102" s="42"/>
    </row>
    <row r="103" spans="1:9" ht="17" customHeight="1">
      <c r="A103" s="30">
        <v>30</v>
      </c>
      <c r="B103" s="158"/>
      <c r="C103" s="159"/>
      <c r="D103" s="32" t="str">
        <f>D62</f>
        <v># 4</v>
      </c>
      <c r="E103" s="32" t="str">
        <f>E62</f>
        <v># 47</v>
      </c>
      <c r="F103" s="34" t="str">
        <f>F62</f>
        <v># 48</v>
      </c>
      <c r="G103" s="253"/>
      <c r="H103" s="57"/>
      <c r="I103" s="36">
        <v>30</v>
      </c>
    </row>
    <row r="104" spans="1:9" ht="17" customHeight="1">
      <c r="A104" s="47"/>
      <c r="B104" s="38" t="s">
        <v>17</v>
      </c>
      <c r="C104" s="74"/>
      <c r="D104" s="73"/>
      <c r="E104" s="73"/>
      <c r="F104" s="73"/>
      <c r="G104" s="258" t="s">
        <v>151</v>
      </c>
      <c r="H104" s="160" t="s">
        <v>157</v>
      </c>
      <c r="I104" s="161"/>
    </row>
    <row r="105" spans="1:9" s="20" customFormat="1" ht="17" customHeight="1" thickBot="1">
      <c r="A105" s="11" t="s">
        <v>10</v>
      </c>
      <c r="B105" s="56"/>
      <c r="C105" s="162" t="s">
        <v>170</v>
      </c>
      <c r="D105" s="163"/>
      <c r="E105" s="134" t="s">
        <v>132</v>
      </c>
      <c r="F105" s="56"/>
      <c r="G105" s="403" t="s">
        <v>152</v>
      </c>
      <c r="H105" s="35" t="s">
        <v>140</v>
      </c>
      <c r="I105" s="14" t="s">
        <v>10</v>
      </c>
    </row>
    <row r="106" spans="1:9" ht="17" customHeight="1">
      <c r="A106" s="85"/>
      <c r="B106" s="56" t="str">
        <f>B86</f>
        <v># 24</v>
      </c>
      <c r="C106" s="25" t="str">
        <f>C86</f>
        <v># 25</v>
      </c>
      <c r="D106" s="56" t="str">
        <f>D86</f>
        <v># 1</v>
      </c>
      <c r="E106" s="56" t="str">
        <f>E86</f>
        <v># 2</v>
      </c>
      <c r="F106" s="56" t="str">
        <f>F86</f>
        <v># 3</v>
      </c>
      <c r="G106" s="403"/>
      <c r="H106" s="164" t="s">
        <v>23</v>
      </c>
      <c r="I106" s="54"/>
    </row>
    <row r="107" spans="1:9" ht="17" customHeight="1">
      <c r="A107" s="77">
        <v>30</v>
      </c>
      <c r="B107" s="31"/>
      <c r="C107" s="34"/>
      <c r="D107" s="44"/>
      <c r="E107" s="44"/>
      <c r="F107" s="44"/>
      <c r="G107" s="251"/>
      <c r="H107" s="165" t="str">
        <f>H64</f>
        <v>財經透視 # 49</v>
      </c>
      <c r="I107" s="58">
        <v>30</v>
      </c>
    </row>
    <row r="108" spans="1:9" ht="17" customHeight="1">
      <c r="A108" s="79"/>
      <c r="B108" s="38" t="s">
        <v>17</v>
      </c>
      <c r="C108" s="6"/>
      <c r="D108" s="56"/>
      <c r="E108" s="56"/>
      <c r="F108" s="56"/>
      <c r="G108" s="253"/>
      <c r="H108" s="166" t="s">
        <v>23</v>
      </c>
      <c r="I108" s="60"/>
    </row>
    <row r="109" spans="1:9" s="20" customFormat="1" ht="17" customHeight="1" thickBot="1">
      <c r="A109" s="11" t="s">
        <v>11</v>
      </c>
      <c r="B109" s="43"/>
      <c r="C109" s="5"/>
      <c r="D109" s="56" t="str">
        <f>$D$79</f>
        <v>異空感應 Call Of Destiny (25 EPI)</v>
      </c>
      <c r="E109" s="56"/>
      <c r="F109" s="56"/>
      <c r="G109" s="253"/>
      <c r="H109" s="98"/>
      <c r="I109" s="46" t="s">
        <v>11</v>
      </c>
    </row>
    <row r="110" spans="1:9" ht="17" customHeight="1">
      <c r="A110" s="85"/>
      <c r="B110" s="43" t="str">
        <f>$B$80</f>
        <v># 6</v>
      </c>
      <c r="C110" s="56" t="str">
        <f>"# " &amp; VALUE(RIGHT(B110,2)+1)</f>
        <v># 7</v>
      </c>
      <c r="D110" s="56" t="str">
        <f>"# " &amp; VALUE(RIGHT(C110,2)+1)</f>
        <v># 8</v>
      </c>
      <c r="E110" s="56" t="str">
        <f>"# " &amp; VALUE(RIGHT(D110,2)+1)</f>
        <v># 9</v>
      </c>
      <c r="F110" s="56" t="str">
        <f>"# " &amp; VALUE(RIGHT(E110,2)+1)</f>
        <v># 10</v>
      </c>
      <c r="G110" s="251"/>
      <c r="H110" s="98" t="str">
        <f>H79</f>
        <v>大師兄又到聖誕感謝祭</v>
      </c>
      <c r="I110" s="54"/>
    </row>
    <row r="111" spans="1:9" ht="17" customHeight="1">
      <c r="A111" s="69">
        <v>30</v>
      </c>
      <c r="B111" s="61"/>
      <c r="C111" s="44"/>
      <c r="D111" s="44"/>
      <c r="E111" s="44"/>
      <c r="F111" s="44"/>
      <c r="G111" s="287"/>
      <c r="H111" s="78"/>
      <c r="I111" s="58">
        <v>30</v>
      </c>
    </row>
    <row r="112" spans="1:9" ht="17" customHeight="1">
      <c r="A112" s="79"/>
      <c r="B112" s="167" t="s">
        <v>17</v>
      </c>
      <c r="C112" s="39"/>
      <c r="D112" s="39" t="str">
        <f>$E$75</f>
        <v xml:space="preserve">愛．回家之開心速遞  Lo And Behold </v>
      </c>
      <c r="E112" s="39"/>
      <c r="F112" s="39"/>
      <c r="G112" s="168" t="s">
        <v>157</v>
      </c>
      <c r="H112" s="98"/>
      <c r="I112" s="60"/>
    </row>
    <row r="113" spans="1:9" s="20" customFormat="1" ht="17" customHeight="1" thickBot="1">
      <c r="A113" s="11" t="s">
        <v>12</v>
      </c>
      <c r="B113" s="43" t="str">
        <f>B76</f>
        <v># 2437</v>
      </c>
      <c r="C113" s="56" t="str">
        <f t="shared" ref="C113:D113" si="19">C76</f>
        <v># 2438</v>
      </c>
      <c r="D113" s="44" t="str">
        <f t="shared" si="19"/>
        <v># 2439</v>
      </c>
      <c r="E113" s="56" t="str">
        <f t="shared" ref="E113:F113" si="20">E76</f>
        <v># 2440</v>
      </c>
      <c r="F113" s="56" t="str">
        <f t="shared" si="20"/>
        <v># 2441</v>
      </c>
      <c r="G113" s="32" t="s">
        <v>139</v>
      </c>
      <c r="H113" s="169"/>
      <c r="I113" s="46" t="s">
        <v>12</v>
      </c>
    </row>
    <row r="114" spans="1:9" ht="17" customHeight="1">
      <c r="A114" s="85"/>
      <c r="B114" s="167" t="s">
        <v>17</v>
      </c>
      <c r="C114" s="73"/>
      <c r="D114" s="56" t="s">
        <v>102</v>
      </c>
      <c r="E114" s="39"/>
      <c r="F114" s="39"/>
      <c r="G114" s="142" t="s">
        <v>23</v>
      </c>
      <c r="H114" s="166"/>
      <c r="I114" s="54"/>
    </row>
    <row r="115" spans="1:9" ht="17" customHeight="1">
      <c r="A115" s="77">
        <v>30</v>
      </c>
      <c r="B115" s="31" t="str">
        <f>B74</f>
        <v># 329</v>
      </c>
      <c r="C115" s="44" t="str">
        <f t="shared" ref="C115:F115" si="21">C74</f>
        <v># 330</v>
      </c>
      <c r="D115" s="44" t="str">
        <f t="shared" ref="D115" si="22">D74</f>
        <v># 331</v>
      </c>
      <c r="E115" s="44" t="str">
        <f t="shared" si="21"/>
        <v># 332</v>
      </c>
      <c r="F115" s="44" t="str">
        <f t="shared" si="21"/>
        <v># 333</v>
      </c>
      <c r="G115" s="32" t="str">
        <f>G39</f>
        <v>思家大戰 # 53</v>
      </c>
      <c r="H115" s="45" t="str">
        <f>H74</f>
        <v># 335</v>
      </c>
      <c r="I115" s="58">
        <v>30</v>
      </c>
    </row>
    <row r="116" spans="1:9" ht="17" customHeight="1">
      <c r="A116" s="69"/>
      <c r="B116" s="170" t="s">
        <v>17</v>
      </c>
      <c r="C116" s="73" t="s">
        <v>17</v>
      </c>
      <c r="D116" s="107" t="s">
        <v>17</v>
      </c>
      <c r="E116" s="75" t="s">
        <v>17</v>
      </c>
      <c r="F116" s="75" t="s">
        <v>17</v>
      </c>
      <c r="G116" s="100" t="s">
        <v>163</v>
      </c>
      <c r="H116" s="76" t="s">
        <v>103</v>
      </c>
      <c r="I116" s="71"/>
    </row>
    <row r="117" spans="1:9" s="20" customFormat="1" ht="17" customHeight="1" thickBot="1">
      <c r="A117" s="11" t="s">
        <v>15</v>
      </c>
      <c r="B117" s="84" t="str">
        <f>B71</f>
        <v>玲玲友情報 # 41</v>
      </c>
      <c r="C117" s="56" t="str">
        <f>$C$71</f>
        <v>港女野人奇異記 # 9</v>
      </c>
      <c r="D117" s="32" t="str">
        <f>D71</f>
        <v>玲玲友情報 # 42</v>
      </c>
      <c r="E117" s="32" t="str">
        <f>$E$71</f>
        <v>港女野人奇異記 # 10</v>
      </c>
      <c r="F117" s="33" t="str">
        <f>F71</f>
        <v>最強生命線 # 374</v>
      </c>
      <c r="G117" s="32" t="s">
        <v>162</v>
      </c>
      <c r="H117" s="171" t="str">
        <f>H76</f>
        <v># 2442</v>
      </c>
      <c r="I117" s="46" t="s">
        <v>15</v>
      </c>
    </row>
    <row r="118" spans="1:9" ht="17" customHeight="1">
      <c r="A118" s="85"/>
      <c r="B118" s="38" t="s">
        <v>17</v>
      </c>
      <c r="C118" s="39"/>
      <c r="D118" s="56"/>
      <c r="E118" s="56"/>
      <c r="F118" s="40"/>
      <c r="G118" s="172" t="s">
        <v>102</v>
      </c>
      <c r="H118" s="97" t="s">
        <v>20</v>
      </c>
      <c r="I118" s="54"/>
    </row>
    <row r="119" spans="1:9" ht="17" customHeight="1">
      <c r="A119" s="77">
        <v>30</v>
      </c>
      <c r="B119" s="173"/>
      <c r="C119" s="56"/>
      <c r="D119" s="56" t="str">
        <f>D64</f>
        <v>燕雲台 The Legend of Xiao Chuo (48 EPI)</v>
      </c>
      <c r="E119" s="56"/>
      <c r="F119" s="56"/>
      <c r="G119" s="32" t="s">
        <v>166</v>
      </c>
      <c r="H119" s="174" t="str">
        <f>H87</f>
        <v>無窮之路IV - 一帶一路 #10</v>
      </c>
      <c r="I119" s="58">
        <v>30</v>
      </c>
    </row>
    <row r="120" spans="1:9" ht="17" customHeight="1">
      <c r="A120" s="69"/>
      <c r="B120" s="43" t="str">
        <f>B65</f>
        <v># 31</v>
      </c>
      <c r="C120" s="56" t="str">
        <f>C65</f>
        <v># 32</v>
      </c>
      <c r="D120" s="56" t="str">
        <f>D65</f>
        <v># 33</v>
      </c>
      <c r="E120" s="56" t="str">
        <f>E65</f>
        <v># 34</v>
      </c>
      <c r="F120" s="56" t="str">
        <f>F65</f>
        <v># 35</v>
      </c>
      <c r="G120" s="365" t="s">
        <v>272</v>
      </c>
      <c r="H120" s="97" t="s">
        <v>20</v>
      </c>
      <c r="I120" s="60"/>
    </row>
    <row r="121" spans="1:9" s="20" customFormat="1" ht="17" customHeight="1" thickBot="1">
      <c r="A121" s="11" t="s">
        <v>13</v>
      </c>
      <c r="B121" s="61"/>
      <c r="C121" s="44"/>
      <c r="D121" s="44"/>
      <c r="E121" s="44"/>
      <c r="F121" s="44"/>
      <c r="G121" s="366" t="s">
        <v>273</v>
      </c>
      <c r="H121" s="57" t="str">
        <f>H92</f>
        <v>J Music #65</v>
      </c>
      <c r="I121" s="46" t="s">
        <v>13</v>
      </c>
    </row>
    <row r="122" spans="1:9" ht="17" customHeight="1">
      <c r="A122" s="47"/>
      <c r="B122" s="131" t="s">
        <v>17</v>
      </c>
      <c r="C122" s="52"/>
      <c r="D122" s="6"/>
      <c r="E122" s="6"/>
      <c r="F122" s="6"/>
      <c r="G122" s="142" t="s">
        <v>23</v>
      </c>
      <c r="H122" s="175" t="s">
        <v>20</v>
      </c>
      <c r="I122" s="42"/>
    </row>
    <row r="123" spans="1:9" ht="17" customHeight="1">
      <c r="A123" s="77" t="s">
        <v>2</v>
      </c>
      <c r="B123" s="176"/>
      <c r="C123" s="5"/>
      <c r="D123" s="56" t="str">
        <f>D43</f>
        <v>流行都市  Big City Shop 2024</v>
      </c>
      <c r="E123" s="6"/>
      <c r="F123" s="56"/>
      <c r="G123" s="93" t="str">
        <f>G71</f>
        <v>新聞透視 # 48</v>
      </c>
      <c r="H123" s="106" t="str">
        <f>H41</f>
        <v>我們的主題曲 # 1</v>
      </c>
      <c r="I123" s="58" t="s">
        <v>2</v>
      </c>
    </row>
    <row r="124" spans="1:9" ht="17" customHeight="1">
      <c r="A124" s="69"/>
      <c r="B124" s="43" t="str">
        <f>B44</f>
        <v># 1601</v>
      </c>
      <c r="C124" s="56" t="str">
        <f>C44</f>
        <v># 1602</v>
      </c>
      <c r="D124" s="56" t="str">
        <f>D44</f>
        <v># 1603</v>
      </c>
      <c r="E124" s="56" t="str">
        <f>E44</f>
        <v># 1604</v>
      </c>
      <c r="F124" s="56" t="str">
        <f>F44</f>
        <v># 1605</v>
      </c>
      <c r="G124" s="142" t="s">
        <v>23</v>
      </c>
      <c r="H124" s="57"/>
      <c r="I124" s="71"/>
    </row>
    <row r="125" spans="1:9" ht="17" customHeight="1" thickBot="1">
      <c r="A125" s="177" t="s">
        <v>14</v>
      </c>
      <c r="B125" s="178"/>
      <c r="C125" s="179"/>
      <c r="D125" s="179"/>
      <c r="E125" s="179"/>
      <c r="F125" s="180"/>
      <c r="G125" s="181" t="str">
        <f>G43</f>
        <v>周六聊Teen谷 # 48</v>
      </c>
      <c r="H125" s="182"/>
      <c r="I125" s="183" t="s">
        <v>14</v>
      </c>
    </row>
    <row r="126" spans="1:9" ht="17" customHeight="1" thickTop="1">
      <c r="A126" s="184"/>
      <c r="B126" s="5"/>
      <c r="C126" s="6"/>
      <c r="D126" s="6"/>
      <c r="E126" s="6"/>
      <c r="F126" s="6"/>
      <c r="G126" s="6"/>
      <c r="H126" s="391">
        <f ca="1">TODAY()</f>
        <v>45625</v>
      </c>
      <c r="I126" s="392"/>
    </row>
    <row r="127" spans="1:9" ht="17" customHeight="1"/>
    <row r="128" spans="1:9" ht="17" customHeight="1"/>
    <row r="129" ht="17" customHeight="1"/>
  </sheetData>
  <mergeCells count="21">
    <mergeCell ref="E61:F61"/>
    <mergeCell ref="C1:G1"/>
    <mergeCell ref="H2:I2"/>
    <mergeCell ref="B11:F11"/>
    <mergeCell ref="G11:H11"/>
    <mergeCell ref="D6:E6"/>
    <mergeCell ref="G26:H26"/>
    <mergeCell ref="G27:H27"/>
    <mergeCell ref="C56:D56"/>
    <mergeCell ref="E58:F58"/>
    <mergeCell ref="C48:D48"/>
    <mergeCell ref="E48:F48"/>
    <mergeCell ref="H126:I126"/>
    <mergeCell ref="B68:F68"/>
    <mergeCell ref="G68:H68"/>
    <mergeCell ref="E102:F102"/>
    <mergeCell ref="G96:H96"/>
    <mergeCell ref="B85:C85"/>
    <mergeCell ref="G83:G84"/>
    <mergeCell ref="G105:G106"/>
    <mergeCell ref="H80:H81"/>
  </mergeCells>
  <phoneticPr fontId="0" type="noConversion"/>
  <printOptions horizontalCentered="1"/>
  <pageMargins left="0" right="0" top="0.27559055118110237" bottom="0" header="0.11811023622047245" footer="0"/>
  <pageSetup paperSize="9" scale="40" orientation="portrait" r:id="rId1"/>
  <headerFooter alignWithMargins="0"/>
  <rowBreaks count="1" manualBreakCount="1">
    <brk id="12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D72C5-B5AA-4004-9019-47E2E48AE94F}">
  <dimension ref="A1:N129"/>
  <sheetViews>
    <sheetView zoomScale="70" zoomScaleNormal="70" workbookViewId="0">
      <pane ySplit="4" topLeftCell="A59" activePane="bottomLeft" state="frozen"/>
      <selection pane="bottomLeft" activeCell="F72" sqref="F72"/>
    </sheetView>
  </sheetViews>
  <sheetFormatPr defaultColWidth="9.453125" defaultRowHeight="15.5"/>
  <cols>
    <col min="1" max="1" width="7.6328125" style="185" customWidth="1"/>
    <col min="2" max="8" width="32.6328125" style="4" customWidth="1"/>
    <col min="9" max="9" width="7.6328125" style="186" customWidth="1"/>
    <col min="10" max="16384" width="9.453125" style="4"/>
  </cols>
  <sheetData>
    <row r="1" spans="1:9" ht="36" customHeight="1">
      <c r="A1" s="191"/>
      <c r="B1" s="3"/>
      <c r="C1" s="407" t="s">
        <v>173</v>
      </c>
      <c r="D1" s="407"/>
      <c r="E1" s="407"/>
      <c r="F1" s="407"/>
      <c r="G1" s="407"/>
      <c r="H1" s="3"/>
      <c r="I1" s="3"/>
    </row>
    <row r="2" spans="1:9" ht="17" customHeight="1" thickBot="1">
      <c r="A2" s="192" t="s">
        <v>174</v>
      </c>
      <c r="B2" s="6"/>
      <c r="C2" s="6"/>
      <c r="D2" s="1" t="s">
        <v>18</v>
      </c>
      <c r="E2" s="1"/>
      <c r="F2" s="7"/>
      <c r="G2" s="7"/>
      <c r="H2" s="408" t="s">
        <v>175</v>
      </c>
      <c r="I2" s="408"/>
    </row>
    <row r="3" spans="1:9" ht="17" customHeight="1" thickTop="1">
      <c r="A3" s="8" t="s">
        <v>19</v>
      </c>
      <c r="B3" s="9" t="s">
        <v>76</v>
      </c>
      <c r="C3" s="9" t="s">
        <v>77</v>
      </c>
      <c r="D3" s="9" t="s">
        <v>78</v>
      </c>
      <c r="E3" s="9" t="s">
        <v>176</v>
      </c>
      <c r="F3" s="9" t="s">
        <v>80</v>
      </c>
      <c r="G3" s="9" t="s">
        <v>81</v>
      </c>
      <c r="H3" s="9" t="s">
        <v>82</v>
      </c>
      <c r="I3" s="10" t="s">
        <v>19</v>
      </c>
    </row>
    <row r="4" spans="1:9" ht="17" customHeight="1" thickBot="1">
      <c r="A4" s="11"/>
      <c r="B4" s="12">
        <v>45635</v>
      </c>
      <c r="C4" s="12">
        <f t="shared" ref="C4:H4" si="0">SUM(B4+1)</f>
        <v>45636</v>
      </c>
      <c r="D4" s="13">
        <f t="shared" si="0"/>
        <v>45637</v>
      </c>
      <c r="E4" s="13">
        <f t="shared" si="0"/>
        <v>45638</v>
      </c>
      <c r="F4" s="13">
        <f t="shared" si="0"/>
        <v>45639</v>
      </c>
      <c r="G4" s="13">
        <f t="shared" si="0"/>
        <v>45640</v>
      </c>
      <c r="H4" s="13">
        <f t="shared" si="0"/>
        <v>45641</v>
      </c>
      <c r="I4" s="14"/>
    </row>
    <row r="5" spans="1:9" s="20" customFormat="1" ht="17" customHeight="1" thickBot="1">
      <c r="A5" s="15" t="s">
        <v>14</v>
      </c>
      <c r="B5" s="16"/>
      <c r="C5" s="17"/>
      <c r="D5" s="17"/>
      <c r="E5" s="17"/>
      <c r="F5" s="17"/>
      <c r="G5" s="17"/>
      <c r="H5" s="18"/>
      <c r="I5" s="19" t="s">
        <v>14</v>
      </c>
    </row>
    <row r="6" spans="1:9" ht="17" customHeight="1">
      <c r="A6" s="21"/>
      <c r="B6" s="22" t="s">
        <v>17</v>
      </c>
      <c r="C6" s="23" t="s">
        <v>17</v>
      </c>
      <c r="D6" s="26" t="s">
        <v>177</v>
      </c>
      <c r="E6" s="295" t="s">
        <v>178</v>
      </c>
      <c r="F6" s="26" t="str">
        <f>E56</f>
        <v>非洲潮什麼 Hipster Tour - Africa (10 EPI)</v>
      </c>
      <c r="G6" s="27" t="str">
        <f>F56</f>
        <v>齊癲大聖福祿壽 The Heavenly Party (5 EPI)</v>
      </c>
      <c r="H6" s="28" t="s">
        <v>17</v>
      </c>
      <c r="I6" s="29"/>
    </row>
    <row r="7" spans="1:9" ht="17" customHeight="1">
      <c r="A7" s="30">
        <v>30</v>
      </c>
      <c r="B7" s="31" t="str">
        <f>LEFT($H$64,5) &amp; " # " &amp; VALUE(RIGHT($H$64,2)-1)</f>
        <v>財經透視  # 49</v>
      </c>
      <c r="C7" s="32" t="str">
        <f>B27</f>
        <v>新聞掏寶  # 227</v>
      </c>
      <c r="D7" s="33" t="str">
        <f>C57</f>
        <v># 15</v>
      </c>
      <c r="E7" s="32" t="s">
        <v>52</v>
      </c>
      <c r="F7" s="33" t="str">
        <f>E57</f>
        <v># 4</v>
      </c>
      <c r="G7" s="32" t="str">
        <f>F57</f>
        <v># 3</v>
      </c>
      <c r="H7" s="35" t="str">
        <f>D71</f>
        <v>玲玲友情報 # 44</v>
      </c>
      <c r="I7" s="36">
        <v>30</v>
      </c>
    </row>
    <row r="8" spans="1:9" ht="17" customHeight="1">
      <c r="A8" s="37"/>
      <c r="B8" s="38" t="s">
        <v>17</v>
      </c>
      <c r="C8" s="39"/>
      <c r="D8" s="39"/>
      <c r="E8" s="40" t="str">
        <f>$E$73</f>
        <v>東張西望  Scoop 2024</v>
      </c>
      <c r="F8" s="39"/>
      <c r="G8" s="39" t="s">
        <v>117</v>
      </c>
      <c r="H8" s="41"/>
      <c r="I8" s="42"/>
    </row>
    <row r="9" spans="1:9" s="20" customFormat="1" ht="17" customHeight="1" thickBot="1">
      <c r="A9" s="11" t="s">
        <v>0</v>
      </c>
      <c r="B9" s="196" t="s">
        <v>179</v>
      </c>
      <c r="C9" s="44" t="str">
        <f t="shared" ref="C9:H9" si="1">"# " &amp; VALUE(RIGHT(B9,4)+1)</f>
        <v># 336</v>
      </c>
      <c r="D9" s="44" t="str">
        <f t="shared" si="1"/>
        <v># 337</v>
      </c>
      <c r="E9" s="44" t="str">
        <f t="shared" si="1"/>
        <v># 338</v>
      </c>
      <c r="F9" s="44" t="str">
        <f t="shared" si="1"/>
        <v># 339</v>
      </c>
      <c r="G9" s="44" t="str">
        <f t="shared" si="1"/>
        <v># 340</v>
      </c>
      <c r="H9" s="45" t="str">
        <f t="shared" si="1"/>
        <v># 341</v>
      </c>
      <c r="I9" s="46" t="s">
        <v>0</v>
      </c>
    </row>
    <row r="10" spans="1:9" ht="17" customHeight="1">
      <c r="A10" s="47"/>
      <c r="B10" s="198"/>
      <c r="C10" s="199"/>
      <c r="D10" s="199"/>
      <c r="E10" s="199"/>
      <c r="F10" s="200"/>
      <c r="G10" s="198"/>
      <c r="H10" s="201"/>
      <c r="I10" s="29"/>
    </row>
    <row r="11" spans="1:9" ht="17" customHeight="1">
      <c r="A11" s="30">
        <v>30</v>
      </c>
      <c r="B11" s="409" t="s">
        <v>180</v>
      </c>
      <c r="C11" s="394"/>
      <c r="D11" s="394"/>
      <c r="E11" s="394"/>
      <c r="F11" s="395"/>
      <c r="G11" s="409" t="s">
        <v>85</v>
      </c>
      <c r="H11" s="410"/>
      <c r="I11" s="36">
        <v>30</v>
      </c>
    </row>
    <row r="12" spans="1:9" ht="17" customHeight="1">
      <c r="A12" s="48"/>
      <c r="B12" s="202"/>
      <c r="C12" s="203"/>
      <c r="D12" s="204"/>
      <c r="E12" s="203"/>
      <c r="F12" s="205"/>
      <c r="G12" s="202"/>
      <c r="H12" s="206"/>
      <c r="I12" s="42"/>
    </row>
    <row r="13" spans="1:9" s="20" customFormat="1" ht="17" customHeight="1" thickBot="1">
      <c r="A13" s="49" t="s">
        <v>1</v>
      </c>
      <c r="B13" s="207"/>
      <c r="C13" s="208"/>
      <c r="D13" s="208"/>
      <c r="E13" s="208"/>
      <c r="F13" s="209"/>
      <c r="G13" s="210"/>
      <c r="H13" s="211"/>
      <c r="I13" s="46" t="s">
        <v>1</v>
      </c>
    </row>
    <row r="14" spans="1:9" ht="17" customHeight="1">
      <c r="A14" s="50"/>
      <c r="B14" s="51">
        <v>800289232</v>
      </c>
      <c r="C14" s="52"/>
      <c r="D14" s="52"/>
      <c r="E14" s="52"/>
      <c r="F14" s="52"/>
      <c r="G14" s="52"/>
      <c r="H14" s="53"/>
      <c r="I14" s="54"/>
    </row>
    <row r="15" spans="1:9" ht="17" customHeight="1">
      <c r="A15" s="55" t="s">
        <v>2</v>
      </c>
      <c r="B15" s="196"/>
      <c r="C15" s="195"/>
      <c r="D15" s="195"/>
      <c r="E15" s="195" t="s">
        <v>181</v>
      </c>
      <c r="F15" s="195"/>
      <c r="G15" s="195"/>
      <c r="H15" s="193"/>
      <c r="I15" s="58" t="s">
        <v>2</v>
      </c>
    </row>
    <row r="16" spans="1:9" ht="17" customHeight="1">
      <c r="A16" s="59"/>
      <c r="B16" s="196" t="s">
        <v>182</v>
      </c>
      <c r="C16" s="195" t="str">
        <f t="shared" ref="C16:H16" si="2">"# " &amp; VALUE(RIGHT(B16,2)+1)</f>
        <v># 15</v>
      </c>
      <c r="D16" s="195" t="str">
        <f t="shared" si="2"/>
        <v># 16</v>
      </c>
      <c r="E16" s="195" t="str">
        <f t="shared" si="2"/>
        <v># 17</v>
      </c>
      <c r="F16" s="195" t="str">
        <f t="shared" si="2"/>
        <v># 18</v>
      </c>
      <c r="G16" s="195" t="str">
        <f t="shared" si="2"/>
        <v># 19</v>
      </c>
      <c r="H16" s="193" t="str">
        <f t="shared" si="2"/>
        <v># 20</v>
      </c>
      <c r="I16" s="60"/>
    </row>
    <row r="17" spans="1:9" s="20" customFormat="1" ht="17" customHeight="1" thickBot="1">
      <c r="A17" s="49" t="s">
        <v>3</v>
      </c>
      <c r="B17" s="61" t="s">
        <v>26</v>
      </c>
      <c r="C17" s="62"/>
      <c r="D17" s="62"/>
      <c r="E17" s="62"/>
      <c r="F17" s="62"/>
      <c r="G17" s="62"/>
      <c r="H17" s="63"/>
      <c r="I17" s="46" t="s">
        <v>16</v>
      </c>
    </row>
    <row r="18" spans="1:9" s="20" customFormat="1" ht="17" customHeight="1">
      <c r="A18" s="64"/>
      <c r="B18" s="38" t="s">
        <v>38</v>
      </c>
      <c r="C18" s="6"/>
      <c r="D18" s="40" t="s">
        <v>183</v>
      </c>
      <c r="E18" s="39"/>
      <c r="F18" s="6"/>
      <c r="G18" s="6"/>
      <c r="H18" s="65"/>
      <c r="I18" s="66"/>
    </row>
    <row r="19" spans="1:9" s="20" customFormat="1" ht="17" customHeight="1">
      <c r="A19" s="49"/>
      <c r="B19" s="31" t="s">
        <v>184</v>
      </c>
      <c r="C19" s="44" t="str">
        <f t="shared" ref="C19:H19" si="3">"# " &amp; VALUE(RIGHT(B19,3)+1)</f>
        <v># 265</v>
      </c>
      <c r="D19" s="44" t="str">
        <f t="shared" si="3"/>
        <v># 266</v>
      </c>
      <c r="E19" s="44" t="str">
        <f t="shared" si="3"/>
        <v># 267</v>
      </c>
      <c r="F19" s="44" t="str">
        <f t="shared" si="3"/>
        <v># 268</v>
      </c>
      <c r="G19" s="44" t="str">
        <f t="shared" si="3"/>
        <v># 269</v>
      </c>
      <c r="H19" s="45" t="str">
        <f t="shared" si="3"/>
        <v># 270</v>
      </c>
      <c r="I19" s="66" t="s">
        <v>44</v>
      </c>
    </row>
    <row r="20" spans="1:9" s="20" customFormat="1" ht="17" customHeight="1">
      <c r="A20" s="49"/>
      <c r="B20" s="38" t="s">
        <v>17</v>
      </c>
      <c r="C20" s="39"/>
      <c r="D20" s="39"/>
      <c r="E20" s="39" t="s">
        <v>88</v>
      </c>
      <c r="F20" s="39"/>
      <c r="G20" s="39"/>
      <c r="H20" s="28" t="s">
        <v>17</v>
      </c>
      <c r="I20" s="66"/>
    </row>
    <row r="21" spans="1:9" ht="17" customHeight="1">
      <c r="A21" s="67" t="s">
        <v>2</v>
      </c>
      <c r="B21" s="31" t="s">
        <v>185</v>
      </c>
      <c r="C21" s="44" t="str">
        <f t="shared" ref="C21:G21" si="4">B76</f>
        <v># 2443</v>
      </c>
      <c r="D21" s="44" t="str">
        <f t="shared" si="4"/>
        <v># 2444</v>
      </c>
      <c r="E21" s="44" t="str">
        <f t="shared" si="4"/>
        <v># 2445</v>
      </c>
      <c r="F21" s="44" t="str">
        <f t="shared" si="4"/>
        <v># 2446</v>
      </c>
      <c r="G21" s="44" t="str">
        <f t="shared" si="4"/>
        <v># 2447</v>
      </c>
      <c r="H21" s="68" t="s">
        <v>186</v>
      </c>
      <c r="I21" s="58" t="s">
        <v>2</v>
      </c>
    </row>
    <row r="22" spans="1:9" ht="17" customHeight="1">
      <c r="A22" s="69"/>
      <c r="B22" s="212" t="s">
        <v>39</v>
      </c>
      <c r="C22" s="213"/>
      <c r="D22" s="213"/>
      <c r="E22" s="213" t="s">
        <v>40</v>
      </c>
      <c r="F22" s="213"/>
      <c r="G22" s="214"/>
      <c r="H22" s="215"/>
      <c r="I22" s="71"/>
    </row>
    <row r="23" spans="1:9" s="20" customFormat="1" ht="17" customHeight="1" thickBot="1">
      <c r="A23" s="11" t="s">
        <v>4</v>
      </c>
      <c r="B23" s="216" t="s">
        <v>187</v>
      </c>
      <c r="C23" s="213" t="str">
        <f t="shared" ref="C23:H23" si="5">"# " &amp; VALUE(RIGHT(B23,4)+1)</f>
        <v># 1182</v>
      </c>
      <c r="D23" s="217" t="str">
        <f t="shared" si="5"/>
        <v># 1183</v>
      </c>
      <c r="E23" s="217" t="str">
        <f t="shared" si="5"/>
        <v># 1184</v>
      </c>
      <c r="F23" s="213" t="str">
        <f t="shared" si="5"/>
        <v># 1185</v>
      </c>
      <c r="G23" s="213" t="str">
        <f t="shared" si="5"/>
        <v># 1186</v>
      </c>
      <c r="H23" s="218" t="str">
        <f t="shared" si="5"/>
        <v># 1187</v>
      </c>
      <c r="I23" s="46" t="s">
        <v>4</v>
      </c>
    </row>
    <row r="24" spans="1:9" ht="17" customHeight="1">
      <c r="A24" s="21"/>
      <c r="B24" s="296" t="s">
        <v>188</v>
      </c>
      <c r="C24" s="75"/>
      <c r="D24" s="39" t="str">
        <f>D90</f>
        <v>一個香港‧十種玩法 過節篇 10 Festive Ways to Enjoy Hong Kong (10 EPI)</v>
      </c>
      <c r="E24" s="39"/>
      <c r="F24" s="74"/>
      <c r="G24" s="75">
        <v>800402770</v>
      </c>
      <c r="H24" s="76"/>
      <c r="I24" s="29"/>
    </row>
    <row r="25" spans="1:9" ht="17" customHeight="1">
      <c r="A25" s="77" t="s">
        <v>2</v>
      </c>
      <c r="B25" s="31" t="s">
        <v>182</v>
      </c>
      <c r="C25" s="33" t="str">
        <f>B91</f>
        <v># 1</v>
      </c>
      <c r="D25" s="44" t="str">
        <f>"# " &amp; VALUE(RIGHT(C25,2)+1)</f>
        <v># 2</v>
      </c>
      <c r="E25" s="44" t="str">
        <f>"# " &amp; VALUE(RIGHT(D25,2)+1)</f>
        <v># 3</v>
      </c>
      <c r="F25" s="34" t="str">
        <f>"# " &amp; VALUE(RIGHT(E25,2)+1)</f>
        <v># 4</v>
      </c>
      <c r="G25" s="189"/>
      <c r="H25" s="78"/>
      <c r="I25" s="58" t="s">
        <v>2</v>
      </c>
    </row>
    <row r="26" spans="1:9" ht="17" customHeight="1">
      <c r="A26" s="79"/>
      <c r="B26" s="80" t="s">
        <v>17</v>
      </c>
      <c r="C26" s="52" t="s">
        <v>17</v>
      </c>
      <c r="D26" s="81" t="s">
        <v>17</v>
      </c>
      <c r="E26" s="81" t="s">
        <v>17</v>
      </c>
      <c r="F26" s="81" t="s">
        <v>17</v>
      </c>
      <c r="G26" s="397" t="s">
        <v>89</v>
      </c>
      <c r="H26" s="412"/>
      <c r="I26" s="71"/>
    </row>
    <row r="27" spans="1:9" ht="17" customHeight="1" thickBot="1">
      <c r="A27" s="82"/>
      <c r="B27" s="83" t="str">
        <f>LEFT($H$36,5) &amp; " # " &amp; VALUE(RIGHT($H$36,3)-1)</f>
        <v>新聞掏寶  # 227</v>
      </c>
      <c r="C27" s="190" t="str">
        <f>B71</f>
        <v>玲玲友情報 # 43</v>
      </c>
      <c r="D27" s="189" t="str">
        <f>C71</f>
        <v>港女野人奇異記 # 11</v>
      </c>
      <c r="E27" s="189" t="str">
        <f>D71</f>
        <v>玲玲友情報 # 44</v>
      </c>
      <c r="F27" s="189" t="str">
        <f>E71</f>
        <v>港女野人奇異記 # 12</v>
      </c>
      <c r="G27" s="413" t="s">
        <v>57</v>
      </c>
      <c r="H27" s="414"/>
      <c r="I27" s="71"/>
    </row>
    <row r="28" spans="1:9" s="20" customFormat="1" ht="17" customHeight="1" thickBot="1">
      <c r="A28" s="11" t="s">
        <v>5</v>
      </c>
      <c r="B28" s="84"/>
      <c r="C28" s="190"/>
      <c r="D28" s="33"/>
      <c r="E28" s="33"/>
      <c r="F28" s="33"/>
      <c r="G28" s="189" t="s">
        <v>189</v>
      </c>
      <c r="H28" s="193" t="s">
        <v>190</v>
      </c>
      <c r="I28" s="66" t="s">
        <v>5</v>
      </c>
    </row>
    <row r="29" spans="1:9" ht="17" customHeight="1">
      <c r="A29" s="85"/>
      <c r="B29" s="80" t="s">
        <v>17</v>
      </c>
      <c r="C29" s="40"/>
      <c r="D29" s="40"/>
      <c r="E29" s="40"/>
      <c r="F29" s="86"/>
      <c r="G29" s="26"/>
      <c r="H29" s="53"/>
      <c r="I29" s="54"/>
    </row>
    <row r="30" spans="1:9" ht="17" customHeight="1">
      <c r="A30" s="77" t="s">
        <v>2</v>
      </c>
      <c r="B30" s="195"/>
      <c r="C30" s="195"/>
      <c r="D30" s="195" t="str">
        <f>D79</f>
        <v>異空感應 Call Of Destiny (25 EPI)</v>
      </c>
      <c r="E30" s="195"/>
      <c r="F30" s="190"/>
      <c r="G30" s="189"/>
      <c r="H30" s="193"/>
      <c r="I30" s="58" t="s">
        <v>2</v>
      </c>
    </row>
    <row r="31" spans="1:9" ht="17" customHeight="1">
      <c r="A31" s="69"/>
      <c r="B31" s="195" t="str">
        <f>"# " &amp; VALUE(RIGHT(B80,2)-1)</f>
        <v># 10</v>
      </c>
      <c r="C31" s="195" t="str">
        <f>"# " &amp; VALUE(RIGHT(C80,2)-1)</f>
        <v># 11</v>
      </c>
      <c r="D31" s="195" t="str">
        <f>"# " &amp; VALUE(RIGHT(D80,2)-1)</f>
        <v># 12</v>
      </c>
      <c r="E31" s="195" t="str">
        <f>"# " &amp; VALUE(RIGHT(E80,2)-1)</f>
        <v># 13</v>
      </c>
      <c r="F31" s="190" t="str">
        <f>E80</f>
        <v># 14</v>
      </c>
      <c r="G31" s="189"/>
      <c r="H31" s="193"/>
      <c r="I31" s="71"/>
    </row>
    <row r="32" spans="1:9" s="20" customFormat="1" ht="17" customHeight="1" thickBot="1">
      <c r="A32" s="11" t="s">
        <v>6</v>
      </c>
      <c r="B32" s="44"/>
      <c r="C32" s="44"/>
      <c r="D32" s="44"/>
      <c r="E32" s="44"/>
      <c r="F32" s="34"/>
      <c r="G32" s="87" t="s">
        <v>26</v>
      </c>
      <c r="H32" s="63"/>
      <c r="I32" s="46" t="s">
        <v>6</v>
      </c>
    </row>
    <row r="33" spans="1:9" ht="17" customHeight="1">
      <c r="A33" s="85"/>
      <c r="B33" s="6"/>
      <c r="C33" s="6"/>
      <c r="D33" s="6"/>
      <c r="E33" s="195" t="str">
        <f>$E$73</f>
        <v>東張西望  Scoop 2024</v>
      </c>
      <c r="F33" s="6"/>
      <c r="G33" s="6"/>
      <c r="H33" s="70"/>
      <c r="I33" s="71"/>
    </row>
    <row r="34" spans="1:9" ht="17" customHeight="1">
      <c r="A34" s="77" t="s">
        <v>2</v>
      </c>
      <c r="B34" s="44" t="str">
        <f t="shared" ref="B34:H34" si="6">B9</f>
        <v># 335</v>
      </c>
      <c r="C34" s="44" t="str">
        <f t="shared" si="6"/>
        <v># 336</v>
      </c>
      <c r="D34" s="44" t="str">
        <f t="shared" si="6"/>
        <v># 337</v>
      </c>
      <c r="E34" s="44" t="str">
        <f t="shared" si="6"/>
        <v># 338</v>
      </c>
      <c r="F34" s="44" t="str">
        <f t="shared" si="6"/>
        <v># 339</v>
      </c>
      <c r="G34" s="195" t="str">
        <f t="shared" si="6"/>
        <v># 340</v>
      </c>
      <c r="H34" s="45" t="str">
        <f t="shared" si="6"/>
        <v># 341</v>
      </c>
      <c r="I34" s="58" t="s">
        <v>2</v>
      </c>
    </row>
    <row r="35" spans="1:9" ht="17" customHeight="1">
      <c r="A35" s="69"/>
      <c r="B35" s="88" t="s">
        <v>17</v>
      </c>
      <c r="C35" s="52" t="s">
        <v>17</v>
      </c>
      <c r="D35" s="23" t="s">
        <v>17</v>
      </c>
      <c r="E35" s="81" t="s">
        <v>17</v>
      </c>
      <c r="F35" s="81" t="s">
        <v>17</v>
      </c>
      <c r="G35" s="89" t="s">
        <v>20</v>
      </c>
      <c r="H35" s="90" t="s">
        <v>30</v>
      </c>
      <c r="I35" s="91"/>
    </row>
    <row r="36" spans="1:9" ht="17" customHeight="1">
      <c r="A36" s="69"/>
      <c r="B36" s="92" t="str">
        <f>E61</f>
        <v xml:space="preserve">關注關注組 Eyes On Concern Groups </v>
      </c>
      <c r="C36" s="195" t="str">
        <f>B61</f>
        <v>粵講粵㜺鬼 Cantoxicating! (Sr. 3) (24 EPI)</v>
      </c>
      <c r="D36" s="93" t="str">
        <f>C61</f>
        <v>溜走的真味 # 3</v>
      </c>
      <c r="E36" s="26" t="str">
        <f>D61</f>
        <v>黃金盛宴 Golden Banquet (9 EPI)</v>
      </c>
      <c r="F36" s="26" t="str">
        <f>E61</f>
        <v xml:space="preserve">關注關注組 Eyes On Concern Groups </v>
      </c>
      <c r="G36" s="94" t="s">
        <v>191</v>
      </c>
      <c r="H36" s="95" t="s">
        <v>192</v>
      </c>
      <c r="I36" s="91"/>
    </row>
    <row r="37" spans="1:9" s="20" customFormat="1" ht="17" customHeight="1" thickBot="1">
      <c r="A37" s="11" t="s">
        <v>7</v>
      </c>
      <c r="B37" s="34" t="str">
        <f>"# " &amp; VALUE(RIGHT(E62,2)-1)</f>
        <v># 48</v>
      </c>
      <c r="C37" s="197" t="str">
        <f>B62</f>
        <v># 5</v>
      </c>
      <c r="D37" s="32"/>
      <c r="E37" s="33" t="str">
        <f>D62</f>
        <v># 5</v>
      </c>
      <c r="F37" s="33" t="str">
        <f>E62</f>
        <v># 49</v>
      </c>
      <c r="G37" s="93"/>
      <c r="H37" s="45" t="s">
        <v>31</v>
      </c>
      <c r="I37" s="14" t="s">
        <v>7</v>
      </c>
    </row>
    <row r="38" spans="1:9" s="20" customFormat="1" ht="17" customHeight="1" thickBot="1">
      <c r="A38" s="15"/>
      <c r="B38" s="327" t="s">
        <v>17</v>
      </c>
      <c r="C38" s="325"/>
      <c r="D38" s="328" t="s">
        <v>252</v>
      </c>
      <c r="E38" s="329"/>
      <c r="F38" s="326">
        <v>1305</v>
      </c>
      <c r="G38" s="96" t="s">
        <v>48</v>
      </c>
      <c r="H38" s="97" t="s">
        <v>148</v>
      </c>
      <c r="I38" s="19"/>
    </row>
    <row r="39" spans="1:9" ht="17" customHeight="1">
      <c r="A39" s="85"/>
      <c r="B39" s="327" t="s">
        <v>17</v>
      </c>
      <c r="C39" s="325"/>
      <c r="D39" s="325"/>
      <c r="E39" s="325" t="s">
        <v>253</v>
      </c>
      <c r="F39" s="330"/>
      <c r="G39" s="94" t="s">
        <v>193</v>
      </c>
      <c r="H39" s="98"/>
      <c r="I39" s="99"/>
    </row>
    <row r="40" spans="1:9" ht="17" customHeight="1">
      <c r="A40" s="69"/>
      <c r="B40" s="329" t="s">
        <v>274</v>
      </c>
      <c r="C40" s="329" t="s">
        <v>275</v>
      </c>
      <c r="D40" s="329" t="s">
        <v>276</v>
      </c>
      <c r="E40" s="329" t="s">
        <v>277</v>
      </c>
      <c r="F40" s="331" t="s">
        <v>278</v>
      </c>
      <c r="G40" s="190" t="s">
        <v>47</v>
      </c>
      <c r="I40" s="91"/>
    </row>
    <row r="41" spans="1:9" ht="17" customHeight="1">
      <c r="A41" s="55" t="s">
        <v>2</v>
      </c>
      <c r="B41" s="332"/>
      <c r="C41" s="332"/>
      <c r="D41" s="332"/>
      <c r="E41" s="332"/>
      <c r="F41" s="333">
        <v>1320</v>
      </c>
      <c r="G41" s="101"/>
      <c r="H41" s="102" t="s">
        <v>195</v>
      </c>
      <c r="I41" s="103" t="s">
        <v>2</v>
      </c>
    </row>
    <row r="42" spans="1:9" ht="17" customHeight="1">
      <c r="A42" s="79"/>
      <c r="B42" s="336" t="s">
        <v>259</v>
      </c>
      <c r="C42" s="334"/>
      <c r="D42" s="337"/>
      <c r="E42" s="338"/>
      <c r="F42" s="338"/>
      <c r="G42" s="219" t="s">
        <v>29</v>
      </c>
      <c r="H42" s="104" t="s">
        <v>147</v>
      </c>
      <c r="I42" s="91"/>
    </row>
    <row r="43" spans="1:9" ht="17" customHeight="1" thickBot="1">
      <c r="A43" s="69"/>
      <c r="B43" s="335"/>
      <c r="C43" s="329"/>
      <c r="D43" s="329" t="s">
        <v>196</v>
      </c>
      <c r="E43" s="329"/>
      <c r="F43" s="331"/>
      <c r="G43" s="220" t="s">
        <v>197</v>
      </c>
      <c r="H43" s="104"/>
      <c r="I43" s="91"/>
    </row>
    <row r="44" spans="1:9" s="20" customFormat="1" ht="17" customHeight="1" thickBot="1">
      <c r="A44" s="105" t="s">
        <v>8</v>
      </c>
      <c r="B44" s="335" t="s">
        <v>279</v>
      </c>
      <c r="C44" s="329" t="s">
        <v>280</v>
      </c>
      <c r="D44" s="329" t="s">
        <v>281</v>
      </c>
      <c r="E44" s="329" t="s">
        <v>282</v>
      </c>
      <c r="F44" s="329" t="s">
        <v>283</v>
      </c>
      <c r="G44" s="221" t="s">
        <v>21</v>
      </c>
      <c r="H44" s="106"/>
      <c r="I44" s="14" t="s">
        <v>8</v>
      </c>
    </row>
    <row r="45" spans="1:9" ht="17" customHeight="1">
      <c r="A45" s="297"/>
      <c r="B45" s="335"/>
      <c r="C45" s="329"/>
      <c r="D45" s="329"/>
      <c r="E45" s="329"/>
      <c r="F45" s="329"/>
      <c r="G45" s="107" t="s">
        <v>17</v>
      </c>
      <c r="H45" s="73" t="s">
        <v>17</v>
      </c>
      <c r="I45" s="108"/>
    </row>
    <row r="46" spans="1:9" ht="17" customHeight="1">
      <c r="A46" s="298" t="s">
        <v>2</v>
      </c>
      <c r="B46" s="341"/>
      <c r="C46" s="341"/>
      <c r="D46" s="337"/>
      <c r="E46" s="337"/>
      <c r="F46" s="342">
        <v>1430</v>
      </c>
      <c r="G46" s="32" t="str">
        <f>C71</f>
        <v>港女野人奇異記 # 11</v>
      </c>
      <c r="H46" s="195" t="str">
        <f>$E$71</f>
        <v>港女野人奇異記 # 12</v>
      </c>
      <c r="I46" s="109" t="s">
        <v>2</v>
      </c>
    </row>
    <row r="47" spans="1:9" ht="17" customHeight="1">
      <c r="A47" s="299"/>
      <c r="B47" s="247" t="s">
        <v>17</v>
      </c>
      <c r="C47" s="252"/>
      <c r="D47" s="247"/>
      <c r="E47" s="247"/>
      <c r="F47" s="310"/>
      <c r="G47" s="107" t="s">
        <v>17</v>
      </c>
      <c r="H47" s="28" t="s">
        <v>17</v>
      </c>
      <c r="I47" s="110"/>
    </row>
    <row r="48" spans="1:9" ht="17" customHeight="1">
      <c r="A48" s="299"/>
      <c r="B48" s="213"/>
      <c r="C48" s="214"/>
      <c r="D48" s="419" t="s">
        <v>198</v>
      </c>
      <c r="E48" s="419"/>
      <c r="F48" s="223"/>
      <c r="G48" s="300"/>
      <c r="H48" s="106" t="str">
        <f>G87</f>
        <v>醫度講 #9</v>
      </c>
      <c r="I48" s="110"/>
    </row>
    <row r="49" spans="1:9" s="20" customFormat="1" ht="17" customHeight="1" thickBot="1">
      <c r="A49" s="301">
        <v>1500</v>
      </c>
      <c r="B49" s="213" t="str">
        <f>"# " &amp; VALUE(RIGHT(B86,2)-1)</f>
        <v># 3</v>
      </c>
      <c r="C49" s="213" t="str">
        <f>"# " &amp; VALUE(RIGHT(C86,2)-1)</f>
        <v># 4</v>
      </c>
      <c r="D49" s="213" t="str">
        <f>C86</f>
        <v># 5</v>
      </c>
      <c r="E49" s="213" t="str">
        <f>D86</f>
        <v># 6</v>
      </c>
      <c r="F49" s="225" t="str">
        <f>E86</f>
        <v># 7</v>
      </c>
      <c r="G49" s="93"/>
      <c r="H49" s="302"/>
      <c r="I49" s="115">
        <v>1500</v>
      </c>
    </row>
    <row r="50" spans="1:9" ht="17" customHeight="1">
      <c r="A50" s="303"/>
      <c r="B50" s="213"/>
      <c r="C50" s="223"/>
      <c r="D50" s="223"/>
      <c r="E50" s="223"/>
      <c r="F50" s="226"/>
      <c r="G50" s="133"/>
      <c r="H50" s="361" t="s">
        <v>17</v>
      </c>
      <c r="I50" s="118"/>
    </row>
    <row r="51" spans="1:9" ht="17" customHeight="1">
      <c r="A51" s="304">
        <v>30</v>
      </c>
      <c r="B51" s="311"/>
      <c r="C51" s="217"/>
      <c r="D51" s="217"/>
      <c r="E51" s="217"/>
      <c r="F51" s="312">
        <v>1530</v>
      </c>
      <c r="G51" s="305" t="s">
        <v>158</v>
      </c>
      <c r="H51" s="359"/>
      <c r="I51" s="109" t="s">
        <v>2</v>
      </c>
    </row>
    <row r="52" spans="1:9" ht="17" customHeight="1">
      <c r="A52" s="299"/>
      <c r="B52" s="292" t="s">
        <v>17</v>
      </c>
      <c r="C52" s="247"/>
      <c r="D52" s="222" t="str">
        <f>D24</f>
        <v>一個香港‧十種玩法 過節篇 10 Festive Ways to Enjoy Hong Kong (10 EPI)</v>
      </c>
      <c r="E52" s="222"/>
      <c r="F52" s="313"/>
      <c r="G52" s="133"/>
      <c r="H52" s="353" t="s">
        <v>284</v>
      </c>
      <c r="I52" s="119"/>
    </row>
    <row r="53" spans="1:9" ht="17" customHeight="1">
      <c r="A53" s="299"/>
      <c r="B53" s="314" t="s">
        <v>188</v>
      </c>
      <c r="C53" s="262" t="str">
        <f>C25</f>
        <v># 1</v>
      </c>
      <c r="D53" s="213" t="str">
        <f>"# " &amp; VALUE(RIGHT(C53,2)+1)</f>
        <v># 2</v>
      </c>
      <c r="E53" s="213" t="str">
        <f>"# " &amp; VALUE(RIGHT(D53,2)+1)</f>
        <v># 3</v>
      </c>
      <c r="F53" s="225" t="str">
        <f>"# " &amp; VALUE(RIGHT(E53,2)+1)</f>
        <v># 4</v>
      </c>
      <c r="G53" s="148"/>
      <c r="H53" s="367"/>
      <c r="I53" s="119"/>
    </row>
    <row r="54" spans="1:9" s="20" customFormat="1" ht="17" customHeight="1" thickBot="1">
      <c r="A54" s="301">
        <v>1600</v>
      </c>
      <c r="B54" s="217" t="s">
        <v>182</v>
      </c>
      <c r="C54" s="268"/>
      <c r="D54" s="217"/>
      <c r="E54" s="217"/>
      <c r="F54" s="293"/>
      <c r="G54" s="159"/>
      <c r="H54" s="363"/>
      <c r="I54" s="122">
        <v>1600</v>
      </c>
    </row>
    <row r="55" spans="1:9" ht="17" customHeight="1">
      <c r="A55" s="21"/>
      <c r="B55" s="123" t="s">
        <v>65</v>
      </c>
      <c r="C55" s="75" t="s">
        <v>54</v>
      </c>
      <c r="D55" s="107">
        <v>800421241</v>
      </c>
      <c r="E55" s="75" t="s">
        <v>66</v>
      </c>
      <c r="F55" s="107" t="s">
        <v>67</v>
      </c>
      <c r="G55" s="89" t="s">
        <v>20</v>
      </c>
      <c r="H55" s="351" t="s">
        <v>272</v>
      </c>
      <c r="I55" s="125"/>
    </row>
    <row r="56" spans="1:9" ht="17" customHeight="1">
      <c r="A56" s="47"/>
      <c r="B56" s="126" t="s">
        <v>199</v>
      </c>
      <c r="C56" s="306" t="s">
        <v>200</v>
      </c>
      <c r="D56" s="295" t="s">
        <v>178</v>
      </c>
      <c r="E56" s="26" t="s">
        <v>201</v>
      </c>
      <c r="F56" s="27" t="s">
        <v>202</v>
      </c>
      <c r="G56" s="307" t="s">
        <v>203</v>
      </c>
      <c r="H56" s="350" t="s">
        <v>251</v>
      </c>
      <c r="I56" s="110"/>
    </row>
    <row r="57" spans="1:9" ht="16.75" customHeight="1">
      <c r="A57" s="30">
        <v>30</v>
      </c>
      <c r="B57" s="31" t="s">
        <v>69</v>
      </c>
      <c r="C57" s="33" t="s">
        <v>204</v>
      </c>
      <c r="D57" s="32" t="s">
        <v>52</v>
      </c>
      <c r="E57" s="189" t="s">
        <v>121</v>
      </c>
      <c r="F57" s="93" t="s">
        <v>69</v>
      </c>
      <c r="G57" s="32"/>
      <c r="H57" s="352"/>
      <c r="I57" s="128">
        <v>30</v>
      </c>
    </row>
    <row r="58" spans="1:9" ht="17" customHeight="1">
      <c r="A58" s="47"/>
      <c r="B58" s="129" t="s">
        <v>20</v>
      </c>
      <c r="C58" s="214" t="s">
        <v>205</v>
      </c>
      <c r="D58" s="214"/>
      <c r="E58" s="420" t="s">
        <v>206</v>
      </c>
      <c r="F58" s="421"/>
      <c r="G58" s="89" t="s">
        <v>20</v>
      </c>
      <c r="H58" s="351" t="s">
        <v>272</v>
      </c>
      <c r="I58" s="110"/>
    </row>
    <row r="59" spans="1:9" s="20" customFormat="1" ht="17" customHeight="1" thickBot="1">
      <c r="A59" s="113">
        <v>1700</v>
      </c>
      <c r="B59" s="308" t="s">
        <v>191</v>
      </c>
      <c r="C59" s="294" t="s">
        <v>207</v>
      </c>
      <c r="D59" s="217" t="str">
        <f>"# " &amp; VALUE(RIGHT(C59,2)+1)</f>
        <v># 6</v>
      </c>
      <c r="E59" s="268" t="s">
        <v>139</v>
      </c>
      <c r="F59" s="293" t="s">
        <v>140</v>
      </c>
      <c r="G59" s="32" t="s">
        <v>156</v>
      </c>
      <c r="H59" s="349" t="s">
        <v>192</v>
      </c>
      <c r="I59" s="122">
        <v>1700</v>
      </c>
    </row>
    <row r="60" spans="1:9" ht="17" customHeight="1">
      <c r="A60" s="21"/>
      <c r="B60" s="131" t="s">
        <v>60</v>
      </c>
      <c r="C60" s="27" t="s">
        <v>71</v>
      </c>
      <c r="D60" s="23" t="s">
        <v>62</v>
      </c>
      <c r="E60" s="291" t="s">
        <v>32</v>
      </c>
      <c r="F60" s="292"/>
      <c r="G60" s="194" t="s">
        <v>20</v>
      </c>
      <c r="H60" s="348" t="s">
        <v>285</v>
      </c>
      <c r="I60" s="125"/>
    </row>
    <row r="61" spans="1:9" ht="17" customHeight="1">
      <c r="A61" s="47"/>
      <c r="B61" s="22" t="s">
        <v>208</v>
      </c>
      <c r="C61" s="94" t="s">
        <v>209</v>
      </c>
      <c r="D61" s="27" t="s">
        <v>210</v>
      </c>
      <c r="E61" s="405" t="s">
        <v>211</v>
      </c>
      <c r="F61" s="406"/>
      <c r="G61" s="189" t="str">
        <f>G39</f>
        <v>思家大戰 # 54</v>
      </c>
      <c r="H61" s="347" t="s">
        <v>286</v>
      </c>
      <c r="I61" s="110"/>
    </row>
    <row r="62" spans="1:9" ht="17" customHeight="1">
      <c r="A62" s="30">
        <v>30</v>
      </c>
      <c r="B62" s="31" t="s">
        <v>207</v>
      </c>
      <c r="C62" s="32" t="s">
        <v>70</v>
      </c>
      <c r="D62" s="32" t="s">
        <v>207</v>
      </c>
      <c r="E62" s="268" t="s">
        <v>212</v>
      </c>
      <c r="F62" s="293" t="str">
        <f>"# " &amp; VALUE(RIGHT(E62,2)+1)</f>
        <v># 50</v>
      </c>
      <c r="G62" s="132"/>
      <c r="H62" s="357"/>
      <c r="I62" s="128">
        <v>30</v>
      </c>
    </row>
    <row r="63" spans="1:9" ht="17" customHeight="1">
      <c r="A63" s="37"/>
      <c r="B63" s="38" t="s">
        <v>53</v>
      </c>
      <c r="C63" s="75"/>
      <c r="D63" s="73"/>
      <c r="E63" s="73"/>
      <c r="F63" s="73"/>
      <c r="G63" s="89" t="s">
        <v>20</v>
      </c>
      <c r="H63" s="73" t="s">
        <v>33</v>
      </c>
      <c r="I63" s="110"/>
    </row>
    <row r="64" spans="1:9" ht="17" customHeight="1">
      <c r="A64" s="47"/>
      <c r="B64" s="22"/>
      <c r="C64" s="52"/>
      <c r="D64" s="195" t="s">
        <v>213</v>
      </c>
      <c r="E64" s="195"/>
      <c r="F64" s="52"/>
      <c r="G64" s="133" t="str">
        <f>G43</f>
        <v>周六聊Teen谷 # 49</v>
      </c>
      <c r="H64" s="134" t="s">
        <v>214</v>
      </c>
      <c r="I64" s="110"/>
    </row>
    <row r="65" spans="1:9" s="20" customFormat="1" ht="17" customHeight="1" thickBot="1">
      <c r="A65" s="113">
        <v>1800</v>
      </c>
      <c r="B65" s="196" t="s">
        <v>215</v>
      </c>
      <c r="C65" s="195" t="str">
        <f>"# " &amp; VALUE(RIGHT(B65,2)+1)</f>
        <v># 37</v>
      </c>
      <c r="D65" s="195" t="str">
        <f>"# " &amp; VALUE(RIGHT(C65,2)+1)</f>
        <v># 38</v>
      </c>
      <c r="E65" s="195" t="str">
        <f>"# " &amp; VALUE(RIGHT(D65,2)+1)</f>
        <v># 39</v>
      </c>
      <c r="F65" s="195" t="str">
        <f>"# " &amp; VALUE(RIGHT(E65,2)+1)</f>
        <v># 40</v>
      </c>
      <c r="G65" s="32"/>
      <c r="H65" s="195" t="s">
        <v>25</v>
      </c>
      <c r="I65" s="122">
        <v>1800</v>
      </c>
    </row>
    <row r="66" spans="1:9" ht="17" customHeight="1">
      <c r="A66" s="47"/>
      <c r="B66" s="196"/>
      <c r="C66" s="195"/>
      <c r="D66" s="195"/>
      <c r="E66" s="195"/>
      <c r="F66" s="195"/>
      <c r="G66" s="75" t="s">
        <v>216</v>
      </c>
      <c r="H66" s="135"/>
      <c r="I66" s="42"/>
    </row>
    <row r="67" spans="1:9" ht="17" customHeight="1" thickBot="1">
      <c r="A67" s="30">
        <v>30</v>
      </c>
      <c r="B67" s="136"/>
      <c r="C67" s="137"/>
      <c r="D67" s="137"/>
      <c r="E67" s="137"/>
      <c r="F67" s="137"/>
      <c r="G67" s="138" t="s">
        <v>217</v>
      </c>
      <c r="H67" s="139" t="s">
        <v>218</v>
      </c>
      <c r="I67" s="36">
        <v>30</v>
      </c>
    </row>
    <row r="68" spans="1:9" ht="17" customHeight="1">
      <c r="A68" s="47"/>
      <c r="B68" s="393" t="s">
        <v>219</v>
      </c>
      <c r="C68" s="394"/>
      <c r="D68" s="394"/>
      <c r="E68" s="394"/>
      <c r="F68" s="395"/>
      <c r="G68" s="393" t="s">
        <v>220</v>
      </c>
      <c r="H68" s="396"/>
      <c r="I68" s="42"/>
    </row>
    <row r="69" spans="1:9" s="20" customFormat="1" ht="12.65" customHeight="1" thickBot="1">
      <c r="A69" s="113">
        <v>1900</v>
      </c>
      <c r="B69" s="227"/>
      <c r="C69" s="228"/>
      <c r="D69" s="228"/>
      <c r="E69" s="228"/>
      <c r="F69" s="209">
        <v>1905</v>
      </c>
      <c r="G69" s="227"/>
      <c r="H69" s="229"/>
      <c r="I69" s="140">
        <v>1900</v>
      </c>
    </row>
    <row r="70" spans="1:9" s="20" customFormat="1" ht="17" customHeight="1">
      <c r="A70" s="116"/>
      <c r="B70" s="230" t="s">
        <v>36</v>
      </c>
      <c r="C70" s="231" t="s">
        <v>59</v>
      </c>
      <c r="D70" s="232" t="s">
        <v>36</v>
      </c>
      <c r="E70" s="231" t="s">
        <v>59</v>
      </c>
      <c r="F70" s="233" t="s">
        <v>27</v>
      </c>
      <c r="G70" s="232" t="s">
        <v>34</v>
      </c>
      <c r="H70" s="234" t="s">
        <v>50</v>
      </c>
      <c r="I70" s="143"/>
    </row>
    <row r="71" spans="1:9" s="20" customFormat="1" ht="17" customHeight="1">
      <c r="A71" s="144"/>
      <c r="B71" s="235" t="s">
        <v>221</v>
      </c>
      <c r="C71" s="236" t="s">
        <v>222</v>
      </c>
      <c r="D71" s="220" t="s">
        <v>223</v>
      </c>
      <c r="E71" s="236" t="s">
        <v>224</v>
      </c>
      <c r="F71" s="237" t="s">
        <v>225</v>
      </c>
      <c r="G71" s="220" t="s">
        <v>226</v>
      </c>
      <c r="H71" s="238" t="s">
        <v>227</v>
      </c>
      <c r="I71" s="145"/>
    </row>
    <row r="72" spans="1:9" s="20" customFormat="1" ht="17" customHeight="1">
      <c r="A72" s="47">
        <v>30</v>
      </c>
      <c r="B72" s="239" t="s">
        <v>35</v>
      </c>
      <c r="C72" s="240" t="s">
        <v>58</v>
      </c>
      <c r="D72" s="221" t="s">
        <v>35</v>
      </c>
      <c r="E72" s="240" t="s">
        <v>58</v>
      </c>
      <c r="F72" s="241" t="s">
        <v>228</v>
      </c>
      <c r="G72" s="242" t="s">
        <v>24</v>
      </c>
      <c r="H72" s="243" t="s">
        <v>229</v>
      </c>
      <c r="I72" s="42">
        <v>30</v>
      </c>
    </row>
    <row r="73" spans="1:9" ht="17" customHeight="1">
      <c r="A73" s="146"/>
      <c r="B73" s="244" t="s">
        <v>28</v>
      </c>
      <c r="C73" s="214"/>
      <c r="D73" s="214"/>
      <c r="E73" s="213" t="s">
        <v>230</v>
      </c>
      <c r="F73" s="214"/>
      <c r="G73" s="214"/>
      <c r="H73" s="215"/>
      <c r="I73" s="147"/>
    </row>
    <row r="74" spans="1:9" s="20" customFormat="1" ht="17" customHeight="1" thickBot="1">
      <c r="A74" s="144">
        <v>2000</v>
      </c>
      <c r="B74" s="224" t="s">
        <v>231</v>
      </c>
      <c r="C74" s="213" t="str">
        <f t="shared" ref="C74:H74" si="7">"# " &amp; VALUE(RIGHT(B74,4)+1)</f>
        <v># 337</v>
      </c>
      <c r="D74" s="217" t="str">
        <f t="shared" si="7"/>
        <v># 338</v>
      </c>
      <c r="E74" s="217" t="str">
        <f t="shared" si="7"/>
        <v># 339</v>
      </c>
      <c r="F74" s="217" t="str">
        <f t="shared" si="7"/>
        <v># 340</v>
      </c>
      <c r="G74" s="217" t="str">
        <f t="shared" si="7"/>
        <v># 341</v>
      </c>
      <c r="H74" s="245" t="str">
        <f t="shared" si="7"/>
        <v># 342</v>
      </c>
      <c r="I74" s="140">
        <v>2000</v>
      </c>
    </row>
    <row r="75" spans="1:9" s="20" customFormat="1" ht="17" customHeight="1">
      <c r="A75" s="116"/>
      <c r="B75" s="244" t="s">
        <v>41</v>
      </c>
      <c r="C75" s="246" t="s">
        <v>22</v>
      </c>
      <c r="D75" s="247"/>
      <c r="E75" s="247" t="s">
        <v>232</v>
      </c>
      <c r="F75" s="248"/>
      <c r="G75" s="371" t="s">
        <v>287</v>
      </c>
      <c r="H75" s="250" t="s">
        <v>232</v>
      </c>
      <c r="I75" s="143"/>
    </row>
    <row r="76" spans="1:9" ht="17" customHeight="1">
      <c r="A76" s="47">
        <v>30</v>
      </c>
      <c r="B76" s="224" t="s">
        <v>233</v>
      </c>
      <c r="C76" s="213" t="str">
        <f>"# " &amp; VALUE(RIGHT(B76,4)+1)</f>
        <v># 2444</v>
      </c>
      <c r="D76" s="213" t="str">
        <f>"# " &amp; VALUE(RIGHT(C76,4)+1)</f>
        <v># 2445</v>
      </c>
      <c r="E76" s="213" t="str">
        <f>"# " &amp; VALUE(RIGHT(D76,4)+1)</f>
        <v># 2446</v>
      </c>
      <c r="F76" s="213" t="str">
        <f>"# " &amp; VALUE(RIGHT(E76,4)+1)</f>
        <v># 2447</v>
      </c>
      <c r="G76" s="373"/>
      <c r="H76" s="245" t="str">
        <f>"# " &amp; VALUE(RIGHT(F76,4)+1)</f>
        <v># 2448</v>
      </c>
      <c r="I76" s="36">
        <v>30</v>
      </c>
    </row>
    <row r="77" spans="1:9" ht="17" customHeight="1">
      <c r="A77" s="37"/>
      <c r="B77" s="244" t="s">
        <v>74</v>
      </c>
      <c r="C77" s="247"/>
      <c r="D77" s="248" t="s">
        <v>22</v>
      </c>
      <c r="E77" s="252"/>
      <c r="F77" s="252"/>
      <c r="G77" s="353" t="s">
        <v>288</v>
      </c>
      <c r="H77" s="315" t="s">
        <v>234</v>
      </c>
      <c r="I77" s="149"/>
    </row>
    <row r="78" spans="1:9" ht="17" customHeight="1" thickBot="1">
      <c r="A78" s="47"/>
      <c r="B78" s="212"/>
      <c r="C78" s="222"/>
      <c r="D78" s="213"/>
      <c r="E78" s="213"/>
      <c r="F78" s="213"/>
      <c r="G78" s="370" t="s">
        <v>289</v>
      </c>
      <c r="H78" s="316"/>
      <c r="I78" s="42"/>
    </row>
    <row r="79" spans="1:9" s="20" customFormat="1" ht="17" customHeight="1" thickBot="1">
      <c r="A79" s="150">
        <v>2100</v>
      </c>
      <c r="B79" s="224"/>
      <c r="C79" s="203"/>
      <c r="D79" s="213" t="s">
        <v>235</v>
      </c>
      <c r="E79" s="213"/>
      <c r="F79" s="213"/>
      <c r="G79" s="369"/>
      <c r="H79" s="317"/>
      <c r="I79" s="140">
        <v>2100</v>
      </c>
    </row>
    <row r="80" spans="1:9" s="20" customFormat="1" ht="17" customHeight="1">
      <c r="A80" s="116"/>
      <c r="B80" s="224" t="s">
        <v>236</v>
      </c>
      <c r="C80" s="213" t="str">
        <f>"# " &amp; VALUE(RIGHT(B80,2)+1)</f>
        <v># 12</v>
      </c>
      <c r="D80" s="213" t="str">
        <f>"# " &amp; VALUE(RIGHT(C80,2)+1)</f>
        <v># 13</v>
      </c>
      <c r="E80" s="213" t="str">
        <f>"# " &amp; VALUE(RIGHT(D80,2)+1)</f>
        <v># 14</v>
      </c>
      <c r="F80" s="213" t="str">
        <f>"# " &amp; VALUE(RIGHT(E80,2)+1)</f>
        <v># 15</v>
      </c>
      <c r="G80" s="371" t="s">
        <v>290</v>
      </c>
      <c r="H80" s="318" t="s">
        <v>237</v>
      </c>
      <c r="I80" s="143"/>
    </row>
    <row r="81" spans="1:14" s="20" customFormat="1" ht="17" customHeight="1">
      <c r="A81" s="144"/>
      <c r="B81" s="224"/>
      <c r="C81" s="213"/>
      <c r="D81" s="213"/>
      <c r="E81" s="213"/>
      <c r="F81" s="213"/>
      <c r="G81" s="372"/>
      <c r="H81" s="319" t="s">
        <v>238</v>
      </c>
      <c r="I81" s="145"/>
    </row>
    <row r="82" spans="1:14" ht="17" customHeight="1">
      <c r="A82" s="30">
        <v>30</v>
      </c>
      <c r="B82" s="216"/>
      <c r="C82" s="217"/>
      <c r="D82" s="213"/>
      <c r="E82" s="217"/>
      <c r="F82" s="217"/>
      <c r="G82" s="368" t="s">
        <v>291</v>
      </c>
      <c r="H82" s="259"/>
      <c r="I82" s="36">
        <v>30</v>
      </c>
    </row>
    <row r="83" spans="1:14" ht="17" customHeight="1">
      <c r="A83" s="47"/>
      <c r="B83" s="244" t="s">
        <v>239</v>
      </c>
      <c r="C83" s="247"/>
      <c r="D83" s="247"/>
      <c r="E83" s="252"/>
      <c r="F83" s="261"/>
      <c r="G83" s="364" t="s">
        <v>292</v>
      </c>
      <c r="H83" s="215"/>
      <c r="I83" s="42"/>
    </row>
    <row r="84" spans="1:14" ht="17" customHeight="1">
      <c r="A84" s="47"/>
      <c r="B84" s="212"/>
      <c r="C84" s="222"/>
      <c r="D84" s="213"/>
      <c r="E84" s="213"/>
      <c r="F84" s="225"/>
      <c r="G84" s="343"/>
      <c r="H84" s="263"/>
      <c r="I84" s="42"/>
    </row>
    <row r="85" spans="1:14" s="20" customFormat="1" ht="17" customHeight="1" thickBot="1">
      <c r="A85" s="113">
        <v>2200</v>
      </c>
      <c r="B85" s="272"/>
      <c r="C85" s="214"/>
      <c r="D85" s="264" t="s">
        <v>198</v>
      </c>
      <c r="E85" s="277"/>
      <c r="F85" s="225"/>
      <c r="G85" s="344"/>
      <c r="H85" s="265"/>
      <c r="I85" s="140">
        <v>2200</v>
      </c>
    </row>
    <row r="86" spans="1:14" s="20" customFormat="1" ht="17" customHeight="1">
      <c r="A86" s="144"/>
      <c r="B86" s="224" t="s">
        <v>121</v>
      </c>
      <c r="C86" s="213" t="str">
        <f>"# " &amp; VALUE(RIGHT(B86,2)+1)</f>
        <v># 5</v>
      </c>
      <c r="D86" s="213" t="str">
        <f>"# " &amp; VALUE(RIGHT(C86,2)+1)</f>
        <v># 6</v>
      </c>
      <c r="E86" s="213" t="str">
        <f>"# " &amp; VALUE(RIGHT(D86,2)+1)</f>
        <v># 7</v>
      </c>
      <c r="F86" s="225" t="str">
        <f>"# " &amp; VALUE(RIGHT(E86,2)+1)</f>
        <v># 8</v>
      </c>
      <c r="G86" s="249" t="s">
        <v>240</v>
      </c>
      <c r="H86" s="315" t="s">
        <v>64</v>
      </c>
      <c r="I86" s="143"/>
    </row>
    <row r="87" spans="1:14" s="20" customFormat="1" ht="17" customHeight="1">
      <c r="A87" s="144"/>
      <c r="B87" s="224"/>
      <c r="C87" s="213"/>
      <c r="D87" s="213"/>
      <c r="E87" s="213"/>
      <c r="F87" s="225"/>
      <c r="G87" s="251" t="s">
        <v>241</v>
      </c>
      <c r="H87" s="320" t="s">
        <v>242</v>
      </c>
      <c r="I87" s="145"/>
    </row>
    <row r="88" spans="1:14" ht="17" customHeight="1">
      <c r="A88" s="30">
        <v>30</v>
      </c>
      <c r="B88" s="216"/>
      <c r="C88" s="217"/>
      <c r="D88" s="217"/>
      <c r="E88" s="217"/>
      <c r="F88" s="269">
        <v>2230</v>
      </c>
      <c r="G88" s="321" t="s">
        <v>243</v>
      </c>
      <c r="H88" s="320" t="s">
        <v>244</v>
      </c>
      <c r="I88" s="36">
        <v>30</v>
      </c>
    </row>
    <row r="89" spans="1:14" ht="17" customHeight="1">
      <c r="A89" s="37"/>
      <c r="B89" s="336" t="s">
        <v>293</v>
      </c>
      <c r="C89" s="337"/>
      <c r="D89" s="376"/>
      <c r="E89" s="338"/>
      <c r="F89" s="338"/>
      <c r="G89" s="378" t="s">
        <v>299</v>
      </c>
      <c r="H89" s="271" t="s">
        <v>42</v>
      </c>
      <c r="I89" s="42"/>
    </row>
    <row r="90" spans="1:14" ht="17" customHeight="1">
      <c r="A90" s="47"/>
      <c r="B90" s="377"/>
      <c r="C90" s="337"/>
      <c r="D90" s="339" t="s">
        <v>294</v>
      </c>
      <c r="E90" s="338"/>
      <c r="F90" s="338"/>
      <c r="G90" s="379" t="s">
        <v>286</v>
      </c>
      <c r="H90" s="218"/>
      <c r="I90" s="42"/>
    </row>
    <row r="91" spans="1:14" ht="17" customHeight="1">
      <c r="A91" s="47"/>
      <c r="B91" s="335" t="s">
        <v>295</v>
      </c>
      <c r="C91" s="329" t="s">
        <v>296</v>
      </c>
      <c r="D91" s="329" t="s">
        <v>297</v>
      </c>
      <c r="E91" s="329" t="s">
        <v>269</v>
      </c>
      <c r="F91" s="329" t="s">
        <v>298</v>
      </c>
      <c r="G91" s="345" t="s">
        <v>300</v>
      </c>
      <c r="H91" s="218"/>
      <c r="I91" s="42"/>
    </row>
    <row r="92" spans="1:14" ht="17" customHeight="1" thickBot="1">
      <c r="A92" s="113">
        <v>2300</v>
      </c>
      <c r="B92" s="375"/>
      <c r="C92" s="332"/>
      <c r="D92" s="374"/>
      <c r="E92" s="374"/>
      <c r="F92" s="374">
        <v>2305</v>
      </c>
      <c r="G92" s="346"/>
      <c r="H92" s="218" t="s">
        <v>245</v>
      </c>
      <c r="I92" s="140">
        <v>2300</v>
      </c>
      <c r="N92" s="151" t="s">
        <v>46</v>
      </c>
    </row>
    <row r="93" spans="1:14" s="20" customFormat="1" ht="17" customHeight="1">
      <c r="A93" s="152"/>
      <c r="B93" s="212" t="s">
        <v>37</v>
      </c>
      <c r="C93" s="203"/>
      <c r="D93" s="213"/>
      <c r="E93" s="275"/>
      <c r="F93" s="260">
        <v>800632426</v>
      </c>
      <c r="G93" s="324" t="s">
        <v>46</v>
      </c>
      <c r="H93" s="218" t="s">
        <v>43</v>
      </c>
      <c r="I93" s="143"/>
      <c r="N93" s="93" t="s">
        <v>246</v>
      </c>
    </row>
    <row r="94" spans="1:14" s="20" customFormat="1" ht="17" customHeight="1">
      <c r="A94" s="152"/>
      <c r="B94" s="224"/>
      <c r="C94" s="276" t="s">
        <v>194</v>
      </c>
      <c r="D94" s="277"/>
      <c r="E94" s="278" t="s">
        <v>168</v>
      </c>
      <c r="F94" s="276" t="s">
        <v>194</v>
      </c>
      <c r="G94" s="220" t="s">
        <v>247</v>
      </c>
      <c r="H94" s="218"/>
      <c r="I94" s="145"/>
      <c r="N94" s="32" t="s">
        <v>45</v>
      </c>
    </row>
    <row r="95" spans="1:14" s="20" customFormat="1" ht="17" customHeight="1" thickBot="1">
      <c r="A95" s="153">
        <v>2315</v>
      </c>
      <c r="B95" s="224" t="s">
        <v>248</v>
      </c>
      <c r="C95" s="213" t="str">
        <f>"# " &amp; VALUE(RIGHT(B95,4)+1)</f>
        <v># 3683</v>
      </c>
      <c r="D95" s="213" t="str">
        <f>"# " &amp; VALUE(RIGHT(C95,4)+1)</f>
        <v># 3684</v>
      </c>
      <c r="E95" s="279"/>
      <c r="F95" s="280" t="s">
        <v>249</v>
      </c>
      <c r="G95" s="221" t="s">
        <v>45</v>
      </c>
      <c r="H95" s="218"/>
      <c r="I95" s="154">
        <v>2315</v>
      </c>
    </row>
    <row r="96" spans="1:14" ht="17" customHeight="1" thickBot="1">
      <c r="A96" s="30">
        <v>30</v>
      </c>
      <c r="B96" s="282"/>
      <c r="C96" s="283"/>
      <c r="D96" s="283"/>
      <c r="E96" s="284" t="s">
        <v>169</v>
      </c>
      <c r="F96" s="283"/>
      <c r="G96" s="399" t="s">
        <v>168</v>
      </c>
      <c r="H96" s="400"/>
      <c r="I96" s="155">
        <v>30</v>
      </c>
    </row>
    <row r="97" spans="1:9" ht="17" customHeight="1">
      <c r="A97" s="37"/>
      <c r="B97" s="224"/>
      <c r="C97" s="204"/>
      <c r="D97" s="204" t="s">
        <v>119</v>
      </c>
      <c r="E97" s="107" t="s">
        <v>17</v>
      </c>
      <c r="F97" s="204"/>
      <c r="G97" s="322" t="s">
        <v>250</v>
      </c>
      <c r="H97" s="384" t="s">
        <v>285</v>
      </c>
      <c r="I97" s="42"/>
    </row>
    <row r="98" spans="1:9" ht="17" customHeight="1">
      <c r="A98" s="47"/>
      <c r="B98" s="224"/>
      <c r="C98" s="214"/>
      <c r="D98" s="214"/>
      <c r="E98" s="156" t="str">
        <f>E71</f>
        <v>港女野人奇異記 # 12</v>
      </c>
      <c r="F98" s="214"/>
      <c r="G98" s="220" t="s">
        <v>251</v>
      </c>
      <c r="H98" s="386"/>
      <c r="I98" s="42"/>
    </row>
    <row r="99" spans="1:9" ht="17" customHeight="1" thickBot="1">
      <c r="A99" s="47"/>
      <c r="B99" s="224"/>
      <c r="C99" s="214"/>
      <c r="D99" s="214"/>
      <c r="E99" s="93"/>
      <c r="F99" s="203">
        <v>2350</v>
      </c>
      <c r="G99" s="323" t="s">
        <v>162</v>
      </c>
      <c r="H99" s="383"/>
      <c r="I99" s="42"/>
    </row>
    <row r="100" spans="1:9" s="20" customFormat="1" ht="17" customHeight="1" thickBot="1">
      <c r="A100" s="11" t="s">
        <v>9</v>
      </c>
      <c r="B100" s="285"/>
      <c r="C100" s="286"/>
      <c r="D100" s="286" t="s">
        <v>120</v>
      </c>
      <c r="E100" s="32"/>
      <c r="F100" s="286"/>
      <c r="G100" s="221"/>
      <c r="H100" s="382" t="s">
        <v>301</v>
      </c>
      <c r="I100" s="46" t="s">
        <v>9</v>
      </c>
    </row>
    <row r="101" spans="1:9" ht="17" customHeight="1">
      <c r="A101" s="21"/>
      <c r="B101" s="51" t="s">
        <v>17</v>
      </c>
      <c r="C101" s="141" t="s">
        <v>17</v>
      </c>
      <c r="D101" s="141" t="s">
        <v>17</v>
      </c>
      <c r="E101" s="23" t="s">
        <v>17</v>
      </c>
      <c r="F101" s="157" t="s">
        <v>17</v>
      </c>
      <c r="G101" s="142" t="s">
        <v>23</v>
      </c>
      <c r="H101" s="352"/>
      <c r="I101" s="29"/>
    </row>
    <row r="102" spans="1:9" ht="17" customHeight="1">
      <c r="A102" s="47"/>
      <c r="B102" s="196" t="str">
        <f>$B$27</f>
        <v>新聞掏寶  # 227</v>
      </c>
      <c r="C102" s="93" t="str">
        <f>C61</f>
        <v>溜走的真味 # 3</v>
      </c>
      <c r="D102" s="23" t="str">
        <f>D61</f>
        <v>黃金盛宴 Golden Banquet (9 EPI)</v>
      </c>
      <c r="E102" s="397" t="str">
        <f>E61</f>
        <v xml:space="preserve">關注關注組 Eyes On Concern Groups </v>
      </c>
      <c r="F102" s="398"/>
      <c r="G102" s="156" t="str">
        <f>G71</f>
        <v>新聞透視 # 49</v>
      </c>
      <c r="H102" s="385"/>
      <c r="I102" s="42"/>
    </row>
    <row r="103" spans="1:9" ht="17" customHeight="1">
      <c r="A103" s="30">
        <v>30</v>
      </c>
      <c r="B103" s="158"/>
      <c r="C103" s="27"/>
      <c r="D103" s="93" t="str">
        <f>D62</f>
        <v># 5</v>
      </c>
      <c r="E103" s="93" t="str">
        <f>E62</f>
        <v># 49</v>
      </c>
      <c r="F103" s="195" t="str">
        <f>F62</f>
        <v># 50</v>
      </c>
      <c r="G103" s="27"/>
      <c r="H103" s="381"/>
      <c r="I103" s="36">
        <v>30</v>
      </c>
    </row>
    <row r="104" spans="1:9" ht="17" customHeight="1">
      <c r="A104" s="47"/>
      <c r="B104" s="38" t="s">
        <v>17</v>
      </c>
      <c r="C104" s="39"/>
      <c r="D104" s="73"/>
      <c r="E104" s="73"/>
      <c r="F104" s="73"/>
      <c r="G104" s="365" t="s">
        <v>272</v>
      </c>
      <c r="H104" s="351" t="s">
        <v>272</v>
      </c>
      <c r="I104" s="161"/>
    </row>
    <row r="105" spans="1:9" s="20" customFormat="1" ht="17" customHeight="1" thickBot="1">
      <c r="A105" s="11" t="s">
        <v>10</v>
      </c>
      <c r="B105" s="195"/>
      <c r="C105" s="192"/>
      <c r="D105" s="163" t="s">
        <v>170</v>
      </c>
      <c r="E105" s="195"/>
      <c r="F105" s="195"/>
      <c r="G105" s="389" t="s">
        <v>303</v>
      </c>
      <c r="H105" s="380" t="s">
        <v>302</v>
      </c>
      <c r="I105" s="14" t="s">
        <v>10</v>
      </c>
    </row>
    <row r="106" spans="1:9" ht="17" customHeight="1">
      <c r="A106" s="85"/>
      <c r="B106" s="195" t="str">
        <f>B86</f>
        <v># 4</v>
      </c>
      <c r="C106" s="195" t="str">
        <f>C86</f>
        <v># 5</v>
      </c>
      <c r="D106" s="195" t="str">
        <f>D86</f>
        <v># 6</v>
      </c>
      <c r="E106" s="195" t="str">
        <f>E86</f>
        <v># 7</v>
      </c>
      <c r="F106" s="195" t="str">
        <f>F86</f>
        <v># 8</v>
      </c>
      <c r="G106" s="389"/>
      <c r="H106" s="164" t="s">
        <v>23</v>
      </c>
      <c r="I106" s="54"/>
    </row>
    <row r="107" spans="1:9" ht="17" customHeight="1">
      <c r="A107" s="77">
        <v>30</v>
      </c>
      <c r="B107" s="31"/>
      <c r="C107" s="44"/>
      <c r="D107" s="44"/>
      <c r="E107" s="44"/>
      <c r="F107" s="44"/>
      <c r="G107" s="390"/>
      <c r="H107" s="165" t="str">
        <f>H64</f>
        <v>財經透視 # 50</v>
      </c>
      <c r="I107" s="58">
        <v>30</v>
      </c>
    </row>
    <row r="108" spans="1:9" ht="17" customHeight="1">
      <c r="A108" s="79"/>
      <c r="B108" s="38" t="s">
        <v>17</v>
      </c>
      <c r="C108" s="6"/>
      <c r="D108" s="195"/>
      <c r="E108" s="195"/>
      <c r="F108" s="195"/>
      <c r="G108" s="365" t="s">
        <v>272</v>
      </c>
      <c r="H108" s="166" t="s">
        <v>23</v>
      </c>
      <c r="I108" s="60"/>
    </row>
    <row r="109" spans="1:9" s="20" customFormat="1" ht="17" customHeight="1" thickBot="1">
      <c r="A109" s="11" t="s">
        <v>11</v>
      </c>
      <c r="B109" s="196"/>
      <c r="C109" s="192"/>
      <c r="D109" s="195" t="str">
        <f>$D$79</f>
        <v>異空感應 Call Of Destiny (25 EPI)</v>
      </c>
      <c r="E109" s="195"/>
      <c r="F109" s="195"/>
      <c r="G109" s="388" t="s">
        <v>304</v>
      </c>
      <c r="H109" s="98"/>
      <c r="I109" s="46" t="s">
        <v>11</v>
      </c>
    </row>
    <row r="110" spans="1:9" ht="17" customHeight="1">
      <c r="A110" s="85"/>
      <c r="B110" s="196" t="str">
        <f>$B$80</f>
        <v># 11</v>
      </c>
      <c r="C110" s="195" t="str">
        <f>"# " &amp; VALUE(RIGHT(B110,2)+1)</f>
        <v># 12</v>
      </c>
      <c r="D110" s="195" t="str">
        <f>"# " &amp; VALUE(RIGHT(C110,2)+1)</f>
        <v># 13</v>
      </c>
      <c r="E110" s="195" t="str">
        <f>"# " &amp; VALUE(RIGHT(D110,2)+1)</f>
        <v># 14</v>
      </c>
      <c r="F110" s="195" t="str">
        <f>"# " &amp; VALUE(RIGHT(E110,2)+1)</f>
        <v># 15</v>
      </c>
      <c r="G110" s="365" t="s">
        <v>272</v>
      </c>
      <c r="H110" s="98" t="str">
        <f>H80</f>
        <v>中年好聲音3 #7</v>
      </c>
      <c r="I110" s="54"/>
    </row>
    <row r="111" spans="1:9" ht="17" customHeight="1">
      <c r="A111" s="69">
        <v>30</v>
      </c>
      <c r="B111" s="61"/>
      <c r="C111" s="44"/>
      <c r="D111" s="44"/>
      <c r="E111" s="44"/>
      <c r="F111" s="44"/>
      <c r="G111" s="387" t="s">
        <v>197</v>
      </c>
      <c r="H111" s="78"/>
      <c r="I111" s="58">
        <v>30</v>
      </c>
    </row>
    <row r="112" spans="1:9" ht="17" customHeight="1">
      <c r="A112" s="79"/>
      <c r="B112" s="167" t="s">
        <v>17</v>
      </c>
      <c r="C112" s="39"/>
      <c r="D112" s="39" t="str">
        <f>$E$75</f>
        <v xml:space="preserve">愛．回家之開心速遞  Lo And Behold </v>
      </c>
      <c r="E112" s="39"/>
      <c r="F112" s="39"/>
      <c r="G112" s="365" t="s">
        <v>272</v>
      </c>
      <c r="H112" s="98"/>
      <c r="I112" s="60"/>
    </row>
    <row r="113" spans="1:9" s="20" customFormat="1" ht="17" customHeight="1" thickBot="1">
      <c r="A113" s="11" t="s">
        <v>12</v>
      </c>
      <c r="B113" s="196" t="str">
        <f>B76</f>
        <v># 2443</v>
      </c>
      <c r="C113" s="195" t="str">
        <f t="shared" ref="C113:F113" si="8">C76</f>
        <v># 2444</v>
      </c>
      <c r="D113" s="44" t="str">
        <f t="shared" si="8"/>
        <v># 2445</v>
      </c>
      <c r="E113" s="195" t="str">
        <f t="shared" si="8"/>
        <v># 2446</v>
      </c>
      <c r="F113" s="195" t="str">
        <f t="shared" si="8"/>
        <v># 2447</v>
      </c>
      <c r="G113" s="354" t="s">
        <v>193</v>
      </c>
      <c r="H113" s="169"/>
      <c r="I113" s="46" t="s">
        <v>12</v>
      </c>
    </row>
    <row r="114" spans="1:9" ht="17" customHeight="1">
      <c r="A114" s="85"/>
      <c r="B114" s="167" t="s">
        <v>17</v>
      </c>
      <c r="C114" s="73"/>
      <c r="D114" s="195" t="s">
        <v>230</v>
      </c>
      <c r="E114" s="39"/>
      <c r="F114" s="39"/>
      <c r="G114" s="329"/>
      <c r="H114" s="195" t="s">
        <v>230</v>
      </c>
      <c r="I114" s="54"/>
    </row>
    <row r="115" spans="1:9" ht="17" customHeight="1">
      <c r="A115" s="77">
        <v>30</v>
      </c>
      <c r="B115" s="31" t="str">
        <f>B74</f>
        <v># 336</v>
      </c>
      <c r="C115" s="44" t="str">
        <f t="shared" ref="C115:F115" si="9">C74</f>
        <v># 337</v>
      </c>
      <c r="D115" s="44" t="str">
        <f t="shared" si="9"/>
        <v># 338</v>
      </c>
      <c r="E115" s="44" t="str">
        <f t="shared" si="9"/>
        <v># 339</v>
      </c>
      <c r="F115" s="44" t="str">
        <f t="shared" si="9"/>
        <v># 340</v>
      </c>
      <c r="G115" s="332" t="s">
        <v>305</v>
      </c>
      <c r="H115" s="45" t="str">
        <f>H74</f>
        <v># 342</v>
      </c>
      <c r="I115" s="58">
        <v>30</v>
      </c>
    </row>
    <row r="116" spans="1:9" ht="17" customHeight="1">
      <c r="A116" s="69"/>
      <c r="B116" s="170" t="s">
        <v>17</v>
      </c>
      <c r="C116" s="73" t="s">
        <v>17</v>
      </c>
      <c r="D116" s="107" t="s">
        <v>17</v>
      </c>
      <c r="E116" s="75" t="s">
        <v>17</v>
      </c>
      <c r="F116" s="75" t="s">
        <v>17</v>
      </c>
      <c r="G116" s="365" t="s">
        <v>272</v>
      </c>
      <c r="H116" s="76" t="s">
        <v>232</v>
      </c>
      <c r="I116" s="71"/>
    </row>
    <row r="117" spans="1:9" s="20" customFormat="1" ht="17" customHeight="1" thickBot="1">
      <c r="A117" s="11" t="s">
        <v>15</v>
      </c>
      <c r="B117" s="84" t="str">
        <f>B71</f>
        <v>玲玲友情報 # 43</v>
      </c>
      <c r="C117" s="195" t="str">
        <f>$C$71</f>
        <v>港女野人奇異記 # 11</v>
      </c>
      <c r="D117" s="32" t="str">
        <f>D71</f>
        <v>玲玲友情報 # 44</v>
      </c>
      <c r="E117" s="32" t="str">
        <f>$E$71</f>
        <v>港女野人奇異記 # 12</v>
      </c>
      <c r="F117" s="33" t="str">
        <f>F71</f>
        <v>最強生命線 # 375</v>
      </c>
      <c r="G117" s="356" t="s">
        <v>251</v>
      </c>
      <c r="H117" s="171" t="str">
        <f>H76</f>
        <v># 2448</v>
      </c>
      <c r="I117" s="46" t="s">
        <v>15</v>
      </c>
    </row>
    <row r="118" spans="1:9" ht="17" customHeight="1">
      <c r="A118" s="85"/>
      <c r="B118" s="38" t="s">
        <v>17</v>
      </c>
      <c r="C118" s="39"/>
      <c r="D118" s="195"/>
      <c r="E118" s="195"/>
      <c r="F118" s="40"/>
      <c r="G118" s="365" t="s">
        <v>272</v>
      </c>
      <c r="H118" s="97" t="s">
        <v>20</v>
      </c>
      <c r="I118" s="54"/>
    </row>
    <row r="119" spans="1:9" ht="17" customHeight="1">
      <c r="A119" s="77">
        <v>30</v>
      </c>
      <c r="B119" s="173"/>
      <c r="C119" s="195"/>
      <c r="D119" s="195" t="str">
        <f>D64</f>
        <v>燕雲台 The Legend of Xiao Chuo (48 EPI)</v>
      </c>
      <c r="E119" s="195"/>
      <c r="F119" s="195"/>
      <c r="G119" s="379" t="s">
        <v>286</v>
      </c>
      <c r="H119" s="174" t="str">
        <f>H87</f>
        <v>不可能任務 # 1</v>
      </c>
      <c r="I119" s="58">
        <v>30</v>
      </c>
    </row>
    <row r="120" spans="1:9" ht="17" customHeight="1">
      <c r="A120" s="69"/>
      <c r="B120" s="196" t="str">
        <f>B65</f>
        <v># 36</v>
      </c>
      <c r="C120" s="195" t="str">
        <f>C65</f>
        <v># 37</v>
      </c>
      <c r="D120" s="195" t="str">
        <f>D65</f>
        <v># 38</v>
      </c>
      <c r="E120" s="195" t="str">
        <f>E65</f>
        <v># 39</v>
      </c>
      <c r="F120" s="195" t="str">
        <f>F65</f>
        <v># 40</v>
      </c>
      <c r="G120" s="142" t="s">
        <v>23</v>
      </c>
      <c r="H120" s="97" t="s">
        <v>20</v>
      </c>
      <c r="I120" s="60"/>
    </row>
    <row r="121" spans="1:9" s="20" customFormat="1" ht="17" customHeight="1" thickBot="1">
      <c r="A121" s="11" t="s">
        <v>13</v>
      </c>
      <c r="B121" s="61"/>
      <c r="C121" s="44"/>
      <c r="D121" s="44"/>
      <c r="E121" s="44"/>
      <c r="F121" s="44"/>
      <c r="G121" s="309" t="str">
        <f>G87</f>
        <v>醫度講 #9</v>
      </c>
      <c r="H121" s="193" t="str">
        <f>H92</f>
        <v>J Music #66</v>
      </c>
      <c r="I121" s="46" t="s">
        <v>13</v>
      </c>
    </row>
    <row r="122" spans="1:9" ht="17" customHeight="1">
      <c r="A122" s="47"/>
      <c r="B122" s="131" t="s">
        <v>17</v>
      </c>
      <c r="C122" s="52"/>
      <c r="D122" s="6"/>
      <c r="E122" s="6"/>
      <c r="F122" s="6"/>
      <c r="G122" s="142" t="s">
        <v>23</v>
      </c>
      <c r="H122" s="175" t="s">
        <v>20</v>
      </c>
      <c r="I122" s="42"/>
    </row>
    <row r="123" spans="1:9" ht="17" customHeight="1">
      <c r="A123" s="77" t="s">
        <v>2</v>
      </c>
      <c r="B123" s="176"/>
      <c r="C123" s="192"/>
      <c r="D123" s="195" t="str">
        <f>D43</f>
        <v>流行都市  Big City Shop 2024</v>
      </c>
      <c r="E123" s="6"/>
      <c r="F123" s="195"/>
      <c r="G123" s="93" t="str">
        <f>G71</f>
        <v>新聞透視 # 49</v>
      </c>
      <c r="H123" s="106" t="str">
        <f>H41</f>
        <v>我們的主題曲 # 2</v>
      </c>
      <c r="I123" s="58" t="s">
        <v>2</v>
      </c>
    </row>
    <row r="124" spans="1:9" ht="17" customHeight="1">
      <c r="A124" s="69"/>
      <c r="B124" s="196" t="str">
        <f>B44</f>
        <v># 1606</v>
      </c>
      <c r="C124" s="195" t="str">
        <f>C44</f>
        <v># 1607</v>
      </c>
      <c r="D124" s="195" t="str">
        <f>D44</f>
        <v># 1608</v>
      </c>
      <c r="E124" s="195" t="str">
        <f>E44</f>
        <v># 1609</v>
      </c>
      <c r="F124" s="195" t="str">
        <f>F44</f>
        <v># 1610</v>
      </c>
      <c r="G124" s="142" t="s">
        <v>23</v>
      </c>
      <c r="H124" s="193"/>
      <c r="I124" s="71"/>
    </row>
    <row r="125" spans="1:9" ht="17" customHeight="1" thickBot="1">
      <c r="A125" s="177" t="s">
        <v>14</v>
      </c>
      <c r="B125" s="178"/>
      <c r="C125" s="179"/>
      <c r="D125" s="179"/>
      <c r="E125" s="179"/>
      <c r="F125" s="180"/>
      <c r="G125" s="181" t="str">
        <f>G43</f>
        <v>周六聊Teen谷 # 49</v>
      </c>
      <c r="H125" s="182"/>
      <c r="I125" s="183" t="s">
        <v>14</v>
      </c>
    </row>
    <row r="126" spans="1:9" ht="17" customHeight="1" thickTop="1">
      <c r="A126" s="184"/>
      <c r="B126" s="192"/>
      <c r="C126" s="6"/>
      <c r="D126" s="6"/>
      <c r="E126" s="6"/>
      <c r="F126" s="6"/>
      <c r="G126" s="6"/>
      <c r="H126" s="391">
        <f ca="1">TODAY()</f>
        <v>45625</v>
      </c>
      <c r="I126" s="392"/>
    </row>
    <row r="127" spans="1:9" ht="17" customHeight="1"/>
    <row r="128" spans="1:9" ht="17" customHeight="1"/>
    <row r="129" ht="17" customHeight="1"/>
  </sheetData>
  <mergeCells count="14">
    <mergeCell ref="E102:F102"/>
    <mergeCell ref="H126:I126"/>
    <mergeCell ref="D48:E48"/>
    <mergeCell ref="E58:F58"/>
    <mergeCell ref="E61:F61"/>
    <mergeCell ref="B68:F68"/>
    <mergeCell ref="G68:H68"/>
    <mergeCell ref="G96:H96"/>
    <mergeCell ref="G27:H27"/>
    <mergeCell ref="C1:G1"/>
    <mergeCell ref="H2:I2"/>
    <mergeCell ref="B11:F11"/>
    <mergeCell ref="G11:H11"/>
    <mergeCell ref="G26:H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wk1</vt:lpstr>
      <vt:lpstr>wk2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TANG, Chin Yee</cp:lastModifiedBy>
  <cp:lastPrinted>2024-09-23T07:02:50Z</cp:lastPrinted>
  <dcterms:created xsi:type="dcterms:W3CDTF">2009-06-03T02:40:18Z</dcterms:created>
  <dcterms:modified xsi:type="dcterms:W3CDTF">2024-11-29T08:50:54Z</dcterms:modified>
</cp:coreProperties>
</file>