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13_ncr:1_{1A7B31EB-290C-40B3-BEDE-46A6D4E3D32C}" xr6:coauthVersionLast="47" xr6:coauthVersionMax="47" xr10:uidLastSave="{00000000-0000-0000-0000-000000000000}"/>
  <bookViews>
    <workbookView xWindow="-110" yWindow="-110" windowWidth="19420" windowHeight="10420" tabRatio="602" activeTab="2" xr2:uid="{00000000-000D-0000-FFFF-FFFF00000000}"/>
  </bookViews>
  <sheets>
    <sheet name="wk1" sheetId="3" r:id="rId1"/>
    <sheet name="wk2" sheetId="4" r:id="rId2"/>
    <sheet name="wk3" sheetId="5" r:id="rId3"/>
    <sheet name="wk4" sheetId="6" r:id="rId4"/>
    <sheet name="wk5" sheetId="7" r:id="rId5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6" l="1"/>
  <c r="H126" i="7"/>
  <c r="B124" i="7"/>
  <c r="D123" i="7"/>
  <c r="B120" i="7"/>
  <c r="D119" i="7"/>
  <c r="F117" i="7"/>
  <c r="E117" i="7"/>
  <c r="C117" i="7"/>
  <c r="B117" i="7"/>
  <c r="E115" i="7"/>
  <c r="D115" i="7"/>
  <c r="C115" i="7"/>
  <c r="B115" i="7"/>
  <c r="C113" i="7"/>
  <c r="B113" i="7"/>
  <c r="B110" i="7"/>
  <c r="C110" i="7"/>
  <c r="D110" i="7"/>
  <c r="E110" i="7"/>
  <c r="F110" i="7"/>
  <c r="D109" i="7"/>
  <c r="B106" i="7"/>
  <c r="E103" i="7"/>
  <c r="D103" i="7"/>
  <c r="E102" i="7"/>
  <c r="D102" i="7"/>
  <c r="E98" i="7"/>
  <c r="F91" i="7"/>
  <c r="E49" i="7"/>
  <c r="C86" i="7"/>
  <c r="D49" i="7"/>
  <c r="C80" i="7"/>
  <c r="C76" i="7"/>
  <c r="G74" i="7"/>
  <c r="F74" i="7"/>
  <c r="F115" i="7"/>
  <c r="E74" i="7"/>
  <c r="C74" i="7"/>
  <c r="C65" i="7"/>
  <c r="D65" i="7"/>
  <c r="G64" i="7"/>
  <c r="F62" i="7"/>
  <c r="F103" i="7"/>
  <c r="G61" i="7"/>
  <c r="D59" i="7"/>
  <c r="D57" i="7"/>
  <c r="B53" i="7"/>
  <c r="C49" i="7"/>
  <c r="B49" i="7"/>
  <c r="C44" i="7"/>
  <c r="D44" i="7"/>
  <c r="C40" i="7"/>
  <c r="D40" i="7"/>
  <c r="E40" i="7"/>
  <c r="F40" i="7"/>
  <c r="B40" i="7"/>
  <c r="F37" i="7"/>
  <c r="E37" i="7"/>
  <c r="C37" i="7"/>
  <c r="B37" i="7"/>
  <c r="F36" i="7"/>
  <c r="E36" i="7"/>
  <c r="D36" i="7"/>
  <c r="C36" i="7"/>
  <c r="B36" i="7"/>
  <c r="G34" i="7"/>
  <c r="F34" i="7"/>
  <c r="E34" i="7"/>
  <c r="C34" i="7"/>
  <c r="E33" i="7"/>
  <c r="F27" i="7"/>
  <c r="E27" i="7"/>
  <c r="D27" i="7"/>
  <c r="C27" i="7"/>
  <c r="B27" i="7"/>
  <c r="C7" i="7"/>
  <c r="F23" i="7"/>
  <c r="G23" i="7" s="1"/>
  <c r="H23" i="7" s="1"/>
  <c r="D23" i="7"/>
  <c r="C23" i="7"/>
  <c r="F21" i="7"/>
  <c r="D21" i="7"/>
  <c r="C21" i="7"/>
  <c r="H9" i="7"/>
  <c r="H34" i="7"/>
  <c r="G9" i="7"/>
  <c r="F9" i="7"/>
  <c r="D9" i="7"/>
  <c r="D34" i="7"/>
  <c r="E8" i="7"/>
  <c r="G7" i="7"/>
  <c r="F7" i="7"/>
  <c r="E7" i="7"/>
  <c r="D7" i="7"/>
  <c r="G6" i="7"/>
  <c r="F6" i="7"/>
  <c r="E4" i="7"/>
  <c r="F4" i="7"/>
  <c r="G4" i="7"/>
  <c r="H4" i="7"/>
  <c r="D4" i="7"/>
  <c r="C4" i="7"/>
  <c r="H126" i="6"/>
  <c r="G125" i="6"/>
  <c r="B124" i="6"/>
  <c r="H123" i="6"/>
  <c r="G123" i="6"/>
  <c r="D123" i="6"/>
  <c r="H121" i="6"/>
  <c r="E120" i="6"/>
  <c r="B120" i="6"/>
  <c r="H119" i="6"/>
  <c r="D119" i="6"/>
  <c r="F117" i="6"/>
  <c r="E117" i="6"/>
  <c r="C117" i="6"/>
  <c r="B117" i="6"/>
  <c r="B115" i="6"/>
  <c r="B113" i="6"/>
  <c r="D112" i="6"/>
  <c r="H110" i="6"/>
  <c r="B110" i="6"/>
  <c r="C110" i="6"/>
  <c r="D110" i="6"/>
  <c r="E110" i="6"/>
  <c r="F110" i="6"/>
  <c r="D109" i="6"/>
  <c r="B106" i="6"/>
  <c r="E103" i="6"/>
  <c r="D103" i="6"/>
  <c r="E102" i="6"/>
  <c r="D102" i="6"/>
  <c r="C102" i="6"/>
  <c r="E98" i="6"/>
  <c r="C95" i="6"/>
  <c r="D95" i="6"/>
  <c r="D91" i="6"/>
  <c r="E91" i="6"/>
  <c r="F91" i="6"/>
  <c r="C91" i="6"/>
  <c r="C86" i="6"/>
  <c r="C49" i="6"/>
  <c r="D80" i="6"/>
  <c r="E80" i="6"/>
  <c r="C80" i="6"/>
  <c r="C76" i="6"/>
  <c r="C113" i="6"/>
  <c r="C74" i="6"/>
  <c r="D74" i="6"/>
  <c r="F65" i="6"/>
  <c r="F120" i="6"/>
  <c r="C65" i="6"/>
  <c r="D65" i="6"/>
  <c r="D120" i="6"/>
  <c r="G64" i="6"/>
  <c r="F62" i="6"/>
  <c r="F103" i="6"/>
  <c r="G61" i="6"/>
  <c r="D59" i="6"/>
  <c r="D57" i="6"/>
  <c r="B53" i="6"/>
  <c r="D49" i="6"/>
  <c r="B49" i="6"/>
  <c r="H46" i="6"/>
  <c r="G46" i="6"/>
  <c r="C44" i="6"/>
  <c r="C124" i="6"/>
  <c r="B40" i="6"/>
  <c r="C40" i="6"/>
  <c r="D40" i="6"/>
  <c r="E40" i="6"/>
  <c r="F40" i="6"/>
  <c r="F37" i="6"/>
  <c r="E37" i="6"/>
  <c r="C37" i="6"/>
  <c r="B37" i="6"/>
  <c r="F36" i="6"/>
  <c r="E36" i="6"/>
  <c r="D36" i="6"/>
  <c r="C36" i="6"/>
  <c r="B36" i="6"/>
  <c r="B34" i="6"/>
  <c r="E33" i="6"/>
  <c r="C31" i="6"/>
  <c r="B31" i="6"/>
  <c r="D30" i="6"/>
  <c r="F27" i="6"/>
  <c r="D27" i="6"/>
  <c r="C27" i="6"/>
  <c r="B27" i="6"/>
  <c r="B102" i="6"/>
  <c r="C25" i="6"/>
  <c r="C53" i="6"/>
  <c r="D53" i="6"/>
  <c r="E53" i="6"/>
  <c r="F53" i="6"/>
  <c r="D24" i="6"/>
  <c r="D52" i="6"/>
  <c r="E23" i="6"/>
  <c r="F23" i="6"/>
  <c r="G23" i="6"/>
  <c r="H23" i="6"/>
  <c r="D23" i="6"/>
  <c r="C23" i="6"/>
  <c r="D21" i="6"/>
  <c r="C21" i="6"/>
  <c r="D9" i="6"/>
  <c r="E9" i="6"/>
  <c r="C9" i="6"/>
  <c r="E8" i="6"/>
  <c r="G7" i="6"/>
  <c r="F7" i="6"/>
  <c r="E7" i="6"/>
  <c r="D7" i="6"/>
  <c r="C7" i="6"/>
  <c r="G6" i="6"/>
  <c r="F6" i="6"/>
  <c r="C4" i="6"/>
  <c r="D4" i="6"/>
  <c r="E4" i="6"/>
  <c r="F4" i="6"/>
  <c r="G4" i="6"/>
  <c r="H4" i="6"/>
  <c r="E65" i="7"/>
  <c r="D120" i="7"/>
  <c r="E44" i="7"/>
  <c r="D124" i="7"/>
  <c r="C120" i="7"/>
  <c r="E80" i="7"/>
  <c r="F80" i="7" s="1"/>
  <c r="B102" i="7"/>
  <c r="C124" i="7"/>
  <c r="C106" i="7"/>
  <c r="H74" i="7"/>
  <c r="D106" i="7"/>
  <c r="E86" i="7"/>
  <c r="F86" i="7" s="1"/>
  <c r="F106" i="7" s="1"/>
  <c r="F80" i="6"/>
  <c r="E31" i="6"/>
  <c r="F31" i="6"/>
  <c r="E34" i="6"/>
  <c r="F9" i="6"/>
  <c r="E74" i="6"/>
  <c r="D115" i="6"/>
  <c r="D44" i="6"/>
  <c r="C120" i="6"/>
  <c r="D86" i="6"/>
  <c r="C115" i="6"/>
  <c r="D76" i="6"/>
  <c r="D25" i="6"/>
  <c r="E25" i="6"/>
  <c r="F25" i="6"/>
  <c r="D34" i="6"/>
  <c r="C106" i="6"/>
  <c r="D31" i="6"/>
  <c r="F65" i="7"/>
  <c r="F120" i="7"/>
  <c r="E120" i="7"/>
  <c r="E124" i="7"/>
  <c r="F44" i="7"/>
  <c r="F124" i="7"/>
  <c r="F74" i="6"/>
  <c r="E115" i="6"/>
  <c r="F34" i="6"/>
  <c r="G9" i="6"/>
  <c r="D124" i="6"/>
  <c r="E44" i="6"/>
  <c r="D113" i="6"/>
  <c r="E76" i="6"/>
  <c r="E21" i="6"/>
  <c r="D106" i="6"/>
  <c r="E86" i="6"/>
  <c r="E49" i="6"/>
  <c r="E124" i="6"/>
  <c r="F44" i="6"/>
  <c r="F124" i="6"/>
  <c r="E113" i="6"/>
  <c r="F76" i="6"/>
  <c r="F21" i="6"/>
  <c r="H9" i="6"/>
  <c r="H34" i="6"/>
  <c r="G34" i="6"/>
  <c r="F86" i="6"/>
  <c r="F106" i="6"/>
  <c r="E106" i="6"/>
  <c r="F49" i="6"/>
  <c r="G74" i="6"/>
  <c r="G115" i="6"/>
  <c r="F115" i="6"/>
  <c r="F113" i="6"/>
  <c r="H76" i="6"/>
  <c r="H117" i="6"/>
  <c r="G21" i="6"/>
  <c r="H126" i="5"/>
  <c r="G125" i="5"/>
  <c r="B124" i="5"/>
  <c r="H123" i="5"/>
  <c r="G123" i="5"/>
  <c r="D123" i="5"/>
  <c r="H121" i="5"/>
  <c r="B120" i="5"/>
  <c r="H119" i="5"/>
  <c r="D119" i="5"/>
  <c r="F117" i="5"/>
  <c r="E117" i="5"/>
  <c r="D117" i="5"/>
  <c r="C117" i="5"/>
  <c r="B117" i="5"/>
  <c r="B115" i="5"/>
  <c r="B113" i="5"/>
  <c r="D112" i="5"/>
  <c r="H110" i="5"/>
  <c r="B110" i="5"/>
  <c r="C110" i="5"/>
  <c r="D110" i="5"/>
  <c r="E110" i="5"/>
  <c r="F110" i="5"/>
  <c r="D109" i="5"/>
  <c r="H107" i="5"/>
  <c r="B106" i="5"/>
  <c r="E103" i="5"/>
  <c r="D103" i="5"/>
  <c r="H102" i="5"/>
  <c r="G102" i="5"/>
  <c r="E102" i="5"/>
  <c r="D102" i="5"/>
  <c r="C102" i="5"/>
  <c r="H98" i="5"/>
  <c r="E98" i="5"/>
  <c r="C95" i="5"/>
  <c r="D95" i="5"/>
  <c r="C91" i="5"/>
  <c r="D91" i="5"/>
  <c r="E91" i="5"/>
  <c r="F91" i="5"/>
  <c r="C86" i="5"/>
  <c r="D86" i="5"/>
  <c r="C80" i="5"/>
  <c r="D80" i="5"/>
  <c r="D76" i="5"/>
  <c r="E76" i="5"/>
  <c r="C76" i="5"/>
  <c r="C113" i="5"/>
  <c r="C74" i="5"/>
  <c r="C115" i="5"/>
  <c r="C65" i="5"/>
  <c r="D65" i="5"/>
  <c r="G64" i="5"/>
  <c r="F62" i="5"/>
  <c r="F103" i="5"/>
  <c r="G61" i="5"/>
  <c r="D59" i="5"/>
  <c r="D57" i="5"/>
  <c r="E7" i="5"/>
  <c r="B53" i="5"/>
  <c r="D52" i="5"/>
  <c r="C49" i="5"/>
  <c r="B49" i="5"/>
  <c r="H46" i="5"/>
  <c r="G46" i="5"/>
  <c r="C44" i="5"/>
  <c r="D44" i="5"/>
  <c r="B40" i="5"/>
  <c r="C40" i="5"/>
  <c r="D40" i="5"/>
  <c r="E40" i="5"/>
  <c r="F40" i="5"/>
  <c r="F37" i="5"/>
  <c r="E37" i="5"/>
  <c r="C37" i="5"/>
  <c r="B37" i="5"/>
  <c r="F36" i="5"/>
  <c r="E36" i="5"/>
  <c r="D36" i="5"/>
  <c r="C36" i="5"/>
  <c r="B36" i="5"/>
  <c r="B34" i="5"/>
  <c r="E33" i="5"/>
  <c r="C31" i="5"/>
  <c r="B31" i="5"/>
  <c r="D30" i="5"/>
  <c r="F27" i="5"/>
  <c r="E27" i="5"/>
  <c r="D27" i="5"/>
  <c r="C27" i="5"/>
  <c r="B27" i="5"/>
  <c r="C7" i="5"/>
  <c r="C25" i="5"/>
  <c r="D25" i="5"/>
  <c r="E25" i="5"/>
  <c r="F25" i="5"/>
  <c r="D24" i="5"/>
  <c r="D23" i="5"/>
  <c r="E23" i="5"/>
  <c r="F23" i="5"/>
  <c r="G23" i="5"/>
  <c r="H23" i="5"/>
  <c r="C23" i="5"/>
  <c r="D21" i="5"/>
  <c r="C21" i="5"/>
  <c r="E19" i="5"/>
  <c r="D19" i="5"/>
  <c r="C19" i="5"/>
  <c r="D16" i="5"/>
  <c r="E16" i="5"/>
  <c r="F16" i="5"/>
  <c r="C16" i="5"/>
  <c r="C9" i="5"/>
  <c r="C34" i="5"/>
  <c r="E8" i="5"/>
  <c r="H7" i="5"/>
  <c r="G7" i="5"/>
  <c r="F7" i="5"/>
  <c r="D7" i="5"/>
  <c r="B7" i="5"/>
  <c r="G6" i="5"/>
  <c r="F6" i="5"/>
  <c r="C4" i="5"/>
  <c r="D4" i="5"/>
  <c r="E4" i="5"/>
  <c r="F4" i="5"/>
  <c r="G4" i="5"/>
  <c r="H4" i="5"/>
  <c r="E113" i="5"/>
  <c r="F21" i="5"/>
  <c r="F76" i="5"/>
  <c r="E80" i="5"/>
  <c r="D31" i="5"/>
  <c r="D106" i="5"/>
  <c r="E49" i="5"/>
  <c r="E86" i="5"/>
  <c r="E65" i="5"/>
  <c r="D120" i="5"/>
  <c r="E44" i="5"/>
  <c r="D124" i="5"/>
  <c r="C53" i="5"/>
  <c r="D53" i="5"/>
  <c r="E53" i="5"/>
  <c r="F53" i="5"/>
  <c r="D74" i="5"/>
  <c r="C120" i="5"/>
  <c r="B102" i="5"/>
  <c r="C124" i="5"/>
  <c r="D49" i="5"/>
  <c r="E21" i="5"/>
  <c r="D9" i="5"/>
  <c r="C106" i="5"/>
  <c r="D113" i="5"/>
  <c r="E106" i="5"/>
  <c r="F49" i="5"/>
  <c r="F86" i="5"/>
  <c r="F106" i="5"/>
  <c r="D115" i="5"/>
  <c r="E74" i="5"/>
  <c r="E9" i="5"/>
  <c r="D34" i="5"/>
  <c r="F80" i="5"/>
  <c r="F31" i="5"/>
  <c r="E31" i="5"/>
  <c r="F113" i="5"/>
  <c r="G21" i="5"/>
  <c r="H76" i="5"/>
  <c r="H117" i="5"/>
  <c r="F44" i="5"/>
  <c r="F124" i="5"/>
  <c r="E124" i="5"/>
  <c r="F65" i="5"/>
  <c r="F120" i="5"/>
  <c r="E120" i="5"/>
  <c r="F9" i="5"/>
  <c r="E34" i="5"/>
  <c r="E115" i="5"/>
  <c r="F74" i="5"/>
  <c r="F115" i="5"/>
  <c r="G74" i="5"/>
  <c r="G9" i="5"/>
  <c r="F34" i="5"/>
  <c r="H9" i="5"/>
  <c r="H34" i="5"/>
  <c r="G34" i="5"/>
  <c r="G115" i="5"/>
  <c r="H74" i="5"/>
  <c r="H115" i="5"/>
  <c r="B37" i="4"/>
  <c r="C37" i="4"/>
  <c r="E37" i="4"/>
  <c r="F37" i="4"/>
  <c r="H126" i="4"/>
  <c r="G125" i="4"/>
  <c r="E124" i="4"/>
  <c r="B124" i="4"/>
  <c r="H123" i="4"/>
  <c r="G123" i="4"/>
  <c r="D123" i="4"/>
  <c r="H121" i="4"/>
  <c r="G121" i="4"/>
  <c r="B120" i="4"/>
  <c r="H119" i="4"/>
  <c r="D119" i="4"/>
  <c r="F117" i="4"/>
  <c r="E117" i="4"/>
  <c r="D117" i="4"/>
  <c r="C117" i="4"/>
  <c r="B117" i="4"/>
  <c r="B115" i="4"/>
  <c r="B113" i="4"/>
  <c r="D112" i="4"/>
  <c r="H110" i="4"/>
  <c r="C110" i="4"/>
  <c r="D110" i="4"/>
  <c r="E110" i="4"/>
  <c r="F110" i="4"/>
  <c r="B110" i="4"/>
  <c r="D109" i="4"/>
  <c r="H107" i="4"/>
  <c r="E103" i="4"/>
  <c r="D103" i="4"/>
  <c r="G102" i="4"/>
  <c r="E102" i="4"/>
  <c r="D102" i="4"/>
  <c r="C102" i="4"/>
  <c r="E98" i="4"/>
  <c r="C95" i="4"/>
  <c r="D95" i="4"/>
  <c r="C86" i="4"/>
  <c r="D49" i="4"/>
  <c r="D80" i="4"/>
  <c r="E80" i="4"/>
  <c r="C80" i="4"/>
  <c r="D76" i="4"/>
  <c r="E21" i="4"/>
  <c r="C76" i="4"/>
  <c r="C113" i="4"/>
  <c r="C74" i="4"/>
  <c r="C115" i="4"/>
  <c r="C65" i="4"/>
  <c r="D65" i="4"/>
  <c r="G64" i="4"/>
  <c r="F62" i="4"/>
  <c r="F103" i="4"/>
  <c r="G61" i="4"/>
  <c r="D59" i="4"/>
  <c r="B49" i="4"/>
  <c r="H48" i="4"/>
  <c r="H46" i="4"/>
  <c r="G46" i="4"/>
  <c r="F124" i="4"/>
  <c r="D124" i="4"/>
  <c r="C124" i="4"/>
  <c r="F36" i="4"/>
  <c r="E36" i="4"/>
  <c r="D36" i="4"/>
  <c r="C36" i="4"/>
  <c r="B36" i="4"/>
  <c r="C34" i="4"/>
  <c r="B34" i="4"/>
  <c r="E33" i="4"/>
  <c r="C31" i="4"/>
  <c r="B31" i="4"/>
  <c r="D30" i="4"/>
  <c r="F27" i="4"/>
  <c r="E27" i="4"/>
  <c r="D27" i="4"/>
  <c r="C27" i="4"/>
  <c r="B27" i="4"/>
  <c r="B102" i="4"/>
  <c r="C25" i="4"/>
  <c r="C53" i="4"/>
  <c r="D53" i="4"/>
  <c r="E53" i="4"/>
  <c r="F53" i="4"/>
  <c r="D24" i="4"/>
  <c r="D52" i="4"/>
  <c r="C23" i="4"/>
  <c r="C21" i="4"/>
  <c r="C19" i="4"/>
  <c r="D19" i="4"/>
  <c r="E19" i="4"/>
  <c r="F19" i="4"/>
  <c r="G19" i="4"/>
  <c r="H19" i="4"/>
  <c r="D16" i="4"/>
  <c r="E16" i="4"/>
  <c r="F16" i="4"/>
  <c r="G16" i="4"/>
  <c r="H16" i="4"/>
  <c r="C16" i="4"/>
  <c r="C9" i="4"/>
  <c r="D9" i="4"/>
  <c r="E8" i="4"/>
  <c r="H7" i="4"/>
  <c r="G7" i="4"/>
  <c r="F7" i="4"/>
  <c r="D7" i="4"/>
  <c r="C7" i="4"/>
  <c r="B7" i="4"/>
  <c r="G6" i="4"/>
  <c r="F6" i="4"/>
  <c r="C4" i="4"/>
  <c r="D4" i="4"/>
  <c r="E4" i="4"/>
  <c r="F4" i="4"/>
  <c r="G4" i="4"/>
  <c r="H4" i="4"/>
  <c r="D25" i="4"/>
  <c r="E25" i="4"/>
  <c r="F25" i="4"/>
  <c r="F80" i="4"/>
  <c r="F31" i="4"/>
  <c r="E31" i="4"/>
  <c r="D34" i="4"/>
  <c r="E9" i="4"/>
  <c r="E65" i="4"/>
  <c r="D120" i="4"/>
  <c r="D113" i="4"/>
  <c r="D23" i="4"/>
  <c r="E76" i="4"/>
  <c r="D74" i="4"/>
  <c r="D31" i="4"/>
  <c r="D21" i="4"/>
  <c r="C120" i="4"/>
  <c r="D86" i="4"/>
  <c r="C49" i="4"/>
  <c r="E120" i="4"/>
  <c r="F65" i="4"/>
  <c r="F120" i="4"/>
  <c r="F9" i="4"/>
  <c r="E34" i="4"/>
  <c r="E86" i="4"/>
  <c r="E49" i="4"/>
  <c r="E74" i="4"/>
  <c r="D115" i="4"/>
  <c r="F21" i="4"/>
  <c r="E113" i="4"/>
  <c r="F76" i="4"/>
  <c r="E23" i="4"/>
  <c r="F86" i="4"/>
  <c r="F49" i="4"/>
  <c r="F23" i="4"/>
  <c r="G23" i="4"/>
  <c r="H23" i="4"/>
  <c r="H76" i="4"/>
  <c r="H117" i="4"/>
  <c r="F113" i="4"/>
  <c r="G21" i="4"/>
  <c r="G9" i="4"/>
  <c r="F34" i="4"/>
  <c r="E115" i="4"/>
  <c r="F74" i="4"/>
  <c r="F115" i="4"/>
  <c r="G74" i="4"/>
  <c r="H9" i="4"/>
  <c r="H34" i="4"/>
  <c r="G34" i="4"/>
  <c r="H74" i="4"/>
  <c r="H115" i="4"/>
  <c r="G115" i="3"/>
  <c r="H107" i="3"/>
  <c r="F106" i="3"/>
  <c r="E106" i="3"/>
  <c r="D106" i="3"/>
  <c r="C106" i="3"/>
  <c r="B106" i="3"/>
  <c r="E98" i="3"/>
  <c r="H110" i="3"/>
  <c r="H98" i="3"/>
  <c r="B37" i="3"/>
  <c r="B36" i="3"/>
  <c r="B34" i="3"/>
  <c r="C31" i="3"/>
  <c r="B31" i="3"/>
  <c r="D30" i="3"/>
  <c r="D31" i="3"/>
  <c r="B53" i="3"/>
  <c r="F53" i="3"/>
  <c r="C76" i="3"/>
  <c r="D76" i="3"/>
  <c r="E76" i="3"/>
  <c r="F76" i="3"/>
  <c r="C95" i="3"/>
  <c r="D95" i="3"/>
  <c r="G7" i="3"/>
  <c r="G6" i="3"/>
  <c r="F7" i="3"/>
  <c r="F6" i="3"/>
  <c r="D7" i="3"/>
  <c r="C16" i="3"/>
  <c r="D59" i="3"/>
  <c r="D57" i="3"/>
  <c r="C23" i="3"/>
  <c r="D23" i="3"/>
  <c r="E23" i="3"/>
  <c r="F23" i="3"/>
  <c r="G23" i="3"/>
  <c r="H23" i="3"/>
  <c r="D113" i="3"/>
  <c r="H121" i="3"/>
  <c r="G46" i="3"/>
  <c r="D112" i="3"/>
  <c r="D21" i="3"/>
  <c r="E27" i="3"/>
  <c r="D117" i="3"/>
  <c r="C113" i="3"/>
  <c r="C80" i="3"/>
  <c r="H7" i="3"/>
  <c r="C25" i="3"/>
  <c r="D25" i="3"/>
  <c r="E25" i="3"/>
  <c r="F25" i="3"/>
  <c r="H119" i="3"/>
  <c r="C74" i="3"/>
  <c r="D74" i="3"/>
  <c r="C86" i="3"/>
  <c r="C21" i="3"/>
  <c r="C9" i="3"/>
  <c r="C34" i="3"/>
  <c r="B113" i="3"/>
  <c r="D24" i="3"/>
  <c r="D52" i="3"/>
  <c r="C65" i="3"/>
  <c r="C120" i="3"/>
  <c r="C19" i="3"/>
  <c r="D19" i="3"/>
  <c r="E19" i="3"/>
  <c r="F19" i="3"/>
  <c r="G19" i="3"/>
  <c r="H19" i="3"/>
  <c r="B7" i="3"/>
  <c r="B120" i="3"/>
  <c r="D119" i="3"/>
  <c r="G64" i="3"/>
  <c r="G125" i="3"/>
  <c r="H123" i="3"/>
  <c r="G123" i="3"/>
  <c r="H102" i="3"/>
  <c r="B124" i="3"/>
  <c r="D123" i="3"/>
  <c r="F117" i="3"/>
  <c r="E117" i="3"/>
  <c r="C117" i="3"/>
  <c r="B117" i="3"/>
  <c r="B115" i="3"/>
  <c r="B110" i="3"/>
  <c r="C110" i="3"/>
  <c r="D110" i="3"/>
  <c r="E110" i="3"/>
  <c r="F110" i="3"/>
  <c r="D109" i="3"/>
  <c r="E33" i="3"/>
  <c r="F27" i="3"/>
  <c r="D27" i="3"/>
  <c r="C27" i="3"/>
  <c r="B27" i="3"/>
  <c r="B102" i="3"/>
  <c r="C91" i="3"/>
  <c r="D91" i="3"/>
  <c r="E91" i="3"/>
  <c r="F91" i="3"/>
  <c r="G61" i="3"/>
  <c r="F62" i="3"/>
  <c r="F103" i="3"/>
  <c r="C124" i="3"/>
  <c r="E7" i="3"/>
  <c r="C102" i="3"/>
  <c r="D16" i="3"/>
  <c r="E16" i="3"/>
  <c r="F16" i="3"/>
  <c r="G16" i="3"/>
  <c r="H16" i="3"/>
  <c r="F37" i="3"/>
  <c r="F36" i="3"/>
  <c r="E37" i="3"/>
  <c r="E36" i="3"/>
  <c r="D36" i="3"/>
  <c r="C37" i="3"/>
  <c r="C36" i="3"/>
  <c r="H46" i="3"/>
  <c r="E8" i="3"/>
  <c r="D103" i="3"/>
  <c r="D102" i="3"/>
  <c r="E103" i="3"/>
  <c r="E102" i="3"/>
  <c r="H126" i="3"/>
  <c r="C4" i="3"/>
  <c r="D4" i="3"/>
  <c r="E4" i="3"/>
  <c r="F4" i="3"/>
  <c r="G4" i="3"/>
  <c r="H4" i="3"/>
  <c r="C53" i="3"/>
  <c r="D53" i="3"/>
  <c r="E53" i="3"/>
  <c r="D65" i="3"/>
  <c r="D120" i="3"/>
  <c r="C7" i="3"/>
  <c r="C49" i="3"/>
  <c r="D49" i="3"/>
  <c r="C115" i="3"/>
  <c r="D115" i="3"/>
  <c r="E74" i="3"/>
  <c r="D80" i="3"/>
  <c r="D9" i="3"/>
  <c r="E21" i="3"/>
  <c r="E65" i="3"/>
  <c r="E120" i="3"/>
  <c r="E49" i="3"/>
  <c r="E86" i="3"/>
  <c r="D34" i="3"/>
  <c r="E9" i="3"/>
  <c r="E80" i="3"/>
  <c r="F74" i="3"/>
  <c r="E115" i="3"/>
  <c r="D124" i="3"/>
  <c r="E113" i="3"/>
  <c r="F21" i="3"/>
  <c r="F65" i="3"/>
  <c r="F120" i="3"/>
  <c r="F80" i="3"/>
  <c r="F31" i="3"/>
  <c r="E31" i="3"/>
  <c r="E34" i="3"/>
  <c r="F9" i="3"/>
  <c r="F115" i="3"/>
  <c r="G74" i="3"/>
  <c r="F86" i="3"/>
  <c r="F49" i="3"/>
  <c r="F124" i="3"/>
  <c r="E124" i="3"/>
  <c r="F113" i="3"/>
  <c r="G21" i="3"/>
  <c r="H76" i="3"/>
  <c r="H117" i="3"/>
  <c r="H74" i="3"/>
  <c r="H115" i="3"/>
  <c r="G9" i="3"/>
  <c r="F34" i="3"/>
  <c r="H9" i="3"/>
  <c r="H34" i="3"/>
  <c r="G34" i="3"/>
  <c r="F49" i="7" l="1"/>
  <c r="E106" i="7"/>
  <c r="H76" i="7" l="1"/>
  <c r="G21" i="7"/>
</calcChain>
</file>

<file path=xl/sharedStrings.xml><?xml version="1.0" encoding="utf-8"?>
<sst xmlns="http://schemas.openxmlformats.org/spreadsheetml/2006/main" count="1652" uniqueCount="571">
  <si>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</si>
  <si>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</si>
  <si>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</si>
  <si>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</si>
  <si>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</si>
  <si>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</si>
  <si>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</si>
  <si>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</si>
  <si>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</si>
  <si>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</si>
  <si>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</si>
  <si>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</si>
  <si>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</si>
  <si>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</si>
  <si>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</si>
  <si>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</si>
  <si>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</si>
  <si>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</si>
  <si>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</si>
  <si>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</si>
  <si>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</si>
  <si>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</si>
  <si>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</si>
  <si>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</si>
  <si>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News Magazine 2024</t>
    <phoneticPr fontId="0" type="noConversion"/>
  </si>
  <si>
    <t>Finance Magazine 2024</t>
    <phoneticPr fontId="0" type="noConversion"/>
  </si>
  <si>
    <t>(CA/MA) (Sub: Chi/Eng)  (CC)</t>
    <phoneticPr fontId="0" type="noConversion"/>
  </si>
  <si>
    <t>800636915 (Sub: Chi) (CC)</t>
    <phoneticPr fontId="0" type="noConversion"/>
  </si>
  <si>
    <t>800636304 (OP)</t>
    <phoneticPr fontId="0" type="noConversion"/>
  </si>
  <si>
    <t>800636900 (NA)</t>
    <phoneticPr fontId="0" type="noConversion"/>
  </si>
  <si>
    <t>800636931(Sub: Chi) (CC)</t>
    <phoneticPr fontId="0" type="noConversion"/>
  </si>
  <si>
    <t>News Treasury 2024</t>
  </si>
  <si>
    <t>800605035 (Sub: Chi) (CC)</t>
    <phoneticPr fontId="0" type="noConversion"/>
  </si>
  <si>
    <t>800636803 (Sub: Chi) (CA/MA) (OP)</t>
  </si>
  <si>
    <t>800636834 (Sub: *Chi) (OP) (CA/MA)</t>
  </si>
  <si>
    <t>Ring Ling Ling (44 EPI)</t>
    <phoneticPr fontId="0" type="noConversion"/>
  </si>
  <si>
    <t>800629753 (Sub: Chi) (CC)</t>
    <phoneticPr fontId="0" type="noConversion"/>
  </si>
  <si>
    <t>800632426 (OP)</t>
    <phoneticPr fontId="0" type="noConversion"/>
  </si>
  <si>
    <t>800563025 (CC)</t>
    <phoneticPr fontId="0" type="noConversion"/>
  </si>
  <si>
    <t>800616903 (Sub: *Chi) (OP)</t>
    <phoneticPr fontId="0" type="noConversion"/>
  </si>
  <si>
    <t>Hands Up   Hands Up 2024</t>
    <phoneticPr fontId="0" type="noConversion"/>
  </si>
  <si>
    <t>800643641 (CA/MA) (Sub: Chi)   (CC)</t>
    <phoneticPr fontId="0" type="noConversion"/>
  </si>
  <si>
    <t>800636784 (Sub: *Chi) (OP)</t>
    <phoneticPr fontId="0" type="noConversion"/>
  </si>
  <si>
    <t xml:space="preserve">J Music </t>
    <phoneticPr fontId="0" type="noConversion"/>
  </si>
  <si>
    <t>0915</t>
    <phoneticPr fontId="0" type="noConversion"/>
  </si>
  <si>
    <t>JSG Billboard 2024</t>
    <phoneticPr fontId="0" type="noConversion"/>
  </si>
  <si>
    <t>800636881 (Sub: *Chi) (OP)</t>
    <phoneticPr fontId="0" type="noConversion"/>
  </si>
  <si>
    <t>Family Feud (28 EPI)</t>
    <phoneticPr fontId="0" type="noConversion"/>
  </si>
  <si>
    <t>800625434 (Sub: Chi)   (CC)</t>
    <phoneticPr fontId="0" type="noConversion"/>
  </si>
  <si>
    <t>No Poverty Land IV - One Belt One Road (10 EPI)</t>
    <phoneticPr fontId="0" type="noConversion"/>
  </si>
  <si>
    <t>800636826 (Sub: *Chi) (OP) (CA/MA)</t>
  </si>
  <si>
    <t>800647484 (Sub: *Chi) (OP)</t>
    <phoneticPr fontId="0" type="noConversion"/>
  </si>
  <si>
    <t># 1</t>
    <phoneticPr fontId="0" type="noConversion"/>
  </si>
  <si>
    <t>800577830 (CA/MA) (Sub: Chi) (CC)</t>
    <phoneticPr fontId="0" type="noConversion"/>
  </si>
  <si>
    <t>800588650 (Sub: Chi) (CC)</t>
    <phoneticPr fontId="0" type="noConversion"/>
  </si>
  <si>
    <t># 6</t>
    <phoneticPr fontId="0" type="noConversion"/>
  </si>
  <si>
    <t>800644780 (CA/MA) (Sub: Chi/Eng) (CC)</t>
    <phoneticPr fontId="0" type="noConversion"/>
  </si>
  <si>
    <t>Short End Of The Stick (35 EPI)</t>
  </si>
  <si>
    <t>Chill. Hike. Camping (Sr.2) (16 EPI)</t>
    <phoneticPr fontId="0" type="noConversion"/>
  </si>
  <si>
    <t>800646392 (Sub: Chi) (CC)</t>
    <phoneticPr fontId="0" type="noConversion"/>
  </si>
  <si>
    <t>800510004 (Sub: Chi) (CC)</t>
    <phoneticPr fontId="0" type="noConversion"/>
  </si>
  <si>
    <t># 41</t>
    <phoneticPr fontId="0" type="noConversion"/>
  </si>
  <si>
    <t>800612453 (Sub: Chi) (CC)</t>
    <phoneticPr fontId="0" type="noConversion"/>
  </si>
  <si>
    <t># 2</t>
    <phoneticPr fontId="0" type="noConversion"/>
  </si>
  <si>
    <t>TBC</t>
    <phoneticPr fontId="0" type="noConversion"/>
  </si>
  <si>
    <t>800630443 (Sub: Chi) (CC)</t>
    <phoneticPr fontId="0" type="noConversion"/>
  </si>
  <si>
    <t>800618933 (Sub: Chi) (CC)</t>
    <phoneticPr fontId="0" type="noConversion"/>
  </si>
  <si>
    <t>800518971 (Sub: Chi) (CC)</t>
    <phoneticPr fontId="0" type="noConversion"/>
  </si>
  <si>
    <t># 42</t>
    <phoneticPr fontId="0" type="noConversion"/>
  </si>
  <si>
    <t># 3</t>
    <phoneticPr fontId="0" type="noConversion"/>
  </si>
  <si>
    <t>The Vanishing Tastes (6 EPI)</t>
    <phoneticPr fontId="0" type="noConversion"/>
  </si>
  <si>
    <t>800635862 (Sub: Chi) (CC)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</si>
  <si>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18</t>
    </r>
    <phoneticPr fontId="0" type="noConversion"/>
  </si>
  <si>
    <t>J Music #64</t>
    <phoneticPr fontId="0" type="noConversion"/>
  </si>
  <si>
    <t>800639016 (CA/MA) (Sub: Chi/Eng) (CC)</t>
    <phoneticPr fontId="0" type="noConversion"/>
  </si>
  <si>
    <t>800649371 (Sub: Chi) (CC)</t>
    <phoneticPr fontId="0" type="noConversion"/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</si>
  <si>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</si>
  <si>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</si>
  <si>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</si>
  <si>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</si>
  <si>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</si>
  <si>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</si>
  <si>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</si>
  <si>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(12 EPI)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</si>
  <si>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</si>
  <si>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</si>
  <si>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天梯</t>
    </r>
    <r>
      <rPr>
        <sz val="14"/>
        <rFont val="Times New Roman"/>
        <family val="1"/>
      </rPr>
      <t xml:space="preserve"> The Last Steep Ascent (25 EPI)</t>
    </r>
    <phoneticPr fontId="0" type="noConversion"/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</si>
  <si>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  <phoneticPr fontId="0" type="noConversion"/>
  </si>
  <si>
    <r>
      <rPr>
        <sz val="14"/>
        <rFont val="新細明體"/>
        <family val="1"/>
        <charset val="136"/>
      </rPr>
      <t>愛．回家之開心速遞</t>
    </r>
  </si>
  <si>
    <r>
      <rPr>
        <sz val="14"/>
        <rFont val="新細明體"/>
        <family val="1"/>
        <charset val="136"/>
      </rPr>
      <t>公公出宮</t>
    </r>
  </si>
  <si>
    <r>
      <rPr>
        <sz val="14"/>
        <rFont val="新細明體"/>
        <family val="1"/>
        <charset val="136"/>
      </rPr>
      <t>貝遊歐洲</t>
    </r>
    <r>
      <rPr>
        <sz val="14"/>
        <rFont val="Times New Roman"/>
        <family val="1"/>
      </rPr>
      <t xml:space="preserve"> Europe Go Go Go! (9 EPI)</t>
    </r>
    <phoneticPr fontId="0" type="noConversion"/>
  </si>
  <si>
    <r>
      <rPr>
        <sz val="14"/>
        <rFont val="新細明體"/>
        <family val="1"/>
        <charset val="136"/>
      </rPr>
      <t>非洲潮什麼</t>
    </r>
    <r>
      <rPr>
        <sz val="14"/>
        <rFont val="Times New Roman"/>
        <family val="1"/>
      </rPr>
      <t xml:space="preserve"> Hipster Tour - Africa (10 EPI)</t>
    </r>
    <phoneticPr fontId="0" type="noConversion"/>
  </si>
  <si>
    <r>
      <rPr>
        <sz val="14"/>
        <rFont val="新細明體"/>
        <family val="1"/>
        <charset val="136"/>
      </rPr>
      <t>齊癲大聖福祿壽</t>
    </r>
    <r>
      <rPr>
        <sz val="14"/>
        <rFont val="Times New Roman"/>
        <family val="1"/>
      </rPr>
      <t xml:space="preserve"> The Heavenly Party (5 EPI)</t>
    </r>
    <phoneticPr fontId="0" type="noConversion"/>
  </si>
  <si>
    <r>
      <t xml:space="preserve">800609594 (Sub: Chi)(CC) </t>
    </r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  <phoneticPr fontId="0" type="noConversion"/>
  </si>
  <si>
    <r>
      <t xml:space="preserve">(R)          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 Gourmet Express</t>
    </r>
    <phoneticPr fontId="0" type="noConversion"/>
  </si>
  <si>
    <r>
      <rPr>
        <sz val="14"/>
        <rFont val="新細明體"/>
        <family val="1"/>
        <charset val="136"/>
      </rPr>
      <t>粵講粵㜺鬼</t>
    </r>
    <r>
      <rPr>
        <sz val="14"/>
        <rFont val="Times New Roman"/>
        <family val="1"/>
      </rPr>
      <t xml:space="preserve"> Cantoxicating! (Sr. 3) (24 EPI)</t>
    </r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</si>
  <si>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Golden Banquet (9 EPI)</t>
    </r>
    <phoneticPr fontId="0" type="noConversion"/>
  </si>
  <si>
    <r>
      <rPr>
        <sz val="14"/>
        <rFont val="新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</si>
  <si>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r>
      <rPr>
        <sz val="14"/>
        <rFont val="新細明體"/>
        <family val="1"/>
        <charset val="136"/>
      </rPr>
      <t>燕雲台</t>
    </r>
    <r>
      <rPr>
        <sz val="14"/>
        <rFont val="Times New Roman"/>
        <family val="1"/>
      </rPr>
      <t xml:space="preserve"> The Legend of Xiao Chuo (48 EPI)</t>
    </r>
    <phoneticPr fontId="0" type="noConversion"/>
  </si>
  <si>
    <r>
      <t xml:space="preserve">800641576 (Sub: Chi) (CC)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</si>
  <si>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</si>
  <si>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</si>
  <si>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</si>
  <si>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</si>
  <si>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sz val="14"/>
        <rFont val="新細明體"/>
        <family val="1"/>
        <charset val="136"/>
      </rPr>
      <t>異空感應</t>
    </r>
    <r>
      <rPr>
        <sz val="14"/>
        <rFont val="Times New Roman"/>
        <family val="1"/>
      </rPr>
      <t xml:space="preserve"> Call Of Destiny (25 EPI)</t>
    </r>
    <phoneticPr fontId="0" type="noConversion"/>
  </si>
  <si>
    <r>
      <rPr>
        <sz val="14"/>
        <rFont val="新細明體"/>
        <family val="1"/>
        <charset val="136"/>
      </rPr>
      <t>中年好聲音</t>
    </r>
    <r>
      <rPr>
        <sz val="14"/>
        <rFont val="Times New Roman"/>
        <family val="1"/>
      </rPr>
      <t>3 #6</t>
    </r>
    <phoneticPr fontId="0" type="noConversion"/>
  </si>
  <si>
    <r>
      <rPr>
        <sz val="14"/>
        <rFont val="新細明體"/>
        <family val="1"/>
        <charset val="136"/>
      </rPr>
      <t>黑色月光</t>
    </r>
    <r>
      <rPr>
        <sz val="14"/>
        <rFont val="Times New Roman"/>
        <family val="1"/>
      </rPr>
      <t xml:space="preserve"> Darkside Of The Moon (25 EPI)</t>
    </r>
    <phoneticPr fontId="0" type="noConversion"/>
  </si>
  <si>
    <r>
      <rPr>
        <sz val="14"/>
        <rFont val="新細明體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新細明體"/>
        <family val="1"/>
        <charset val="136"/>
      </rPr>
      <t>一帶一路</t>
    </r>
    <r>
      <rPr>
        <sz val="14"/>
        <rFont val="Times New Roman"/>
        <family val="1"/>
      </rPr>
      <t xml:space="preserve"> #9</t>
    </r>
    <phoneticPr fontId="0" type="noConversion"/>
  </si>
  <si>
    <r>
      <rPr>
        <sz val="14"/>
        <rFont val="新細明體"/>
        <family val="1"/>
        <charset val="136"/>
      </rPr>
      <t>與天地對話</t>
    </r>
    <r>
      <rPr>
        <sz val="14"/>
        <rFont val="Times New Roman"/>
        <family val="1"/>
      </rPr>
      <t xml:space="preserve"> Connecting Earth And Sky (14 EPI)</t>
    </r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</si>
  <si>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47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</si>
  <si>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</si>
  <si>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>PERIOD: 2 - 8 Dec 2024</t>
    <phoneticPr fontId="0" type="noConversion"/>
  </si>
  <si>
    <t># 7</t>
    <phoneticPr fontId="0" type="noConversion"/>
  </si>
  <si>
    <t># 257</t>
    <phoneticPr fontId="0" type="noConversion"/>
  </si>
  <si>
    <t># 1174</t>
    <phoneticPr fontId="0" type="noConversion"/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</si>
  <si>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(15 EPI)</t>
    </r>
    <phoneticPr fontId="0" type="noConversion"/>
  </si>
  <si>
    <t># 13</t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</si>
  <si>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</si>
  <si>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</si>
  <si>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</si>
  <si>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細明體"/>
        <family val="3"/>
        <charset val="136"/>
      </rPr>
      <t>世界觀</t>
    </r>
  </si>
  <si>
    <t># 4</t>
    <phoneticPr fontId="0" type="noConversion"/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</si>
  <si>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2</t>
    </r>
    <phoneticPr fontId="0" type="noConversion"/>
  </si>
  <si>
    <t># 47</t>
    <phoneticPr fontId="0" type="noConversion"/>
  </si>
  <si>
    <t># 31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</si>
  <si>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41</t>
    </r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</si>
  <si>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42</t>
    </r>
    <phoneticPr fontId="0" type="noConversion"/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</si>
  <si>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</si>
  <si>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</si>
  <si>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374</t>
    </r>
    <phoneticPr fontId="0" type="noConversion"/>
  </si>
  <si>
    <t># 2437</t>
    <phoneticPr fontId="0" type="noConversion"/>
  </si>
  <si>
    <t># 24</t>
    <phoneticPr fontId="0" type="noConversion"/>
  </si>
  <si>
    <r>
      <rPr>
        <sz val="14"/>
        <rFont val="新細明體"/>
        <family val="1"/>
        <charset val="136"/>
      </rPr>
      <t>又見逍遙</t>
    </r>
    <r>
      <rPr>
        <sz val="14"/>
        <rFont val="Times New Roman"/>
        <family val="1"/>
      </rPr>
      <t xml:space="preserve"> Sword and Fairy 1 (40 EPI)</t>
    </r>
    <phoneticPr fontId="0" type="noConversion"/>
  </si>
  <si>
    <t># 10</t>
    <phoneticPr fontId="0" type="noConversion"/>
  </si>
  <si>
    <t># 3678</t>
    <phoneticPr fontId="0" type="noConversion"/>
  </si>
  <si>
    <t># 3681            2315</t>
    <phoneticPr fontId="0" type="noConversion"/>
  </si>
  <si>
    <t># 23</t>
    <phoneticPr fontId="0" type="noConversion"/>
  </si>
  <si>
    <t># 9</t>
    <phoneticPr fontId="0" type="noConversion"/>
  </si>
  <si>
    <t># 2436</t>
    <phoneticPr fontId="0" type="noConversion"/>
  </si>
  <si>
    <t># 43</t>
    <phoneticPr fontId="0" type="noConversion"/>
  </si>
  <si>
    <t># 44</t>
    <phoneticPr fontId="0" type="noConversion"/>
  </si>
  <si>
    <t># 19 - 20</t>
    <phoneticPr fontId="0" type="noConversion"/>
  </si>
  <si>
    <t># 21 - 22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</si>
  <si>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227</t>
    </r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</si>
  <si>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53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</si>
  <si>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48</t>
    </r>
    <phoneticPr fontId="0" type="noConversion"/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</si>
  <si>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1</t>
    </r>
    <phoneticPr fontId="0" type="noConversion"/>
  </si>
  <si>
    <t>Our Theme Songs (7 EPI)</t>
    <phoneticPr fontId="0" type="noConversion"/>
  </si>
  <si>
    <t>800611392 (Sub: Chi)  (CC)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</si>
  <si>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4     0945</t>
    </r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</si>
  <si>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48</t>
    </r>
    <phoneticPr fontId="0" type="noConversion"/>
  </si>
  <si>
    <r>
      <rPr>
        <sz val="13"/>
        <rFont val="細明體"/>
        <family val="3"/>
        <charset val="136"/>
      </rPr>
      <t>歡樂滿東華</t>
    </r>
    <r>
      <rPr>
        <sz val="13"/>
        <rFont val="Times New Roman"/>
        <family val="1"/>
      </rPr>
      <t>2024 (</t>
    </r>
    <r>
      <rPr>
        <sz val="13"/>
        <rFont val="細明體"/>
        <family val="3"/>
        <charset val="136"/>
      </rPr>
      <t>直播</t>
    </r>
    <r>
      <rPr>
        <sz val="13"/>
        <rFont val="Times New Roman"/>
        <family val="1"/>
      </rPr>
      <t>)</t>
    </r>
    <phoneticPr fontId="0" type="noConversion"/>
  </si>
  <si>
    <t>Tung Wah Charity Show 2024 (Live)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</si>
  <si>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49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</si>
  <si>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38</t>
    </r>
    <phoneticPr fontId="0" type="noConversion"/>
  </si>
  <si>
    <r>
      <rPr>
        <sz val="14"/>
        <rFont val="新細明體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新細明體"/>
        <family val="1"/>
        <charset val="136"/>
      </rPr>
      <t>一帶一路</t>
    </r>
    <r>
      <rPr>
        <sz val="14"/>
        <rFont val="Times New Roman"/>
        <family val="1"/>
      </rPr>
      <t xml:space="preserve"> #10</t>
    </r>
    <phoneticPr fontId="0" type="noConversion"/>
  </si>
  <si>
    <t>J Music #65</t>
    <phoneticPr fontId="0" type="noConversion"/>
  </si>
  <si>
    <t>美食新聞報道</t>
  </si>
  <si>
    <t>大師兄又到聖誕感謝祭</t>
  </si>
  <si>
    <t>Super Trio - Christmas Special 2024</t>
    <phoneticPr fontId="0" type="noConversion"/>
  </si>
  <si>
    <t>800649580 (Sub: *Chi) (OP)</t>
    <phoneticPr fontId="0" type="noConversion"/>
  </si>
  <si>
    <t>WK 49</t>
    <phoneticPr fontId="0" type="noConversion"/>
  </si>
  <si>
    <t xml:space="preserve">Shock Mystery </t>
    <phoneticPr fontId="0" type="noConversion"/>
  </si>
  <si>
    <t># 329</t>
    <phoneticPr fontId="0" type="noConversion"/>
  </si>
  <si>
    <t># 334</t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</si>
  <si>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</si>
  <si>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</si>
  <si>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</si>
  <si>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t>黑色月光 Darkside Of The Moon (25 EPI)</t>
    <phoneticPr fontId="0" type="noConversion"/>
  </si>
  <si>
    <r>
      <t xml:space="preserve">Vital Lifeline 2023   </t>
    </r>
    <r>
      <rPr>
        <b/>
        <sz val="14"/>
        <rFont val="Times New Roman"/>
        <family val="1"/>
      </rPr>
      <t>1935</t>
    </r>
    <phoneticPr fontId="0" type="noConversion"/>
  </si>
  <si>
    <r>
      <t xml:space="preserve">Sunday Report 2024 </t>
    </r>
    <r>
      <rPr>
        <b/>
        <sz val="14"/>
        <rFont val="Times New Roman"/>
        <family val="1"/>
      </rPr>
      <t xml:space="preserve"> 1935</t>
    </r>
    <phoneticPr fontId="0" type="noConversion"/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</si>
  <si>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微軟正黑體"/>
        <family val="1"/>
        <charset val="136"/>
      </rPr>
      <t>節目表</t>
    </r>
  </si>
  <si>
    <t>WK 50</t>
    <phoneticPr fontId="0" type="noConversion"/>
  </si>
  <si>
    <t>PERIOD: 9 - 15 Dec 2024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</si>
  <si>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</si>
  <si>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(12 EPI)</t>
    </r>
  </si>
  <si>
    <r>
      <t>你健康嗎</t>
    </r>
    <r>
      <rPr>
        <sz val="14"/>
        <rFont val="Times New Roman"/>
        <family val="1"/>
      </rPr>
      <t>?</t>
    </r>
    <r>
      <rPr>
        <sz val="14"/>
        <rFont val="細明體"/>
        <family val="3"/>
        <charset val="136"/>
      </rPr>
      <t xml:space="preserve">Am I Healthy? (Sr.2) </t>
    </r>
  </si>
  <si>
    <t># 335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</si>
  <si>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</si>
  <si>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新細明體"/>
        <family val="1"/>
        <charset val="136"/>
      </rPr>
      <t>天梯</t>
    </r>
    <r>
      <rPr>
        <sz val="14"/>
        <rFont val="Times New Roman"/>
        <family val="1"/>
      </rPr>
      <t xml:space="preserve"> The Last Steep Ascent (25 EPI)</t>
    </r>
  </si>
  <si>
    <t># 14</t>
    <phoneticPr fontId="0" type="noConversion"/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</si>
  <si>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</si>
  <si>
    <t># 264</t>
    <phoneticPr fontId="0" type="noConversion"/>
  </si>
  <si>
    <t># 2442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</si>
  <si>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5     0945</t>
    </r>
  </si>
  <si>
    <t># 1181</t>
    <phoneticPr fontId="0" type="noConversion"/>
  </si>
  <si>
    <t>與天地對話</t>
  </si>
  <si>
    <t># 23 - 24</t>
    <phoneticPr fontId="0" type="noConversion"/>
  </si>
  <si>
    <t># 25 - 26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</si>
  <si>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19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</si>
  <si>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228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</si>
  <si>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54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</si>
  <si>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</si>
  <si>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2</t>
    </r>
  </si>
  <si>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</si>
  <si>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49</t>
    </r>
  </si>
  <si>
    <r>
      <rPr>
        <sz val="14"/>
        <rFont val="新細明體"/>
        <family val="1"/>
        <charset val="136"/>
      </rPr>
      <t>又見逍遙</t>
    </r>
    <r>
      <rPr>
        <sz val="14"/>
        <rFont val="Times New Roman"/>
        <family val="1"/>
      </rPr>
      <t xml:space="preserve"> Sword and Fairy 1 (40 EPI)</t>
    </r>
  </si>
  <si>
    <r>
      <rPr>
        <sz val="14"/>
        <rFont val="新細明體"/>
        <family val="1"/>
        <charset val="136"/>
      </rPr>
      <t>貝遊歐洲</t>
    </r>
    <r>
      <rPr>
        <sz val="14"/>
        <rFont val="Times New Roman"/>
        <family val="1"/>
      </rPr>
      <t xml:space="preserve"> Europe Go Go Go! (9 EPI)</t>
    </r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</si>
  <si>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(15 EPI)</t>
    </r>
  </si>
  <si>
    <r>
      <rPr>
        <sz val="14"/>
        <rFont val="新細明體"/>
        <family val="1"/>
        <charset val="136"/>
      </rPr>
      <t>非洲潮什麼</t>
    </r>
    <r>
      <rPr>
        <sz val="14"/>
        <rFont val="Times New Roman"/>
        <family val="1"/>
      </rPr>
      <t xml:space="preserve"> Hipster Tour - Africa (10 EPI)</t>
    </r>
  </si>
  <si>
    <r>
      <rPr>
        <sz val="14"/>
        <rFont val="新細明體"/>
        <family val="1"/>
        <charset val="136"/>
      </rPr>
      <t>齊癲大聖福祿壽</t>
    </r>
    <r>
      <rPr>
        <sz val="14"/>
        <rFont val="Times New Roman"/>
        <family val="1"/>
      </rPr>
      <t xml:space="preserve"> The Heavenly Party (5 EPI)</t>
    </r>
  </si>
  <si>
    <r>
      <rPr>
        <sz val="14"/>
        <rFont val="新細明體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新細明體"/>
        <family val="1"/>
        <charset val="136"/>
      </rPr>
      <t>一帶一路</t>
    </r>
    <r>
      <rPr>
        <sz val="14"/>
        <rFont val="Times New Roman"/>
        <family val="1"/>
      </rPr>
      <t xml:space="preserve"> #10</t>
    </r>
  </si>
  <si>
    <t># 15</t>
    <phoneticPr fontId="0" type="noConversion"/>
  </si>
  <si>
    <r>
      <t xml:space="preserve">800609594 (Sub: Chi)(CC) </t>
    </r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</si>
  <si>
    <r>
      <t xml:space="preserve">(R)          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 Gourmet Express</t>
    </r>
  </si>
  <si>
    <t># 5</t>
    <phoneticPr fontId="0" type="noConversion"/>
  </si>
  <si>
    <r>
      <rPr>
        <sz val="14"/>
        <rFont val="新細明體"/>
        <family val="1"/>
        <charset val="136"/>
      </rPr>
      <t>粵講粵㜺鬼</t>
    </r>
    <r>
      <rPr>
        <sz val="14"/>
        <rFont val="Times New Roman"/>
        <family val="1"/>
      </rPr>
      <t xml:space="preserve"> Cantoxicating! (Sr. 3) (24 EPI)</t>
    </r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</si>
  <si>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</si>
  <si>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Golden Banquet (9 EPI)</t>
    </r>
  </si>
  <si>
    <r>
      <rPr>
        <sz val="14"/>
        <rFont val="新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</si>
  <si>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49</t>
    <phoneticPr fontId="0" type="noConversion"/>
  </si>
  <si>
    <r>
      <rPr>
        <sz val="14"/>
        <rFont val="新細明體"/>
        <family val="1"/>
        <charset val="136"/>
      </rPr>
      <t>燕雲台</t>
    </r>
    <r>
      <rPr>
        <sz val="14"/>
        <rFont val="Times New Roman"/>
        <family val="1"/>
      </rPr>
      <t xml:space="preserve"> The Legend of Xiao Chuo (48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</si>
  <si>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50</t>
    </r>
  </si>
  <si>
    <t># 36</t>
    <phoneticPr fontId="0" type="noConversion"/>
  </si>
  <si>
    <r>
      <t xml:space="preserve">800641576 (Sub: Chi) (CC)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</si>
  <si>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45</t>
    <phoneticPr fontId="0" type="noConversion"/>
  </si>
  <si>
    <t># 46</t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</si>
  <si>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</si>
  <si>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</si>
  <si>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43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</si>
  <si>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11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</si>
  <si>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</t>
    </r>
    <r>
      <rPr>
        <sz val="14"/>
        <rFont val="Times New Roman"/>
        <family val="1"/>
        <charset val="136"/>
      </rPr>
      <t>4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</si>
  <si>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12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</si>
  <si>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375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</si>
  <si>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49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</si>
  <si>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39</t>
    </r>
  </si>
  <si>
    <r>
      <t xml:space="preserve">Vital Lifeline 2023   </t>
    </r>
    <r>
      <rPr>
        <b/>
        <sz val="14"/>
        <rFont val="Times New Roman"/>
        <family val="1"/>
      </rPr>
      <t>1935</t>
    </r>
  </si>
  <si>
    <r>
      <t xml:space="preserve">Sunday Report 2024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</si>
  <si>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</si>
  <si>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336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</si>
  <si>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</si>
  <si>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2443</t>
    <phoneticPr fontId="0" type="noConversion"/>
  </si>
  <si>
    <t>800648584 (Sub: *Chi) (OP)</t>
    <phoneticPr fontId="0" type="noConversion"/>
  </si>
  <si>
    <r>
      <rPr>
        <sz val="14"/>
        <rFont val="新細明體"/>
        <family val="1"/>
        <charset val="136"/>
      </rPr>
      <t>異空感應</t>
    </r>
    <r>
      <rPr>
        <sz val="14"/>
        <rFont val="Times New Roman"/>
        <family val="1"/>
      </rPr>
      <t xml:space="preserve"> Call Of Destiny (25 EPI)</t>
    </r>
  </si>
  <si>
    <t># 11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</si>
  <si>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#7</t>
    </r>
  </si>
  <si>
    <t>Midlife, Sing &amp; Shine! 3 (28 EPI)</t>
    <phoneticPr fontId="0" type="noConversion"/>
  </si>
  <si>
    <t>800648425 (CA/MA) (Sub: Chi/Eng) (CC)</t>
    <phoneticPr fontId="0" type="noConversion"/>
  </si>
  <si>
    <t>800647325 (Sub: *Chi) (OP)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</si>
  <si>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#9</t>
    </r>
  </si>
  <si>
    <r>
      <rPr>
        <sz val="14"/>
        <rFont val="細明體"/>
        <family val="3"/>
        <charset val="136"/>
      </rPr>
      <t>不可能任務</t>
    </r>
    <r>
      <rPr>
        <sz val="14"/>
        <rFont val="Times New Roman"/>
        <family val="1"/>
      </rPr>
      <t xml:space="preserve"> # 1</t>
    </r>
  </si>
  <si>
    <t>Med with Doc (26 EPI)</t>
    <phoneticPr fontId="0" type="noConversion"/>
  </si>
  <si>
    <t>(Title TBC) (3 EPI)</t>
    <phoneticPr fontId="0" type="noConversion"/>
  </si>
  <si>
    <t>J Music #66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</si>
  <si>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47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</si>
  <si>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49</t>
    </r>
  </si>
  <si>
    <t># 3682</t>
    <phoneticPr fontId="0" type="noConversion"/>
  </si>
  <si>
    <t># 3685            2315</t>
    <phoneticPr fontId="0" type="noConversion"/>
  </si>
  <si>
    <t>800641963  (Sub: Chi) (CC)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</si>
  <si>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20</t>
    </r>
  </si>
  <si>
    <t>世界觀</t>
  </si>
  <si>
    <t>Hands Up   Hands Up 2024</t>
  </si>
  <si>
    <t># 1174</t>
  </si>
  <si>
    <t># 1175</t>
  </si>
  <si>
    <t># 1176</t>
  </si>
  <si>
    <t># 1177</t>
  </si>
  <si>
    <t># 1178</t>
  </si>
  <si>
    <t>800636440 (NA)</t>
  </si>
  <si>
    <t># 1601</t>
  </si>
  <si>
    <t># 1602</t>
  </si>
  <si>
    <t># 1603</t>
  </si>
  <si>
    <t># 1604</t>
  </si>
  <si>
    <t># 1605</t>
  </si>
  <si>
    <t>800239503 (Sub: Chi) (CC)</t>
  </si>
  <si>
    <r>
      <t>鄭伊健</t>
    </r>
    <r>
      <rPr>
        <sz val="14"/>
        <rFont val="Times New Roman"/>
        <family val="1"/>
      </rPr>
      <t xml:space="preserve"> Beautiful Life</t>
    </r>
  </si>
  <si>
    <t>EKIN CHENG SPECIAL 2011</t>
  </si>
  <si>
    <t>粵講粵㜺鬼</t>
  </si>
  <si>
    <t># 4</t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</si>
  <si>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2</t>
    </r>
  </si>
  <si>
    <t>黃金盛宴</t>
  </si>
  <si>
    <t xml:space="preserve">(R)        </t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</si>
  <si>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374</t>
    </r>
  </si>
  <si>
    <t># 1181</t>
  </si>
  <si>
    <t># 1182</t>
  </si>
  <si>
    <t># 1183</t>
  </si>
  <si>
    <t># 1184</t>
  </si>
  <si>
    <t># 1185</t>
  </si>
  <si>
    <t># 1606</t>
  </si>
  <si>
    <t># 1607</t>
  </si>
  <si>
    <t># 1608</t>
  </si>
  <si>
    <t># 1609</t>
  </si>
  <si>
    <t># 1610</t>
  </si>
  <si>
    <t xml:space="preserve">(R)          </t>
  </si>
  <si>
    <t>尋醉蘇格蘭 #8</t>
  </si>
  <si>
    <r>
      <t>我推的野男</t>
    </r>
    <r>
      <rPr>
        <sz val="13"/>
        <rFont val="Times New Roman"/>
        <family val="1"/>
      </rPr>
      <t>LIVE!</t>
    </r>
    <r>
      <rPr>
        <sz val="13"/>
        <rFont val="細明體"/>
        <family val="3"/>
        <charset val="136"/>
      </rPr>
      <t xml:space="preserve"> #1</t>
    </r>
  </si>
  <si>
    <t>TBC</t>
  </si>
  <si>
    <r>
      <rPr>
        <sz val="14"/>
        <rFont val="微軟正黑體"/>
        <family val="1"/>
        <charset val="136"/>
      </rPr>
      <t>一個香港‧十種玩法</t>
    </r>
    <r>
      <rPr>
        <sz val="14"/>
        <rFont val="Times New Roman"/>
        <family val="1"/>
      </rPr>
      <t xml:space="preserve"> </t>
    </r>
    <r>
      <rPr>
        <sz val="14"/>
        <rFont val="微軟正黑體"/>
        <family val="1"/>
        <charset val="136"/>
      </rPr>
      <t>過節篇</t>
    </r>
    <r>
      <rPr>
        <sz val="14"/>
        <rFont val="Times New Roman"/>
        <family val="1"/>
      </rPr>
      <t xml:space="preserve"> 10 Festive Ways to Enjoy Hong Kong (10 EPI)</t>
    </r>
  </si>
  <si>
    <t># 1</t>
  </si>
  <si>
    <t># 2</t>
  </si>
  <si>
    <t># 3</t>
  </si>
  <si>
    <t># 5</t>
  </si>
  <si>
    <t>800643834 (Sub: Chi) (CC)</t>
  </si>
  <si>
    <t>The Drunken Scotland (10 EPI)</t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</si>
  <si>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#46</t>
    </r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</si>
  <si>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#45</t>
    </r>
  </si>
  <si>
    <t># 341</t>
  </si>
  <si>
    <t># 327</t>
  </si>
  <si>
    <t>800636881 (Sub: *Chi) (OP)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</si>
  <si>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48</t>
    </r>
    <r>
      <rPr>
        <sz val="14"/>
        <rFont val="Times New Roman"/>
        <family val="1"/>
        <charset val="136"/>
      </rPr>
      <t xml:space="preserve">   1445</t>
    </r>
  </si>
  <si>
    <t>寵寵物語</t>
  </si>
  <si>
    <t>800641963  (Sub: Chi) (CC)</t>
  </si>
  <si>
    <t xml:space="preserve">Shock Mystery </t>
  </si>
  <si>
    <t># 6</t>
  </si>
  <si>
    <t># 7</t>
  </si>
  <si>
    <t># 8</t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</si>
  <si>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</si>
  <si>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51</t>
    <phoneticPr fontId="0" type="noConversion"/>
  </si>
  <si>
    <t>PERIOD: 16 - 22 Dec 2024</t>
    <phoneticPr fontId="0" type="noConversion"/>
  </si>
  <si>
    <t># 342</t>
    <phoneticPr fontId="0" type="noConversion"/>
  </si>
  <si>
    <t># 21</t>
    <phoneticPr fontId="0" type="noConversion"/>
  </si>
  <si>
    <t># 271</t>
    <phoneticPr fontId="0" type="noConversion"/>
  </si>
  <si>
    <t># 2448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</si>
  <si>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6     0945</t>
    </r>
  </si>
  <si>
    <t># 1188</t>
    <phoneticPr fontId="0" type="noConversion"/>
  </si>
  <si>
    <t># 27 - 28</t>
    <phoneticPr fontId="0" type="noConversion"/>
  </si>
  <si>
    <t># 29 - 30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</si>
  <si>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229</t>
    </r>
  </si>
  <si>
    <t>世界觀</t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</si>
  <si>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55</t>
    </r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</si>
  <si>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3</t>
    </r>
  </si>
  <si>
    <t>800636440 (NA)</t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</si>
  <si>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50</t>
    </r>
  </si>
  <si>
    <t># 1611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</si>
  <si>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#2</t>
    </r>
  </si>
  <si>
    <t>800421241 (Sub: Chi) (CC)</t>
    <phoneticPr fontId="0" type="noConversion"/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</si>
  <si>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4</t>
    </r>
  </si>
  <si>
    <t># 51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</si>
  <si>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51</t>
    </r>
  </si>
  <si>
    <t># 48</t>
    <phoneticPr fontId="0" type="noConversion"/>
  </si>
  <si>
    <t>800649131 (Sub: Chi) (CC)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</si>
  <si>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45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</si>
  <si>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13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</si>
  <si>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</t>
    </r>
    <r>
      <rPr>
        <sz val="14"/>
        <rFont val="Times New Roman"/>
        <family val="1"/>
        <charset val="136"/>
      </rPr>
      <t>6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</si>
  <si>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14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</si>
  <si>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376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</si>
  <si>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50</t>
    </r>
  </si>
  <si>
    <r>
      <rPr>
        <sz val="14"/>
        <rFont val="Times New Roman"/>
        <family val="1"/>
      </rPr>
      <t>TVB</t>
    </r>
    <r>
      <rPr>
        <sz val="14"/>
        <rFont val="微軟正黑體"/>
        <family val="1"/>
        <charset val="136"/>
      </rPr>
      <t>同行創新節目巡禮</t>
    </r>
    <r>
      <rPr>
        <sz val="14"/>
        <rFont val="Times New Roman"/>
        <family val="1"/>
      </rPr>
      <t>2025</t>
    </r>
  </si>
  <si>
    <t>Chill. Hike. Camping (Sr.2) (17 EPI)</t>
    <phoneticPr fontId="0" type="noConversion"/>
  </si>
  <si>
    <r>
      <t xml:space="preserve">Programme Presentation 2025 </t>
    </r>
    <r>
      <rPr>
        <b/>
        <sz val="14"/>
        <rFont val="Times New Roman"/>
        <family val="1"/>
      </rPr>
      <t xml:space="preserve"> 1935</t>
    </r>
  </si>
  <si>
    <t># 343</t>
    <phoneticPr fontId="0" type="noConversion"/>
  </si>
  <si>
    <t>800645976 (Sub: Chi) (CC)</t>
    <phoneticPr fontId="0" type="noConversion"/>
  </si>
  <si>
    <t># 2449</t>
    <phoneticPr fontId="0" type="noConversion"/>
  </si>
  <si>
    <t>Mr. Wild Live! (22 EPI)</t>
    <phoneticPr fontId="0" type="noConversion"/>
  </si>
  <si>
    <t># 16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</si>
  <si>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#8</t>
    </r>
  </si>
  <si>
    <r>
      <rPr>
        <sz val="14"/>
        <rFont val="細明體"/>
        <family val="3"/>
        <charset val="136"/>
      </rPr>
      <t>不可能任務</t>
    </r>
    <r>
      <rPr>
        <sz val="14"/>
        <rFont val="Times New Roman"/>
        <family val="1"/>
      </rPr>
      <t xml:space="preserve"> # 2</t>
    </r>
  </si>
  <si>
    <t>戀上西沙</t>
    <phoneticPr fontId="0" type="noConversion"/>
  </si>
  <si>
    <t>Profession Impossible (Sr.3)  (3 EPI)</t>
    <phoneticPr fontId="0" type="noConversion"/>
  </si>
  <si>
    <t>J Music #67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</si>
  <si>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50</t>
    </r>
  </si>
  <si>
    <t># 3686</t>
    <phoneticPr fontId="0" type="noConversion"/>
  </si>
  <si>
    <t># 3689            2315</t>
    <phoneticPr fontId="0" type="noConversion"/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</si>
  <si>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#48</t>
    </r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</si>
  <si>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#251-255</t>
    </r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</si>
  <si>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</si>
  <si>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52</t>
    <phoneticPr fontId="0" type="noConversion"/>
  </si>
  <si>
    <t>PERIOD: 23 - 29 Dec 2024</t>
    <phoneticPr fontId="0" type="noConversion"/>
  </si>
  <si>
    <r>
      <rPr>
        <sz val="14"/>
        <rFont val="微軟正黑體"/>
        <family val="1"/>
        <charset val="136"/>
      </rPr>
      <t>財經透視</t>
    </r>
    <r>
      <rPr>
        <sz val="14"/>
        <rFont val="Times New Roman"/>
        <family val="1"/>
      </rPr>
      <t xml:space="preserve"> # 51</t>
    </r>
  </si>
  <si>
    <t># 349</t>
    <phoneticPr fontId="0" type="noConversion"/>
  </si>
  <si>
    <t># 2454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</si>
  <si>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7     0945</t>
    </r>
  </si>
  <si>
    <t># 1195</t>
    <phoneticPr fontId="0" type="noConversion"/>
  </si>
  <si>
    <r>
      <t>(R)</t>
    </r>
    <r>
      <rPr>
        <sz val="14"/>
        <rFont val="微軟正黑體"/>
        <family val="1"/>
        <charset val="136"/>
      </rPr>
      <t>一個香港‧十種玩法</t>
    </r>
    <r>
      <rPr>
        <sz val="14"/>
        <rFont val="Times New Roman"/>
        <family val="1"/>
      </rPr>
      <t xml:space="preserve"> </t>
    </r>
    <r>
      <rPr>
        <sz val="14"/>
        <rFont val="微軟正黑體"/>
        <family val="1"/>
        <charset val="136"/>
      </rPr>
      <t>過節篇</t>
    </r>
  </si>
  <si>
    <t># 31 - 32</t>
    <phoneticPr fontId="0" type="noConversion"/>
  </si>
  <si>
    <t># 33 - 34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</si>
  <si>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230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</si>
  <si>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56</t>
    </r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</si>
  <si>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4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</si>
  <si>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51</t>
    </r>
  </si>
  <si>
    <t># 1616</t>
    <phoneticPr fontId="0" type="noConversion"/>
  </si>
  <si>
    <r>
      <rPr>
        <sz val="14"/>
        <rFont val="Times New Roman"/>
        <family val="1"/>
      </rPr>
      <t>2024</t>
    </r>
    <r>
      <rPr>
        <sz val="14"/>
        <rFont val="微軟正黑體"/>
        <family val="1"/>
        <charset val="136"/>
      </rPr>
      <t>兩岸大事回顧</t>
    </r>
    <r>
      <rPr>
        <sz val="14"/>
        <rFont val="Times New Roman"/>
        <family val="1"/>
      </rPr>
      <t xml:space="preserve"> 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</si>
  <si>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#3</t>
    </r>
  </si>
  <si>
    <t># 48</t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</si>
  <si>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5</t>
    </r>
  </si>
  <si>
    <t># 53</t>
    <phoneticPr fontId="0" type="noConversion"/>
  </si>
  <si>
    <t>TBC (Sub: Chi) (CA/MA) (OP)</t>
    <phoneticPr fontId="0" type="noConversion"/>
  </si>
  <si>
    <r>
      <rPr>
        <sz val="14"/>
        <rFont val="微軟正黑體"/>
        <family val="1"/>
        <charset val="136"/>
      </rPr>
      <t>在你的冬夜裡閃耀</t>
    </r>
    <r>
      <rPr>
        <sz val="14"/>
        <rFont val="Times New Roman"/>
        <family val="1"/>
      </rPr>
      <t xml:space="preserve"> </t>
    </r>
    <r>
      <rPr>
        <sz val="14"/>
        <rFont val="Times New Roman"/>
        <family val="1"/>
        <charset val="136"/>
      </rPr>
      <t>Winter Night (24 EPI)</t>
    </r>
  </si>
  <si>
    <r>
      <rPr>
        <sz val="14"/>
        <rFont val="Times New Roman"/>
        <family val="1"/>
      </rPr>
      <t>2024</t>
    </r>
    <r>
      <rPr>
        <sz val="14"/>
        <rFont val="微軟正黑體"/>
        <family val="1"/>
        <charset val="136"/>
      </rPr>
      <t>財經大事回顧</t>
    </r>
  </si>
  <si>
    <t>Financial Review 2024</t>
    <phoneticPr fontId="0" type="noConversion"/>
  </si>
  <si>
    <t># 50</t>
    <phoneticPr fontId="0" type="noConversion"/>
  </si>
  <si>
    <t>TBC (Sub: *Chi) (OP) (CA/MA)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</si>
  <si>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47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</si>
  <si>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15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</si>
  <si>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16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</si>
  <si>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377</t>
    </r>
  </si>
  <si>
    <r>
      <t xml:space="preserve">China Review 2024 </t>
    </r>
    <r>
      <rPr>
        <b/>
        <sz val="14"/>
        <rFont val="Times New Roman"/>
        <family val="1"/>
      </rPr>
      <t xml:space="preserve"> 1935</t>
    </r>
  </si>
  <si>
    <r>
      <t>2024</t>
    </r>
    <r>
      <rPr>
        <sz val="14"/>
        <rFont val="細明體"/>
        <family val="3"/>
        <charset val="136"/>
      </rPr>
      <t>香港大事回顧</t>
    </r>
  </si>
  <si>
    <t>Hong Kong Review 2024</t>
    <phoneticPr fontId="0" type="noConversion"/>
  </si>
  <si>
    <t># 350</t>
    <phoneticPr fontId="0" type="noConversion"/>
  </si>
  <si>
    <t># 2455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</si>
  <si>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#9</t>
    </r>
  </si>
  <si>
    <r>
      <rPr>
        <sz val="14"/>
        <rFont val="細明體"/>
        <family val="3"/>
        <charset val="136"/>
      </rPr>
      <t>不可能任務</t>
    </r>
    <r>
      <rPr>
        <sz val="14"/>
        <rFont val="Times New Roman"/>
        <family val="1"/>
      </rPr>
      <t xml:space="preserve"> # 3</t>
    </r>
  </si>
  <si>
    <r>
      <rPr>
        <sz val="14"/>
        <rFont val="微軟正黑體"/>
        <family val="1"/>
        <charset val="136"/>
      </rPr>
      <t>德國潮什麼</t>
    </r>
    <r>
      <rPr>
        <sz val="14"/>
        <rFont val="Times New Roman"/>
        <family val="1"/>
      </rPr>
      <t xml:space="preserve"> Hipster Tour - Germany (5 EPI)</t>
    </r>
  </si>
  <si>
    <t>J Music #68</t>
    <phoneticPr fontId="0" type="noConversion"/>
  </si>
  <si>
    <t># 3690</t>
    <phoneticPr fontId="0" type="noConversion"/>
  </si>
  <si>
    <t># 3693            2315</t>
    <phoneticPr fontId="0" type="noConversion"/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</si>
  <si>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#50</t>
    </r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</si>
  <si>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#256-260</t>
    </r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</si>
  <si>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</si>
  <si>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53</t>
    <phoneticPr fontId="0" type="noConversion"/>
  </si>
  <si>
    <t>PERIOD: 30 - 5 Jan 2025</t>
    <phoneticPr fontId="0" type="noConversion"/>
  </si>
  <si>
    <t># 356</t>
    <phoneticPr fontId="0" type="noConversion"/>
  </si>
  <si>
    <t># 2460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</si>
  <si>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8     0945</t>
    </r>
  </si>
  <si>
    <t># 1202</t>
    <phoneticPr fontId="0" type="noConversion"/>
  </si>
  <si>
    <r>
      <t xml:space="preserve">®         </t>
    </r>
    <r>
      <rPr>
        <sz val="14"/>
        <rFont val="微軟正黑體"/>
        <family val="1"/>
        <charset val="136"/>
      </rPr>
      <t>德國潮什麼</t>
    </r>
  </si>
  <si>
    <r>
      <t>東張今年大件事</t>
    </r>
    <r>
      <rPr>
        <sz val="14"/>
        <rFont val="Times New Roman"/>
        <family val="1"/>
      </rPr>
      <t>2024</t>
    </r>
  </si>
  <si>
    <r>
      <t>在家宴客</t>
    </r>
    <r>
      <rPr>
        <sz val="14"/>
        <rFont val="Times New Roman"/>
        <family val="1"/>
      </rPr>
      <t>50</t>
    </r>
    <r>
      <rPr>
        <sz val="14"/>
        <rFont val="細明體"/>
        <family val="3"/>
        <charset val="136"/>
      </rPr>
      <t>道菜</t>
    </r>
  </si>
  <si>
    <t>巨輪</t>
    <phoneticPr fontId="0" type="noConversion"/>
  </si>
  <si>
    <t>Short End Of The Stick (35 EPI)</t>
    <phoneticPr fontId="0" type="noConversion"/>
  </si>
  <si>
    <t>Brother's Keeper (32 EPI)</t>
    <phoneticPr fontId="0" type="noConversion"/>
  </si>
  <si>
    <t xml:space="preserve"># 35 </t>
    <phoneticPr fontId="0" type="noConversion"/>
  </si>
  <si>
    <t># 1 - 2</t>
    <phoneticPr fontId="0" type="noConversion"/>
  </si>
  <si>
    <t>異空感應</t>
  </si>
  <si>
    <t xml:space="preserve">TBC </t>
    <phoneticPr fontId="0" type="noConversion"/>
  </si>
  <si>
    <t># 25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</si>
  <si>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231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</si>
  <si>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57</t>
    </r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</si>
  <si>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</si>
  <si>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52</t>
    </r>
  </si>
  <si>
    <t># 1621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</si>
  <si>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#4</t>
    </r>
  </si>
  <si>
    <t>在家宴客50道菜</t>
  </si>
  <si>
    <t>東張今年大件事2024</t>
    <phoneticPr fontId="0" type="noConversion"/>
  </si>
  <si>
    <t>J Music #68</t>
  </si>
  <si>
    <t>800609025 (Sub: Chi) (CC)</t>
    <phoneticPr fontId="0" type="noConversion"/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</si>
  <si>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</si>
  <si>
    <t># 50</t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</si>
  <si>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6</t>
    </r>
  </si>
  <si>
    <t># 8</t>
    <phoneticPr fontId="0" type="noConversion"/>
  </si>
  <si>
    <t># 55</t>
    <phoneticPr fontId="0" type="noConversion"/>
  </si>
  <si>
    <t>800622536 (CA/MA) (Sub: Chi) (CC)</t>
    <phoneticPr fontId="0" type="noConversion"/>
  </si>
  <si>
    <r>
      <t>在你的冬夜裡閃耀</t>
    </r>
    <r>
      <rPr>
        <sz val="14"/>
        <rFont val="Times New Roman"/>
        <family val="1"/>
      </rPr>
      <t xml:space="preserve"> Winter Night (24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</si>
  <si>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</t>
    </r>
  </si>
  <si>
    <t># 52</t>
    <phoneticPr fontId="0" type="noConversion"/>
  </si>
  <si>
    <r>
      <rPr>
        <sz val="14"/>
        <rFont val="Times New Roman"/>
        <family val="1"/>
      </rPr>
      <t>2024</t>
    </r>
    <r>
      <rPr>
        <sz val="14"/>
        <rFont val="微軟正黑體"/>
        <family val="1"/>
        <charset val="136"/>
      </rPr>
      <t>國際大事回顧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</si>
  <si>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17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</si>
  <si>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378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</si>
  <si>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</si>
  <si>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</t>
    </r>
  </si>
  <si>
    <t>News Magazine 2025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</si>
  <si>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</si>
  <si>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</si>
  <si>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2461</t>
    <phoneticPr fontId="0" type="noConversion"/>
  </si>
  <si>
    <t>800646635 (CA/MA) (Sub: Chi/Eng) (CC)</t>
    <phoneticPr fontId="0" type="noConversion"/>
  </si>
  <si>
    <r>
      <rPr>
        <sz val="14"/>
        <rFont val="新細明體"/>
        <family val="1"/>
        <charset val="136"/>
      </rPr>
      <t>奔跑吧！勇敢的女人們</t>
    </r>
    <r>
      <rPr>
        <sz val="14"/>
        <rFont val="Times New Roman"/>
        <family val="1"/>
      </rPr>
      <t xml:space="preserve"> Battle Of Marriage (20 EPI)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</si>
  <si>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#2 (26 EPI)</t>
    </r>
  </si>
  <si>
    <t># 19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</si>
  <si>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#10</t>
    </r>
  </si>
  <si>
    <r>
      <t>晚間新聞</t>
    </r>
    <r>
      <rPr>
        <b/>
        <sz val="14"/>
        <rFont val="Times New Roman"/>
        <family val="1"/>
      </rPr>
      <t xml:space="preserve">   News Roundup</t>
    </r>
  </si>
  <si>
    <r>
      <rPr>
        <sz val="14"/>
        <rFont val="細明體"/>
        <family val="3"/>
        <charset val="136"/>
      </rPr>
      <t>在家宴客</t>
    </r>
    <r>
      <rPr>
        <sz val="14"/>
        <rFont val="Times New Roman"/>
        <family val="1"/>
      </rPr>
      <t>50</t>
    </r>
    <r>
      <rPr>
        <sz val="14"/>
        <rFont val="細明體"/>
        <family val="3"/>
        <charset val="136"/>
      </rPr>
      <t>道菜</t>
    </r>
    <r>
      <rPr>
        <sz val="14"/>
        <rFont val="Times New Roman"/>
        <family val="1"/>
      </rPr>
      <t xml:space="preserve"> 50 Delicacies For Guests (12 EPI)</t>
    </r>
  </si>
  <si>
    <t># 3694</t>
    <phoneticPr fontId="0" type="noConversion"/>
  </si>
  <si>
    <t># 3696            2315</t>
    <phoneticPr fontId="0" type="noConversion"/>
  </si>
  <si>
    <t>福佑香江同心邁向2025 (直播)</t>
    <phoneticPr fontId="0" type="noConversion"/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</si>
  <si>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#52</t>
    </r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</si>
  <si>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#261- 262, 1-3</t>
    </r>
  </si>
  <si>
    <t>800630691 (Sub: *Chi) (OP)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</si>
  <si>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1</t>
    </r>
  </si>
  <si>
    <t>800650753 (Sub: *Chi) (OP)</t>
    <phoneticPr fontId="0" type="noConversion"/>
  </si>
  <si>
    <t>800641584(Sub: Chi) (CC)</t>
    <phoneticPr fontId="0" type="noConversion"/>
  </si>
  <si>
    <t>直播靈接觸 #1</t>
    <phoneticPr fontId="0" type="noConversion"/>
  </si>
  <si>
    <t>You Are Not Alone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</si>
  <si>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43</t>
    </r>
    <r>
      <rPr>
        <sz val="14"/>
        <rFont val="Times New Roman"/>
        <family val="1"/>
        <charset val="136"/>
      </rPr>
      <t>-44</t>
    </r>
  </si>
  <si>
    <t>Infinity and Beyond 2024 (12 EPI)</t>
  </si>
  <si>
    <t>Profession Impossible (Sr.3)  (3 EPI)</t>
  </si>
  <si>
    <t>0920</t>
  </si>
  <si>
    <t># 275</t>
  </si>
  <si>
    <t># 276</t>
  </si>
  <si>
    <t>大藥坊 All That Is Bitter Is Sweet (30 EPI)</t>
  </si>
  <si>
    <t>800650873 (Sub: *Chi) (OP)</t>
  </si>
  <si>
    <r>
      <rPr>
        <sz val="13"/>
        <rFont val="微軟正黑體"/>
        <family val="1"/>
        <charset val="136"/>
      </rPr>
      <t>聲生不息‧大灣區季</t>
    </r>
    <r>
      <rPr>
        <sz val="13"/>
        <rFont val="Times New Roman"/>
        <family val="1"/>
      </rPr>
      <t xml:space="preserve"> # 2</t>
    </r>
  </si>
  <si>
    <t>800650811 (Sub: *Chi) (OP)</t>
  </si>
  <si>
    <t>戀上西沙</t>
  </si>
  <si>
    <t>Love in Go Park</t>
  </si>
  <si>
    <t>800650753 (Sub: *Chi) (OP)</t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</si>
  <si>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45</t>
    </r>
    <r>
      <rPr>
        <sz val="14"/>
        <rFont val="Times New Roman"/>
        <family val="1"/>
        <charset val="136"/>
      </rPr>
      <t>-46</t>
    </r>
  </si>
  <si>
    <r>
      <rPr>
        <sz val="14"/>
        <rFont val="新細明體"/>
        <family val="1"/>
        <charset val="136"/>
      </rPr>
      <t>減碳創未來</t>
    </r>
    <r>
      <rPr>
        <sz val="14"/>
        <rFont val="微軟正黑體"/>
        <family val="1"/>
        <charset val="136"/>
      </rPr>
      <t xml:space="preserve"> #1</t>
    </r>
  </si>
  <si>
    <r>
      <t>大藥坊</t>
    </r>
    <r>
      <rPr>
        <sz val="14"/>
        <rFont val="Times New Roman"/>
        <family val="1"/>
      </rPr>
      <t xml:space="preserve"> All That Is Bitter Is Sweet (30 EPI)</t>
    </r>
  </si>
  <si>
    <t># 9</t>
  </si>
  <si>
    <t>(CA/MA) (Sub: Chi/Eng)  (CC)</t>
  </si>
  <si>
    <t>800563025 (CC)</t>
  </si>
  <si>
    <t># 277</t>
  </si>
  <si>
    <t># 278</t>
  </si>
  <si>
    <t># 279</t>
  </si>
  <si>
    <t># 280</t>
  </si>
  <si>
    <t># 281</t>
  </si>
  <si>
    <t># 282</t>
  </si>
  <si>
    <t># 283</t>
  </si>
  <si>
    <t>華人之光-情系怡保 #1</t>
  </si>
  <si>
    <r>
      <rPr>
        <sz val="12"/>
        <rFont val="細明體"/>
        <family val="3"/>
        <charset val="136"/>
      </rPr>
      <t>靚得起</t>
    </r>
    <r>
      <rPr>
        <sz val="12"/>
        <rFont val="Times New Roman"/>
        <family val="1"/>
      </rPr>
      <t xml:space="preserve"> / Beauty Reborn (1224BEAUTY)</t>
    </r>
  </si>
  <si>
    <r>
      <rPr>
        <sz val="14"/>
        <rFont val="新細明體"/>
        <family val="1"/>
        <charset val="136"/>
      </rPr>
      <t>華人之光</t>
    </r>
    <r>
      <rPr>
        <sz val="14"/>
        <rFont val="Times New Roman"/>
        <family val="1"/>
      </rPr>
      <t>-</t>
    </r>
    <r>
      <rPr>
        <sz val="14"/>
        <rFont val="微軟正黑體"/>
        <family val="1"/>
        <charset val="136"/>
      </rPr>
      <t>情系怡保 #1</t>
    </r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</si>
  <si>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3</t>
    </r>
  </si>
  <si>
    <t>1225PRID</t>
  </si>
  <si>
    <t>The pride of Ipoh (2 EPI)</t>
  </si>
  <si>
    <t>澳門戶外表演區預熱音樂會</t>
  </si>
  <si>
    <t>Macao Outdoor Performance Venue Warm-up Party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</si>
  <si>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51</t>
    </r>
  </si>
  <si>
    <t>思家大戰 # 56</t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</si>
  <si>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#49</t>
    </r>
  </si>
  <si>
    <t>不可能任務 # 3</t>
  </si>
  <si>
    <t>800647461 (Sub: Chi) (CC)</t>
  </si>
  <si>
    <r>
      <rPr>
        <sz val="14"/>
        <rFont val="新細明體"/>
        <family val="1"/>
        <charset val="136"/>
      </rPr>
      <t>減碳創未來</t>
    </r>
    <r>
      <rPr>
        <sz val="14"/>
        <rFont val="微軟正黑體"/>
        <family val="1"/>
        <charset val="136"/>
      </rPr>
      <t xml:space="preserve"> #2</t>
    </r>
  </si>
  <si>
    <t># 10</t>
  </si>
  <si>
    <t># 11</t>
  </si>
  <si>
    <t># 12</t>
  </si>
  <si>
    <t># 13</t>
  </si>
  <si>
    <t># 14</t>
  </si>
  <si>
    <t># 15</t>
  </si>
  <si>
    <t># 16</t>
  </si>
  <si>
    <t># 284</t>
  </si>
  <si>
    <t># 285</t>
  </si>
  <si>
    <t># 286</t>
  </si>
  <si>
    <t># 287</t>
  </si>
  <si>
    <t># 288</t>
  </si>
  <si>
    <t># 289</t>
  </si>
  <si>
    <t># 290</t>
  </si>
  <si>
    <t>TBC (Sub: Chi) (CA/MA) (OP)</t>
  </si>
  <si>
    <t>Finance Magazine 2025</t>
  </si>
  <si>
    <t>港女野人奇異記 # 17</t>
  </si>
  <si>
    <t xml:space="preserve">(R)           </t>
  </si>
  <si>
    <r>
      <rPr>
        <sz val="14"/>
        <rFont val="新細明體"/>
        <family val="1"/>
        <charset val="136"/>
      </rPr>
      <t>華人之光</t>
    </r>
    <r>
      <rPr>
        <sz val="14"/>
        <rFont val="Times New Roman"/>
        <family val="1"/>
      </rPr>
      <t>-</t>
    </r>
    <r>
      <rPr>
        <sz val="14"/>
        <rFont val="微軟正黑體"/>
        <family val="1"/>
        <charset val="136"/>
      </rPr>
      <t>情系怡保 #2</t>
    </r>
  </si>
  <si>
    <t>800629753 (Sub: Chi) (CC)</t>
  </si>
  <si>
    <t>TBC (Sub: Chi) (CC)</t>
  </si>
  <si>
    <t>0101PRID</t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</si>
  <si>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48</t>
    </r>
  </si>
  <si>
    <t>Ring Ling Ling (44 EPI)</t>
  </si>
  <si>
    <t>World Review 2024</t>
  </si>
  <si>
    <t>800647325 (Sub: *Chi) (OP)</t>
  </si>
  <si>
    <t>Med with Doc (26 EPI)</t>
  </si>
  <si>
    <r>
      <rPr>
        <sz val="14"/>
        <rFont val="新細明體"/>
        <family val="1"/>
        <charset val="136"/>
      </rPr>
      <t>玄來過新年</t>
    </r>
    <r>
      <rPr>
        <sz val="14"/>
        <rFont val="Times New Roman"/>
        <family val="1"/>
      </rPr>
      <t>2025  Feng Shui Voyage 2025 (6 EPI)</t>
    </r>
  </si>
  <si>
    <t>#1</t>
  </si>
  <si>
    <t>#2</t>
  </si>
  <si>
    <r>
      <rPr>
        <sz val="14"/>
        <rFont val="新細明體"/>
        <family val="1"/>
        <charset val="136"/>
      </rPr>
      <t>肥媽新年新煮意</t>
    </r>
    <r>
      <rPr>
        <sz val="14"/>
        <rFont val="Times New Roman"/>
        <family val="1"/>
      </rPr>
      <t>8  Maria's Auspicious Menu 8 (6 EPI)</t>
    </r>
  </si>
  <si>
    <t>800648584 (Sub: *Chi) (OP)</t>
  </si>
  <si>
    <r>
      <rPr>
        <sz val="14"/>
        <rFont val="新細明體"/>
        <family val="1"/>
        <charset val="136"/>
      </rPr>
      <t>中年好聲音</t>
    </r>
    <r>
      <rPr>
        <sz val="14"/>
        <rFont val="Times New Roman"/>
        <family val="1"/>
      </rPr>
      <t>3 #10</t>
    </r>
  </si>
  <si>
    <r>
      <rPr>
        <sz val="13"/>
        <rFont val="微軟正黑體"/>
        <family val="1"/>
        <charset val="136"/>
      </rPr>
      <t>聲生不息‧大灣區季</t>
    </r>
    <r>
      <rPr>
        <sz val="13"/>
        <rFont val="Times New Roman"/>
        <family val="1"/>
      </rPr>
      <t xml:space="preserve"> # 4</t>
    </r>
  </si>
  <si>
    <t>Midlife, Sing &amp; Shine! 3 (28 EPI)</t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</si>
  <si>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</t>
    </r>
  </si>
  <si>
    <t>800636784 (Sub: *Chi) (OP)</t>
  </si>
  <si>
    <t>News Roundup</t>
  </si>
  <si>
    <t>J Music #1</t>
  </si>
  <si>
    <t>J Music 2025</t>
  </si>
  <si>
    <t>You Are Not Alone</t>
  </si>
  <si>
    <t>財經透視 # 1</t>
  </si>
  <si>
    <t># 2466</t>
  </si>
  <si>
    <t>思家大戰 # 57</t>
  </si>
  <si>
    <t>中年好聲音3 #10</t>
  </si>
  <si>
    <t>星期日檔案 # 1</t>
  </si>
  <si>
    <t>我們的主題曲 # 5</t>
  </si>
  <si>
    <t>周六聊Teen谷 # 52</t>
  </si>
  <si>
    <t>800642935 (Sub: Chi) (CC)</t>
  </si>
  <si>
    <t>動物森友島 #1'Friend Of Forest (14 EPI)</t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</si>
  <si>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</t>
    </r>
  </si>
  <si>
    <t>思家大戰 # 55</t>
  </si>
  <si>
    <t>新聞掏寶 # 230</t>
  </si>
  <si>
    <t># 1205</t>
  </si>
  <si>
    <t>貝遊歐洲</t>
  </si>
  <si>
    <t>尋醉蘇格蘭 #9</t>
  </si>
  <si>
    <t>減碳創未來 #2</t>
  </si>
  <si>
    <t>新聞掏寶 # 231</t>
  </si>
  <si>
    <t xml:space="preserve"> </t>
  </si>
  <si>
    <t># 21</t>
  </si>
  <si>
    <r>
      <t>ABU</t>
    </r>
    <r>
      <rPr>
        <sz val="14"/>
        <rFont val="細明體"/>
        <family val="3"/>
        <charset val="136"/>
      </rPr>
      <t>亞太廣播聯盟音樂節</t>
    </r>
    <r>
      <rPr>
        <sz val="14"/>
        <rFont val="Times New Roman"/>
        <family val="1"/>
      </rPr>
      <t>2024</t>
    </r>
  </si>
  <si>
    <t>2024 ABU TV Song Festival</t>
  </si>
  <si>
    <t>東張今年大件事2024</t>
  </si>
  <si>
    <t xml:space="preserve">愛．回家之開心速遞  Lo And Behold </t>
  </si>
  <si>
    <t># 2464</t>
  </si>
  <si>
    <t># 2465</t>
  </si>
  <si>
    <t>動物森友島 #1</t>
  </si>
  <si>
    <t>最強生命線 # 378</t>
  </si>
  <si>
    <t>新聞透視 #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</si>
</sst>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90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sz val="11"/>
      <name val="Times New Roman"/>
      <family val="1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sz val="13"/>
      <name val="細明體"/>
      <family val="3"/>
      <charset val="136"/>
    </font>
    <font>
      <b/>
      <u/>
      <sz val="28"/>
      <name val="微軟正黑體"/>
      <family val="1"/>
      <charset val="136"/>
    </font>
    <font>
      <sz val="14"/>
      <name val="Microsoft JhengHei UI"/>
      <family val="2"/>
      <charset val="136"/>
    </font>
    <font>
      <b/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sz val="14"/>
      <name val="細明體"/>
      <family val="1"/>
      <charset val="136"/>
    </font>
    <font>
      <sz val="13"/>
      <name val="細明體"/>
      <family val="1"/>
      <charset val="136"/>
    </font>
    <font>
      <b/>
      <sz val="14"/>
      <name val="Times New Roman"/>
      <family val="3"/>
      <charset val="136"/>
    </font>
    <font>
      <sz val="13"/>
      <name val="Times New Roman"/>
      <family val="1"/>
      <charset val="136"/>
    </font>
    <font>
      <sz val="13"/>
      <name val="微軟正黑體"/>
      <family val="1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Times New Roman"/>
      <family val="3"/>
      <charset val="136"/>
    </font>
    <font>
      <sz val="10"/>
      <name val="Times New Roman"/>
      <family val="1"/>
    </font>
    <font>
      <sz val="13"/>
      <color rgb="FFFF0000"/>
      <name val="Times New Roman"/>
      <family val="1"/>
    </font>
    <font>
      <sz val="14"/>
      <color rgb="FFFF0000"/>
      <name val="細明體"/>
      <family val="1"/>
      <charset val="136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80" fillId="25" borderId="12" applyNumberFormat="0" applyAlignment="0" applyProtection="0">
      <alignment vertical="center"/>
    </xf>
    <xf numFmtId="0" fontId="82" fillId="0" borderId="14" applyNumberFormat="0" applyFill="0" applyAlignment="0" applyProtection="0">
      <alignment vertical="center"/>
    </xf>
    <xf numFmtId="0" fontId="82" fillId="0" borderId="14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0" fillId="25" borderId="12" applyNumberFormat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8" fillId="0" borderId="10" applyNumberFormat="0" applyFill="0" applyAlignment="0" applyProtection="0">
      <alignment vertical="center"/>
    </xf>
    <xf numFmtId="0" fontId="78" fillId="0" borderId="10" applyNumberFormat="0" applyFill="0" applyAlignment="0" applyProtection="0">
      <alignment vertical="center"/>
    </xf>
    <xf numFmtId="0" fontId="77" fillId="8" borderId="1" applyNumberFormat="0" applyAlignment="0" applyProtection="0">
      <alignment vertical="center"/>
    </xf>
    <xf numFmtId="0" fontId="77" fillId="8" borderId="1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5" fillId="0" borderId="6" applyNumberFormat="0" applyFill="0" applyAlignment="0" applyProtection="0">
      <alignment vertical="center"/>
    </xf>
    <xf numFmtId="0" fontId="74" fillId="0" borderId="4" applyNumberFormat="0" applyFill="0" applyAlignment="0" applyProtection="0">
      <alignment vertical="center"/>
    </xf>
    <xf numFmtId="0" fontId="74" fillId="0" borderId="4" applyNumberFormat="0" applyFill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26" borderId="2" applyNumberFormat="0" applyAlignment="0" applyProtection="0">
      <alignment vertical="center"/>
    </xf>
    <xf numFmtId="0" fontId="71" fillId="26" borderId="2" applyNumberFormat="0" applyAlignment="0" applyProtection="0">
      <alignment vertical="center"/>
    </xf>
    <xf numFmtId="0" fontId="70" fillId="25" borderId="1" applyNumberFormat="0" applyAlignment="0" applyProtection="0">
      <alignment vertical="center"/>
    </xf>
    <xf numFmtId="0" fontId="70" fillId="25" borderId="1" applyNumberFormat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</cellStyleXfs>
  <cellXfs count="877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7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5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49" fontId="47" fillId="0" borderId="7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49" fontId="47" fillId="0" borderId="74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49" fontId="47" fillId="0" borderId="77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right" vertical="center" wrapText="1"/>
    </xf>
    <xf numFmtId="49" fontId="47" fillId="0" borderId="33" xfId="0" applyNumberFormat="1" applyFont="1" applyBorder="1" applyAlignment="1">
      <alignment horizontal="right" vertical="center"/>
    </xf>
    <xf numFmtId="49" fontId="46" fillId="0" borderId="75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53" fillId="0" borderId="54" xfId="0" applyFont="1" applyBorder="1" applyAlignment="1">
      <alignment horizontal="right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5" xfId="0" applyNumberFormat="1" applyFont="1" applyBorder="1" applyAlignment="1">
      <alignment horizontal="left" vertical="center"/>
    </xf>
    <xf numFmtId="0" fontId="47" fillId="0" borderId="57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43" xfId="0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33" xfId="0" quotePrefix="1" applyFont="1" applyBorder="1" applyAlignment="1">
      <alignment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17" xfId="0" applyNumberFormat="1" applyFont="1" applyBorder="1" applyAlignment="1">
      <alignment horizontal="right" vertical="center"/>
    </xf>
    <xf numFmtId="0" fontId="47" fillId="0" borderId="72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47" fillId="0" borderId="46" xfId="0" applyFont="1" applyBorder="1" applyAlignment="1">
      <alignment vertical="center"/>
    </xf>
    <xf numFmtId="0" fontId="47" fillId="0" borderId="58" xfId="0" quotePrefix="1" applyFont="1" applyBorder="1" applyAlignment="1">
      <alignment horizontal="left" vertical="center"/>
    </xf>
    <xf numFmtId="0" fontId="47" fillId="0" borderId="33" xfId="0" quotePrefix="1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42" fillId="0" borderId="45" xfId="0" applyFont="1" applyBorder="1" applyAlignment="1">
      <alignment vertical="center"/>
    </xf>
    <xf numFmtId="0" fontId="53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0" fontId="47" fillId="0" borderId="56" xfId="0" quotePrefix="1" applyFont="1" applyBorder="1" applyAlignment="1">
      <alignment horizontal="center" vertical="center"/>
    </xf>
    <xf numFmtId="49" fontId="46" fillId="0" borderId="80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0" fontId="47" fillId="0" borderId="46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84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2" fillId="0" borderId="40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0" fontId="46" fillId="0" borderId="63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0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0" fontId="47" fillId="0" borderId="40" xfId="388" applyFont="1" applyBorder="1" applyAlignment="1">
      <alignment horizontal="center" vertical="center" wrapText="1"/>
    </xf>
    <xf numFmtId="0" fontId="47" fillId="0" borderId="44" xfId="0" applyFont="1" applyBorder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47" fillId="0" borderId="57" xfId="0" quotePrefix="1" applyFont="1" applyBorder="1" applyAlignment="1">
      <alignment horizontal="left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31" xfId="0" quotePrefix="1" applyFont="1" applyBorder="1" applyAlignment="1">
      <alignment horizontal="left" vertical="center"/>
    </xf>
    <xf numFmtId="49" fontId="47" fillId="0" borderId="40" xfId="0" applyNumberFormat="1" applyFont="1" applyBorder="1" applyAlignment="1">
      <alignment horizontal="center" vertical="center"/>
    </xf>
    <xf numFmtId="0" fontId="47" fillId="0" borderId="84" xfId="0" applyFont="1" applyBorder="1" applyAlignment="1">
      <alignment horizontal="left" vertical="center"/>
    </xf>
    <xf numFmtId="0" fontId="47" fillId="0" borderId="60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42" fillId="0" borderId="44" xfId="0" applyFont="1" applyBorder="1" applyAlignment="1">
      <alignment vertical="center"/>
    </xf>
    <xf numFmtId="0" fontId="47" fillId="0" borderId="41" xfId="0" quotePrefix="1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14" fontId="47" fillId="0" borderId="58" xfId="0" applyNumberFormat="1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0" fontId="47" fillId="0" borderId="67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73" xfId="0" applyFont="1" applyBorder="1" applyAlignment="1">
      <alignment horizontal="left" vertical="center"/>
    </xf>
    <xf numFmtId="0" fontId="46" fillId="0" borderId="21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7" xfId="0" applyFont="1" applyBorder="1" applyAlignment="1">
      <alignment horizontal="left" vertical="center"/>
    </xf>
    <xf numFmtId="0" fontId="47" fillId="0" borderId="41" xfId="388" applyFont="1" applyBorder="1" applyAlignment="1">
      <alignment horizontal="center" vertical="center" wrapText="1"/>
    </xf>
    <xf numFmtId="0" fontId="47" fillId="0" borderId="77" xfId="0" applyFont="1" applyBorder="1" applyAlignment="1">
      <alignment horizontal="left" vertical="center"/>
    </xf>
    <xf numFmtId="0" fontId="46" fillId="0" borderId="80" xfId="0" applyFont="1" applyBorder="1" applyAlignment="1">
      <alignment horizontal="right" vertical="center"/>
    </xf>
    <xf numFmtId="49" fontId="47" fillId="0" borderId="46" xfId="0" applyNumberFormat="1" applyFont="1" applyBorder="1" applyAlignment="1">
      <alignment horizontal="left" vertical="center" wrapText="1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76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7" fillId="0" borderId="34" xfId="0" applyFont="1" applyBorder="1" applyAlignment="1">
      <alignment horizontal="left" vertical="center"/>
    </xf>
    <xf numFmtId="0" fontId="47" fillId="0" borderId="51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55" fillId="0" borderId="46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7" fillId="0" borderId="42" xfId="0" applyFont="1" applyBorder="1" applyAlignment="1">
      <alignment horizontal="right" vertical="center"/>
    </xf>
    <xf numFmtId="0" fontId="57" fillId="0" borderId="0" xfId="0" applyFont="1" applyAlignment="1">
      <alignment horizontal="center" vertical="center"/>
    </xf>
    <xf numFmtId="0" fontId="47" fillId="0" borderId="55" xfId="0" quotePrefix="1" applyFont="1" applyBorder="1" applyAlignment="1">
      <alignment vertical="center"/>
    </xf>
    <xf numFmtId="0" fontId="54" fillId="0" borderId="54" xfId="0" applyFont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0" fontId="55" fillId="0" borderId="46" xfId="0" quotePrefix="1" applyFont="1" applyBorder="1" applyAlignment="1">
      <alignment horizontal="center" vertical="center"/>
    </xf>
    <xf numFmtId="0" fontId="47" fillId="0" borderId="59" xfId="0" quotePrefix="1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47" fillId="0" borderId="59" xfId="0" applyFont="1" applyBorder="1" applyAlignment="1">
      <alignment horizontal="center" vertical="center" wrapText="1"/>
    </xf>
    <xf numFmtId="0" fontId="47" fillId="0" borderId="46" xfId="0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49" fontId="47" fillId="0" borderId="59" xfId="0" applyNumberFormat="1" applyFont="1" applyBorder="1" applyAlignment="1">
      <alignment horizontal="center" vertical="center"/>
    </xf>
    <xf numFmtId="0" fontId="47" fillId="0" borderId="55" xfId="0" quotePrefix="1" applyFont="1" applyBorder="1" applyAlignment="1">
      <alignment horizontal="left" vertical="center"/>
    </xf>
    <xf numFmtId="0" fontId="46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1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7" fillId="0" borderId="52" xfId="0" applyFont="1" applyBorder="1" applyAlignment="1">
      <alignment vertical="center"/>
    </xf>
    <xf numFmtId="0" fontId="47" fillId="0" borderId="52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49" fontId="46" fillId="0" borderId="79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2" fillId="0" borderId="42" xfId="0" applyFont="1" applyBorder="1" applyAlignment="1">
      <alignment vertical="center"/>
    </xf>
    <xf numFmtId="0" fontId="46" fillId="0" borderId="4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33" xfId="0" applyFont="1" applyBorder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3" xfId="0" applyFont="1" applyFill="1" applyBorder="1" applyAlignment="1">
      <alignment vertical="center"/>
    </xf>
    <xf numFmtId="0" fontId="47" fillId="27" borderId="53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53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left" vertical="center"/>
    </xf>
    <xf numFmtId="0" fontId="42" fillId="27" borderId="0" xfId="0" applyFont="1" applyFill="1" applyAlignment="1">
      <alignment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2" fillId="27" borderId="42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30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81" xfId="0" applyFont="1" applyFill="1" applyBorder="1" applyAlignment="1">
      <alignment horizontal="left" vertical="center"/>
    </xf>
    <xf numFmtId="0" fontId="47" fillId="27" borderId="71" xfId="0" applyFont="1" applyFill="1" applyBorder="1" applyAlignment="1">
      <alignment horizontal="left"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2" xfId="0" applyFont="1" applyFill="1" applyBorder="1" applyAlignment="1">
      <alignment horizontal="left" vertical="center"/>
    </xf>
    <xf numFmtId="0" fontId="53" fillId="27" borderId="72" xfId="0" applyFont="1" applyFill="1" applyBorder="1" applyAlignment="1">
      <alignment horizontal="center" vertical="center"/>
    </xf>
    <xf numFmtId="0" fontId="53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3" fillId="27" borderId="33" xfId="0" applyFont="1" applyFill="1" applyBorder="1" applyAlignment="1">
      <alignment horizontal="center" vertical="center"/>
    </xf>
    <xf numFmtId="0" fontId="47" fillId="27" borderId="51" xfId="0" applyFont="1" applyFill="1" applyBorder="1" applyAlignment="1">
      <alignment horizontal="center" vertical="center"/>
    </xf>
    <xf numFmtId="0" fontId="42" fillId="27" borderId="45" xfId="0" quotePrefix="1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right" vertical="center"/>
    </xf>
    <xf numFmtId="0" fontId="47" fillId="27" borderId="57" xfId="0" applyFont="1" applyFill="1" applyBorder="1" applyAlignment="1">
      <alignment horizontal="left" vertical="center"/>
    </xf>
    <xf numFmtId="0" fontId="47" fillId="27" borderId="59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7" fillId="27" borderId="38" xfId="0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0" fontId="47" fillId="27" borderId="58" xfId="0" applyFont="1" applyFill="1" applyBorder="1" applyAlignment="1">
      <alignment horizontal="left" vertical="center"/>
    </xf>
    <xf numFmtId="0" fontId="47" fillId="27" borderId="41" xfId="388" applyFont="1" applyFill="1" applyBorder="1" applyAlignment="1">
      <alignment horizontal="center" vertical="center" wrapText="1"/>
    </xf>
    <xf numFmtId="0" fontId="47" fillId="27" borderId="38" xfId="0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left" vertical="center" wrapText="1"/>
    </xf>
    <xf numFmtId="49" fontId="48" fillId="27" borderId="33" xfId="0" applyNumberFormat="1" applyFont="1" applyFill="1" applyBorder="1" applyAlignment="1">
      <alignment horizontal="left" vertical="center" wrapText="1"/>
    </xf>
    <xf numFmtId="0" fontId="58" fillId="27" borderId="33" xfId="0" applyFont="1" applyFill="1" applyBorder="1" applyAlignment="1">
      <alignment horizontal="center" vertical="center" wrapText="1"/>
    </xf>
    <xf numFmtId="0" fontId="47" fillId="27" borderId="41" xfId="388" applyFont="1" applyFill="1" applyBorder="1" applyAlignment="1">
      <alignment horizontal="center" vertical="center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0" fontId="47" fillId="27" borderId="56" xfId="0" applyFont="1" applyFill="1" applyBorder="1" applyAlignment="1">
      <alignment vertical="center"/>
    </xf>
    <xf numFmtId="0" fontId="47" fillId="27" borderId="43" xfId="0" applyFont="1" applyFill="1" applyBorder="1" applyAlignment="1">
      <alignment horizontal="left" vertical="center"/>
    </xf>
    <xf numFmtId="0" fontId="47" fillId="27" borderId="39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8" fillId="27" borderId="54" xfId="0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left" vertical="center"/>
    </xf>
    <xf numFmtId="49" fontId="53" fillId="27" borderId="33" xfId="0" applyNumberFormat="1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right" vertical="center"/>
    </xf>
    <xf numFmtId="49" fontId="50" fillId="27" borderId="33" xfId="0" applyNumberFormat="1" applyFont="1" applyFill="1" applyBorder="1" applyAlignment="1">
      <alignment horizontal="left" vertical="center"/>
    </xf>
    <xf numFmtId="0" fontId="47" fillId="27" borderId="58" xfId="0" applyFont="1" applyFill="1" applyBorder="1" applyAlignment="1">
      <alignment horizontal="left" vertical="center" wrapText="1"/>
    </xf>
    <xf numFmtId="0" fontId="47" fillId="27" borderId="31" xfId="0" applyFont="1" applyFill="1" applyBorder="1" applyAlignment="1">
      <alignment vertical="center"/>
    </xf>
    <xf numFmtId="0" fontId="47" fillId="27" borderId="41" xfId="388" quotePrefix="1" applyFont="1" applyFill="1" applyBorder="1" applyAlignment="1">
      <alignment horizontal="center" vertical="center"/>
    </xf>
    <xf numFmtId="0" fontId="46" fillId="27" borderId="36" xfId="0" applyFont="1" applyFill="1" applyBorder="1" applyAlignment="1">
      <alignment horizontal="right" vertical="center"/>
    </xf>
    <xf numFmtId="0" fontId="47" fillId="27" borderId="62" xfId="0" applyFont="1" applyFill="1" applyBorder="1" applyAlignment="1">
      <alignment horizontal="center" vertical="center"/>
    </xf>
    <xf numFmtId="0" fontId="54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3" fillId="27" borderId="37" xfId="0" applyFont="1" applyFill="1" applyBorder="1" applyAlignment="1">
      <alignment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68" xfId="0" applyFont="1" applyFill="1" applyBorder="1" applyAlignment="1">
      <alignment horizontal="center" vertical="center"/>
    </xf>
    <xf numFmtId="0" fontId="46" fillId="27" borderId="69" xfId="0" applyFont="1" applyFill="1" applyBorder="1" applyAlignment="1">
      <alignment horizontal="center" vertical="center"/>
    </xf>
    <xf numFmtId="0" fontId="47" fillId="27" borderId="37" xfId="388" applyFont="1" applyFill="1" applyBorder="1" applyAlignment="1">
      <alignment vertical="center"/>
    </xf>
    <xf numFmtId="14" fontId="47" fillId="27" borderId="58" xfId="0" applyNumberFormat="1" applyFont="1" applyFill="1" applyBorder="1" applyAlignment="1">
      <alignment horizontal="center" vertical="center"/>
    </xf>
    <xf numFmtId="0" fontId="47" fillId="27" borderId="67" xfId="0" applyFont="1" applyFill="1" applyBorder="1" applyAlignment="1">
      <alignment horizontal="center" vertical="center"/>
    </xf>
    <xf numFmtId="0" fontId="47" fillId="27" borderId="70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6" xfId="0" quotePrefix="1" applyFont="1" applyFill="1" applyBorder="1" applyAlignment="1">
      <alignment horizontal="center" vertical="center"/>
    </xf>
    <xf numFmtId="0" fontId="55" fillId="0" borderId="41" xfId="0" applyFont="1" applyBorder="1" applyAlignment="1">
      <alignment vertical="center"/>
    </xf>
    <xf numFmtId="0" fontId="55" fillId="0" borderId="57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49" fontId="47" fillId="0" borderId="84" xfId="0" applyNumberFormat="1" applyFont="1" applyBorder="1" applyAlignment="1">
      <alignment horizontal="right" vertical="center" wrapText="1"/>
    </xf>
    <xf numFmtId="0" fontId="47" fillId="0" borderId="63" xfId="0" applyFont="1" applyBorder="1" applyAlignment="1">
      <alignment horizontal="right" vertical="center"/>
    </xf>
    <xf numFmtId="0" fontId="42" fillId="0" borderId="41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56" xfId="388" applyFont="1" applyBorder="1" applyAlignment="1">
      <alignment vertical="center"/>
    </xf>
    <xf numFmtId="0" fontId="46" fillId="0" borderId="62" xfId="0" applyFont="1" applyBorder="1" applyAlignment="1">
      <alignment horizontal="right" vertical="center"/>
    </xf>
    <xf numFmtId="0" fontId="47" fillId="0" borderId="84" xfId="0" applyFont="1" applyBorder="1" applyAlignment="1">
      <alignment horizontal="right" vertical="center"/>
    </xf>
    <xf numFmtId="0" fontId="58" fillId="0" borderId="41" xfId="0" applyFont="1" applyBorder="1" applyAlignment="1">
      <alignment horizontal="center" vertical="center" wrapText="1"/>
    </xf>
    <xf numFmtId="0" fontId="53" fillId="0" borderId="40" xfId="0" applyFont="1" applyBorder="1" applyAlignment="1">
      <alignment vertical="center"/>
    </xf>
    <xf numFmtId="49" fontId="53" fillId="0" borderId="41" xfId="0" applyNumberFormat="1" applyFont="1" applyBorder="1" applyAlignment="1">
      <alignment horizontal="center" vertical="center"/>
    </xf>
    <xf numFmtId="0" fontId="53" fillId="0" borderId="37" xfId="0" applyFont="1" applyBorder="1" applyAlignment="1">
      <alignment horizontal="center" vertical="center"/>
    </xf>
    <xf numFmtId="0" fontId="60" fillId="0" borderId="41" xfId="388" applyFont="1" applyBorder="1" applyAlignment="1">
      <alignment horizontal="center" vertical="center" wrapText="1"/>
    </xf>
    <xf numFmtId="0" fontId="47" fillId="27" borderId="39" xfId="0" applyFont="1" applyFill="1" applyBorder="1" applyAlignment="1">
      <alignment horizontal="left" vertical="center"/>
    </xf>
    <xf numFmtId="0" fontId="47" fillId="27" borderId="53" xfId="0" applyFont="1" applyFill="1" applyBorder="1" applyAlignment="1">
      <alignment horizontal="left" vertical="center"/>
    </xf>
    <xf numFmtId="0" fontId="46" fillId="27" borderId="45" xfId="0" applyFont="1" applyFill="1" applyBorder="1" applyAlignment="1">
      <alignment horizontal="right" vertical="center"/>
    </xf>
    <xf numFmtId="0" fontId="47" fillId="27" borderId="39" xfId="0" quotePrefix="1" applyFont="1" applyFill="1" applyBorder="1" applyAlignment="1">
      <alignment horizontal="left" vertical="center"/>
    </xf>
    <xf numFmtId="0" fontId="55" fillId="27" borderId="0" xfId="0" applyFont="1" applyFill="1" applyAlignment="1">
      <alignment horizontal="center" vertical="center"/>
    </xf>
    <xf numFmtId="49" fontId="47" fillId="27" borderId="55" xfId="0" applyNumberFormat="1" applyFont="1" applyFill="1" applyBorder="1" applyAlignment="1">
      <alignment horizontal="left" vertical="center" wrapText="1"/>
    </xf>
    <xf numFmtId="0" fontId="48" fillId="27" borderId="56" xfId="0" applyFont="1" applyFill="1" applyBorder="1" applyAlignment="1">
      <alignment horizontal="center" vertical="center" wrapText="1"/>
    </xf>
    <xf numFmtId="0" fontId="48" fillId="27" borderId="56" xfId="0" applyFont="1" applyFill="1" applyBorder="1" applyAlignment="1">
      <alignment vertical="center"/>
    </xf>
    <xf numFmtId="0" fontId="54" fillId="27" borderId="56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47" fillId="27" borderId="56" xfId="388" applyFont="1" applyFill="1" applyBorder="1" applyAlignment="1">
      <alignment horizontal="center" vertical="center" wrapText="1"/>
    </xf>
    <xf numFmtId="0" fontId="47" fillId="27" borderId="37" xfId="388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left" vertical="center"/>
    </xf>
    <xf numFmtId="0" fontId="47" fillId="27" borderId="41" xfId="0" applyFont="1" applyFill="1" applyBorder="1" applyAlignment="1">
      <alignment horizontal="center" vertical="center"/>
    </xf>
    <xf numFmtId="49" fontId="47" fillId="27" borderId="46" xfId="0" applyNumberFormat="1" applyFont="1" applyFill="1" applyBorder="1" applyAlignment="1">
      <alignment horizontal="left" vertical="center" wrapText="1"/>
    </xf>
    <xf numFmtId="0" fontId="47" fillId="28" borderId="38" xfId="0" applyFont="1" applyFill="1" applyBorder="1" applyAlignment="1">
      <alignment horizontal="center" vertical="center"/>
    </xf>
    <xf numFmtId="0" fontId="46" fillId="28" borderId="42" xfId="0" applyFont="1" applyFill="1" applyBorder="1" applyAlignment="1">
      <alignment horizontal="right" vertical="center"/>
    </xf>
    <xf numFmtId="0" fontId="47" fillId="28" borderId="38" xfId="0" applyFont="1" applyFill="1" applyBorder="1" applyAlignment="1">
      <alignment horizontal="left" vertical="center"/>
    </xf>
    <xf numFmtId="0" fontId="5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horizontal="center" vertical="center"/>
    </xf>
    <xf numFmtId="0" fontId="47" fillId="28" borderId="39" xfId="0" applyFont="1" applyFill="1" applyBorder="1" applyAlignment="1">
      <alignment horizontal="center" vertical="center"/>
    </xf>
    <xf numFmtId="0" fontId="47" fillId="28" borderId="42" xfId="0" applyFont="1" applyFill="1" applyBorder="1" applyAlignment="1">
      <alignment horizontal="center" vertical="center"/>
    </xf>
    <xf numFmtId="0" fontId="47" fillId="28" borderId="36" xfId="0" applyFont="1" applyFill="1" applyBorder="1" applyAlignment="1">
      <alignment horizontal="center" vertical="center"/>
    </xf>
    <xf numFmtId="0" fontId="46" fillId="28" borderId="45" xfId="0" applyFont="1" applyFill="1" applyBorder="1" applyAlignment="1">
      <alignment horizontal="right" vertical="center"/>
    </xf>
    <xf numFmtId="0" fontId="47" fillId="28" borderId="0" xfId="0" applyFont="1" applyFill="1" applyAlignment="1">
      <alignment horizontal="left" vertical="center"/>
    </xf>
    <xf numFmtId="0" fontId="47" fillId="28" borderId="31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left" vertical="center"/>
    </xf>
    <xf numFmtId="0" fontId="0" fillId="28" borderId="0" xfId="0" applyFill="1"/>
    <xf numFmtId="0" fontId="47" fillId="28" borderId="0" xfId="0" applyFont="1" applyFill="1" applyAlignment="1">
      <alignment vertical="center"/>
    </xf>
    <xf numFmtId="0" fontId="53" fillId="28" borderId="0" xfId="0" applyFont="1" applyFill="1" applyAlignment="1">
      <alignment horizontal="center" vertical="center"/>
    </xf>
    <xf numFmtId="0" fontId="42" fillId="28" borderId="53" xfId="0" applyFont="1" applyFill="1" applyBorder="1" applyAlignment="1">
      <alignment vertical="center"/>
    </xf>
    <xf numFmtId="0" fontId="42" fillId="28" borderId="36" xfId="0" applyFont="1" applyFill="1" applyBorder="1" applyAlignment="1">
      <alignment vertical="center"/>
    </xf>
    <xf numFmtId="0" fontId="46" fillId="28" borderId="45" xfId="0" applyFont="1" applyFill="1" applyBorder="1" applyAlignment="1">
      <alignment vertical="center"/>
    </xf>
    <xf numFmtId="0" fontId="54" fillId="28" borderId="41" xfId="388" quotePrefix="1" applyFont="1" applyFill="1" applyBorder="1" applyAlignment="1">
      <alignment horizontal="center" vertical="center"/>
    </xf>
    <xf numFmtId="0" fontId="43" fillId="28" borderId="37" xfId="0" applyFont="1" applyFill="1" applyBorder="1" applyAlignment="1">
      <alignment vertical="center"/>
    </xf>
    <xf numFmtId="0" fontId="54" fillId="28" borderId="56" xfId="0" applyFont="1" applyFill="1" applyBorder="1" applyAlignment="1">
      <alignment horizontal="center" vertical="center"/>
    </xf>
    <xf numFmtId="0" fontId="47" fillId="28" borderId="55" xfId="0" quotePrefix="1" applyFont="1" applyFill="1" applyBorder="1" applyAlignment="1">
      <alignment horizontal="left" vertical="center"/>
    </xf>
    <xf numFmtId="0" fontId="53" fillId="28" borderId="33" xfId="0" applyFont="1" applyFill="1" applyBorder="1" applyAlignment="1">
      <alignment horizontal="center" vertical="center"/>
    </xf>
    <xf numFmtId="0" fontId="47" fillId="28" borderId="55" xfId="0" quotePrefix="1" applyFont="1" applyFill="1" applyBorder="1" applyAlignment="1">
      <alignment vertical="center"/>
    </xf>
    <xf numFmtId="0" fontId="47" fillId="28" borderId="37" xfId="0" applyFont="1" applyFill="1" applyBorder="1" applyAlignment="1">
      <alignment horizontal="center" vertical="center"/>
    </xf>
    <xf numFmtId="0" fontId="55" fillId="28" borderId="40" xfId="0" applyFont="1" applyFill="1" applyBorder="1" applyAlignment="1">
      <alignment horizontal="center" vertical="center"/>
    </xf>
    <xf numFmtId="0" fontId="53" fillId="28" borderId="41" xfId="0" applyFont="1" applyFill="1" applyBorder="1" applyAlignment="1">
      <alignment horizontal="center" vertical="center"/>
    </xf>
    <xf numFmtId="0" fontId="47" fillId="28" borderId="54" xfId="0" applyFont="1" applyFill="1" applyBorder="1" applyAlignment="1">
      <alignment horizontal="center" vertical="center"/>
    </xf>
    <xf numFmtId="49" fontId="55" fillId="28" borderId="56" xfId="0" applyNumberFormat="1" applyFont="1" applyFill="1" applyBorder="1" applyAlignment="1">
      <alignment horizontal="center" vertical="center" wrapText="1"/>
    </xf>
    <xf numFmtId="0" fontId="47" fillId="28" borderId="56" xfId="0" applyFont="1" applyFill="1" applyBorder="1" applyAlignment="1">
      <alignment horizontal="center" vertical="center"/>
    </xf>
    <xf numFmtId="0" fontId="55" fillId="28" borderId="56" xfId="0" applyFont="1" applyFill="1" applyBorder="1" applyAlignment="1">
      <alignment horizontal="center" vertical="center"/>
    </xf>
    <xf numFmtId="0" fontId="47" fillId="28" borderId="55" xfId="0" applyFont="1" applyFill="1" applyBorder="1" applyAlignment="1">
      <alignment horizontal="left" vertical="center"/>
    </xf>
    <xf numFmtId="49" fontId="47" fillId="28" borderId="54" xfId="0" applyNumberFormat="1" applyFont="1" applyFill="1" applyBorder="1" applyAlignment="1">
      <alignment horizontal="center" vertical="center" wrapText="1"/>
    </xf>
    <xf numFmtId="49" fontId="47" fillId="28" borderId="56" xfId="0" applyNumberFormat="1" applyFont="1" applyFill="1" applyBorder="1" applyAlignment="1">
      <alignment horizontal="center" vertical="center" shrinkToFit="1"/>
    </xf>
    <xf numFmtId="0" fontId="47" fillId="28" borderId="46" xfId="0" quotePrefix="1" applyFont="1" applyFill="1" applyBorder="1" applyAlignment="1">
      <alignment vertical="center"/>
    </xf>
    <xf numFmtId="0" fontId="47" fillId="28" borderId="41" xfId="0" quotePrefix="1" applyFont="1" applyFill="1" applyBorder="1" applyAlignment="1">
      <alignment horizontal="center" vertical="center"/>
    </xf>
    <xf numFmtId="0" fontId="46" fillId="28" borderId="36" xfId="0" applyFont="1" applyFill="1" applyBorder="1" applyAlignment="1">
      <alignment horizontal="right" vertical="center"/>
    </xf>
    <xf numFmtId="0" fontId="47" fillId="28" borderId="53" xfId="0" applyFont="1" applyFill="1" applyBorder="1" applyAlignment="1">
      <alignment horizontal="center" vertical="center"/>
    </xf>
    <xf numFmtId="0" fontId="48" fillId="28" borderId="0" xfId="0" applyFont="1" applyFill="1" applyAlignment="1">
      <alignment horizontal="left" vertical="center"/>
    </xf>
    <xf numFmtId="0" fontId="48" fillId="28" borderId="31" xfId="0" applyFont="1" applyFill="1" applyBorder="1" applyAlignment="1">
      <alignment horizontal="center" vertical="center"/>
    </xf>
    <xf numFmtId="0" fontId="47" fillId="28" borderId="46" xfId="388" applyFont="1" applyFill="1" applyBorder="1" applyAlignment="1">
      <alignment horizontal="left" vertical="center"/>
    </xf>
    <xf numFmtId="0" fontId="55" fillId="28" borderId="41" xfId="388" applyFont="1" applyFill="1" applyBorder="1" applyAlignment="1">
      <alignment horizontal="center" vertical="center" wrapText="1"/>
    </xf>
    <xf numFmtId="49" fontId="53" fillId="28" borderId="54" xfId="0" applyNumberFormat="1" applyFont="1" applyFill="1" applyBorder="1" applyAlignment="1">
      <alignment horizontal="center" vertical="center"/>
    </xf>
    <xf numFmtId="0" fontId="47" fillId="28" borderId="41" xfId="0" applyFont="1" applyFill="1" applyBorder="1" applyAlignment="1">
      <alignment horizontal="center" vertical="center"/>
    </xf>
    <xf numFmtId="49" fontId="47" fillId="28" borderId="37" xfId="0" applyNumberFormat="1" applyFont="1" applyFill="1" applyBorder="1" applyAlignment="1">
      <alignment horizontal="center" vertical="center"/>
    </xf>
    <xf numFmtId="49" fontId="47" fillId="28" borderId="41" xfId="0" applyNumberFormat="1" applyFont="1" applyFill="1" applyBorder="1" applyAlignment="1">
      <alignment horizontal="center" vertical="center"/>
    </xf>
    <xf numFmtId="49" fontId="47" fillId="28" borderId="37" xfId="0" applyNumberFormat="1" applyFont="1" applyFill="1" applyBorder="1" applyAlignment="1">
      <alignment horizontal="center" vertical="center" wrapText="1" shrinkToFi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68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 vertical="center"/>
    </xf>
    <xf numFmtId="0" fontId="47" fillId="27" borderId="40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7" fillId="29" borderId="31" xfId="0" applyFont="1" applyFill="1" applyBorder="1" applyAlignment="1">
      <alignment horizontal="center" vertical="center"/>
    </xf>
    <xf numFmtId="0" fontId="47" fillId="30" borderId="41" xfId="0" applyFont="1" applyFill="1" applyBorder="1" applyAlignment="1">
      <alignment vertical="center"/>
    </xf>
    <xf numFmtId="0" fontId="47" fillId="0" borderId="30" xfId="0" applyFont="1" applyFill="1" applyBorder="1" applyAlignment="1">
      <alignment horizontal="center" vertical="center"/>
    </xf>
    <xf numFmtId="0" fontId="47" fillId="30" borderId="60" xfId="0" quotePrefix="1" applyFont="1" applyFill="1" applyBorder="1" applyAlignment="1">
      <alignment horizontal="left" vertical="center"/>
    </xf>
    <xf numFmtId="0" fontId="47" fillId="30" borderId="46" xfId="0" applyFont="1" applyFill="1" applyBorder="1" applyAlignment="1">
      <alignment horizontal="left" vertical="center"/>
    </xf>
    <xf numFmtId="0" fontId="47" fillId="30" borderId="37" xfId="0" applyFont="1" applyFill="1" applyBorder="1" applyAlignment="1">
      <alignment horizontal="center" vertical="center"/>
    </xf>
    <xf numFmtId="0" fontId="47" fillId="0" borderId="45" xfId="0" applyFont="1" applyBorder="1" applyAlignment="1">
      <alignment horizontal="left" vertical="center"/>
    </xf>
    <xf numFmtId="0" fontId="47" fillId="0" borderId="33" xfId="388" applyFont="1" applyBorder="1" applyAlignment="1">
      <alignment vertical="center"/>
    </xf>
    <xf numFmtId="49" fontId="47" fillId="0" borderId="33" xfId="0" applyNumberFormat="1" applyFont="1" applyBorder="1" applyAlignment="1">
      <alignment horizontal="center" vertical="center" wrapText="1" shrinkToFit="1"/>
    </xf>
    <xf numFmtId="0" fontId="43" fillId="0" borderId="59" xfId="0" applyFont="1" applyBorder="1" applyAlignment="1">
      <alignment vertical="center"/>
    </xf>
    <xf numFmtId="0" fontId="42" fillId="0" borderId="37" xfId="0" applyFont="1" applyBorder="1" applyAlignment="1">
      <alignment vertical="center"/>
    </xf>
    <xf numFmtId="0" fontId="63" fillId="0" borderId="41" xfId="388" applyFont="1" applyBorder="1" applyAlignment="1">
      <alignment horizontal="center" vertical="center" wrapText="1"/>
    </xf>
    <xf numFmtId="0" fontId="53" fillId="0" borderId="41" xfId="388" applyFont="1" applyBorder="1" applyAlignment="1">
      <alignment horizontal="center" vertical="center" wrapText="1"/>
    </xf>
    <xf numFmtId="0" fontId="42" fillId="27" borderId="36" xfId="0" applyFont="1" applyFill="1" applyBorder="1" applyAlignment="1">
      <alignment vertical="center"/>
    </xf>
    <xf numFmtId="0" fontId="46" fillId="27" borderId="45" xfId="0" applyFont="1" applyFill="1" applyBorder="1" applyAlignment="1">
      <alignment vertical="center"/>
    </xf>
    <xf numFmtId="0" fontId="48" fillId="27" borderId="59" xfId="0" applyFont="1" applyFill="1" applyBorder="1" applyAlignment="1">
      <alignment vertical="center"/>
    </xf>
    <xf numFmtId="0" fontId="54" fillId="27" borderId="33" xfId="388" applyFont="1" applyFill="1" applyBorder="1" applyAlignment="1">
      <alignment horizontal="center" vertical="center" wrapText="1"/>
    </xf>
    <xf numFmtId="0" fontId="47" fillId="27" borderId="36" xfId="0" applyFont="1" applyFill="1" applyBorder="1" applyAlignment="1">
      <alignment horizontal="right" vertical="center"/>
    </xf>
    <xf numFmtId="0" fontId="47" fillId="27" borderId="33" xfId="388" applyFont="1" applyFill="1" applyBorder="1" applyAlignment="1">
      <alignment horizontal="center" vertical="center" wrapText="1"/>
    </xf>
    <xf numFmtId="0" fontId="48" fillId="27" borderId="0" xfId="0" applyFont="1" applyFill="1" applyAlignment="1">
      <alignment horizontal="left" vertical="center"/>
    </xf>
    <xf numFmtId="0" fontId="48" fillId="27" borderId="31" xfId="0" applyFont="1" applyFill="1" applyBorder="1" applyAlignment="1">
      <alignment horizontal="center" vertical="center"/>
    </xf>
    <xf numFmtId="0" fontId="54" fillId="27" borderId="41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horizontal="left" vertical="center"/>
    </xf>
    <xf numFmtId="0" fontId="54" fillId="0" borderId="41" xfId="0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horizontal="center" vertical="center"/>
    </xf>
    <xf numFmtId="0" fontId="47" fillId="0" borderId="37" xfId="0" applyFont="1" applyFill="1" applyBorder="1" applyAlignment="1">
      <alignment horizontal="center" vertical="center"/>
    </xf>
    <xf numFmtId="0" fontId="47" fillId="0" borderId="58" xfId="0" quotePrefix="1" applyFont="1" applyFill="1" applyBorder="1" applyAlignment="1">
      <alignment horizontal="left" vertical="center"/>
    </xf>
    <xf numFmtId="0" fontId="47" fillId="0" borderId="33" xfId="0" applyFont="1" applyFill="1" applyBorder="1" applyAlignment="1">
      <alignment horizontal="center" vertical="center"/>
    </xf>
    <xf numFmtId="0" fontId="47" fillId="0" borderId="59" xfId="0" applyFont="1" applyFill="1" applyBorder="1" applyAlignment="1">
      <alignment horizontal="center" vertical="center"/>
    </xf>
    <xf numFmtId="0" fontId="53" fillId="0" borderId="53" xfId="0" applyFont="1" applyBorder="1" applyAlignment="1">
      <alignment horizontal="center" vertical="center"/>
    </xf>
    <xf numFmtId="0" fontId="54" fillId="0" borderId="41" xfId="388" applyFont="1" applyBorder="1" applyAlignment="1">
      <alignment horizontal="center" vertical="center" wrapText="1"/>
    </xf>
    <xf numFmtId="0" fontId="47" fillId="0" borderId="42" xfId="0" applyFont="1" applyBorder="1" applyAlignment="1">
      <alignment horizontal="right" vertical="center"/>
    </xf>
    <xf numFmtId="0" fontId="47" fillId="0" borderId="86" xfId="0" applyFont="1" applyBorder="1" applyAlignment="1">
      <alignment horizontal="center" vertical="center"/>
    </xf>
    <xf numFmtId="0" fontId="53" fillId="0" borderId="56" xfId="0" applyFont="1" applyBorder="1" applyAlignment="1">
      <alignment horizontal="center" vertical="center"/>
    </xf>
    <xf numFmtId="0" fontId="47" fillId="27" borderId="85" xfId="0" applyFont="1" applyFill="1" applyBorder="1" applyAlignment="1">
      <alignment horizontal="left" vertical="center"/>
    </xf>
    <xf numFmtId="0" fontId="53" fillId="27" borderId="56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0" fontId="55" fillId="0" borderId="42" xfId="0" applyFont="1" applyBorder="1" applyAlignment="1">
      <alignment horizontal="center" vertical="center"/>
    </xf>
    <xf numFmtId="0" fontId="47" fillId="0" borderId="39" xfId="0" quotePrefix="1" applyFont="1" applyBorder="1" applyAlignment="1">
      <alignment horizontal="center" vertical="center"/>
    </xf>
    <xf numFmtId="0" fontId="64" fillId="0" borderId="41" xfId="0" applyFont="1" applyBorder="1" applyAlignment="1">
      <alignment horizontal="center" vertical="center"/>
    </xf>
    <xf numFmtId="0" fontId="53" fillId="0" borderId="41" xfId="0" applyFont="1" applyBorder="1" applyAlignment="1">
      <alignment vertical="center"/>
    </xf>
    <xf numFmtId="0" fontId="55" fillId="0" borderId="0" xfId="0" applyFont="1" applyAlignment="1">
      <alignment horizontal="right" vertical="center"/>
    </xf>
    <xf numFmtId="0" fontId="55" fillId="0" borderId="42" xfId="0" applyFont="1" applyBorder="1" applyAlignment="1">
      <alignment horizontal="right" vertical="center"/>
    </xf>
    <xf numFmtId="0" fontId="47" fillId="0" borderId="53" xfId="0" applyFont="1" applyBorder="1" applyAlignment="1">
      <alignment vertical="center"/>
    </xf>
    <xf numFmtId="0" fontId="47" fillId="0" borderId="0" xfId="0" applyFont="1" applyAlignment="1">
      <alignment horizontal="right" vertical="center"/>
    </xf>
    <xf numFmtId="0" fontId="53" fillId="0" borderId="0" xfId="0" applyFont="1" applyAlignment="1">
      <alignment vertical="center"/>
    </xf>
    <xf numFmtId="0" fontId="53" fillId="0" borderId="42" xfId="0" applyFont="1" applyBorder="1" applyAlignment="1">
      <alignment vertical="center"/>
    </xf>
    <xf numFmtId="0" fontId="47" fillId="27" borderId="60" xfId="0" applyFont="1" applyFill="1" applyBorder="1" applyAlignment="1">
      <alignment horizontal="left" vertical="center"/>
    </xf>
    <xf numFmtId="0" fontId="64" fillId="27" borderId="72" xfId="0" applyFont="1" applyFill="1" applyBorder="1" applyAlignment="1">
      <alignment horizontal="center" vertical="center"/>
    </xf>
    <xf numFmtId="0" fontId="56" fillId="27" borderId="0" xfId="0" applyFont="1" applyFill="1" applyAlignment="1">
      <alignment horizontal="center" vertical="center"/>
    </xf>
    <xf numFmtId="0" fontId="63" fillId="27" borderId="41" xfId="0" applyFont="1" applyFill="1" applyBorder="1" applyAlignment="1">
      <alignment horizontal="center" vertical="center"/>
    </xf>
    <xf numFmtId="0" fontId="47" fillId="27" borderId="72" xfId="0" applyFont="1" applyFill="1" applyBorder="1" applyAlignment="1">
      <alignment horizontal="center" vertical="center"/>
    </xf>
    <xf numFmtId="0" fontId="46" fillId="27" borderId="46" xfId="0" applyFont="1" applyFill="1" applyBorder="1" applyAlignment="1">
      <alignment vertical="center"/>
    </xf>
    <xf numFmtId="0" fontId="46" fillId="27" borderId="41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vertical="center"/>
    </xf>
    <xf numFmtId="0" fontId="65" fillId="27" borderId="0" xfId="0" applyFont="1" applyFill="1" applyAlignment="1">
      <alignment horizontal="center" vertical="center"/>
    </xf>
    <xf numFmtId="0" fontId="47" fillId="0" borderId="29" xfId="0" applyFont="1" applyFill="1" applyBorder="1" applyAlignment="1">
      <alignment horizontal="left" vertical="center"/>
    </xf>
    <xf numFmtId="0" fontId="47" fillId="30" borderId="36" xfId="0" applyFont="1" applyFill="1" applyBorder="1" applyAlignment="1">
      <alignment horizontal="center" vertical="center"/>
    </xf>
    <xf numFmtId="0" fontId="47" fillId="30" borderId="53" xfId="0" applyFont="1" applyFill="1" applyBorder="1" applyAlignment="1">
      <alignment horizontal="center" vertical="center"/>
    </xf>
    <xf numFmtId="0" fontId="53" fillId="30" borderId="0" xfId="0" applyFont="1" applyFill="1" applyAlignment="1">
      <alignment horizontal="center" vertical="center"/>
    </xf>
    <xf numFmtId="0" fontId="47" fillId="30" borderId="0" xfId="0" applyFont="1" applyFill="1" applyAlignment="1">
      <alignment horizontal="center" vertical="center"/>
    </xf>
    <xf numFmtId="0" fontId="47" fillId="30" borderId="38" xfId="0" applyFont="1" applyFill="1" applyBorder="1" applyAlignment="1">
      <alignment horizontal="left" vertical="center"/>
    </xf>
    <xf numFmtId="0" fontId="55" fillId="0" borderId="39" xfId="0" applyFont="1" applyBorder="1" applyAlignment="1">
      <alignment horizontal="center" vertical="center"/>
    </xf>
    <xf numFmtId="49" fontId="47" fillId="30" borderId="56" xfId="0" applyNumberFormat="1" applyFont="1" applyFill="1" applyBorder="1" applyAlignment="1">
      <alignment horizontal="center" vertical="center"/>
    </xf>
    <xf numFmtId="0" fontId="47" fillId="30" borderId="55" xfId="0" quotePrefix="1" applyFont="1" applyFill="1" applyBorder="1" applyAlignment="1">
      <alignment vertical="center"/>
    </xf>
    <xf numFmtId="0" fontId="47" fillId="30" borderId="57" xfId="0" applyFont="1" applyFill="1" applyBorder="1" applyAlignment="1">
      <alignment horizontal="left" vertical="center"/>
    </xf>
    <xf numFmtId="0" fontId="47" fillId="30" borderId="46" xfId="0" quotePrefix="1" applyFont="1" applyFill="1" applyBorder="1" applyAlignment="1">
      <alignment horizontal="left" vertical="center"/>
    </xf>
    <xf numFmtId="0" fontId="47" fillId="0" borderId="87" xfId="0" applyFont="1" applyBorder="1" applyAlignment="1">
      <alignment horizontal="center" vertical="center"/>
    </xf>
    <xf numFmtId="0" fontId="63" fillId="30" borderId="54" xfId="388" applyFont="1" applyFill="1" applyBorder="1" applyAlignment="1">
      <alignment horizontal="center" vertical="center"/>
    </xf>
    <xf numFmtId="49" fontId="47" fillId="30" borderId="55" xfId="0" applyNumberFormat="1" applyFont="1" applyFill="1" applyBorder="1" applyAlignment="1">
      <alignment horizontal="left" vertical="center" wrapText="1"/>
    </xf>
    <xf numFmtId="0" fontId="53" fillId="30" borderId="54" xfId="0" applyFont="1" applyFill="1" applyBorder="1" applyAlignment="1">
      <alignment horizontal="right" vertical="center"/>
    </xf>
    <xf numFmtId="0" fontId="47" fillId="30" borderId="41" xfId="0" applyFont="1" applyFill="1" applyBorder="1" applyAlignment="1">
      <alignment horizontal="center" vertical="center"/>
    </xf>
    <xf numFmtId="0" fontId="55" fillId="0" borderId="56" xfId="0" applyFont="1" applyBorder="1" applyAlignment="1">
      <alignment horizontal="center" vertical="center"/>
    </xf>
    <xf numFmtId="0" fontId="47" fillId="0" borderId="60" xfId="0" quotePrefix="1" applyFont="1" applyBorder="1" applyAlignment="1">
      <alignment horizontal="left" vertical="center"/>
    </xf>
    <xf numFmtId="0" fontId="47" fillId="0" borderId="41" xfId="388" applyFont="1" applyBorder="1" applyAlignment="1">
      <alignment horizontal="center" vertical="center"/>
    </xf>
    <xf numFmtId="49" fontId="53" fillId="0" borderId="33" xfId="0" applyNumberFormat="1" applyFont="1" applyBorder="1" applyAlignment="1">
      <alignment horizontal="center" vertical="center"/>
    </xf>
    <xf numFmtId="0" fontId="55" fillId="0" borderId="46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 wrapText="1"/>
    </xf>
    <xf numFmtId="49" fontId="53" fillId="30" borderId="37" xfId="0" applyNumberFormat="1" applyFont="1" applyFill="1" applyBorder="1" applyAlignment="1">
      <alignment horizontal="center" vertical="center"/>
    </xf>
    <xf numFmtId="0" fontId="53" fillId="30" borderId="56" xfId="0" applyFont="1" applyFill="1" applyBorder="1" applyAlignment="1">
      <alignment horizontal="center" vertical="center"/>
    </xf>
    <xf numFmtId="0" fontId="47" fillId="0" borderId="86" xfId="0" applyFont="1" applyFill="1" applyBorder="1" applyAlignment="1">
      <alignment horizontal="center" vertical="center"/>
    </xf>
    <xf numFmtId="0" fontId="53" fillId="30" borderId="41" xfId="0" applyFont="1" applyFill="1" applyBorder="1" applyAlignment="1">
      <alignment horizontal="center" vertical="center"/>
    </xf>
    <xf numFmtId="0" fontId="46" fillId="30" borderId="0" xfId="0" applyFont="1" applyFill="1" applyAlignment="1">
      <alignment vertical="center"/>
    </xf>
    <xf numFmtId="0" fontId="47" fillId="30" borderId="38" xfId="0" applyFont="1" applyFill="1" applyBorder="1" applyAlignment="1">
      <alignment vertical="center"/>
    </xf>
    <xf numFmtId="0" fontId="47" fillId="30" borderId="46" xfId="0" quotePrefix="1" applyFont="1" applyFill="1" applyBorder="1" applyAlignment="1">
      <alignment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7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5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49" fontId="47" fillId="0" borderId="7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49" fontId="47" fillId="0" borderId="74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49" fontId="47" fillId="0" borderId="77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right" vertical="center" wrapText="1"/>
    </xf>
    <xf numFmtId="49" fontId="46" fillId="0" borderId="75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53" fillId="0" borderId="54" xfId="0" applyFont="1" applyBorder="1" applyAlignment="1">
      <alignment horizontal="right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5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58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quotePrefix="1" applyFont="1" applyBorder="1" applyAlignment="1">
      <alignment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17" xfId="0" applyNumberFormat="1" applyFont="1" applyBorder="1" applyAlignment="1">
      <alignment horizontal="right" vertical="center"/>
    </xf>
    <xf numFmtId="0" fontId="47" fillId="0" borderId="72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46" fillId="0" borderId="42" xfId="0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8" xfId="0" quotePrefix="1" applyFont="1" applyBorder="1" applyAlignment="1">
      <alignment horizontal="left" vertical="center"/>
    </xf>
    <xf numFmtId="0" fontId="47" fillId="0" borderId="33" xfId="0" quotePrefix="1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5" xfId="0" applyFont="1" applyBorder="1" applyAlignment="1">
      <alignment horizontal="right" vertical="center"/>
    </xf>
    <xf numFmtId="0" fontId="42" fillId="0" borderId="45" xfId="0" applyFont="1" applyBorder="1" applyAlignment="1">
      <alignment vertical="center"/>
    </xf>
    <xf numFmtId="0" fontId="53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0" fontId="47" fillId="0" borderId="56" xfId="0" quotePrefix="1" applyFont="1" applyBorder="1" applyAlignment="1">
      <alignment horizontal="center" vertical="center"/>
    </xf>
    <xf numFmtId="49" fontId="46" fillId="0" borderId="80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84" xfId="0" applyNumberFormat="1" applyFont="1" applyBorder="1" applyAlignment="1">
      <alignment horizontal="right" vertical="center" wrapText="1"/>
    </xf>
    <xf numFmtId="49" fontId="47" fillId="0" borderId="84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0" fontId="47" fillId="0" borderId="63" xfId="0" applyFont="1" applyBorder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42" fillId="0" borderId="41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6" fillId="0" borderId="63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84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0" fontId="47" fillId="0" borderId="41" xfId="388" applyFont="1" applyBorder="1" applyAlignment="1">
      <alignment horizontal="center" vertical="center" wrapText="1"/>
    </xf>
    <xf numFmtId="0" fontId="47" fillId="0" borderId="37" xfId="0" applyFont="1" applyBorder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47" fillId="0" borderId="57" xfId="0" quotePrefix="1" applyFont="1" applyBorder="1" applyAlignment="1">
      <alignment horizontal="left" vertical="center"/>
    </xf>
    <xf numFmtId="0" fontId="47" fillId="0" borderId="55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47" fillId="0" borderId="31" xfId="0" quotePrefix="1" applyFont="1" applyBorder="1" applyAlignment="1">
      <alignment horizontal="left" vertical="center"/>
    </xf>
    <xf numFmtId="0" fontId="47" fillId="0" borderId="84" xfId="0" applyFont="1" applyBorder="1" applyAlignment="1">
      <alignment horizontal="left" vertical="center"/>
    </xf>
    <xf numFmtId="0" fontId="46" fillId="0" borderId="17" xfId="0" applyFont="1" applyBorder="1" applyAlignment="1">
      <alignment horizontal="right" vertical="center"/>
    </xf>
    <xf numFmtId="0" fontId="47" fillId="0" borderId="36" xfId="0" quotePrefix="1" applyFont="1" applyBorder="1" applyAlignment="1">
      <alignment horizontal="center" vertical="center"/>
    </xf>
    <xf numFmtId="0" fontId="47" fillId="0" borderId="31" xfId="0" applyFont="1" applyBorder="1" applyAlignment="1">
      <alignment vertical="center"/>
    </xf>
    <xf numFmtId="0" fontId="47" fillId="0" borderId="55" xfId="0" quotePrefix="1" applyFont="1" applyBorder="1" applyAlignment="1">
      <alignment horizontal="left" vertical="center"/>
    </xf>
    <xf numFmtId="14" fontId="47" fillId="0" borderId="58" xfId="0" applyNumberFormat="1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0" fontId="47" fillId="0" borderId="67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73" xfId="0" applyFont="1" applyBorder="1" applyAlignment="1">
      <alignment horizontal="left" vertical="center"/>
    </xf>
    <xf numFmtId="0" fontId="46" fillId="0" borderId="21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7" xfId="0" applyFont="1" applyBorder="1" applyAlignment="1">
      <alignment horizontal="left" vertical="center"/>
    </xf>
    <xf numFmtId="0" fontId="47" fillId="0" borderId="77" xfId="0" applyFont="1" applyBorder="1" applyAlignment="1">
      <alignment horizontal="left" vertical="center"/>
    </xf>
    <xf numFmtId="0" fontId="46" fillId="0" borderId="80" xfId="0" applyFont="1" applyBorder="1" applyAlignment="1">
      <alignment horizontal="right" vertical="center"/>
    </xf>
    <xf numFmtId="49" fontId="47" fillId="0" borderId="33" xfId="0" applyNumberFormat="1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76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7" fillId="0" borderId="56" xfId="0" quotePrefix="1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0" fontId="47" fillId="0" borderId="51" xfId="0" applyFont="1" applyBorder="1" applyAlignment="1">
      <alignment vertical="center"/>
    </xf>
    <xf numFmtId="0" fontId="53" fillId="0" borderId="54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49" fontId="53" fillId="0" borderId="54" xfId="0" applyNumberFormat="1" applyFont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0" fontId="47" fillId="0" borderId="59" xfId="0" quotePrefix="1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47" fillId="0" borderId="59" xfId="0" applyFont="1" applyBorder="1" applyAlignment="1">
      <alignment horizontal="center" vertical="center" wrapText="1"/>
    </xf>
    <xf numFmtId="14" fontId="47" fillId="0" borderId="31" xfId="0" applyNumberFormat="1" applyFont="1" applyBorder="1" applyAlignment="1">
      <alignment horizontal="center" vertical="center" wrapText="1"/>
    </xf>
    <xf numFmtId="49" fontId="47" fillId="0" borderId="59" xfId="0" applyNumberFormat="1" applyFont="1" applyBorder="1" applyAlignment="1">
      <alignment horizontal="center" vertical="center"/>
    </xf>
    <xf numFmtId="0" fontId="60" fillId="0" borderId="41" xfId="388" applyFont="1" applyBorder="1" applyAlignment="1">
      <alignment horizontal="center" vertical="center" wrapText="1"/>
    </xf>
    <xf numFmtId="0" fontId="46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1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7" fillId="0" borderId="52" xfId="0" applyFont="1" applyBorder="1" applyAlignment="1">
      <alignment vertical="center"/>
    </xf>
    <xf numFmtId="0" fontId="47" fillId="0" borderId="52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49" fontId="46" fillId="0" borderId="79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0" fontId="48" fillId="31" borderId="46" xfId="0" applyFont="1" applyFill="1" applyBorder="1" applyAlignment="1">
      <alignment horizontal="left" vertical="center"/>
    </xf>
    <xf numFmtId="0" fontId="48" fillId="31" borderId="41" xfId="388" applyFont="1" applyFill="1" applyBorder="1" applyAlignment="1">
      <alignment horizontal="center" vertical="center" wrapText="1"/>
    </xf>
    <xf numFmtId="49" fontId="48" fillId="31" borderId="41" xfId="0" applyNumberFormat="1" applyFont="1" applyFill="1" applyBorder="1" applyAlignment="1">
      <alignment horizontal="center" vertical="center" wrapText="1" shrinkToFit="1"/>
    </xf>
    <xf numFmtId="49" fontId="53" fillId="31" borderId="41" xfId="0" applyNumberFormat="1" applyFont="1" applyFill="1" applyBorder="1" applyAlignment="1">
      <alignment horizontal="center" vertical="center" shrinkToFit="1"/>
    </xf>
    <xf numFmtId="0" fontId="48" fillId="31" borderId="41" xfId="388" applyFont="1" applyFill="1" applyBorder="1" applyAlignment="1">
      <alignment horizontal="center" vertical="center"/>
    </xf>
    <xf numFmtId="0" fontId="58" fillId="31" borderId="41" xfId="388" applyFont="1" applyFill="1" applyBorder="1" applyAlignment="1">
      <alignment horizontal="center" vertical="center" wrapText="1"/>
    </xf>
    <xf numFmtId="49" fontId="48" fillId="31" borderId="41" xfId="0" applyNumberFormat="1" applyFont="1" applyFill="1" applyBorder="1" applyAlignment="1">
      <alignment horizontal="center" vertical="center" shrinkToFit="1"/>
    </xf>
    <xf numFmtId="49" fontId="48" fillId="31" borderId="41" xfId="0" applyNumberFormat="1" applyFont="1" applyFill="1" applyBorder="1" applyAlignment="1">
      <alignment vertical="center" shrinkToFit="1"/>
    </xf>
    <xf numFmtId="0" fontId="47" fillId="31" borderId="41" xfId="388" applyFont="1" applyFill="1" applyBorder="1" applyAlignment="1">
      <alignment horizontal="center" vertical="center" wrapText="1"/>
    </xf>
    <xf numFmtId="49" fontId="47" fillId="31" borderId="55" xfId="0" applyNumberFormat="1" applyFont="1" applyFill="1" applyBorder="1" applyAlignment="1">
      <alignment horizontal="left" vertical="center" wrapText="1"/>
    </xf>
    <xf numFmtId="0" fontId="47" fillId="31" borderId="46" xfId="0" applyFont="1" applyFill="1" applyBorder="1" applyAlignment="1">
      <alignment horizontal="left" vertical="center"/>
    </xf>
    <xf numFmtId="49" fontId="47" fillId="31" borderId="56" xfId="0" applyNumberFormat="1" applyFont="1" applyFill="1" applyBorder="1" applyAlignment="1">
      <alignment horizontal="center" vertical="center"/>
    </xf>
    <xf numFmtId="0" fontId="47" fillId="31" borderId="56" xfId="388" applyFont="1" applyFill="1" applyBorder="1" applyAlignment="1">
      <alignment vertical="center"/>
    </xf>
    <xf numFmtId="0" fontId="53" fillId="31" borderId="54" xfId="0" applyFont="1" applyFill="1" applyBorder="1" applyAlignment="1">
      <alignment horizontal="center" vertical="center"/>
    </xf>
    <xf numFmtId="0" fontId="53" fillId="31" borderId="41" xfId="0" applyFont="1" applyFill="1" applyBorder="1" applyAlignment="1">
      <alignment horizontal="center" vertical="center"/>
    </xf>
    <xf numFmtId="49" fontId="58" fillId="31" borderId="41" xfId="0" applyNumberFormat="1" applyFont="1" applyFill="1" applyBorder="1" applyAlignment="1">
      <alignment horizontal="center" vertical="center" wrapText="1" shrinkToFit="1"/>
    </xf>
    <xf numFmtId="49" fontId="47" fillId="31" borderId="41" xfId="0" applyNumberFormat="1" applyFont="1" applyFill="1" applyBorder="1" applyAlignment="1">
      <alignment horizontal="center" vertical="center" wrapText="1" shrinkToFit="1"/>
    </xf>
    <xf numFmtId="49" fontId="47" fillId="31" borderId="56" xfId="0" applyNumberFormat="1" applyFont="1" applyFill="1" applyBorder="1" applyAlignment="1">
      <alignment horizontal="center" vertical="center" shrinkToFit="1"/>
    </xf>
    <xf numFmtId="0" fontId="47" fillId="32" borderId="33" xfId="0" applyFont="1" applyFill="1" applyBorder="1" applyAlignment="1">
      <alignment horizontal="left" vertical="center"/>
    </xf>
    <xf numFmtId="0" fontId="47" fillId="32" borderId="0" xfId="0" applyFont="1" applyFill="1" applyAlignment="1">
      <alignment horizontal="center" vertical="center"/>
    </xf>
    <xf numFmtId="0" fontId="47" fillId="32" borderId="33" xfId="0" applyFont="1" applyFill="1" applyBorder="1" applyAlignment="1">
      <alignment horizontal="center" vertical="center"/>
    </xf>
    <xf numFmtId="0" fontId="47" fillId="32" borderId="36" xfId="0" applyFont="1" applyFill="1" applyBorder="1" applyAlignment="1">
      <alignment horizontal="left" vertical="center"/>
    </xf>
    <xf numFmtId="0" fontId="47" fillId="32" borderId="59" xfId="0" applyFont="1" applyFill="1" applyBorder="1" applyAlignment="1">
      <alignment horizontal="left" vertical="center"/>
    </xf>
    <xf numFmtId="49" fontId="53" fillId="32" borderId="41" xfId="0" applyNumberFormat="1" applyFont="1" applyFill="1" applyBorder="1" applyAlignment="1">
      <alignment horizontal="center" vertical="center" shrinkToFit="1"/>
    </xf>
    <xf numFmtId="49" fontId="66" fillId="32" borderId="41" xfId="0" applyNumberFormat="1" applyFont="1" applyFill="1" applyBorder="1" applyAlignment="1">
      <alignment horizontal="center" vertical="center" shrinkToFit="1"/>
    </xf>
    <xf numFmtId="0" fontId="54" fillId="32" borderId="41" xfId="388" quotePrefix="1" applyFont="1" applyFill="1" applyBorder="1" applyAlignment="1">
      <alignment horizontal="center" vertical="center"/>
    </xf>
    <xf numFmtId="0" fontId="55" fillId="32" borderId="0" xfId="0" applyFont="1" applyFill="1" applyAlignment="1">
      <alignment horizontal="center" vertical="center"/>
    </xf>
    <xf numFmtId="0" fontId="57" fillId="32" borderId="33" xfId="0" applyFont="1" applyFill="1" applyBorder="1" applyAlignment="1">
      <alignment vertical="center"/>
    </xf>
    <xf numFmtId="0" fontId="47" fillId="32" borderId="57" xfId="0" applyFont="1" applyFill="1" applyBorder="1" applyAlignment="1">
      <alignment horizontal="left" vertical="center"/>
    </xf>
    <xf numFmtId="0" fontId="47" fillId="32" borderId="0" xfId="0" applyFont="1" applyFill="1" applyAlignment="1">
      <alignment vertical="center"/>
    </xf>
    <xf numFmtId="0" fontId="47" fillId="32" borderId="38" xfId="0" applyFont="1" applyFill="1" applyBorder="1" applyAlignment="1">
      <alignment horizontal="center" vertical="center"/>
    </xf>
    <xf numFmtId="0" fontId="47" fillId="32" borderId="38" xfId="0" applyFont="1" applyFill="1" applyBorder="1" applyAlignment="1">
      <alignment vertical="center"/>
    </xf>
    <xf numFmtId="0" fontId="47" fillId="32" borderId="53" xfId="0" applyFont="1" applyFill="1" applyBorder="1" applyAlignment="1">
      <alignment horizontal="center" vertical="center"/>
    </xf>
    <xf numFmtId="0" fontId="47" fillId="32" borderId="36" xfId="0" applyFont="1" applyFill="1" applyBorder="1" applyAlignment="1">
      <alignment horizontal="center" vertical="center"/>
    </xf>
    <xf numFmtId="0" fontId="47" fillId="32" borderId="55" xfId="0" quotePrefix="1" applyFont="1" applyFill="1" applyBorder="1" applyAlignment="1">
      <alignment horizontal="left" vertical="center"/>
    </xf>
    <xf numFmtId="0" fontId="84" fillId="32" borderId="88" xfId="0" applyFont="1" applyFill="1" applyBorder="1" applyAlignment="1">
      <alignment vertical="center"/>
    </xf>
    <xf numFmtId="0" fontId="47" fillId="32" borderId="83" xfId="0" applyFont="1" applyFill="1" applyBorder="1" applyAlignment="1">
      <alignment horizontal="center" vertical="center"/>
    </xf>
    <xf numFmtId="0" fontId="47" fillId="32" borderId="35" xfId="0" applyFont="1" applyFill="1" applyBorder="1" applyAlignment="1">
      <alignment horizontal="left" vertical="center"/>
    </xf>
    <xf numFmtId="0" fontId="42" fillId="32" borderId="18" xfId="0" applyFont="1" applyFill="1" applyBorder="1" applyAlignment="1">
      <alignment vertical="center"/>
    </xf>
    <xf numFmtId="0" fontId="47" fillId="32" borderId="54" xfId="0" applyFont="1" applyFill="1" applyBorder="1" applyAlignment="1">
      <alignment horizontal="center" vertical="center"/>
    </xf>
    <xf numFmtId="49" fontId="48" fillId="32" borderId="46" xfId="0" applyNumberFormat="1" applyFont="1" applyFill="1" applyBorder="1" applyAlignment="1">
      <alignment vertical="center" shrinkToFit="1"/>
    </xf>
    <xf numFmtId="0" fontId="47" fillId="32" borderId="56" xfId="388" applyFont="1" applyFill="1" applyBorder="1" applyAlignment="1">
      <alignment horizontal="center" vertical="center"/>
    </xf>
    <xf numFmtId="0" fontId="58" fillId="32" borderId="41" xfId="0" applyFont="1" applyFill="1" applyBorder="1" applyAlignment="1">
      <alignment horizontal="center" vertical="center" wrapText="1"/>
    </xf>
    <xf numFmtId="0" fontId="54" fillId="32" borderId="41" xfId="388" quotePrefix="1" applyFont="1" applyFill="1" applyBorder="1" applyAlignment="1">
      <alignment horizontal="right" vertical="center"/>
    </xf>
    <xf numFmtId="0" fontId="47" fillId="32" borderId="33" xfId="0" quotePrefix="1" applyFont="1" applyFill="1" applyBorder="1" applyAlignment="1">
      <alignment horizontal="center" vertical="center"/>
    </xf>
    <xf numFmtId="0" fontId="47" fillId="32" borderId="46" xfId="0" quotePrefix="1" applyFont="1" applyFill="1" applyBorder="1" applyAlignment="1">
      <alignment horizontal="left" vertical="center"/>
    </xf>
    <xf numFmtId="0" fontId="47" fillId="32" borderId="41" xfId="0" applyFont="1" applyFill="1" applyBorder="1" applyAlignment="1">
      <alignment horizontal="center" vertical="center"/>
    </xf>
    <xf numFmtId="0" fontId="47" fillId="32" borderId="41" xfId="0" applyFont="1" applyFill="1" applyBorder="1" applyAlignment="1">
      <alignment horizontal="left" vertical="center"/>
    </xf>
    <xf numFmtId="0" fontId="89" fillId="32" borderId="41" xfId="0" applyFont="1" applyFill="1" applyBorder="1" applyAlignment="1">
      <alignment vertical="center"/>
    </xf>
    <xf numFmtId="0" fontId="43" fillId="32" borderId="59" xfId="0" applyFont="1" applyFill="1" applyBorder="1" applyAlignment="1">
      <alignment vertical="center"/>
    </xf>
    <xf numFmtId="0" fontId="42" fillId="32" borderId="63" xfId="0" applyFont="1" applyFill="1" applyBorder="1" applyAlignment="1">
      <alignment horizontal="center" vertical="center"/>
    </xf>
    <xf numFmtId="0" fontId="46" fillId="32" borderId="41" xfId="0" applyFont="1" applyFill="1" applyBorder="1" applyAlignment="1">
      <alignment horizontal="left" vertical="center"/>
    </xf>
    <xf numFmtId="0" fontId="47" fillId="32" borderId="54" xfId="0" applyFont="1" applyFill="1" applyBorder="1" applyAlignment="1">
      <alignment horizontal="center" vertical="center" wrapText="1"/>
    </xf>
    <xf numFmtId="0" fontId="47" fillId="32" borderId="58" xfId="0" applyFont="1" applyFill="1" applyBorder="1" applyAlignment="1">
      <alignment vertical="center"/>
    </xf>
    <xf numFmtId="49" fontId="47" fillId="32" borderId="58" xfId="0" applyNumberFormat="1" applyFont="1" applyFill="1" applyBorder="1" applyAlignment="1">
      <alignment horizontal="left" vertical="center" wrapText="1"/>
    </xf>
    <xf numFmtId="0" fontId="48" fillId="32" borderId="33" xfId="0" applyFont="1" applyFill="1" applyBorder="1" applyAlignment="1">
      <alignment horizontal="center" vertical="center" wrapText="1"/>
    </xf>
    <xf numFmtId="49" fontId="86" fillId="32" borderId="41" xfId="0" applyNumberFormat="1" applyFont="1" applyFill="1" applyBorder="1" applyAlignment="1">
      <alignment horizontal="center" vertical="center" wrapText="1" shrinkToFit="1"/>
    </xf>
    <xf numFmtId="0" fontId="43" fillId="32" borderId="33" xfId="0" applyFont="1" applyFill="1" applyBorder="1" applyAlignment="1">
      <alignment vertical="center"/>
    </xf>
    <xf numFmtId="0" fontId="87" fillId="32" borderId="41" xfId="388" applyFont="1" applyFill="1" applyBorder="1" applyAlignment="1">
      <alignment horizontal="center" vertical="center" wrapText="1"/>
    </xf>
    <xf numFmtId="0" fontId="47" fillId="32" borderId="33" xfId="0" applyFont="1" applyFill="1" applyBorder="1" applyAlignment="1">
      <alignment vertical="center" wrapText="1"/>
    </xf>
    <xf numFmtId="0" fontId="62" fillId="32" borderId="62" xfId="0" applyFont="1" applyFill="1" applyBorder="1" applyAlignment="1">
      <alignment horizontal="center" vertical="center" wrapText="1"/>
    </xf>
    <xf numFmtId="0" fontId="47" fillId="32" borderId="58" xfId="0" applyFont="1" applyFill="1" applyBorder="1" applyAlignment="1">
      <alignment horizontal="left" vertical="center" wrapText="1"/>
    </xf>
    <xf numFmtId="49" fontId="53" fillId="32" borderId="54" xfId="0" applyNumberFormat="1" applyFont="1" applyFill="1" applyBorder="1" applyAlignment="1">
      <alignment horizontal="center" vertical="center"/>
    </xf>
    <xf numFmtId="0" fontId="47" fillId="32" borderId="43" xfId="0" quotePrefix="1" applyFont="1" applyFill="1" applyBorder="1" applyAlignment="1">
      <alignment vertical="center"/>
    </xf>
    <xf numFmtId="0" fontId="47" fillId="32" borderId="56" xfId="0" quotePrefix="1" applyFont="1" applyFill="1" applyBorder="1" applyAlignment="1">
      <alignment vertical="center"/>
    </xf>
    <xf numFmtId="0" fontId="47" fillId="32" borderId="56" xfId="0" quotePrefix="1" applyFont="1" applyFill="1" applyBorder="1" applyAlignment="1">
      <alignment horizontal="center" vertical="center"/>
    </xf>
    <xf numFmtId="0" fontId="47" fillId="32" borderId="59" xfId="0" applyFont="1" applyFill="1" applyBorder="1" applyAlignment="1">
      <alignment horizontal="center" vertical="center" wrapText="1"/>
    </xf>
    <xf numFmtId="0" fontId="47" fillId="32" borderId="58" xfId="0" quotePrefix="1" applyFont="1" applyFill="1" applyBorder="1" applyAlignment="1">
      <alignment horizontal="left" vertical="center"/>
    </xf>
    <xf numFmtId="0" fontId="47" fillId="32" borderId="56" xfId="0" applyFont="1" applyFill="1" applyBorder="1" applyAlignment="1">
      <alignment horizontal="center" vertical="center"/>
    </xf>
    <xf numFmtId="0" fontId="47" fillId="32" borderId="52" xfId="0" applyFont="1" applyFill="1" applyBorder="1" applyAlignment="1">
      <alignment horizontal="center" vertical="center"/>
    </xf>
    <xf numFmtId="0" fontId="42" fillId="32" borderId="33" xfId="0" applyFont="1" applyFill="1" applyBorder="1" applyAlignment="1">
      <alignment vertical="center"/>
    </xf>
    <xf numFmtId="49" fontId="47" fillId="32" borderId="37" xfId="0" applyNumberFormat="1" applyFont="1" applyFill="1" applyBorder="1" applyAlignment="1">
      <alignment horizontal="center" vertical="center" wrapText="1" shrinkToFit="1"/>
    </xf>
    <xf numFmtId="49" fontId="47" fillId="32" borderId="41" xfId="0" applyNumberFormat="1" applyFont="1" applyFill="1" applyBorder="1" applyAlignment="1">
      <alignment horizontal="center" vertical="center"/>
    </xf>
    <xf numFmtId="0" fontId="47" fillId="32" borderId="41" xfId="0" applyFont="1" applyFill="1" applyBorder="1" applyAlignment="1">
      <alignment vertical="center"/>
    </xf>
    <xf numFmtId="0" fontId="43" fillId="32" borderId="37" xfId="0" applyFont="1" applyFill="1" applyBorder="1" applyAlignment="1">
      <alignment vertical="center"/>
    </xf>
    <xf numFmtId="0" fontId="53" fillId="32" borderId="41" xfId="388" applyFont="1" applyFill="1" applyBorder="1" applyAlignment="1">
      <alignment horizontal="center" vertical="center" wrapText="1"/>
    </xf>
    <xf numFmtId="0" fontId="47" fillId="32" borderId="59" xfId="0" applyFont="1" applyFill="1" applyBorder="1" applyAlignment="1">
      <alignment horizontal="center" vertical="center"/>
    </xf>
    <xf numFmtId="49" fontId="47" fillId="32" borderId="44" xfId="0" applyNumberFormat="1" applyFont="1" applyFill="1" applyBorder="1" applyAlignment="1">
      <alignment horizontal="right" vertical="center"/>
    </xf>
    <xf numFmtId="49" fontId="47" fillId="32" borderId="33" xfId="0" applyNumberFormat="1" applyFont="1" applyFill="1" applyBorder="1" applyAlignment="1">
      <alignment horizontal="right" vertical="center"/>
    </xf>
    <xf numFmtId="0" fontId="47" fillId="32" borderId="40" xfId="0" applyFont="1" applyFill="1" applyBorder="1" applyAlignment="1">
      <alignment horizontal="center" vertical="center"/>
    </xf>
    <xf numFmtId="0" fontId="47" fillId="32" borderId="44" xfId="0" applyFont="1" applyFill="1" applyBorder="1" applyAlignment="1">
      <alignment horizontal="center" vertical="center"/>
    </xf>
    <xf numFmtId="0" fontId="47" fillId="32" borderId="43" xfId="0" applyFont="1" applyFill="1" applyBorder="1" applyAlignment="1">
      <alignment vertical="center"/>
    </xf>
    <xf numFmtId="0" fontId="47" fillId="32" borderId="47" xfId="0" applyFont="1" applyFill="1" applyBorder="1" applyAlignment="1">
      <alignment horizontal="left" vertical="center"/>
    </xf>
    <xf numFmtId="0" fontId="47" fillId="32" borderId="41" xfId="388" applyFont="1" applyFill="1" applyBorder="1" applyAlignment="1">
      <alignment horizontal="center" vertical="center"/>
    </xf>
    <xf numFmtId="0" fontId="63" fillId="32" borderId="41" xfId="388" applyFont="1" applyFill="1" applyBorder="1" applyAlignment="1">
      <alignment horizontal="center" vertical="center" wrapText="1"/>
    </xf>
    <xf numFmtId="49" fontId="48" fillId="32" borderId="41" xfId="0" applyNumberFormat="1" applyFont="1" applyFill="1" applyBorder="1" applyAlignment="1">
      <alignment vertical="center" shrinkToFit="1"/>
    </xf>
    <xf numFmtId="0" fontId="88" fillId="32" borderId="41" xfId="0" applyFont="1" applyFill="1" applyBorder="1" applyAlignment="1">
      <alignment vertical="center"/>
    </xf>
    <xf numFmtId="0" fontId="47" fillId="32" borderId="33" xfId="388" applyFont="1" applyFill="1" applyBorder="1" applyAlignment="1">
      <alignment vertical="center"/>
    </xf>
    <xf numFmtId="0" fontId="47" fillId="32" borderId="58" xfId="0" applyFont="1" applyFill="1" applyBorder="1" applyAlignment="1">
      <alignment horizontal="left" vertical="center"/>
    </xf>
    <xf numFmtId="0" fontId="48" fillId="32" borderId="41" xfId="388" applyFont="1" applyFill="1" applyBorder="1" applyAlignment="1">
      <alignment horizontal="center" vertical="center"/>
    </xf>
    <xf numFmtId="0" fontId="53" fillId="32" borderId="41" xfId="0" applyFont="1" applyFill="1" applyBorder="1" applyAlignment="1">
      <alignment horizontal="center" vertical="center"/>
    </xf>
    <xf numFmtId="0" fontId="55" fillId="32" borderId="41" xfId="388" applyFont="1" applyFill="1" applyBorder="1" applyAlignment="1">
      <alignment horizontal="center" vertical="center" wrapText="1"/>
    </xf>
    <xf numFmtId="49" fontId="86" fillId="32" borderId="41" xfId="0" applyNumberFormat="1" applyFont="1" applyFill="1" applyBorder="1" applyAlignment="1">
      <alignment vertical="center" shrinkToFit="1"/>
    </xf>
    <xf numFmtId="49" fontId="48" fillId="32" borderId="41" xfId="0" applyNumberFormat="1" applyFont="1" applyFill="1" applyBorder="1" applyAlignment="1">
      <alignment horizontal="center" vertical="center" wrapText="1" shrinkToFit="1"/>
    </xf>
    <xf numFmtId="0" fontId="47" fillId="32" borderId="46" xfId="0" applyFont="1" applyFill="1" applyBorder="1" applyAlignment="1">
      <alignment horizontal="left" vertical="center"/>
    </xf>
    <xf numFmtId="49" fontId="47" fillId="32" borderId="46" xfId="0" applyNumberFormat="1" applyFont="1" applyFill="1" applyBorder="1" applyAlignment="1">
      <alignment vertical="center" shrinkToFit="1"/>
    </xf>
    <xf numFmtId="0" fontId="48" fillId="32" borderId="41" xfId="388" applyFont="1" applyFill="1" applyBorder="1" applyAlignment="1">
      <alignment horizontal="center" vertical="center" wrapText="1"/>
    </xf>
    <xf numFmtId="0" fontId="47" fillId="32" borderId="34" xfId="0" applyFont="1" applyFill="1" applyBorder="1" applyAlignment="1">
      <alignment horizontal="left" vertical="center"/>
    </xf>
    <xf numFmtId="0" fontId="47" fillId="32" borderId="33" xfId="388" applyFont="1" applyFill="1" applyBorder="1" applyAlignment="1">
      <alignment horizontal="center" vertical="center" wrapText="1"/>
    </xf>
    <xf numFmtId="49" fontId="47" fillId="32" borderId="55" xfId="0" applyNumberFormat="1" applyFont="1" applyFill="1" applyBorder="1" applyAlignment="1">
      <alignment horizontal="left" vertical="center" wrapText="1"/>
    </xf>
    <xf numFmtId="0" fontId="47" fillId="32" borderId="53" xfId="0" applyFont="1" applyFill="1" applyBorder="1" applyAlignment="1">
      <alignment horizontal="left" vertical="center"/>
    </xf>
    <xf numFmtId="0" fontId="47" fillId="32" borderId="33" xfId="0" applyFont="1" applyFill="1" applyBorder="1" applyAlignment="1">
      <alignment vertical="center"/>
    </xf>
    <xf numFmtId="0" fontId="54" fillId="32" borderId="33" xfId="388" applyFont="1" applyFill="1" applyBorder="1" applyAlignment="1">
      <alignment horizontal="center" vertical="center" wrapText="1"/>
    </xf>
    <xf numFmtId="0" fontId="47" fillId="32" borderId="37" xfId="0" applyFont="1" applyFill="1" applyBorder="1" applyAlignment="1">
      <alignment horizontal="center" vertical="center"/>
    </xf>
    <xf numFmtId="0" fontId="47" fillId="32" borderId="46" xfId="0" quotePrefix="1" applyFont="1" applyFill="1" applyBorder="1" applyAlignment="1">
      <alignment vertical="center"/>
    </xf>
    <xf numFmtId="49" fontId="47" fillId="32" borderId="46" xfId="0" applyNumberFormat="1" applyFont="1" applyFill="1" applyBorder="1" applyAlignment="1">
      <alignment horizontal="left" vertical="center" wrapText="1"/>
    </xf>
    <xf numFmtId="0" fontId="48" fillId="32" borderId="33" xfId="0" applyFont="1" applyFill="1" applyBorder="1" applyAlignment="1">
      <alignment vertical="center"/>
    </xf>
    <xf numFmtId="0" fontId="88" fillId="32" borderId="67" xfId="0" applyFont="1" applyFill="1" applyBorder="1" applyAlignment="1">
      <alignment vertical="center"/>
    </xf>
    <xf numFmtId="0" fontId="47" fillId="32" borderId="45" xfId="0" quotePrefix="1" applyFont="1" applyFill="1" applyBorder="1" applyAlignment="1">
      <alignment horizontal="center" vertical="center"/>
    </xf>
    <xf numFmtId="0" fontId="53" fillId="32" borderId="72" xfId="0" applyFont="1" applyFill="1" applyBorder="1" applyAlignment="1">
      <alignment horizontal="center" vertical="center"/>
    </xf>
    <xf numFmtId="0" fontId="47" fillId="32" borderId="51" xfId="0" applyFont="1" applyFill="1" applyBorder="1" applyAlignment="1">
      <alignment horizontal="center" vertical="center"/>
    </xf>
    <xf numFmtId="0" fontId="47" fillId="32" borderId="81" xfId="0" applyFont="1" applyFill="1" applyBorder="1" applyAlignment="1">
      <alignment horizontal="left" vertical="center"/>
    </xf>
    <xf numFmtId="0" fontId="47" fillId="32" borderId="71" xfId="0" applyFont="1" applyFill="1" applyBorder="1" applyAlignment="1">
      <alignment horizontal="left" vertical="center"/>
    </xf>
    <xf numFmtId="0" fontId="54" fillId="32" borderId="37" xfId="388" applyFont="1" applyFill="1" applyBorder="1" applyAlignment="1">
      <alignment horizontal="center" vertical="center" wrapText="1"/>
    </xf>
    <xf numFmtId="0" fontId="47" fillId="32" borderId="55" xfId="0" applyFont="1" applyFill="1" applyBorder="1" applyAlignment="1">
      <alignment horizontal="left" vertical="center"/>
    </xf>
    <xf numFmtId="49" fontId="53" fillId="32" borderId="41" xfId="0" applyNumberFormat="1" applyFont="1" applyFill="1" applyBorder="1" applyAlignment="1">
      <alignment horizontal="center" vertical="center"/>
    </xf>
    <xf numFmtId="0" fontId="47" fillId="32" borderId="31" xfId="0" applyFont="1" applyFill="1" applyBorder="1" applyAlignment="1">
      <alignment horizontal="center" vertical="center"/>
    </xf>
    <xf numFmtId="0" fontId="53" fillId="32" borderId="37" xfId="0" applyFont="1" applyFill="1" applyBorder="1" applyAlignment="1">
      <alignment horizontal="center" vertical="center"/>
    </xf>
    <xf numFmtId="0" fontId="53" fillId="32" borderId="42" xfId="0" applyFont="1" applyFill="1" applyBorder="1" applyAlignment="1">
      <alignment horizontal="center" vertical="center"/>
    </xf>
    <xf numFmtId="0" fontId="47" fillId="32" borderId="40" xfId="0" applyFont="1" applyFill="1" applyBorder="1" applyAlignment="1">
      <alignment horizontal="left" vertical="center"/>
    </xf>
    <xf numFmtId="0" fontId="47" fillId="0" borderId="36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3" xfId="0" quotePrefix="1" applyFont="1" applyBorder="1" applyAlignment="1">
      <alignment vertical="center"/>
    </xf>
    <xf numFmtId="0" fontId="47" fillId="32" borderId="60" xfId="0" applyFont="1" applyFill="1" applyBorder="1" applyAlignment="1">
      <alignment horizontal="left" vertical="center"/>
    </xf>
    <xf numFmtId="0" fontId="47" fillId="32" borderId="55" xfId="0" quotePrefix="1" applyFont="1" applyFill="1" applyBorder="1" applyAlignment="1">
      <alignment vertical="center"/>
    </xf>
    <xf numFmtId="0" fontId="47" fillId="32" borderId="55" xfId="388" applyFont="1" applyFill="1" applyBorder="1" applyAlignment="1">
      <alignment horizontal="left" vertical="center"/>
    </xf>
    <xf numFmtId="0" fontId="47" fillId="0" borderId="45" xfId="0" applyFont="1" applyBorder="1" applyAlignment="1">
      <alignment horizontal="center" vertical="center"/>
    </xf>
    <xf numFmtId="0" fontId="47" fillId="0" borderId="43" xfId="0" quotePrefix="1" applyFont="1" applyBorder="1" applyAlignment="1">
      <alignment vertical="center"/>
    </xf>
    <xf numFmtId="0" fontId="42" fillId="32" borderId="37" xfId="0" applyFont="1" applyFill="1" applyBorder="1" applyAlignment="1">
      <alignment vertical="center"/>
    </xf>
    <xf numFmtId="0" fontId="47" fillId="32" borderId="56" xfId="388" applyFont="1" applyFill="1" applyBorder="1" applyAlignment="1">
      <alignment horizontal="center" vertical="center" wrapText="1"/>
    </xf>
    <xf numFmtId="0" fontId="47" fillId="32" borderId="41" xfId="388" applyFont="1" applyFill="1" applyBorder="1" applyAlignment="1">
      <alignment horizontal="left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6" fillId="27" borderId="68" xfId="0" applyFont="1" applyFill="1" applyBorder="1" applyAlignment="1">
      <alignment horizontal="center" vertical="center"/>
    </xf>
    <xf numFmtId="0" fontId="47" fillId="27" borderId="82" xfId="0" applyFont="1" applyFill="1" applyBorder="1" applyAlignment="1">
      <alignment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 vertical="center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0" fontId="48" fillId="27" borderId="33" xfId="0" applyFont="1" applyFill="1" applyBorder="1" applyAlignment="1">
      <alignment horizontal="center" vertical="center" wrapText="1"/>
    </xf>
    <xf numFmtId="0" fontId="47" fillId="27" borderId="40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53" fillId="0" borderId="40" xfId="0" applyFont="1" applyBorder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53" fillId="0" borderId="42" xfId="0" applyFont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7" fillId="27" borderId="43" xfId="0" quotePrefix="1" applyFont="1" applyFill="1" applyBorder="1" applyAlignment="1">
      <alignment horizontal="left" vertical="center"/>
    </xf>
    <xf numFmtId="0" fontId="47" fillId="27" borderId="39" xfId="0" quotePrefix="1" applyFont="1" applyFill="1" applyBorder="1" applyAlignment="1">
      <alignment horizontal="left" vertical="center"/>
    </xf>
    <xf numFmtId="0" fontId="55" fillId="0" borderId="43" xfId="0" applyFont="1" applyBorder="1" applyAlignment="1">
      <alignment horizontal="center" vertical="center"/>
    </xf>
    <xf numFmtId="0" fontId="55" fillId="0" borderId="39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5" fillId="0" borderId="40" xfId="0" applyFont="1" applyBorder="1" applyAlignment="1">
      <alignment horizontal="center" vertical="center"/>
    </xf>
    <xf numFmtId="0" fontId="55" fillId="0" borderId="42" xfId="0" applyFont="1" applyBorder="1" applyAlignment="1">
      <alignment horizontal="center" vertical="center"/>
    </xf>
    <xf numFmtId="0" fontId="57" fillId="32" borderId="40" xfId="0" applyFont="1" applyFill="1" applyBorder="1" applyAlignment="1">
      <alignment horizontal="center" vertical="center"/>
    </xf>
    <xf numFmtId="0" fontId="57" fillId="32" borderId="33" xfId="0" applyFont="1" applyFill="1" applyBorder="1" applyAlignment="1">
      <alignment horizontal="center" vertical="center"/>
    </xf>
    <xf numFmtId="0" fontId="48" fillId="32" borderId="41" xfId="388" applyFont="1" applyFill="1" applyBorder="1" applyAlignment="1">
      <alignment horizontal="center" vertical="center" wrapText="1"/>
    </xf>
    <xf numFmtId="0" fontId="54" fillId="27" borderId="40" xfId="0" applyFont="1" applyFill="1" applyBorder="1" applyAlignment="1">
      <alignment horizontal="center" vertical="center"/>
    </xf>
    <xf numFmtId="0" fontId="47" fillId="32" borderId="40" xfId="0" applyFont="1" applyFill="1" applyBorder="1" applyAlignment="1">
      <alignment horizontal="center" vertical="center"/>
    </xf>
    <xf numFmtId="0" fontId="85" fillId="32" borderId="33" xfId="0" applyFont="1" applyFill="1" applyBorder="1" applyAlignment="1">
      <alignment horizontal="center" vertical="center"/>
    </xf>
    <xf numFmtId="0" fontId="47" fillId="32" borderId="33" xfId="0" applyFont="1" applyFill="1" applyBorder="1" applyAlignment="1">
      <alignment horizontal="center" vertical="center"/>
    </xf>
    <xf numFmtId="0" fontId="47" fillId="33" borderId="46" xfId="0" applyFont="1" applyFill="1" applyBorder="1" applyAlignment="1">
      <alignment horizontal="left" vertical="center"/>
    </xf>
    <xf numFmtId="0" fontId="47" fillId="33" borderId="36" xfId="0" applyFont="1" applyFill="1" applyBorder="1" applyAlignment="1">
      <alignment horizontal="center" vertical="center"/>
    </xf>
    <xf numFmtId="0" fontId="63" fillId="33" borderId="41" xfId="0" applyFont="1" applyFill="1" applyBorder="1" applyAlignment="1">
      <alignment horizontal="center" vertical="center"/>
    </xf>
    <xf numFmtId="0" fontId="47" fillId="33" borderId="56" xfId="0" applyFont="1" applyFill="1" applyBorder="1" applyAlignment="1">
      <alignment horizontal="center" vertical="center"/>
    </xf>
    <xf numFmtId="0" fontId="47" fillId="33" borderId="33" xfId="388" applyFont="1" applyFill="1" applyBorder="1" applyAlignment="1">
      <alignment vertical="center"/>
    </xf>
    <xf numFmtId="0" fontId="53" fillId="33" borderId="33" xfId="0" applyFont="1" applyFill="1" applyBorder="1" applyAlignment="1">
      <alignment horizontal="left" vertical="center"/>
    </xf>
    <xf numFmtId="0" fontId="53" fillId="33" borderId="0" xfId="0" applyFont="1" applyFill="1" applyAlignment="1">
      <alignment horizontal="center" vertical="center"/>
    </xf>
    <xf numFmtId="0" fontId="47" fillId="33" borderId="41" xfId="388" applyFont="1" applyFill="1" applyBorder="1" applyAlignment="1">
      <alignment horizontal="left" vertical="center"/>
    </xf>
    <xf numFmtId="0" fontId="60" fillId="33" borderId="41" xfId="388" applyFont="1" applyFill="1" applyBorder="1" applyAlignment="1">
      <alignment horizontal="center" vertical="center" wrapText="1"/>
    </xf>
    <xf numFmtId="0" fontId="47" fillId="33" borderId="37" xfId="0" applyFont="1" applyFill="1" applyBorder="1" applyAlignment="1">
      <alignment horizontal="right" vertical="center"/>
    </xf>
    <xf numFmtId="0" fontId="54" fillId="33" borderId="41" xfId="0" applyFont="1" applyFill="1" applyBorder="1" applyAlignment="1">
      <alignment horizontal="center" vertical="center"/>
    </xf>
    <xf numFmtId="0" fontId="47" fillId="33" borderId="46" xfId="0" applyFont="1" applyFill="1" applyBorder="1" applyAlignment="1">
      <alignment vertical="center"/>
    </xf>
    <xf numFmtId="0" fontId="47" fillId="33" borderId="42" xfId="0" applyFont="1" applyFill="1" applyBorder="1" applyAlignment="1">
      <alignment horizontal="center" vertical="center"/>
    </xf>
    <xf numFmtId="0" fontId="47" fillId="33" borderId="39" xfId="0" applyFont="1" applyFill="1" applyBorder="1" applyAlignment="1">
      <alignment horizontal="center" vertical="center"/>
    </xf>
    <xf numFmtId="0" fontId="47" fillId="33" borderId="41" xfId="0" quotePrefix="1" applyFont="1" applyFill="1" applyBorder="1" applyAlignment="1">
      <alignment horizontal="center" vertical="center"/>
    </xf>
    <xf numFmtId="0" fontId="53" fillId="33" borderId="37" xfId="0" applyFont="1" applyFill="1" applyBorder="1" applyAlignment="1">
      <alignment horizontal="center" vertical="center"/>
    </xf>
    <xf numFmtId="0" fontId="47" fillId="33" borderId="0" xfId="0" applyFont="1" applyFill="1" applyAlignment="1">
      <alignment vertical="center"/>
    </xf>
    <xf numFmtId="0" fontId="53" fillId="33" borderId="54" xfId="0" applyFont="1" applyFill="1" applyBorder="1" applyAlignment="1">
      <alignment horizontal="center" vertical="center"/>
    </xf>
    <xf numFmtId="0" fontId="54" fillId="33" borderId="41" xfId="388" quotePrefix="1" applyFont="1" applyFill="1" applyBorder="1" applyAlignment="1">
      <alignment horizontal="center" vertical="center"/>
    </xf>
    <xf numFmtId="0" fontId="55" fillId="33" borderId="41" xfId="388" applyFont="1" applyFill="1" applyBorder="1" applyAlignment="1">
      <alignment horizontal="center" vertical="center" wrapText="1"/>
    </xf>
    <xf numFmtId="0" fontId="63" fillId="33" borderId="41" xfId="388" applyFont="1" applyFill="1" applyBorder="1" applyAlignment="1">
      <alignment horizontal="center" vertical="center" wrapText="1"/>
    </xf>
    <xf numFmtId="49" fontId="53" fillId="33" borderId="41" xfId="0" applyNumberFormat="1" applyFont="1" applyFill="1" applyBorder="1" applyAlignment="1">
      <alignment horizontal="center" vertical="center" shrinkToFit="1"/>
    </xf>
    <xf numFmtId="0" fontId="47" fillId="33" borderId="58" xfId="0" quotePrefix="1" applyFont="1" applyFill="1" applyBorder="1" applyAlignment="1">
      <alignment vertical="center"/>
    </xf>
    <xf numFmtId="49" fontId="66" fillId="33" borderId="41" xfId="0" applyNumberFormat="1" applyFont="1" applyFill="1" applyBorder="1" applyAlignment="1">
      <alignment horizontal="center" vertical="center" shrinkToFit="1"/>
    </xf>
    <xf numFmtId="0" fontId="53" fillId="33" borderId="33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49" fontId="47" fillId="33" borderId="41" xfId="0" applyNumberFormat="1" applyFont="1" applyFill="1" applyBorder="1" applyAlignment="1">
      <alignment horizontal="center" vertical="center"/>
    </xf>
    <xf numFmtId="0" fontId="47" fillId="33" borderId="46" xfId="0" quotePrefix="1" applyFont="1" applyFill="1" applyBorder="1" applyAlignment="1">
      <alignment vertical="center"/>
    </xf>
    <xf numFmtId="49" fontId="53" fillId="33" borderId="41" xfId="0" applyNumberFormat="1" applyFont="1" applyFill="1" applyBorder="1" applyAlignment="1">
      <alignment horizontal="center" vertical="center"/>
    </xf>
    <xf numFmtId="0" fontId="53" fillId="33" borderId="41" xfId="0" applyFont="1" applyFill="1" applyBorder="1" applyAlignment="1">
      <alignment horizontal="center" vertical="center"/>
    </xf>
    <xf numFmtId="0" fontId="47" fillId="33" borderId="0" xfId="0" applyFont="1" applyFill="1" applyAlignment="1">
      <alignment horizontal="center" vertical="center"/>
    </xf>
    <xf numFmtId="49" fontId="47" fillId="33" borderId="33" xfId="0" applyNumberFormat="1" applyFont="1" applyFill="1" applyBorder="1" applyAlignment="1">
      <alignment horizontal="center" vertical="center"/>
    </xf>
    <xf numFmtId="0" fontId="47" fillId="33" borderId="46" xfId="0" quotePrefix="1" applyFont="1" applyFill="1" applyBorder="1" applyAlignment="1">
      <alignment horizontal="left" vertical="center"/>
    </xf>
    <xf numFmtId="0" fontId="47" fillId="33" borderId="37" xfId="0" quotePrefix="1" applyFont="1" applyFill="1" applyBorder="1" applyAlignment="1">
      <alignment horizontal="center" vertical="center"/>
    </xf>
    <xf numFmtId="49" fontId="53" fillId="33" borderId="37" xfId="0" applyNumberFormat="1" applyFont="1" applyFill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54" fillId="33" borderId="37" xfId="388" applyFont="1" applyFill="1" applyBorder="1" applyAlignment="1">
      <alignment horizontal="center" vertical="center" wrapText="1"/>
    </xf>
    <xf numFmtId="0" fontId="47" fillId="33" borderId="38" xfId="0" applyFont="1" applyFill="1" applyBorder="1" applyAlignment="1">
      <alignment vertical="center"/>
    </xf>
    <xf numFmtId="0" fontId="47" fillId="33" borderId="45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left" vertical="center"/>
    </xf>
    <xf numFmtId="0" fontId="47" fillId="33" borderId="58" xfId="0" applyFont="1" applyFill="1" applyBorder="1" applyAlignment="1">
      <alignment horizontal="left" vertical="center"/>
    </xf>
    <xf numFmtId="0" fontId="47" fillId="33" borderId="41" xfId="0" applyFont="1" applyFill="1" applyBorder="1" applyAlignment="1">
      <alignment horizontal="center" vertical="center"/>
    </xf>
    <xf numFmtId="49" fontId="53" fillId="0" borderId="33" xfId="0" applyNumberFormat="1" applyFont="1" applyBorder="1" applyAlignment="1">
      <alignment horizontal="center" vertical="center"/>
    </xf>
    <xf numFmtId="49" fontId="47" fillId="0" borderId="33" xfId="0" applyNumberFormat="1" applyFont="1" applyBorder="1" applyAlignment="1">
      <alignment horizontal="center" vertical="center"/>
    </xf>
    <xf numFmtId="49" fontId="47" fillId="0" borderId="33" xfId="0" applyNumberFormat="1" applyFont="1" applyBorder="1" applyAlignment="1">
      <alignment horizontal="center" vertical="center" wrapText="1" shrinkToFit="1"/>
    </xf>
    <xf numFmtId="0" fontId="43" fillId="0" borderId="59" xfId="0" applyFont="1" applyBorder="1" applyAlignment="1">
      <alignment vertical="center"/>
    </xf>
    <xf numFmtId="0" fontId="53" fillId="33" borderId="59" xfId="0" applyFont="1" applyFill="1" applyBorder="1" applyAlignment="1">
      <alignment horizontal="center" vertical="center"/>
    </xf>
    <xf numFmtId="0" fontId="47" fillId="33" borderId="46" xfId="0" applyFont="1" applyFill="1" applyBorder="1" applyAlignment="1">
      <alignment horizontal="center" vertical="center"/>
    </xf>
    <xf numFmtId="0" fontId="64" fillId="33" borderId="37" xfId="0" applyFont="1" applyFill="1" applyBorder="1" applyAlignment="1">
      <alignment horizontal="center" vertical="center"/>
    </xf>
    <xf numFmtId="0" fontId="47" fillId="0" borderId="38" xfId="0" applyFont="1" applyBorder="1" applyAlignment="1">
      <alignment vertical="center"/>
    </xf>
    <xf numFmtId="0" fontId="47" fillId="0" borderId="0" xfId="0" applyFont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440" xr:uid="{1F7E050F-81E9-4E69-94E7-FD94EF629D7E}"/>
    <cellStyle name="60% - Accent1 3" xfId="128" xr:uid="{00000000-0005-0000-0000-00007F000000}"/>
    <cellStyle name="60% - Accent1 3 2" xfId="439" xr:uid="{69670379-2AEB-4BCB-9481-2F7E776E20D1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438" xr:uid="{FDC5E159-8C1D-40CC-8EFF-C2B901D84740}"/>
    <cellStyle name="60% - Accent2 3" xfId="136" xr:uid="{00000000-0005-0000-0000-000087000000}"/>
    <cellStyle name="60% - Accent2 3 2" xfId="437" xr:uid="{9990F8D6-3207-494D-A69B-1E1E125AD094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436" xr:uid="{779CCD2F-B863-46DD-A0E4-B8F027840E70}"/>
    <cellStyle name="60% - Accent3 3" xfId="144" xr:uid="{00000000-0005-0000-0000-00008F000000}"/>
    <cellStyle name="60% - Accent3 3 2" xfId="435" xr:uid="{F91DE5B3-8722-4E6F-89C3-53560DD3451F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434" xr:uid="{D60B9E6D-0A21-4E35-918B-EFF56FD4AB15}"/>
    <cellStyle name="60% - Accent4 3" xfId="152" xr:uid="{00000000-0005-0000-0000-000097000000}"/>
    <cellStyle name="60% - Accent4 3 2" xfId="433" xr:uid="{A27ADCF2-F70A-47F9-B3C9-A268968DE94A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432" xr:uid="{E0D1D63F-073C-472D-A352-0919DAF9D74E}"/>
    <cellStyle name="60% - Accent5 3" xfId="160" xr:uid="{00000000-0005-0000-0000-00009F000000}"/>
    <cellStyle name="60% - Accent5 3 2" xfId="431" xr:uid="{67A24957-66A4-4C8B-ACFD-4C048E3702A0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430" xr:uid="{4DD377A7-B3C5-4559-B0C7-AEE3027BB7D6}"/>
    <cellStyle name="60% - Accent6 3" xfId="168" xr:uid="{00000000-0005-0000-0000-0000A7000000}"/>
    <cellStyle name="60% - Accent6 3 2" xfId="429" xr:uid="{AE9A6B9D-99AD-4962-A1AF-48C803A7E671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28" xr:uid="{00504880-96A3-44A8-B3EC-FD0BDA474B78}"/>
    <cellStyle name="Accent1 3" xfId="176" xr:uid="{00000000-0005-0000-0000-0000AF000000}"/>
    <cellStyle name="Accent1 3 2" xfId="427" xr:uid="{E52F42CE-E228-4F13-A45F-91E260C92878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26" xr:uid="{DEC7BB26-88BB-4F63-BCBC-161A7590B17C}"/>
    <cellStyle name="Accent2 3" xfId="184" xr:uid="{00000000-0005-0000-0000-0000B7000000}"/>
    <cellStyle name="Accent2 3 2" xfId="425" xr:uid="{00A3A49E-3491-4EAD-A75A-4AC247B1DF1F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24" xr:uid="{C64E85E7-BED6-420D-9EB8-49D79270B81F}"/>
    <cellStyle name="Accent3 3" xfId="192" xr:uid="{00000000-0005-0000-0000-0000BF000000}"/>
    <cellStyle name="Accent3 3 2" xfId="423" xr:uid="{7C941C98-E3E0-46E8-A1FA-2D673FCB8505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22" xr:uid="{67225D4F-2791-4E13-9147-1F274888BFC5}"/>
    <cellStyle name="Accent4 3" xfId="200" xr:uid="{00000000-0005-0000-0000-0000C7000000}"/>
    <cellStyle name="Accent4 3 2" xfId="421" xr:uid="{5F5B6260-F8A5-41D2-8ED2-659E1C36A6B8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20" xr:uid="{25778353-5FFB-47FC-8704-C3BD9F411A4D}"/>
    <cellStyle name="Accent5 3" xfId="208" xr:uid="{00000000-0005-0000-0000-0000CF000000}"/>
    <cellStyle name="Accent5 3 2" xfId="419" xr:uid="{B94EB6A7-D620-4683-8E7E-7BCFD3D2B470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8" xr:uid="{399C894E-D6E8-468E-803C-60017D61A45C}"/>
    <cellStyle name="Accent6 3" xfId="216" xr:uid="{00000000-0005-0000-0000-0000D7000000}"/>
    <cellStyle name="Accent6 3 2" xfId="417" xr:uid="{8B110621-9629-448A-888D-B754D25994A9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6" xr:uid="{7F938CAA-1E0C-4521-A66D-12CEDC8EB62F}"/>
    <cellStyle name="Bad 3" xfId="224" xr:uid="{00000000-0005-0000-0000-0000DF000000}"/>
    <cellStyle name="Bad 3 2" xfId="415" xr:uid="{F047D238-3561-480E-A6D7-A2EAED4EBAAF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4" xr:uid="{58C45748-60D8-4575-99CF-4DBA5B113A24}"/>
    <cellStyle name="Calculation 3" xfId="232" xr:uid="{00000000-0005-0000-0000-0000E7000000}"/>
    <cellStyle name="Calculation 3 2" xfId="413" xr:uid="{D08314E9-3667-489C-BAD2-7AFA11DE9CED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2" xr:uid="{9E94EEF8-4D20-48E6-B1E3-767776989F8E}"/>
    <cellStyle name="Check Cell 3" xfId="240" xr:uid="{00000000-0005-0000-0000-0000EF000000}"/>
    <cellStyle name="Check Cell 3 2" xfId="411" xr:uid="{9CB0055E-D56E-495B-B531-5079F18586DC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0" xr:uid="{E0EBDF37-8B8E-48CE-BA24-34DAE32A8AC3}"/>
    <cellStyle name="Explanatory Text 3" xfId="251" xr:uid="{00000000-0005-0000-0000-0000FA000000}"/>
    <cellStyle name="Explanatory Text 3 2" xfId="409" xr:uid="{52082FF7-0AD4-4EAA-B012-E8EE08F60C4D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08" xr:uid="{29CBED75-5D05-472D-90F9-F850E1270ED7}"/>
    <cellStyle name="Good 3" xfId="259" xr:uid="{00000000-0005-0000-0000-000002010000}"/>
    <cellStyle name="Good 3 2" xfId="407" xr:uid="{05AD3F74-FCA2-4A82-A3AA-3054438B522F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06" xr:uid="{F61C6BFC-FF2F-4960-87D3-5B48098B2151}"/>
    <cellStyle name="Heading 1 3" xfId="267" xr:uid="{00000000-0005-0000-0000-00000A010000}"/>
    <cellStyle name="Heading 1 3 2" xfId="405" xr:uid="{3D1C62D5-D77D-40ED-BCF8-83E495935662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04" xr:uid="{AF334B69-161B-485C-88B8-A08A5FA15DC9}"/>
    <cellStyle name="Heading 2 3" xfId="275" xr:uid="{00000000-0005-0000-0000-000012010000}"/>
    <cellStyle name="Heading 2 3 2" xfId="403" xr:uid="{0B5450F0-166B-4F6F-85D1-8E3837501ED8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02" xr:uid="{E097485C-1243-4473-BD54-66C8E62C50E3}"/>
    <cellStyle name="Heading 3 3" xfId="283" xr:uid="{00000000-0005-0000-0000-00001A010000}"/>
    <cellStyle name="Heading 3 3 2" xfId="401" xr:uid="{C4C619E1-27D3-469F-AD7F-FB6068ED8342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00" xr:uid="{71031B2F-4F62-4C6D-84B7-CF5059F88351}"/>
    <cellStyle name="Heading 4 3" xfId="291" xr:uid="{00000000-0005-0000-0000-000022010000}"/>
    <cellStyle name="Heading 4 3 2" xfId="399" xr:uid="{97EA63BD-925D-450A-B96D-BCC36C883E0A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398" xr:uid="{E62EA734-E689-484A-9E08-7D8CF69E189A}"/>
    <cellStyle name="Input 3" xfId="300" xr:uid="{00000000-0005-0000-0000-00002B010000}"/>
    <cellStyle name="Input 3 2" xfId="397" xr:uid="{936F4097-DA70-409D-B957-DBE243AFCAD1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396" xr:uid="{66BB11DA-6414-4AEF-A34E-31B27622E830}"/>
    <cellStyle name="Linked Cell 3" xfId="308" xr:uid="{00000000-0005-0000-0000-000033010000}"/>
    <cellStyle name="Linked Cell 3 2" xfId="395" xr:uid="{212498C6-959E-44BB-B738-C9012A1D9C85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41" xr:uid="{2DAC4F12-35BA-4FDD-90D4-126721898856}"/>
    <cellStyle name="Neutral 3" xfId="316" xr:uid="{00000000-0005-0000-0000-00003B010000}"/>
    <cellStyle name="Neutral 3 2" xfId="394" xr:uid="{CF0952B6-1156-4011-89D6-0448FE3B30F4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389" xr:uid="{5BF5236C-0CAB-472A-A57A-721B8245D531}"/>
    <cellStyle name="Output 3" xfId="354" xr:uid="{00000000-0005-0000-0000-000061010000}"/>
    <cellStyle name="Output 3 2" xfId="393" xr:uid="{2D497B88-F07C-4C29-BD22-8311C61CE687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42" xr:uid="{77220488-8D02-4423-8712-C837FB8F9D83}"/>
    <cellStyle name="Title 3" xfId="365" xr:uid="{00000000-0005-0000-0000-00006C010000}"/>
    <cellStyle name="Title 3 2" xfId="392" xr:uid="{D81BC6E0-CA05-4FF2-9927-190EE7C94401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391" xr:uid="{990A67E1-2E5B-40E1-8677-5ABB15CACA6D}"/>
    <cellStyle name="Total 3" xfId="373" xr:uid="{00000000-0005-0000-0000-000074010000}"/>
    <cellStyle name="Total 3 2" xfId="390" xr:uid="{591E5FC3-DD96-4150-9841-59E22547C2EF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2AF73553-C328-40DA-8E54-8AD680D00E79}"/>
    <cellStyle name="Warning Text 3" xfId="381" xr:uid="{00000000-0005-0000-0000-00007C010000}"/>
    <cellStyle name="Warning Text 3 2" xfId="444" xr:uid="{79516762-DEEE-479A-9A94-4BA51A715417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E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9"/>
  <sheetViews>
    <sheetView zoomScale="70" zoomScaleNormal="70" zoomScaleSheetLayoutView="70" workbookViewId="0">
      <pane xSplit="1" ySplit="4" topLeftCell="B58" activePane="bottomRight" state="frozen"/>
      <selection pane="topRight" activeCell="B1" sqref="B1"/>
      <selection pane="bottomLeft" activeCell="A5" sqref="A5"/>
      <selection pane="bottomRight" activeCell="H65" sqref="H65"/>
    </sheetView>
  </sheetViews>
  <sheetFormatPr defaultColWidth="9.453125" defaultRowHeight="15.5"/>
  <cols>
    <col min="1" max="1" width="7.6328125" style="182" customWidth="1"/>
    <col min="2" max="8" width="32.6328125" style="4" customWidth="1"/>
    <col min="9" max="9" width="7.6328125" style="183" customWidth="1"/>
    <col min="10" max="16384" width="9.453125" style="4"/>
  </cols>
  <sheetData>
    <row r="1" spans="1:9" ht="36" customHeight="1">
      <c r="A1" s="2"/>
      <c r="B1" s="3"/>
      <c r="C1" s="798" t="s">
        <v>165</v>
      </c>
      <c r="D1" s="798"/>
      <c r="E1" s="798"/>
      <c r="F1" s="798"/>
      <c r="G1" s="798"/>
      <c r="H1" s="3"/>
      <c r="I1" s="3"/>
    </row>
    <row r="2" spans="1:9" ht="17" customHeight="1" thickBot="1">
      <c r="A2" s="5" t="s">
        <v>161</v>
      </c>
      <c r="B2" s="6"/>
      <c r="C2" s="6"/>
      <c r="D2" s="1" t="s">
        <v>18</v>
      </c>
      <c r="E2" s="1"/>
      <c r="F2" s="7"/>
      <c r="G2" s="7"/>
      <c r="H2" s="799" t="s">
        <v>111</v>
      </c>
      <c r="I2" s="799"/>
    </row>
    <row r="3" spans="1:9" ht="17" customHeight="1" thickTop="1">
      <c r="A3" s="8" t="s">
        <v>19</v>
      </c>
      <c r="B3" s="9" t="s">
        <v>76</v>
      </c>
      <c r="C3" s="9" t="s">
        <v>77</v>
      </c>
      <c r="D3" s="9" t="s">
        <v>78</v>
      </c>
      <c r="E3" s="9" t="s">
        <v>79</v>
      </c>
      <c r="F3" s="9" t="s">
        <v>80</v>
      </c>
      <c r="G3" s="9" t="s">
        <v>81</v>
      </c>
      <c r="H3" s="9" t="s">
        <v>82</v>
      </c>
      <c r="I3" s="10" t="s">
        <v>19</v>
      </c>
    </row>
    <row r="4" spans="1:9" ht="17" customHeight="1" thickBot="1">
      <c r="A4" s="11"/>
      <c r="B4" s="12">
        <v>45628</v>
      </c>
      <c r="C4" s="12">
        <f t="shared" ref="C4:H4" si="0">SUM(B4+1)</f>
        <v>45629</v>
      </c>
      <c r="D4" s="13">
        <f t="shared" si="0"/>
        <v>45630</v>
      </c>
      <c r="E4" s="13">
        <f t="shared" si="0"/>
        <v>45631</v>
      </c>
      <c r="F4" s="13">
        <f t="shared" si="0"/>
        <v>45632</v>
      </c>
      <c r="G4" s="13">
        <f t="shared" si="0"/>
        <v>45633</v>
      </c>
      <c r="H4" s="13">
        <f t="shared" si="0"/>
        <v>45634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788" t="s">
        <v>83</v>
      </c>
      <c r="E6" s="802"/>
      <c r="F6" s="26" t="str">
        <f>E56</f>
        <v>非洲潮什麼 Hipster Tour - Africa (10 EPI)</v>
      </c>
      <c r="G6" s="27" t="str">
        <f>F56</f>
        <v>齊癲大聖福祿壽 The Heavenly Party (5 EPI)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48</v>
      </c>
      <c r="C7" s="32" t="str">
        <f>B27</f>
        <v>新聞掏寶  # 226</v>
      </c>
      <c r="D7" s="33" t="str">
        <f>C57</f>
        <v># 13</v>
      </c>
      <c r="E7" s="34" t="str">
        <f>"# " &amp; VALUE(RIGHT(D7,2)+1)</f>
        <v># 14</v>
      </c>
      <c r="F7" s="33" t="str">
        <f>E57</f>
        <v># 3</v>
      </c>
      <c r="G7" s="32" t="str">
        <f>F57</f>
        <v># 2</v>
      </c>
      <c r="H7" s="35" t="str">
        <f>D71</f>
        <v>玲玲友情報 # 42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 t="s">
        <v>117</v>
      </c>
      <c r="H8" s="41"/>
      <c r="I8" s="42"/>
    </row>
    <row r="9" spans="1:9" s="20" customFormat="1" ht="17" customHeight="1" thickBot="1">
      <c r="A9" s="11" t="s">
        <v>0</v>
      </c>
      <c r="B9" s="377" t="s">
        <v>296</v>
      </c>
      <c r="C9" s="44" t="str">
        <f t="shared" ref="C9:H9" si="1">"# " &amp; VALUE(RIGHT(B9,4)+1)</f>
        <v># 328</v>
      </c>
      <c r="D9" s="44" t="str">
        <f t="shared" si="1"/>
        <v># 329</v>
      </c>
      <c r="E9" s="44" t="str">
        <f t="shared" si="1"/>
        <v># 330</v>
      </c>
      <c r="F9" s="44" t="str">
        <f t="shared" si="1"/>
        <v># 331</v>
      </c>
      <c r="G9" s="44" t="str">
        <f t="shared" si="1"/>
        <v># 332</v>
      </c>
      <c r="H9" s="45" t="str">
        <f t="shared" si="1"/>
        <v># 333</v>
      </c>
      <c r="I9" s="46" t="s">
        <v>0</v>
      </c>
    </row>
    <row r="10" spans="1:9" ht="17" customHeight="1">
      <c r="A10" s="47"/>
      <c r="B10" s="195"/>
      <c r="C10" s="196"/>
      <c r="D10" s="196"/>
      <c r="E10" s="196"/>
      <c r="F10" s="197"/>
      <c r="G10" s="195"/>
      <c r="H10" s="198"/>
      <c r="I10" s="29"/>
    </row>
    <row r="11" spans="1:9" ht="17" customHeight="1">
      <c r="A11" s="30">
        <v>30</v>
      </c>
      <c r="B11" s="800" t="s">
        <v>84</v>
      </c>
      <c r="C11" s="785"/>
      <c r="D11" s="785"/>
      <c r="E11" s="785"/>
      <c r="F11" s="786"/>
      <c r="G11" s="800" t="s">
        <v>85</v>
      </c>
      <c r="H11" s="801"/>
      <c r="I11" s="36">
        <v>30</v>
      </c>
    </row>
    <row r="12" spans="1:9" ht="17" customHeight="1">
      <c r="A12" s="48"/>
      <c r="B12" s="199"/>
      <c r="C12" s="200"/>
      <c r="D12" s="201"/>
      <c r="E12" s="200"/>
      <c r="F12" s="202"/>
      <c r="G12" s="199"/>
      <c r="H12" s="203"/>
      <c r="I12" s="42"/>
    </row>
    <row r="13" spans="1:9" s="20" customFormat="1" ht="17" customHeight="1" thickBot="1">
      <c r="A13" s="49" t="s">
        <v>1</v>
      </c>
      <c r="B13" s="204"/>
      <c r="C13" s="205"/>
      <c r="D13" s="205"/>
      <c r="E13" s="205"/>
      <c r="F13" s="206"/>
      <c r="G13" s="207"/>
      <c r="H13" s="208"/>
      <c r="I13" s="46" t="s">
        <v>1</v>
      </c>
    </row>
    <row r="14" spans="1:9" ht="17" customHeight="1">
      <c r="A14" s="50"/>
      <c r="B14" s="51">
        <v>800289232</v>
      </c>
      <c r="C14" s="52"/>
      <c r="D14" s="52"/>
      <c r="E14" s="52"/>
      <c r="F14" s="52"/>
      <c r="G14" s="52"/>
      <c r="H14" s="53"/>
      <c r="I14" s="54"/>
    </row>
    <row r="15" spans="1:9" ht="17" customHeight="1">
      <c r="A15" s="55" t="s">
        <v>2</v>
      </c>
      <c r="B15" s="43"/>
      <c r="C15" s="56"/>
      <c r="D15" s="56"/>
      <c r="E15" s="56" t="s">
        <v>86</v>
      </c>
      <c r="F15" s="56"/>
      <c r="G15" s="56"/>
      <c r="H15" s="57"/>
      <c r="I15" s="58" t="s">
        <v>2</v>
      </c>
    </row>
    <row r="16" spans="1:9" ht="17" customHeight="1">
      <c r="A16" s="59"/>
      <c r="B16" s="43" t="s">
        <v>112</v>
      </c>
      <c r="C16" s="56" t="str">
        <f t="shared" ref="C16:D16" si="2">"# " &amp; VALUE(RIGHT(B16,2)+1)</f>
        <v># 8</v>
      </c>
      <c r="D16" s="56" t="str">
        <f t="shared" si="2"/>
        <v># 9</v>
      </c>
      <c r="E16" s="56" t="str">
        <f t="shared" ref="E16:F16" si="3">"# " &amp; VALUE(RIGHT(D16,2)+1)</f>
        <v># 10</v>
      </c>
      <c r="F16" s="56" t="str">
        <f t="shared" si="3"/>
        <v># 11</v>
      </c>
      <c r="G16" s="56" t="str">
        <f t="shared" ref="G16" si="4">"# " &amp; VALUE(RIGHT(F16,2)+1)</f>
        <v># 12</v>
      </c>
      <c r="H16" s="57" t="str">
        <f t="shared" ref="H16" si="5">"# " &amp; VALUE(RIGHT(G16,2)+1)</f>
        <v># 13</v>
      </c>
      <c r="I16" s="60"/>
    </row>
    <row r="17" spans="1:9" s="20" customFormat="1" ht="17" customHeight="1" thickBot="1">
      <c r="A17" s="49" t="s">
        <v>3</v>
      </c>
      <c r="B17" s="61" t="s">
        <v>26</v>
      </c>
      <c r="C17" s="62"/>
      <c r="D17" s="62"/>
      <c r="E17" s="62"/>
      <c r="F17" s="62"/>
      <c r="G17" s="62"/>
      <c r="H17" s="63"/>
      <c r="I17" s="46" t="s">
        <v>16</v>
      </c>
    </row>
    <row r="18" spans="1:9" s="20" customFormat="1" ht="17" customHeight="1">
      <c r="A18" s="64"/>
      <c r="B18" s="38" t="s">
        <v>38</v>
      </c>
      <c r="C18" s="6"/>
      <c r="D18" s="40" t="s">
        <v>87</v>
      </c>
      <c r="E18" s="39"/>
      <c r="F18" s="6"/>
      <c r="G18" s="6"/>
      <c r="H18" s="65"/>
      <c r="I18" s="66"/>
    </row>
    <row r="19" spans="1:9" s="20" customFormat="1" ht="17" customHeight="1">
      <c r="A19" s="49"/>
      <c r="B19" s="31" t="s">
        <v>113</v>
      </c>
      <c r="C19" s="44" t="str">
        <f t="shared" ref="C19" si="6">"# " &amp; VALUE(RIGHT(B19,3)+1)</f>
        <v># 258</v>
      </c>
      <c r="D19" s="44" t="str">
        <f t="shared" ref="D19" si="7">"# " &amp; VALUE(RIGHT(C19,3)+1)</f>
        <v># 259</v>
      </c>
      <c r="E19" s="44" t="str">
        <f t="shared" ref="E19" si="8">"# " &amp; VALUE(RIGHT(D19,3)+1)</f>
        <v># 260</v>
      </c>
      <c r="F19" s="44" t="str">
        <f t="shared" ref="F19" si="9">"# " &amp; VALUE(RIGHT(E19,3)+1)</f>
        <v># 261</v>
      </c>
      <c r="G19" s="44" t="str">
        <f t="shared" ref="G19:H19" si="10">"# " &amp; VALUE(RIGHT(F19,3)+1)</f>
        <v># 262</v>
      </c>
      <c r="H19" s="45" t="str">
        <f t="shared" si="10"/>
        <v># 263</v>
      </c>
      <c r="I19" s="66" t="s">
        <v>44</v>
      </c>
    </row>
    <row r="20" spans="1:9" s="20" customFormat="1" ht="17" customHeight="1">
      <c r="A20" s="49"/>
      <c r="B20" s="38" t="s">
        <v>17</v>
      </c>
      <c r="C20" s="39"/>
      <c r="D20" s="39"/>
      <c r="E20" s="39" t="s">
        <v>88</v>
      </c>
      <c r="F20" s="39"/>
      <c r="G20" s="39"/>
      <c r="H20" s="28" t="s">
        <v>17</v>
      </c>
      <c r="I20" s="66"/>
    </row>
    <row r="21" spans="1:9" ht="17" customHeight="1">
      <c r="A21" s="67" t="s">
        <v>2</v>
      </c>
      <c r="B21" s="31" t="s">
        <v>138</v>
      </c>
      <c r="C21" s="44" t="str">
        <f t="shared" ref="C21:E21" si="11">B76</f>
        <v># 2437</v>
      </c>
      <c r="D21" s="44" t="str">
        <f t="shared" si="11"/>
        <v># 2438</v>
      </c>
      <c r="E21" s="44" t="str">
        <f t="shared" si="11"/>
        <v># 2439</v>
      </c>
      <c r="F21" s="44" t="str">
        <f t="shared" ref="F21" si="12">E76</f>
        <v># 2440</v>
      </c>
      <c r="G21" s="44" t="str">
        <f t="shared" ref="G21" si="13">F76</f>
        <v># 2441</v>
      </c>
      <c r="H21" s="68" t="s">
        <v>149</v>
      </c>
      <c r="I21" s="58" t="s">
        <v>2</v>
      </c>
    </row>
    <row r="22" spans="1:9" ht="17" customHeight="1">
      <c r="A22" s="69"/>
      <c r="B22" s="209" t="s">
        <v>39</v>
      </c>
      <c r="C22" s="210"/>
      <c r="D22" s="210"/>
      <c r="E22" s="210" t="s">
        <v>40</v>
      </c>
      <c r="F22" s="210"/>
      <c r="G22" s="211"/>
      <c r="H22" s="212"/>
      <c r="I22" s="71"/>
    </row>
    <row r="23" spans="1:9" s="20" customFormat="1" ht="17" customHeight="1" thickBot="1">
      <c r="A23" s="11" t="s">
        <v>4</v>
      </c>
      <c r="B23" s="213" t="s">
        <v>114</v>
      </c>
      <c r="C23" s="210" t="str">
        <f t="shared" ref="C23:H23" si="14">"# " &amp; VALUE(RIGHT(B23,4)+1)</f>
        <v># 1175</v>
      </c>
      <c r="D23" s="214" t="str">
        <f t="shared" si="14"/>
        <v># 1176</v>
      </c>
      <c r="E23" s="214" t="str">
        <f t="shared" si="14"/>
        <v># 1177</v>
      </c>
      <c r="F23" s="210" t="str">
        <f t="shared" si="14"/>
        <v># 1178</v>
      </c>
      <c r="G23" s="210" t="str">
        <f t="shared" si="14"/>
        <v># 1179</v>
      </c>
      <c r="H23" s="215" t="str">
        <f t="shared" si="14"/>
        <v># 1180</v>
      </c>
      <c r="I23" s="46" t="s">
        <v>4</v>
      </c>
    </row>
    <row r="24" spans="1:9" ht="17" customHeight="1">
      <c r="A24" s="21"/>
      <c r="B24" s="72"/>
      <c r="C24" s="73"/>
      <c r="D24" s="39" t="str">
        <f>D90</f>
        <v>與天地對話 Connecting Earth And Sky (14 EPI)</v>
      </c>
      <c r="E24" s="39"/>
      <c r="F24" s="74"/>
      <c r="G24" s="75">
        <v>800402770</v>
      </c>
      <c r="H24" s="76"/>
      <c r="I24" s="29"/>
    </row>
    <row r="25" spans="1:9" ht="17" customHeight="1">
      <c r="A25" s="77" t="s">
        <v>2</v>
      </c>
      <c r="B25" s="31" t="s">
        <v>137</v>
      </c>
      <c r="C25" s="44" t="str">
        <f>B91</f>
        <v># 10</v>
      </c>
      <c r="D25" s="44" t="str">
        <f>"# " &amp; VALUE(RIGHT(C25,2)+1)</f>
        <v># 11</v>
      </c>
      <c r="E25" s="44" t="str">
        <f>"# " &amp; VALUE(RIGHT(D25,2)+1)</f>
        <v># 12</v>
      </c>
      <c r="F25" s="34" t="str">
        <f>"# " &amp; VALUE(RIGHT(E25,2)+1)</f>
        <v># 13</v>
      </c>
      <c r="G25" s="24"/>
      <c r="H25" s="78"/>
      <c r="I25" s="58" t="s">
        <v>2</v>
      </c>
    </row>
    <row r="26" spans="1:9" ht="17" customHeight="1">
      <c r="A26" s="79"/>
      <c r="B26" s="80" t="s">
        <v>17</v>
      </c>
      <c r="C26" s="52" t="s">
        <v>17</v>
      </c>
      <c r="D26" s="81" t="s">
        <v>17</v>
      </c>
      <c r="E26" s="81" t="s">
        <v>17</v>
      </c>
      <c r="F26" s="81" t="s">
        <v>17</v>
      </c>
      <c r="G26" s="788" t="s">
        <v>89</v>
      </c>
      <c r="H26" s="803"/>
      <c r="I26" s="71"/>
    </row>
    <row r="27" spans="1:9" ht="17" customHeight="1" thickBot="1">
      <c r="A27" s="82"/>
      <c r="B27" s="83" t="str">
        <f>LEFT($H$36,5) &amp; " # " &amp; VALUE(RIGHT($H$36,3)-1)</f>
        <v>新聞掏寶  # 226</v>
      </c>
      <c r="C27" s="25" t="str">
        <f>B71</f>
        <v>玲玲友情報 # 41</v>
      </c>
      <c r="D27" s="24" t="str">
        <f>C71</f>
        <v>港女野人奇異記 # 9</v>
      </c>
      <c r="E27" s="24" t="str">
        <f>D71</f>
        <v>玲玲友情報 # 42</v>
      </c>
      <c r="F27" s="24" t="str">
        <f>E71</f>
        <v>港女野人奇異記 # 10</v>
      </c>
      <c r="G27" s="804" t="s">
        <v>57</v>
      </c>
      <c r="H27" s="805"/>
      <c r="I27" s="71"/>
    </row>
    <row r="28" spans="1:9" s="20" customFormat="1" ht="17" customHeight="1" thickBot="1">
      <c r="A28" s="11" t="s">
        <v>5</v>
      </c>
      <c r="B28" s="84"/>
      <c r="C28" s="25"/>
      <c r="D28" s="33"/>
      <c r="E28" s="33"/>
      <c r="F28" s="33"/>
      <c r="G28" s="24" t="s">
        <v>141</v>
      </c>
      <c r="H28" s="57" t="s">
        <v>142</v>
      </c>
      <c r="I28" s="66" t="s">
        <v>5</v>
      </c>
    </row>
    <row r="29" spans="1:9" ht="17" customHeight="1">
      <c r="A29" s="85"/>
      <c r="B29" s="80" t="s">
        <v>17</v>
      </c>
      <c r="C29" s="40"/>
      <c r="D29" s="40"/>
      <c r="E29" s="40"/>
      <c r="F29" s="86"/>
      <c r="G29" s="26"/>
      <c r="H29" s="53"/>
      <c r="I29" s="54"/>
    </row>
    <row r="30" spans="1:9" ht="17" customHeight="1">
      <c r="A30" s="77" t="s">
        <v>2</v>
      </c>
      <c r="B30" s="56"/>
      <c r="C30" s="56"/>
      <c r="D30" s="56" t="str">
        <f>D79</f>
        <v>異空感應 Call Of Destiny (25 EPI)</v>
      </c>
      <c r="E30" s="56"/>
      <c r="F30" s="25"/>
      <c r="G30" s="24"/>
      <c r="H30" s="57"/>
      <c r="I30" s="58" t="s">
        <v>2</v>
      </c>
    </row>
    <row r="31" spans="1:9" ht="17" customHeight="1">
      <c r="A31" s="69"/>
      <c r="B31" s="56" t="str">
        <f>"# " &amp; VALUE(RIGHT(B80,2)-1)</f>
        <v># 5</v>
      </c>
      <c r="C31" s="56" t="str">
        <f>"# " &amp; VALUE(RIGHT(C80,2)-1)</f>
        <v># 6</v>
      </c>
      <c r="D31" s="56" t="str">
        <f>"# " &amp; VALUE(RIGHT(D80,2)-1)</f>
        <v># 7</v>
      </c>
      <c r="E31" s="56" t="str">
        <f>"# " &amp; VALUE(RIGHT(E80,2)-1)</f>
        <v># 8</v>
      </c>
      <c r="F31" s="25" t="str">
        <f>E80</f>
        <v># 9</v>
      </c>
      <c r="G31" s="24"/>
      <c r="H31" s="57"/>
      <c r="I31" s="71"/>
    </row>
    <row r="32" spans="1:9" s="20" customFormat="1" ht="17" customHeight="1" thickBot="1">
      <c r="A32" s="11" t="s">
        <v>6</v>
      </c>
      <c r="B32" s="44"/>
      <c r="C32" s="44"/>
      <c r="D32" s="44"/>
      <c r="E32" s="44"/>
      <c r="F32" s="34"/>
      <c r="G32" s="87" t="s">
        <v>26</v>
      </c>
      <c r="H32" s="63"/>
      <c r="I32" s="46" t="s">
        <v>6</v>
      </c>
    </row>
    <row r="33" spans="1:9" ht="17" customHeight="1">
      <c r="A33" s="85"/>
      <c r="B33" s="6"/>
      <c r="C33" s="6"/>
      <c r="D33" s="6"/>
      <c r="E33" s="56" t="str">
        <f>$E$73</f>
        <v>東張西望  Scoop 2024</v>
      </c>
      <c r="F33" s="6"/>
      <c r="G33" s="6"/>
      <c r="H33" s="70"/>
      <c r="I33" s="71"/>
    </row>
    <row r="34" spans="1:9" ht="17" customHeight="1">
      <c r="A34" s="77" t="s">
        <v>2</v>
      </c>
      <c r="B34" s="44" t="str">
        <f t="shared" ref="B34:C34" si="15">B9</f>
        <v># 327</v>
      </c>
      <c r="C34" s="44" t="str">
        <f t="shared" si="15"/>
        <v># 328</v>
      </c>
      <c r="D34" s="44" t="str">
        <f t="shared" ref="D34:G34" si="16">D9</f>
        <v># 329</v>
      </c>
      <c r="E34" s="44" t="str">
        <f t="shared" si="16"/>
        <v># 330</v>
      </c>
      <c r="F34" s="44" t="str">
        <f t="shared" si="16"/>
        <v># 331</v>
      </c>
      <c r="G34" s="56" t="str">
        <f t="shared" si="16"/>
        <v># 332</v>
      </c>
      <c r="H34" s="45" t="str">
        <f t="shared" ref="H34" si="17">H9</f>
        <v># 333</v>
      </c>
      <c r="I34" s="58" t="s">
        <v>2</v>
      </c>
    </row>
    <row r="35" spans="1:9" ht="17" customHeight="1">
      <c r="A35" s="69"/>
      <c r="B35" s="88" t="s">
        <v>17</v>
      </c>
      <c r="C35" s="52" t="s">
        <v>17</v>
      </c>
      <c r="D35" s="23" t="s">
        <v>17</v>
      </c>
      <c r="E35" s="81" t="s">
        <v>17</v>
      </c>
      <c r="F35" s="81" t="s">
        <v>17</v>
      </c>
      <c r="G35" s="89" t="s">
        <v>20</v>
      </c>
      <c r="H35" s="90" t="s">
        <v>30</v>
      </c>
      <c r="I35" s="91"/>
    </row>
    <row r="36" spans="1:9" ht="17" customHeight="1">
      <c r="A36" s="69"/>
      <c r="B36" s="92" t="str">
        <f>E61</f>
        <v xml:space="preserve">關注關注組 Eyes On Concern Groups </v>
      </c>
      <c r="C36" s="56" t="str">
        <f>B61</f>
        <v>粵講粵㜺鬼 Cantoxicating! (Sr. 3) (24 EPI)</v>
      </c>
      <c r="D36" s="93" t="str">
        <f>C61</f>
        <v>溜走的真味 # 2</v>
      </c>
      <c r="E36" s="26" t="str">
        <f>D61</f>
        <v>黃金盛宴 Golden Banquet (9 EPI)</v>
      </c>
      <c r="F36" s="26" t="str">
        <f>E61</f>
        <v xml:space="preserve">關注關注組 Eyes On Concern Groups </v>
      </c>
      <c r="G36" s="94" t="s">
        <v>72</v>
      </c>
      <c r="H36" s="95" t="s">
        <v>143</v>
      </c>
      <c r="I36" s="91"/>
    </row>
    <row r="37" spans="1:9" s="20" customFormat="1" ht="17" customHeight="1" thickBot="1">
      <c r="A37" s="11" t="s">
        <v>7</v>
      </c>
      <c r="B37" s="34" t="str">
        <f>"# " &amp; VALUE(RIGHT(E62,2)-1)</f>
        <v># 46</v>
      </c>
      <c r="C37" s="56" t="str">
        <f>B62</f>
        <v># 4</v>
      </c>
      <c r="D37" s="32"/>
      <c r="E37" s="33" t="str">
        <f>D62</f>
        <v># 4</v>
      </c>
      <c r="F37" s="33" t="str">
        <f>E62</f>
        <v># 47</v>
      </c>
      <c r="G37" s="93"/>
      <c r="H37" s="45" t="s">
        <v>31</v>
      </c>
      <c r="I37" s="14" t="s">
        <v>7</v>
      </c>
    </row>
    <row r="38" spans="1:9" s="20" customFormat="1" ht="17" customHeight="1" thickBot="1">
      <c r="A38" s="15"/>
      <c r="B38" s="324" t="s">
        <v>17</v>
      </c>
      <c r="C38" s="322"/>
      <c r="D38" s="325" t="s">
        <v>250</v>
      </c>
      <c r="E38" s="326"/>
      <c r="F38" s="323">
        <v>1305</v>
      </c>
      <c r="G38" s="96" t="s">
        <v>48</v>
      </c>
      <c r="H38" s="97" t="s">
        <v>148</v>
      </c>
      <c r="I38" s="19"/>
    </row>
    <row r="39" spans="1:9" ht="17" customHeight="1">
      <c r="A39" s="85"/>
      <c r="B39" s="324" t="s">
        <v>17</v>
      </c>
      <c r="C39" s="322"/>
      <c r="D39" s="322"/>
      <c r="E39" s="322" t="s">
        <v>251</v>
      </c>
      <c r="F39" s="327"/>
      <c r="G39" s="94" t="s">
        <v>144</v>
      </c>
      <c r="H39" s="98"/>
      <c r="I39" s="99"/>
    </row>
    <row r="40" spans="1:9" ht="17" customHeight="1">
      <c r="A40" s="69"/>
      <c r="B40" s="326" t="s">
        <v>252</v>
      </c>
      <c r="C40" s="326" t="s">
        <v>253</v>
      </c>
      <c r="D40" s="326" t="s">
        <v>254</v>
      </c>
      <c r="E40" s="326" t="s">
        <v>255</v>
      </c>
      <c r="F40" s="328" t="s">
        <v>256</v>
      </c>
      <c r="G40" s="25" t="s">
        <v>47</v>
      </c>
      <c r="I40" s="91"/>
    </row>
    <row r="41" spans="1:9" ht="17" customHeight="1">
      <c r="A41" s="55" t="s">
        <v>2</v>
      </c>
      <c r="B41" s="329"/>
      <c r="C41" s="329"/>
      <c r="D41" s="329"/>
      <c r="E41" s="329"/>
      <c r="F41" s="330">
        <v>1320</v>
      </c>
      <c r="G41" s="100"/>
      <c r="H41" s="101" t="s">
        <v>146</v>
      </c>
      <c r="I41" s="102" t="s">
        <v>2</v>
      </c>
    </row>
    <row r="42" spans="1:9" ht="17" customHeight="1">
      <c r="A42" s="79"/>
      <c r="B42" s="333" t="s">
        <v>257</v>
      </c>
      <c r="C42" s="331"/>
      <c r="D42" s="334"/>
      <c r="E42" s="335"/>
      <c r="F42" s="335"/>
      <c r="G42" s="216" t="s">
        <v>29</v>
      </c>
      <c r="H42" s="103" t="s">
        <v>147</v>
      </c>
      <c r="I42" s="91"/>
    </row>
    <row r="43" spans="1:9" ht="17" customHeight="1" thickBot="1">
      <c r="A43" s="69"/>
      <c r="B43" s="332"/>
      <c r="C43" s="326"/>
      <c r="D43" s="336" t="s">
        <v>194</v>
      </c>
      <c r="E43" s="326"/>
      <c r="F43" s="328"/>
      <c r="G43" s="217" t="s">
        <v>145</v>
      </c>
      <c r="H43" s="103"/>
      <c r="I43" s="91"/>
    </row>
    <row r="44" spans="1:9" s="20" customFormat="1" ht="17" customHeight="1" thickBot="1">
      <c r="A44" s="104" t="s">
        <v>8</v>
      </c>
      <c r="B44" s="332" t="s">
        <v>258</v>
      </c>
      <c r="C44" s="326" t="s">
        <v>259</v>
      </c>
      <c r="D44" s="326" t="s">
        <v>260</v>
      </c>
      <c r="E44" s="326" t="s">
        <v>261</v>
      </c>
      <c r="F44" s="326" t="s">
        <v>262</v>
      </c>
      <c r="G44" s="218" t="s">
        <v>21</v>
      </c>
      <c r="H44" s="105"/>
      <c r="I44" s="14" t="s">
        <v>8</v>
      </c>
    </row>
    <row r="45" spans="1:9" ht="17" customHeight="1">
      <c r="A45" s="85"/>
      <c r="B45" s="332"/>
      <c r="C45" s="326"/>
      <c r="D45" s="326"/>
      <c r="E45" s="326"/>
      <c r="F45" s="326"/>
      <c r="G45" s="106" t="s">
        <v>17</v>
      </c>
      <c r="H45" s="73" t="s">
        <v>17</v>
      </c>
      <c r="I45" s="107"/>
    </row>
    <row r="46" spans="1:9" ht="17" customHeight="1">
      <c r="A46" s="55" t="s">
        <v>2</v>
      </c>
      <c r="B46" s="337"/>
      <c r="C46" s="338"/>
      <c r="D46" s="338"/>
      <c r="E46" s="338"/>
      <c r="F46" s="339">
        <v>1430</v>
      </c>
      <c r="G46" s="32" t="str">
        <f>C71</f>
        <v>港女野人奇異記 # 9</v>
      </c>
      <c r="H46" s="56" t="str">
        <f>$E$71</f>
        <v>港女野人奇異記 # 10</v>
      </c>
      <c r="I46" s="108" t="s">
        <v>2</v>
      </c>
    </row>
    <row r="47" spans="1:9" ht="17" customHeight="1">
      <c r="A47" s="47"/>
      <c r="B47" s="38" t="s">
        <v>17</v>
      </c>
      <c r="C47" s="40"/>
      <c r="D47" s="88"/>
      <c r="E47" s="73"/>
      <c r="F47" s="88"/>
      <c r="G47" s="75" t="s">
        <v>17</v>
      </c>
      <c r="H47" s="446" t="s">
        <v>297</v>
      </c>
      <c r="I47" s="109"/>
    </row>
    <row r="48" spans="1:9" ht="17" customHeight="1">
      <c r="A48" s="47"/>
      <c r="B48" s="43"/>
      <c r="C48" s="789" t="s">
        <v>106</v>
      </c>
      <c r="D48" s="802"/>
      <c r="E48" s="806" t="s">
        <v>132</v>
      </c>
      <c r="F48" s="809"/>
      <c r="G48" s="110"/>
      <c r="H48" s="447" t="s">
        <v>298</v>
      </c>
      <c r="I48" s="109"/>
    </row>
    <row r="49" spans="1:9" s="20" customFormat="1" ht="17" customHeight="1" thickBot="1">
      <c r="A49" s="111">
        <v>1500</v>
      </c>
      <c r="B49" s="43" t="s">
        <v>136</v>
      </c>
      <c r="C49" s="56" t="str">
        <f>"# " &amp; VALUE(RIGHT(C86,2)-1)</f>
        <v># 24</v>
      </c>
      <c r="D49" s="25" t="str">
        <f>C86</f>
        <v># 25</v>
      </c>
      <c r="E49" s="56" t="str">
        <f>D86</f>
        <v># 1</v>
      </c>
      <c r="F49" s="25" t="str">
        <f>E86</f>
        <v># 2</v>
      </c>
      <c r="G49" s="24"/>
      <c r="H49" s="445" t="s">
        <v>299</v>
      </c>
      <c r="I49" s="112">
        <v>1500</v>
      </c>
    </row>
    <row r="50" spans="1:9" ht="17" customHeight="1">
      <c r="A50" s="113"/>
      <c r="B50" s="43"/>
      <c r="D50" s="184"/>
      <c r="F50" s="184"/>
      <c r="G50" s="114"/>
      <c r="H50" s="353" t="s">
        <v>263</v>
      </c>
      <c r="I50" s="115"/>
    </row>
    <row r="51" spans="1:9" ht="17" customHeight="1">
      <c r="A51" s="30">
        <v>30</v>
      </c>
      <c r="B51" s="61"/>
      <c r="C51" s="44"/>
      <c r="D51" s="34"/>
      <c r="E51" s="44"/>
      <c r="F51" s="185">
        <v>1530</v>
      </c>
      <c r="G51" s="24" t="s">
        <v>105</v>
      </c>
      <c r="H51" s="355"/>
      <c r="I51" s="108" t="s">
        <v>2</v>
      </c>
    </row>
    <row r="52" spans="1:9" ht="17" customHeight="1">
      <c r="A52" s="47"/>
      <c r="B52" s="38" t="s">
        <v>17</v>
      </c>
      <c r="C52" s="73"/>
      <c r="D52" s="73" t="str">
        <f>D24</f>
        <v>與天地對話 Connecting Earth And Sky (14 EPI)</v>
      </c>
      <c r="E52" s="73"/>
      <c r="F52" s="127"/>
      <c r="G52" s="114"/>
      <c r="H52" s="352" t="s">
        <v>264</v>
      </c>
      <c r="I52" s="116"/>
    </row>
    <row r="53" spans="1:9" ht="17" customHeight="1">
      <c r="A53" s="47"/>
      <c r="B53" s="43" t="str">
        <f>B25</f>
        <v># 9</v>
      </c>
      <c r="C53" s="56" t="str">
        <f>C25</f>
        <v># 10</v>
      </c>
      <c r="D53" s="56" t="str">
        <f>"# " &amp; VALUE(RIGHT(C53,2)+1)</f>
        <v># 11</v>
      </c>
      <c r="E53" s="56" t="str">
        <f>"# " &amp; VALUE(RIGHT(D53,2)+1)</f>
        <v># 12</v>
      </c>
      <c r="F53" s="56" t="str">
        <f>"# " &amp; VALUE(RIGHT(E53,2)+1)</f>
        <v># 13</v>
      </c>
      <c r="G53" s="117"/>
      <c r="H53" s="351" t="s">
        <v>265</v>
      </c>
      <c r="I53" s="116"/>
    </row>
    <row r="54" spans="1:9" s="20" customFormat="1" ht="17" customHeight="1" thickBot="1">
      <c r="A54" s="111">
        <v>1600</v>
      </c>
      <c r="B54" s="31"/>
      <c r="C54" s="44"/>
      <c r="D54" s="44"/>
      <c r="E54" s="56"/>
      <c r="F54" s="44"/>
      <c r="G54" s="118"/>
      <c r="H54" s="354"/>
      <c r="I54" s="119">
        <v>1600</v>
      </c>
    </row>
    <row r="55" spans="1:9" ht="17" customHeight="1">
      <c r="A55" s="21"/>
      <c r="B55" s="120" t="s">
        <v>65</v>
      </c>
      <c r="C55" s="75" t="s">
        <v>54</v>
      </c>
      <c r="D55" s="73"/>
      <c r="E55" s="75" t="s">
        <v>66</v>
      </c>
      <c r="F55" s="106" t="s">
        <v>67</v>
      </c>
      <c r="G55" s="121" t="s">
        <v>20</v>
      </c>
      <c r="H55" s="353" t="s">
        <v>17</v>
      </c>
      <c r="I55" s="122"/>
    </row>
    <row r="56" spans="1:9" ht="17" customHeight="1">
      <c r="A56" s="47"/>
      <c r="B56" s="123" t="s">
        <v>90</v>
      </c>
      <c r="C56" s="806" t="s">
        <v>115</v>
      </c>
      <c r="D56" s="802"/>
      <c r="E56" s="26" t="s">
        <v>91</v>
      </c>
      <c r="F56" s="27" t="s">
        <v>92</v>
      </c>
      <c r="G56" s="124" t="s">
        <v>107</v>
      </c>
      <c r="H56" s="350" t="s">
        <v>266</v>
      </c>
      <c r="I56" s="109"/>
    </row>
    <row r="57" spans="1:9" ht="16.75" customHeight="1">
      <c r="A57" s="30">
        <v>30</v>
      </c>
      <c r="B57" s="31" t="s">
        <v>63</v>
      </c>
      <c r="C57" s="33" t="s">
        <v>116</v>
      </c>
      <c r="D57" s="34" t="str">
        <f>"# " &amp; VALUE(RIGHT(C57,2)+1)</f>
        <v># 14</v>
      </c>
      <c r="E57" s="24" t="s">
        <v>69</v>
      </c>
      <c r="F57" s="93" t="s">
        <v>63</v>
      </c>
      <c r="G57" s="33"/>
      <c r="H57" s="349" t="s">
        <v>267</v>
      </c>
      <c r="I57" s="125">
        <v>30</v>
      </c>
    </row>
    <row r="58" spans="1:9" ht="17" customHeight="1">
      <c r="A58" s="47"/>
      <c r="B58" s="126" t="s">
        <v>20</v>
      </c>
      <c r="C58" s="211" t="s">
        <v>93</v>
      </c>
      <c r="D58" s="211"/>
      <c r="E58" s="807" t="s">
        <v>94</v>
      </c>
      <c r="F58" s="808"/>
      <c r="G58" s="121" t="s">
        <v>20</v>
      </c>
      <c r="H58" s="353" t="s">
        <v>17</v>
      </c>
      <c r="I58" s="109"/>
    </row>
    <row r="59" spans="1:9" s="20" customFormat="1" ht="17" customHeight="1" thickBot="1">
      <c r="A59" s="111">
        <v>1700</v>
      </c>
      <c r="B59" s="32" t="s">
        <v>72</v>
      </c>
      <c r="C59" s="291" t="s">
        <v>69</v>
      </c>
      <c r="D59" s="214" t="str">
        <f>"# " &amp; VALUE(RIGHT(C59,2)+1)</f>
        <v># 4</v>
      </c>
      <c r="E59" s="33" t="s">
        <v>61</v>
      </c>
      <c r="F59" s="34" t="s">
        <v>68</v>
      </c>
      <c r="G59" s="33" t="s">
        <v>73</v>
      </c>
      <c r="H59" s="348" t="s">
        <v>268</v>
      </c>
      <c r="I59" s="119">
        <v>1700</v>
      </c>
    </row>
    <row r="60" spans="1:9" ht="17" customHeight="1">
      <c r="A60" s="21"/>
      <c r="B60" s="128" t="s">
        <v>60</v>
      </c>
      <c r="C60" s="27" t="s">
        <v>71</v>
      </c>
      <c r="D60" s="23" t="s">
        <v>62</v>
      </c>
      <c r="E60" s="288" t="s">
        <v>32</v>
      </c>
      <c r="F60" s="289"/>
      <c r="G60" s="121" t="s">
        <v>20</v>
      </c>
      <c r="H60" s="353" t="s">
        <v>17</v>
      </c>
      <c r="I60" s="122"/>
    </row>
    <row r="61" spans="1:9" ht="17" customHeight="1">
      <c r="A61" s="47"/>
      <c r="B61" s="22" t="s">
        <v>95</v>
      </c>
      <c r="C61" s="94" t="s">
        <v>122</v>
      </c>
      <c r="D61" s="27" t="s">
        <v>96</v>
      </c>
      <c r="E61" s="796" t="s">
        <v>97</v>
      </c>
      <c r="F61" s="797"/>
      <c r="G61" s="24" t="str">
        <f>G39</f>
        <v>思家大戰 # 53</v>
      </c>
      <c r="H61" s="347" t="s">
        <v>269</v>
      </c>
      <c r="I61" s="109"/>
    </row>
    <row r="62" spans="1:9" ht="17" customHeight="1">
      <c r="A62" s="30">
        <v>30</v>
      </c>
      <c r="B62" s="31" t="s">
        <v>121</v>
      </c>
      <c r="C62" s="32" t="s">
        <v>70</v>
      </c>
      <c r="D62" s="32" t="s">
        <v>121</v>
      </c>
      <c r="E62" s="265" t="s">
        <v>123</v>
      </c>
      <c r="F62" s="290" t="str">
        <f>"# " &amp; VALUE(RIGHT(E62,2)+1)</f>
        <v># 48</v>
      </c>
      <c r="G62" s="129"/>
      <c r="H62" s="346" t="s">
        <v>267</v>
      </c>
      <c r="I62" s="125">
        <v>30</v>
      </c>
    </row>
    <row r="63" spans="1:9" ht="17" customHeight="1">
      <c r="A63" s="37"/>
      <c r="B63" s="38" t="s">
        <v>53</v>
      </c>
      <c r="C63" s="75"/>
      <c r="D63" s="73"/>
      <c r="E63" s="73"/>
      <c r="F63" s="73"/>
      <c r="G63" s="89" t="s">
        <v>20</v>
      </c>
      <c r="H63" s="244" t="s">
        <v>33</v>
      </c>
      <c r="I63" s="109"/>
    </row>
    <row r="64" spans="1:9" ht="17" customHeight="1">
      <c r="A64" s="47"/>
      <c r="B64" s="22"/>
      <c r="C64" s="52"/>
      <c r="D64" s="56" t="s">
        <v>98</v>
      </c>
      <c r="E64" s="56"/>
      <c r="F64" s="52"/>
      <c r="G64" s="130" t="str">
        <f>G43</f>
        <v>周六聊Teen谷 # 48</v>
      </c>
      <c r="H64" s="261" t="s">
        <v>153</v>
      </c>
      <c r="I64" s="109"/>
    </row>
    <row r="65" spans="1:9" s="20" customFormat="1" ht="17" customHeight="1" thickBot="1">
      <c r="A65" s="111">
        <v>1800</v>
      </c>
      <c r="B65" s="43" t="s">
        <v>124</v>
      </c>
      <c r="C65" s="56" t="str">
        <f>"# " &amp; VALUE(RIGHT(B65,2)+1)</f>
        <v># 32</v>
      </c>
      <c r="D65" s="56" t="str">
        <f>"# " &amp; VALUE(RIGHT(C65,2)+1)</f>
        <v># 33</v>
      </c>
      <c r="E65" s="56" t="str">
        <f>"# " &amp; VALUE(RIGHT(D65,2)+1)</f>
        <v># 34</v>
      </c>
      <c r="F65" s="56" t="str">
        <f>"# " &amp; VALUE(RIGHT(E65,2)+1)</f>
        <v># 35</v>
      </c>
      <c r="G65" s="32"/>
      <c r="H65" s="210" t="s">
        <v>25</v>
      </c>
      <c r="I65" s="119">
        <v>1800</v>
      </c>
    </row>
    <row r="66" spans="1:9" ht="17" customHeight="1">
      <c r="A66" s="47"/>
      <c r="B66" s="43"/>
      <c r="C66" s="56"/>
      <c r="D66" s="56"/>
      <c r="E66" s="56"/>
      <c r="F66" s="56"/>
      <c r="G66" s="257" t="s">
        <v>99</v>
      </c>
      <c r="H66" s="285"/>
      <c r="I66" s="42"/>
    </row>
    <row r="67" spans="1:9" ht="17" customHeight="1" thickBot="1">
      <c r="A67" s="30">
        <v>30</v>
      </c>
      <c r="B67" s="133"/>
      <c r="C67" s="134"/>
      <c r="D67" s="134"/>
      <c r="E67" s="134"/>
      <c r="F67" s="134"/>
      <c r="G67" s="286" t="s">
        <v>139</v>
      </c>
      <c r="H67" s="287" t="s">
        <v>140</v>
      </c>
      <c r="I67" s="36">
        <v>30</v>
      </c>
    </row>
    <row r="68" spans="1:9" ht="17" customHeight="1">
      <c r="A68" s="47"/>
      <c r="B68" s="784" t="s">
        <v>100</v>
      </c>
      <c r="C68" s="785"/>
      <c r="D68" s="785"/>
      <c r="E68" s="785"/>
      <c r="F68" s="786"/>
      <c r="G68" s="784" t="s">
        <v>101</v>
      </c>
      <c r="H68" s="787"/>
      <c r="I68" s="42"/>
    </row>
    <row r="69" spans="1:9" s="20" customFormat="1" ht="12.65" customHeight="1" thickBot="1">
      <c r="A69" s="111">
        <v>1900</v>
      </c>
      <c r="B69" s="224"/>
      <c r="C69" s="225"/>
      <c r="D69" s="225"/>
      <c r="E69" s="225"/>
      <c r="F69" s="206">
        <v>1905</v>
      </c>
      <c r="G69" s="224"/>
      <c r="H69" s="226"/>
      <c r="I69" s="137">
        <v>1900</v>
      </c>
    </row>
    <row r="70" spans="1:9" s="20" customFormat="1" ht="17" customHeight="1">
      <c r="A70" s="113"/>
      <c r="B70" s="227" t="s">
        <v>36</v>
      </c>
      <c r="C70" s="228" t="s">
        <v>59</v>
      </c>
      <c r="D70" s="229" t="s">
        <v>36</v>
      </c>
      <c r="E70" s="228" t="s">
        <v>59</v>
      </c>
      <c r="F70" s="230" t="s">
        <v>27</v>
      </c>
      <c r="G70" s="229" t="s">
        <v>34</v>
      </c>
      <c r="H70" s="231" t="s">
        <v>50</v>
      </c>
      <c r="I70" s="140"/>
    </row>
    <row r="71" spans="1:9" s="20" customFormat="1" ht="17" customHeight="1">
      <c r="A71" s="141"/>
      <c r="B71" s="232" t="s">
        <v>125</v>
      </c>
      <c r="C71" s="233" t="s">
        <v>127</v>
      </c>
      <c r="D71" s="217" t="s">
        <v>126</v>
      </c>
      <c r="E71" s="233" t="s">
        <v>128</v>
      </c>
      <c r="F71" s="234" t="s">
        <v>129</v>
      </c>
      <c r="G71" s="217" t="s">
        <v>150</v>
      </c>
      <c r="H71" s="235" t="s">
        <v>154</v>
      </c>
      <c r="I71" s="142"/>
    </row>
    <row r="72" spans="1:9" s="20" customFormat="1" ht="17" customHeight="1">
      <c r="A72" s="47">
        <v>30</v>
      </c>
      <c r="B72" s="236" t="s">
        <v>35</v>
      </c>
      <c r="C72" s="237" t="s">
        <v>58</v>
      </c>
      <c r="D72" s="218" t="s">
        <v>35</v>
      </c>
      <c r="E72" s="237" t="s">
        <v>58</v>
      </c>
      <c r="F72" s="238" t="s">
        <v>169</v>
      </c>
      <c r="G72" s="239" t="s">
        <v>24</v>
      </c>
      <c r="H72" s="240" t="s">
        <v>170</v>
      </c>
      <c r="I72" s="42">
        <v>30</v>
      </c>
    </row>
    <row r="73" spans="1:9" ht="17" customHeight="1">
      <c r="A73" s="143"/>
      <c r="B73" s="241" t="s">
        <v>28</v>
      </c>
      <c r="C73" s="211"/>
      <c r="D73" s="211"/>
      <c r="E73" s="210" t="s">
        <v>102</v>
      </c>
      <c r="F73" s="211"/>
      <c r="G73" s="211"/>
      <c r="H73" s="212"/>
      <c r="I73" s="144"/>
    </row>
    <row r="74" spans="1:9" s="20" customFormat="1" ht="17" customHeight="1" thickBot="1">
      <c r="A74" s="141">
        <v>2000</v>
      </c>
      <c r="B74" s="221" t="s">
        <v>163</v>
      </c>
      <c r="C74" s="210" t="str">
        <f t="shared" ref="C74:H74" si="18">"# " &amp; VALUE(RIGHT(B74,4)+1)</f>
        <v># 330</v>
      </c>
      <c r="D74" s="214" t="str">
        <f t="shared" si="18"/>
        <v># 331</v>
      </c>
      <c r="E74" s="214" t="str">
        <f t="shared" si="18"/>
        <v># 332</v>
      </c>
      <c r="F74" s="214" t="str">
        <f t="shared" si="18"/>
        <v># 333</v>
      </c>
      <c r="G74" s="214" t="str">
        <f t="shared" si="18"/>
        <v># 334</v>
      </c>
      <c r="H74" s="242" t="str">
        <f t="shared" si="18"/>
        <v># 335</v>
      </c>
      <c r="I74" s="137">
        <v>2000</v>
      </c>
    </row>
    <row r="75" spans="1:9" s="20" customFormat="1" ht="17" customHeight="1">
      <c r="A75" s="113"/>
      <c r="B75" s="241" t="s">
        <v>41</v>
      </c>
      <c r="C75" s="243" t="s">
        <v>22</v>
      </c>
      <c r="D75" s="244"/>
      <c r="E75" s="244" t="s">
        <v>103</v>
      </c>
      <c r="F75" s="245"/>
      <c r="G75" s="246"/>
      <c r="H75" s="247" t="s">
        <v>103</v>
      </c>
      <c r="I75" s="140"/>
    </row>
    <row r="76" spans="1:9" ht="17" customHeight="1">
      <c r="A76" s="47">
        <v>30</v>
      </c>
      <c r="B76" s="221" t="s">
        <v>130</v>
      </c>
      <c r="C76" s="210" t="str">
        <f>"# " &amp; VALUE(RIGHT(B76,4)+1)</f>
        <v># 2438</v>
      </c>
      <c r="D76" s="210" t="str">
        <f>"# " &amp; VALUE(RIGHT(C76,4)+1)</f>
        <v># 2439</v>
      </c>
      <c r="E76" s="210" t="str">
        <f>"# " &amp; VALUE(RIGHT(D76,4)+1)</f>
        <v># 2440</v>
      </c>
      <c r="F76" s="210" t="str">
        <f>"# " &amp; VALUE(RIGHT(E76,4)+1)</f>
        <v># 2441</v>
      </c>
      <c r="G76" s="248"/>
      <c r="H76" s="242" t="str">
        <f>"# " &amp; VALUE(RIGHT(F76,4)+1)</f>
        <v># 2442</v>
      </c>
      <c r="I76" s="36">
        <v>30</v>
      </c>
    </row>
    <row r="77" spans="1:9" ht="17" customHeight="1">
      <c r="A77" s="37"/>
      <c r="B77" s="241" t="s">
        <v>74</v>
      </c>
      <c r="C77" s="244"/>
      <c r="D77" s="245" t="s">
        <v>22</v>
      </c>
      <c r="E77" s="249"/>
      <c r="F77" s="249"/>
      <c r="G77" s="250"/>
      <c r="H77" s="251" t="s">
        <v>160</v>
      </c>
      <c r="I77" s="146"/>
    </row>
    <row r="78" spans="1:9" ht="17" customHeight="1" thickBot="1">
      <c r="A78" s="47"/>
      <c r="B78" s="209"/>
      <c r="C78" s="219"/>
      <c r="D78" s="210"/>
      <c r="E78" s="210"/>
      <c r="F78" s="210"/>
      <c r="G78" s="248"/>
      <c r="H78" s="252"/>
      <c r="I78" s="42"/>
    </row>
    <row r="79" spans="1:9" s="20" customFormat="1" ht="17" customHeight="1" thickBot="1">
      <c r="A79" s="147">
        <v>2100</v>
      </c>
      <c r="B79" s="221"/>
      <c r="C79" s="200"/>
      <c r="D79" s="210" t="s">
        <v>104</v>
      </c>
      <c r="E79" s="210"/>
      <c r="F79" s="210"/>
      <c r="G79" s="250"/>
      <c r="H79" s="253" t="s">
        <v>158</v>
      </c>
      <c r="I79" s="137">
        <v>2100</v>
      </c>
    </row>
    <row r="80" spans="1:9" s="20" customFormat="1" ht="17" customHeight="1">
      <c r="A80" s="113"/>
      <c r="B80" s="221" t="s">
        <v>55</v>
      </c>
      <c r="C80" s="210" t="str">
        <f>"# " &amp; VALUE(RIGHT(B80,2)+1)</f>
        <v># 7</v>
      </c>
      <c r="D80" s="210" t="str">
        <f>"# " &amp; VALUE(RIGHT(C80,2)+1)</f>
        <v># 8</v>
      </c>
      <c r="E80" s="210" t="str">
        <f>"# " &amp; VALUE(RIGHT(D80,2)+1)</f>
        <v># 9</v>
      </c>
      <c r="F80" s="210" t="str">
        <f>"# " &amp; VALUE(RIGHT(E80,2)+1)</f>
        <v># 10</v>
      </c>
      <c r="G80" s="254"/>
      <c r="H80" s="795" t="s">
        <v>159</v>
      </c>
      <c r="I80" s="140"/>
    </row>
    <row r="81" spans="1:14" s="20" customFormat="1" ht="17" customHeight="1">
      <c r="A81" s="141"/>
      <c r="B81" s="221"/>
      <c r="C81" s="210"/>
      <c r="D81" s="210"/>
      <c r="E81" s="210"/>
      <c r="F81" s="210"/>
      <c r="G81" s="250"/>
      <c r="H81" s="795"/>
      <c r="I81" s="142"/>
    </row>
    <row r="82" spans="1:14" ht="17" customHeight="1">
      <c r="A82" s="30">
        <v>30</v>
      </c>
      <c r="B82" s="213"/>
      <c r="C82" s="214"/>
      <c r="D82" s="214"/>
      <c r="E82" s="214"/>
      <c r="F82" s="214"/>
      <c r="G82" s="255" t="s">
        <v>151</v>
      </c>
      <c r="H82" s="256"/>
      <c r="I82" s="36">
        <v>30</v>
      </c>
    </row>
    <row r="83" spans="1:14" ht="17" customHeight="1">
      <c r="A83" s="47"/>
      <c r="B83" s="241" t="s">
        <v>56</v>
      </c>
      <c r="C83" s="244"/>
      <c r="D83" s="257">
        <v>800648425</v>
      </c>
      <c r="E83" s="249"/>
      <c r="F83" s="258"/>
      <c r="G83" s="794" t="s">
        <v>152</v>
      </c>
      <c r="H83" s="212"/>
      <c r="I83" s="42"/>
    </row>
    <row r="84" spans="1:14" ht="17" customHeight="1">
      <c r="A84" s="47"/>
      <c r="B84" s="209"/>
      <c r="C84" s="219"/>
      <c r="D84" s="259"/>
      <c r="E84" s="210"/>
      <c r="F84" s="222"/>
      <c r="G84" s="794"/>
      <c r="H84" s="260"/>
      <c r="I84" s="42"/>
    </row>
    <row r="85" spans="1:14" s="20" customFormat="1" ht="17" customHeight="1" thickBot="1">
      <c r="A85" s="111">
        <v>2200</v>
      </c>
      <c r="B85" s="792" t="s">
        <v>106</v>
      </c>
      <c r="C85" s="793"/>
      <c r="D85" s="259"/>
      <c r="E85" s="261" t="s">
        <v>132</v>
      </c>
      <c r="F85" s="222"/>
      <c r="G85" s="248"/>
      <c r="H85" s="262"/>
      <c r="I85" s="137">
        <v>2200</v>
      </c>
    </row>
    <row r="86" spans="1:14" s="20" customFormat="1" ht="17" customHeight="1">
      <c r="A86" s="141"/>
      <c r="B86" s="221" t="s">
        <v>131</v>
      </c>
      <c r="C86" s="210" t="str">
        <f>"# " &amp; VALUE(RIGHT(B86,2)+1)</f>
        <v># 25</v>
      </c>
      <c r="D86" s="259" t="s">
        <v>52</v>
      </c>
      <c r="E86" s="210" t="str">
        <f>"# " &amp; VALUE(RIGHT(D86,2)+1)</f>
        <v># 2</v>
      </c>
      <c r="F86" s="222" t="str">
        <f>"# " &amp; VALUE(RIGHT(E86,2)+1)</f>
        <v># 3</v>
      </c>
      <c r="G86" s="250"/>
      <c r="H86" s="263" t="s">
        <v>51</v>
      </c>
      <c r="I86" s="140"/>
    </row>
    <row r="87" spans="1:14" s="20" customFormat="1" ht="17" customHeight="1">
      <c r="A87" s="141"/>
      <c r="B87" s="221"/>
      <c r="C87" s="210"/>
      <c r="D87" s="259"/>
      <c r="E87" s="210"/>
      <c r="F87" s="222"/>
      <c r="G87" s="248"/>
      <c r="H87" s="264" t="s">
        <v>155</v>
      </c>
      <c r="I87" s="142"/>
    </row>
    <row r="88" spans="1:14" ht="17" customHeight="1">
      <c r="A88" s="30">
        <v>30</v>
      </c>
      <c r="B88" s="213"/>
      <c r="C88" s="214"/>
      <c r="D88" s="265"/>
      <c r="E88" s="214"/>
      <c r="F88" s="266">
        <v>2230</v>
      </c>
      <c r="G88" s="248"/>
      <c r="H88" s="267" t="s">
        <v>49</v>
      </c>
      <c r="I88" s="36">
        <v>30</v>
      </c>
    </row>
    <row r="89" spans="1:14" ht="17" customHeight="1">
      <c r="A89" s="37"/>
      <c r="B89" s="209" t="s">
        <v>75</v>
      </c>
      <c r="C89" s="211"/>
      <c r="D89" s="211"/>
      <c r="E89" s="211"/>
      <c r="F89" s="211"/>
      <c r="G89" s="250"/>
      <c r="H89" s="268" t="s">
        <v>42</v>
      </c>
      <c r="I89" s="42"/>
    </row>
    <row r="90" spans="1:14" ht="17" customHeight="1">
      <c r="A90" s="47"/>
      <c r="B90" s="269"/>
      <c r="C90" s="210"/>
      <c r="D90" s="219" t="s">
        <v>108</v>
      </c>
      <c r="E90" s="211"/>
      <c r="F90" s="211"/>
      <c r="G90" s="248"/>
      <c r="H90" s="215"/>
      <c r="I90" s="42"/>
    </row>
    <row r="91" spans="1:14" ht="17" customHeight="1">
      <c r="A91" s="47"/>
      <c r="B91" s="221" t="s">
        <v>133</v>
      </c>
      <c r="C91" s="210" t="str">
        <f>"# " &amp; VALUE(RIGHT(B91,2)+1)</f>
        <v># 11</v>
      </c>
      <c r="D91" s="210" t="str">
        <f>"# " &amp; VALUE(RIGHT(C91,2)+1)</f>
        <v># 12</v>
      </c>
      <c r="E91" s="210" t="str">
        <f>"# " &amp; VALUE(RIGHT(D91,2)+1)</f>
        <v># 13</v>
      </c>
      <c r="F91" s="210" t="str">
        <f>"# " &amp; VALUE(RIGHT(E91,2)+1)</f>
        <v># 14</v>
      </c>
      <c r="G91" s="270"/>
      <c r="H91" s="215"/>
      <c r="I91" s="42"/>
    </row>
    <row r="92" spans="1:14" ht="17" customHeight="1" thickBot="1">
      <c r="A92" s="111">
        <v>2300</v>
      </c>
      <c r="B92" s="213"/>
      <c r="C92" s="214"/>
      <c r="D92" s="271"/>
      <c r="E92" s="271"/>
      <c r="F92" s="271">
        <v>2305</v>
      </c>
      <c r="G92" s="248"/>
      <c r="H92" s="215" t="s">
        <v>156</v>
      </c>
      <c r="I92" s="137">
        <v>2300</v>
      </c>
      <c r="N92" s="148" t="s">
        <v>46</v>
      </c>
    </row>
    <row r="93" spans="1:14" s="20" customFormat="1" ht="17" customHeight="1">
      <c r="A93" s="149"/>
      <c r="B93" s="209" t="s">
        <v>37</v>
      </c>
      <c r="C93" s="200"/>
      <c r="D93" s="210"/>
      <c r="E93" s="272"/>
      <c r="F93" s="257">
        <v>800632426</v>
      </c>
      <c r="G93" s="248"/>
      <c r="H93" s="215" t="s">
        <v>43</v>
      </c>
      <c r="I93" s="140"/>
      <c r="N93" s="93" t="s">
        <v>109</v>
      </c>
    </row>
    <row r="94" spans="1:14" s="20" customFormat="1" ht="17" customHeight="1">
      <c r="A94" s="149"/>
      <c r="B94" s="221"/>
      <c r="C94" s="273" t="s">
        <v>118</v>
      </c>
      <c r="D94" s="274"/>
      <c r="E94" s="275" t="s">
        <v>166</v>
      </c>
      <c r="F94" s="273" t="s">
        <v>118</v>
      </c>
      <c r="G94" s="270"/>
      <c r="H94" s="215"/>
      <c r="I94" s="142"/>
      <c r="N94" s="32" t="s">
        <v>45</v>
      </c>
    </row>
    <row r="95" spans="1:14" s="20" customFormat="1" ht="17" customHeight="1" thickBot="1">
      <c r="A95" s="150">
        <v>2315</v>
      </c>
      <c r="B95" s="221" t="s">
        <v>134</v>
      </c>
      <c r="C95" s="210" t="str">
        <f>"# " &amp; VALUE(RIGHT(B95,4)+1)</f>
        <v># 3679</v>
      </c>
      <c r="D95" s="210" t="str">
        <f>"# " &amp; VALUE(RIGHT(C95,4)+1)</f>
        <v># 3680</v>
      </c>
      <c r="E95" s="276"/>
      <c r="F95" s="277" t="s">
        <v>135</v>
      </c>
      <c r="G95" s="278"/>
      <c r="H95" s="215"/>
      <c r="I95" s="151">
        <v>2315</v>
      </c>
    </row>
    <row r="96" spans="1:14" ht="17" customHeight="1" thickBot="1">
      <c r="A96" s="30">
        <v>30</v>
      </c>
      <c r="B96" s="279"/>
      <c r="C96" s="280"/>
      <c r="D96" s="280"/>
      <c r="E96" s="281" t="s">
        <v>167</v>
      </c>
      <c r="F96" s="280"/>
      <c r="G96" s="790" t="s">
        <v>110</v>
      </c>
      <c r="H96" s="791"/>
      <c r="I96" s="152">
        <v>30</v>
      </c>
    </row>
    <row r="97" spans="1:9" ht="17" customHeight="1">
      <c r="A97" s="37"/>
      <c r="B97" s="221"/>
      <c r="C97" s="201"/>
      <c r="D97" s="201" t="s">
        <v>119</v>
      </c>
      <c r="E97" s="106" t="s">
        <v>17</v>
      </c>
      <c r="F97" s="201"/>
      <c r="G97" s="246"/>
      <c r="H97" s="97" t="s">
        <v>20</v>
      </c>
      <c r="I97" s="42"/>
    </row>
    <row r="98" spans="1:9" ht="17" customHeight="1">
      <c r="A98" s="47"/>
      <c r="B98" s="221"/>
      <c r="C98" s="211"/>
      <c r="D98" s="211"/>
      <c r="E98" s="153" t="str">
        <f>E71</f>
        <v>港女野人奇異記 # 10</v>
      </c>
      <c r="F98" s="211"/>
      <c r="G98" s="248"/>
      <c r="H98" s="57" t="str">
        <f>H36</f>
        <v>新聞掏寶 # 227</v>
      </c>
      <c r="I98" s="42"/>
    </row>
    <row r="99" spans="1:9" ht="17" customHeight="1" thickBot="1">
      <c r="A99" s="47"/>
      <c r="B99" s="221"/>
      <c r="C99" s="211"/>
      <c r="D99" s="211"/>
      <c r="E99" s="93"/>
      <c r="F99" s="200">
        <v>2350</v>
      </c>
      <c r="G99" s="250"/>
      <c r="H99" s="57"/>
      <c r="I99" s="42"/>
    </row>
    <row r="100" spans="1:9" s="20" customFormat="1" ht="17" customHeight="1" thickBot="1">
      <c r="A100" s="11" t="s">
        <v>9</v>
      </c>
      <c r="B100" s="282"/>
      <c r="C100" s="283"/>
      <c r="D100" s="283" t="s">
        <v>120</v>
      </c>
      <c r="E100" s="32"/>
      <c r="F100" s="283"/>
      <c r="G100" s="248"/>
      <c r="H100" s="45"/>
      <c r="I100" s="46" t="s">
        <v>9</v>
      </c>
    </row>
    <row r="101" spans="1:9" ht="17" customHeight="1">
      <c r="A101" s="21"/>
      <c r="B101" s="51" t="s">
        <v>17</v>
      </c>
      <c r="C101" s="138" t="s">
        <v>17</v>
      </c>
      <c r="D101" s="138" t="s">
        <v>17</v>
      </c>
      <c r="E101" s="23" t="s">
        <v>17</v>
      </c>
      <c r="F101" s="154" t="s">
        <v>17</v>
      </c>
      <c r="G101" s="250"/>
      <c r="H101" s="97" t="s">
        <v>20</v>
      </c>
      <c r="I101" s="29"/>
    </row>
    <row r="102" spans="1:9" ht="17" customHeight="1">
      <c r="A102" s="47"/>
      <c r="B102" s="43" t="str">
        <f>$B$27</f>
        <v>新聞掏寶  # 226</v>
      </c>
      <c r="C102" s="93" t="str">
        <f>C61</f>
        <v>溜走的真味 # 2</v>
      </c>
      <c r="D102" s="23" t="str">
        <f>D61</f>
        <v>黃金盛宴 Golden Banquet (9 EPI)</v>
      </c>
      <c r="E102" s="788" t="str">
        <f>E61</f>
        <v xml:space="preserve">關注關注組 Eyes On Concern Groups </v>
      </c>
      <c r="F102" s="789"/>
      <c r="G102" s="254"/>
      <c r="H102" s="57" t="str">
        <f>H71</f>
        <v>星期日檔案 # 38</v>
      </c>
      <c r="I102" s="42"/>
    </row>
    <row r="103" spans="1:9" ht="17" customHeight="1">
      <c r="A103" s="30">
        <v>30</v>
      </c>
      <c r="B103" s="155"/>
      <c r="C103" s="156"/>
      <c r="D103" s="32" t="str">
        <f>D62</f>
        <v># 4</v>
      </c>
      <c r="E103" s="32" t="str">
        <f>E62</f>
        <v># 47</v>
      </c>
      <c r="F103" s="34" t="str">
        <f>F62</f>
        <v># 48</v>
      </c>
      <c r="G103" s="250"/>
      <c r="H103" s="57"/>
      <c r="I103" s="36">
        <v>30</v>
      </c>
    </row>
    <row r="104" spans="1:9" ht="17" customHeight="1">
      <c r="A104" s="47"/>
      <c r="B104" s="38" t="s">
        <v>17</v>
      </c>
      <c r="C104" s="74"/>
      <c r="D104" s="73"/>
      <c r="E104" s="73"/>
      <c r="F104" s="73"/>
      <c r="G104" s="255" t="s">
        <v>151</v>
      </c>
      <c r="H104" s="157" t="s">
        <v>157</v>
      </c>
      <c r="I104" s="158"/>
    </row>
    <row r="105" spans="1:9" s="20" customFormat="1" ht="17" customHeight="1" thickBot="1">
      <c r="A105" s="11" t="s">
        <v>10</v>
      </c>
      <c r="B105" s="56"/>
      <c r="C105" s="159" t="s">
        <v>168</v>
      </c>
      <c r="D105" s="160"/>
      <c r="E105" s="131" t="s">
        <v>132</v>
      </c>
      <c r="F105" s="56"/>
      <c r="G105" s="794" t="s">
        <v>152</v>
      </c>
      <c r="H105" s="35" t="s">
        <v>140</v>
      </c>
      <c r="I105" s="14" t="s">
        <v>10</v>
      </c>
    </row>
    <row r="106" spans="1:9" ht="17" customHeight="1">
      <c r="A106" s="85"/>
      <c r="B106" s="56" t="str">
        <f>B86</f>
        <v># 24</v>
      </c>
      <c r="C106" s="25" t="str">
        <f>C86</f>
        <v># 25</v>
      </c>
      <c r="D106" s="56" t="str">
        <f>D86</f>
        <v># 1</v>
      </c>
      <c r="E106" s="56" t="str">
        <f>E86</f>
        <v># 2</v>
      </c>
      <c r="F106" s="56" t="str">
        <f>F86</f>
        <v># 3</v>
      </c>
      <c r="G106" s="794"/>
      <c r="H106" s="161" t="s">
        <v>23</v>
      </c>
      <c r="I106" s="54"/>
    </row>
    <row r="107" spans="1:9" ht="17" customHeight="1">
      <c r="A107" s="77">
        <v>30</v>
      </c>
      <c r="B107" s="31"/>
      <c r="C107" s="34"/>
      <c r="D107" s="44"/>
      <c r="E107" s="44"/>
      <c r="F107" s="44"/>
      <c r="G107" s="248"/>
      <c r="H107" s="162" t="str">
        <f>H64</f>
        <v>財經透視 # 49</v>
      </c>
      <c r="I107" s="58">
        <v>30</v>
      </c>
    </row>
    <row r="108" spans="1:9" ht="17" customHeight="1">
      <c r="A108" s="79"/>
      <c r="B108" s="38" t="s">
        <v>17</v>
      </c>
      <c r="C108" s="6"/>
      <c r="D108" s="56"/>
      <c r="E108" s="56"/>
      <c r="F108" s="56"/>
      <c r="G108" s="250"/>
      <c r="H108" s="163" t="s">
        <v>23</v>
      </c>
      <c r="I108" s="60"/>
    </row>
    <row r="109" spans="1:9" s="20" customFormat="1" ht="17" customHeight="1" thickBot="1">
      <c r="A109" s="11" t="s">
        <v>11</v>
      </c>
      <c r="B109" s="43"/>
      <c r="C109" s="5"/>
      <c r="D109" s="56" t="str">
        <f>$D$79</f>
        <v>異空感應 Call Of Destiny (25 EPI)</v>
      </c>
      <c r="E109" s="56"/>
      <c r="F109" s="56"/>
      <c r="G109" s="250"/>
      <c r="H109" s="98"/>
      <c r="I109" s="46" t="s">
        <v>11</v>
      </c>
    </row>
    <row r="110" spans="1:9" ht="17" customHeight="1">
      <c r="A110" s="85"/>
      <c r="B110" s="43" t="str">
        <f>$B$80</f>
        <v># 6</v>
      </c>
      <c r="C110" s="56" t="str">
        <f>"# " &amp; VALUE(RIGHT(B110,2)+1)</f>
        <v># 7</v>
      </c>
      <c r="D110" s="56" t="str">
        <f>"# " &amp; VALUE(RIGHT(C110,2)+1)</f>
        <v># 8</v>
      </c>
      <c r="E110" s="56" t="str">
        <f>"# " &amp; VALUE(RIGHT(D110,2)+1)</f>
        <v># 9</v>
      </c>
      <c r="F110" s="56" t="str">
        <f>"# " &amp; VALUE(RIGHT(E110,2)+1)</f>
        <v># 10</v>
      </c>
      <c r="G110" s="248"/>
      <c r="H110" s="98" t="str">
        <f>H79</f>
        <v>大師兄又到聖誕感謝祭</v>
      </c>
      <c r="I110" s="54"/>
    </row>
    <row r="111" spans="1:9" ht="17" customHeight="1">
      <c r="A111" s="69">
        <v>30</v>
      </c>
      <c r="B111" s="61"/>
      <c r="C111" s="44"/>
      <c r="D111" s="44"/>
      <c r="E111" s="44"/>
      <c r="F111" s="44"/>
      <c r="G111" s="284"/>
      <c r="H111" s="78"/>
      <c r="I111" s="58">
        <v>30</v>
      </c>
    </row>
    <row r="112" spans="1:9" ht="17" customHeight="1">
      <c r="A112" s="79"/>
      <c r="B112" s="164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165" t="s">
        <v>157</v>
      </c>
      <c r="H112" s="98"/>
      <c r="I112" s="60"/>
    </row>
    <row r="113" spans="1:9" s="20" customFormat="1" ht="17" customHeight="1" thickBot="1">
      <c r="A113" s="11" t="s">
        <v>12</v>
      </c>
      <c r="B113" s="43" t="str">
        <f>B76</f>
        <v># 2437</v>
      </c>
      <c r="C113" s="56" t="str">
        <f t="shared" ref="C113:D113" si="19">C76</f>
        <v># 2438</v>
      </c>
      <c r="D113" s="44" t="str">
        <f t="shared" si="19"/>
        <v># 2439</v>
      </c>
      <c r="E113" s="56" t="str">
        <f t="shared" ref="E113:F113" si="20">E76</f>
        <v># 2440</v>
      </c>
      <c r="F113" s="56" t="str">
        <f t="shared" si="20"/>
        <v># 2441</v>
      </c>
      <c r="G113" s="32" t="s">
        <v>139</v>
      </c>
      <c r="H113" s="166"/>
      <c r="I113" s="46" t="s">
        <v>12</v>
      </c>
    </row>
    <row r="114" spans="1:9" ht="17" customHeight="1">
      <c r="A114" s="85"/>
      <c r="B114" s="164" t="s">
        <v>17</v>
      </c>
      <c r="C114" s="73"/>
      <c r="D114" s="56" t="s">
        <v>102</v>
      </c>
      <c r="E114" s="39"/>
      <c r="F114" s="39"/>
      <c r="G114" s="139" t="s">
        <v>23</v>
      </c>
      <c r="H114" s="163"/>
      <c r="I114" s="54"/>
    </row>
    <row r="115" spans="1:9" ht="17" customHeight="1">
      <c r="A115" s="77">
        <v>30</v>
      </c>
      <c r="B115" s="31" t="str">
        <f>B74</f>
        <v># 329</v>
      </c>
      <c r="C115" s="44" t="str">
        <f t="shared" ref="C115:F115" si="21">C74</f>
        <v># 330</v>
      </c>
      <c r="D115" s="44" t="str">
        <f t="shared" ref="D115" si="22">D74</f>
        <v># 331</v>
      </c>
      <c r="E115" s="44" t="str">
        <f t="shared" si="21"/>
        <v># 332</v>
      </c>
      <c r="F115" s="44" t="str">
        <f t="shared" si="21"/>
        <v># 333</v>
      </c>
      <c r="G115" s="32" t="str">
        <f>G39</f>
        <v>思家大戰 # 53</v>
      </c>
      <c r="H115" s="45" t="str">
        <f>H74</f>
        <v># 335</v>
      </c>
      <c r="I115" s="58">
        <v>30</v>
      </c>
    </row>
    <row r="116" spans="1:9" ht="17" customHeight="1">
      <c r="A116" s="69"/>
      <c r="B116" s="167" t="s">
        <v>17</v>
      </c>
      <c r="C116" s="73" t="s">
        <v>17</v>
      </c>
      <c r="D116" s="106" t="s">
        <v>17</v>
      </c>
      <c r="E116" s="75" t="s">
        <v>17</v>
      </c>
      <c r="F116" s="75" t="s">
        <v>17</v>
      </c>
      <c r="G116" s="378" t="s">
        <v>200</v>
      </c>
      <c r="H116" s="76" t="s">
        <v>103</v>
      </c>
      <c r="I116" s="71"/>
    </row>
    <row r="117" spans="1:9" s="20" customFormat="1" ht="17" customHeight="1" thickBot="1">
      <c r="A117" s="11" t="s">
        <v>15</v>
      </c>
      <c r="B117" s="84" t="str">
        <f>B71</f>
        <v>玲玲友情報 # 41</v>
      </c>
      <c r="C117" s="56" t="str">
        <f>$C$71</f>
        <v>港女野人奇異記 # 9</v>
      </c>
      <c r="D117" s="32" t="str">
        <f>D71</f>
        <v>玲玲友情報 # 42</v>
      </c>
      <c r="E117" s="32" t="str">
        <f>$E$71</f>
        <v>港女野人奇異記 # 10</v>
      </c>
      <c r="F117" s="33" t="str">
        <f>F71</f>
        <v>最強生命線 # 374</v>
      </c>
      <c r="G117" s="448" t="s">
        <v>288</v>
      </c>
      <c r="H117" s="168" t="str">
        <f>H76</f>
        <v># 2442</v>
      </c>
      <c r="I117" s="46" t="s">
        <v>15</v>
      </c>
    </row>
    <row r="118" spans="1:9" ht="17" customHeight="1">
      <c r="A118" s="85"/>
      <c r="B118" s="38" t="s">
        <v>17</v>
      </c>
      <c r="C118" s="39"/>
      <c r="D118" s="56"/>
      <c r="E118" s="56"/>
      <c r="F118" s="40"/>
      <c r="G118" s="169" t="s">
        <v>102</v>
      </c>
      <c r="H118" s="97" t="s">
        <v>20</v>
      </c>
      <c r="I118" s="54"/>
    </row>
    <row r="119" spans="1:9" ht="17" customHeight="1">
      <c r="A119" s="77">
        <v>30</v>
      </c>
      <c r="B119" s="170"/>
      <c r="C119" s="56"/>
      <c r="D119" s="56" t="str">
        <f>D64</f>
        <v>燕雲台 The Legend of Xiao Chuo (48 EPI)</v>
      </c>
      <c r="E119" s="56"/>
      <c r="F119" s="56"/>
      <c r="G119" s="32" t="s">
        <v>164</v>
      </c>
      <c r="H119" s="171" t="str">
        <f>H87</f>
        <v>無窮之路IV - 一帶一路 #10</v>
      </c>
      <c r="I119" s="58">
        <v>30</v>
      </c>
    </row>
    <row r="120" spans="1:9" ht="17" customHeight="1">
      <c r="A120" s="69"/>
      <c r="B120" s="43" t="str">
        <f>B65</f>
        <v># 31</v>
      </c>
      <c r="C120" s="56" t="str">
        <f>C65</f>
        <v># 32</v>
      </c>
      <c r="D120" s="56" t="str">
        <f>D65</f>
        <v># 33</v>
      </c>
      <c r="E120" s="56" t="str">
        <f>E65</f>
        <v># 34</v>
      </c>
      <c r="F120" s="56" t="str">
        <f>F65</f>
        <v># 35</v>
      </c>
      <c r="G120" s="356" t="s">
        <v>270</v>
      </c>
      <c r="H120" s="97" t="s">
        <v>20</v>
      </c>
      <c r="I120" s="60"/>
    </row>
    <row r="121" spans="1:9" s="20" customFormat="1" ht="17" customHeight="1" thickBot="1">
      <c r="A121" s="11" t="s">
        <v>13</v>
      </c>
      <c r="B121" s="61"/>
      <c r="C121" s="44"/>
      <c r="D121" s="44"/>
      <c r="E121" s="44"/>
      <c r="F121" s="44"/>
      <c r="G121" s="357" t="s">
        <v>271</v>
      </c>
      <c r="H121" s="57" t="str">
        <f>H92</f>
        <v>J Music #65</v>
      </c>
      <c r="I121" s="46" t="s">
        <v>13</v>
      </c>
    </row>
    <row r="122" spans="1:9" ht="17" customHeight="1">
      <c r="A122" s="47"/>
      <c r="B122" s="128" t="s">
        <v>17</v>
      </c>
      <c r="C122" s="52"/>
      <c r="D122" s="6"/>
      <c r="E122" s="6"/>
      <c r="F122" s="6"/>
      <c r="G122" s="139" t="s">
        <v>23</v>
      </c>
      <c r="H122" s="172" t="s">
        <v>20</v>
      </c>
      <c r="I122" s="42"/>
    </row>
    <row r="123" spans="1:9" ht="17" customHeight="1">
      <c r="A123" s="77" t="s">
        <v>2</v>
      </c>
      <c r="B123" s="173"/>
      <c r="C123" s="5"/>
      <c r="D123" s="56" t="str">
        <f>D43</f>
        <v>流行都市  Big City Shop 2024</v>
      </c>
      <c r="E123" s="6"/>
      <c r="F123" s="56"/>
      <c r="G123" s="93" t="str">
        <f>G71</f>
        <v>新聞透視 # 48</v>
      </c>
      <c r="H123" s="105" t="str">
        <f>H41</f>
        <v>我們的主題曲 # 1</v>
      </c>
      <c r="I123" s="58" t="s">
        <v>2</v>
      </c>
    </row>
    <row r="124" spans="1:9" ht="17" customHeight="1">
      <c r="A124" s="69"/>
      <c r="B124" s="43" t="str">
        <f>B44</f>
        <v># 1601</v>
      </c>
      <c r="C124" s="56" t="str">
        <f>C44</f>
        <v># 1602</v>
      </c>
      <c r="D124" s="56" t="str">
        <f>D44</f>
        <v># 1603</v>
      </c>
      <c r="E124" s="56" t="str">
        <f>E44</f>
        <v># 1604</v>
      </c>
      <c r="F124" s="56" t="str">
        <f>F44</f>
        <v># 1605</v>
      </c>
      <c r="G124" s="139" t="s">
        <v>23</v>
      </c>
      <c r="H124" s="57"/>
      <c r="I124" s="71"/>
    </row>
    <row r="125" spans="1:9" ht="17" customHeight="1" thickBot="1">
      <c r="A125" s="174" t="s">
        <v>14</v>
      </c>
      <c r="B125" s="175"/>
      <c r="C125" s="176"/>
      <c r="D125" s="176"/>
      <c r="E125" s="176"/>
      <c r="F125" s="177"/>
      <c r="G125" s="178" t="str">
        <f>G43</f>
        <v>周六聊Teen谷 # 48</v>
      </c>
      <c r="H125" s="179"/>
      <c r="I125" s="180" t="s">
        <v>14</v>
      </c>
    </row>
    <row r="126" spans="1:9" ht="17" customHeight="1" thickTop="1">
      <c r="A126" s="181"/>
      <c r="B126" s="5"/>
      <c r="C126" s="6"/>
      <c r="D126" s="6"/>
      <c r="E126" s="6"/>
      <c r="F126" s="6"/>
      <c r="G126" s="6"/>
      <c r="H126" s="782">
        <f ca="1">TODAY()</f>
        <v>45644</v>
      </c>
      <c r="I126" s="783"/>
    </row>
    <row r="127" spans="1:9" ht="17" customHeight="1"/>
    <row r="128" spans="1:9" ht="17" customHeight="1"/>
    <row r="129" ht="17" customHeight="1"/>
  </sheetData>
  <mergeCells count="21">
    <mergeCell ref="E61:F61"/>
    <mergeCell ref="C1:G1"/>
    <mergeCell ref="H2:I2"/>
    <mergeCell ref="B11:F11"/>
    <mergeCell ref="G11:H11"/>
    <mergeCell ref="D6:E6"/>
    <mergeCell ref="G26:H26"/>
    <mergeCell ref="G27:H27"/>
    <mergeCell ref="C56:D56"/>
    <mergeCell ref="E58:F58"/>
    <mergeCell ref="C48:D48"/>
    <mergeCell ref="E48:F48"/>
    <mergeCell ref="H126:I126"/>
    <mergeCell ref="B68:F68"/>
    <mergeCell ref="G68:H68"/>
    <mergeCell ref="E102:F102"/>
    <mergeCell ref="G96:H96"/>
    <mergeCell ref="B85:C85"/>
    <mergeCell ref="G83:G84"/>
    <mergeCell ref="G105:G106"/>
    <mergeCell ref="H80:H81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72C5-B5AA-4004-9019-47E2E48AE94F}">
  <dimension ref="A1:N129"/>
  <sheetViews>
    <sheetView topLeftCell="C1" zoomScale="70" zoomScaleNormal="70" workbookViewId="0">
      <pane ySplit="4" topLeftCell="A75" activePane="bottomLeft" state="frozen"/>
      <selection pane="bottomLeft" activeCell="G80" sqref="G80"/>
    </sheetView>
  </sheetViews>
  <sheetFormatPr defaultColWidth="9.453125" defaultRowHeight="15.5"/>
  <cols>
    <col min="1" max="1" width="7.6328125" style="182" customWidth="1"/>
    <col min="2" max="8" width="32.6328125" style="4" customWidth="1"/>
    <col min="9" max="9" width="7.6328125" style="183" customWidth="1"/>
    <col min="10" max="16384" width="9.453125" style="4"/>
  </cols>
  <sheetData>
    <row r="1" spans="1:9" ht="36" customHeight="1">
      <c r="A1" s="188"/>
      <c r="B1" s="3"/>
      <c r="C1" s="798" t="s">
        <v>171</v>
      </c>
      <c r="D1" s="798"/>
      <c r="E1" s="798"/>
      <c r="F1" s="798"/>
      <c r="G1" s="798"/>
      <c r="H1" s="3"/>
      <c r="I1" s="3"/>
    </row>
    <row r="2" spans="1:9" ht="17" customHeight="1" thickBot="1">
      <c r="A2" s="189" t="s">
        <v>172</v>
      </c>
      <c r="B2" s="6"/>
      <c r="C2" s="6"/>
      <c r="D2" s="1" t="s">
        <v>18</v>
      </c>
      <c r="E2" s="1"/>
      <c r="F2" s="7"/>
      <c r="G2" s="7"/>
      <c r="H2" s="799" t="s">
        <v>173</v>
      </c>
      <c r="I2" s="799"/>
    </row>
    <row r="3" spans="1:9" ht="17" customHeight="1" thickTop="1">
      <c r="A3" s="8" t="s">
        <v>19</v>
      </c>
      <c r="B3" s="9" t="s">
        <v>76</v>
      </c>
      <c r="C3" s="9" t="s">
        <v>77</v>
      </c>
      <c r="D3" s="9" t="s">
        <v>78</v>
      </c>
      <c r="E3" s="9" t="s">
        <v>174</v>
      </c>
      <c r="F3" s="9" t="s">
        <v>80</v>
      </c>
      <c r="G3" s="9" t="s">
        <v>81</v>
      </c>
      <c r="H3" s="9" t="s">
        <v>82</v>
      </c>
      <c r="I3" s="10" t="s">
        <v>19</v>
      </c>
    </row>
    <row r="4" spans="1:9" ht="17" customHeight="1" thickBot="1">
      <c r="A4" s="11"/>
      <c r="B4" s="12">
        <v>45635</v>
      </c>
      <c r="C4" s="12">
        <f t="shared" ref="C4:H4" si="0">SUM(B4+1)</f>
        <v>45636</v>
      </c>
      <c r="D4" s="13">
        <f t="shared" si="0"/>
        <v>45637</v>
      </c>
      <c r="E4" s="13">
        <f t="shared" si="0"/>
        <v>45638</v>
      </c>
      <c r="F4" s="13">
        <f t="shared" si="0"/>
        <v>45639</v>
      </c>
      <c r="G4" s="13">
        <f t="shared" si="0"/>
        <v>45640</v>
      </c>
      <c r="H4" s="13">
        <f t="shared" si="0"/>
        <v>45641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6" t="s">
        <v>175</v>
      </c>
      <c r="E6" s="292" t="s">
        <v>176</v>
      </c>
      <c r="F6" s="26" t="str">
        <f>E56</f>
        <v>非洲潮什麼 Hipster Tour - Africa (10 EPI)</v>
      </c>
      <c r="G6" s="27" t="str">
        <f>F56</f>
        <v>齊癲大聖福祿壽 The Heavenly Party (5 EPI)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49</v>
      </c>
      <c r="C7" s="32" t="str">
        <f>B27</f>
        <v>新聞掏寶  # 227</v>
      </c>
      <c r="D7" s="33" t="str">
        <f>C57</f>
        <v># 15</v>
      </c>
      <c r="E7" s="32" t="s">
        <v>52</v>
      </c>
      <c r="F7" s="33" t="str">
        <f>E57</f>
        <v># 4</v>
      </c>
      <c r="G7" s="32" t="str">
        <f>F57</f>
        <v># 3</v>
      </c>
      <c r="H7" s="35" t="str">
        <f>D71</f>
        <v>玲玲友情報 # 44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 t="s">
        <v>117</v>
      </c>
      <c r="H8" s="41"/>
      <c r="I8" s="42"/>
    </row>
    <row r="9" spans="1:9" s="20" customFormat="1" ht="17" customHeight="1" thickBot="1">
      <c r="A9" s="11" t="s">
        <v>0</v>
      </c>
      <c r="B9" s="193" t="s">
        <v>177</v>
      </c>
      <c r="C9" s="44" t="str">
        <f t="shared" ref="C9:H9" si="1">"# " &amp; VALUE(RIGHT(B9,4)+1)</f>
        <v># 336</v>
      </c>
      <c r="D9" s="44" t="str">
        <f t="shared" si="1"/>
        <v># 337</v>
      </c>
      <c r="E9" s="44" t="str">
        <f t="shared" si="1"/>
        <v># 338</v>
      </c>
      <c r="F9" s="44" t="str">
        <f t="shared" si="1"/>
        <v># 339</v>
      </c>
      <c r="G9" s="44" t="str">
        <f t="shared" si="1"/>
        <v># 340</v>
      </c>
      <c r="H9" s="45" t="str">
        <f t="shared" si="1"/>
        <v># 341</v>
      </c>
      <c r="I9" s="46" t="s">
        <v>0</v>
      </c>
    </row>
    <row r="10" spans="1:9" ht="17" customHeight="1">
      <c r="A10" s="47"/>
      <c r="B10" s="195"/>
      <c r="C10" s="196"/>
      <c r="D10" s="196"/>
      <c r="E10" s="196"/>
      <c r="F10" s="197"/>
      <c r="G10" s="195"/>
      <c r="H10" s="198"/>
      <c r="I10" s="29"/>
    </row>
    <row r="11" spans="1:9" ht="17" customHeight="1">
      <c r="A11" s="30">
        <v>30</v>
      </c>
      <c r="B11" s="800" t="s">
        <v>178</v>
      </c>
      <c r="C11" s="785"/>
      <c r="D11" s="785"/>
      <c r="E11" s="785"/>
      <c r="F11" s="786"/>
      <c r="G11" s="800" t="s">
        <v>85</v>
      </c>
      <c r="H11" s="801"/>
      <c r="I11" s="36">
        <v>30</v>
      </c>
    </row>
    <row r="12" spans="1:9" ht="17" customHeight="1">
      <c r="A12" s="48"/>
      <c r="B12" s="199"/>
      <c r="C12" s="200"/>
      <c r="D12" s="201"/>
      <c r="E12" s="200"/>
      <c r="F12" s="202"/>
      <c r="G12" s="199"/>
      <c r="H12" s="203"/>
      <c r="I12" s="42"/>
    </row>
    <row r="13" spans="1:9" s="20" customFormat="1" ht="17" customHeight="1" thickBot="1">
      <c r="A13" s="49" t="s">
        <v>1</v>
      </c>
      <c r="B13" s="204"/>
      <c r="C13" s="205"/>
      <c r="D13" s="205"/>
      <c r="E13" s="205"/>
      <c r="F13" s="206"/>
      <c r="G13" s="207"/>
      <c r="H13" s="208"/>
      <c r="I13" s="46" t="s">
        <v>1</v>
      </c>
    </row>
    <row r="14" spans="1:9" ht="17" customHeight="1">
      <c r="A14" s="50"/>
      <c r="B14" s="51">
        <v>800289232</v>
      </c>
      <c r="C14" s="52"/>
      <c r="D14" s="52"/>
      <c r="E14" s="52"/>
      <c r="F14" s="52"/>
      <c r="G14" s="52"/>
      <c r="H14" s="53"/>
      <c r="I14" s="54"/>
    </row>
    <row r="15" spans="1:9" ht="17" customHeight="1">
      <c r="A15" s="55" t="s">
        <v>2</v>
      </c>
      <c r="B15" s="193"/>
      <c r="C15" s="192"/>
      <c r="D15" s="192"/>
      <c r="E15" s="192" t="s">
        <v>179</v>
      </c>
      <c r="F15" s="192"/>
      <c r="G15" s="192"/>
      <c r="H15" s="190"/>
      <c r="I15" s="58" t="s">
        <v>2</v>
      </c>
    </row>
    <row r="16" spans="1:9" ht="17" customHeight="1">
      <c r="A16" s="59"/>
      <c r="B16" s="193" t="s">
        <v>180</v>
      </c>
      <c r="C16" s="192" t="str">
        <f t="shared" ref="C16:H16" si="2">"# " &amp; VALUE(RIGHT(B16,2)+1)</f>
        <v># 15</v>
      </c>
      <c r="D16" s="192" t="str">
        <f t="shared" si="2"/>
        <v># 16</v>
      </c>
      <c r="E16" s="192" t="str">
        <f t="shared" si="2"/>
        <v># 17</v>
      </c>
      <c r="F16" s="192" t="str">
        <f t="shared" si="2"/>
        <v># 18</v>
      </c>
      <c r="G16" s="192" t="str">
        <f t="shared" si="2"/>
        <v># 19</v>
      </c>
      <c r="H16" s="190" t="str">
        <f t="shared" si="2"/>
        <v># 20</v>
      </c>
      <c r="I16" s="60"/>
    </row>
    <row r="17" spans="1:9" s="20" customFormat="1" ht="17" customHeight="1" thickBot="1">
      <c r="A17" s="49" t="s">
        <v>3</v>
      </c>
      <c r="B17" s="61" t="s">
        <v>26</v>
      </c>
      <c r="C17" s="62"/>
      <c r="D17" s="62"/>
      <c r="E17" s="62"/>
      <c r="F17" s="62"/>
      <c r="G17" s="62"/>
      <c r="H17" s="63"/>
      <c r="I17" s="46" t="s">
        <v>16</v>
      </c>
    </row>
    <row r="18" spans="1:9" s="20" customFormat="1" ht="17" customHeight="1">
      <c r="A18" s="64"/>
      <c r="B18" s="38" t="s">
        <v>38</v>
      </c>
      <c r="C18" s="6"/>
      <c r="D18" s="40" t="s">
        <v>181</v>
      </c>
      <c r="E18" s="39"/>
      <c r="F18" s="6"/>
      <c r="G18" s="6"/>
      <c r="H18" s="65"/>
      <c r="I18" s="66"/>
    </row>
    <row r="19" spans="1:9" s="20" customFormat="1" ht="17" customHeight="1">
      <c r="A19" s="49"/>
      <c r="B19" s="31" t="s">
        <v>182</v>
      </c>
      <c r="C19" s="44" t="str">
        <f t="shared" ref="C19:H19" si="3">"# " &amp; VALUE(RIGHT(B19,3)+1)</f>
        <v># 265</v>
      </c>
      <c r="D19" s="44" t="str">
        <f t="shared" si="3"/>
        <v># 266</v>
      </c>
      <c r="E19" s="44" t="str">
        <f t="shared" si="3"/>
        <v># 267</v>
      </c>
      <c r="F19" s="44" t="str">
        <f t="shared" si="3"/>
        <v># 268</v>
      </c>
      <c r="G19" s="44" t="str">
        <f t="shared" si="3"/>
        <v># 269</v>
      </c>
      <c r="H19" s="45" t="str">
        <f t="shared" si="3"/>
        <v># 270</v>
      </c>
      <c r="I19" s="66" t="s">
        <v>44</v>
      </c>
    </row>
    <row r="20" spans="1:9" s="20" customFormat="1" ht="17" customHeight="1">
      <c r="A20" s="49"/>
      <c r="B20" s="38" t="s">
        <v>17</v>
      </c>
      <c r="C20" s="39"/>
      <c r="D20" s="39"/>
      <c r="E20" s="39" t="s">
        <v>88</v>
      </c>
      <c r="F20" s="39"/>
      <c r="G20" s="39"/>
      <c r="H20" s="28" t="s">
        <v>17</v>
      </c>
      <c r="I20" s="66"/>
    </row>
    <row r="21" spans="1:9" ht="17" customHeight="1">
      <c r="A21" s="67" t="s">
        <v>2</v>
      </c>
      <c r="B21" s="31" t="s">
        <v>183</v>
      </c>
      <c r="C21" s="44" t="str">
        <f t="shared" ref="C21:G21" si="4">B76</f>
        <v># 2443</v>
      </c>
      <c r="D21" s="44" t="str">
        <f t="shared" si="4"/>
        <v># 2444</v>
      </c>
      <c r="E21" s="44" t="str">
        <f t="shared" si="4"/>
        <v># 2445</v>
      </c>
      <c r="F21" s="44" t="str">
        <f t="shared" si="4"/>
        <v># 2446</v>
      </c>
      <c r="G21" s="44" t="str">
        <f t="shared" si="4"/>
        <v># 2447</v>
      </c>
      <c r="H21" s="68" t="s">
        <v>184</v>
      </c>
      <c r="I21" s="58" t="s">
        <v>2</v>
      </c>
    </row>
    <row r="22" spans="1:9" ht="17" customHeight="1">
      <c r="A22" s="69"/>
      <c r="B22" s="209" t="s">
        <v>39</v>
      </c>
      <c r="C22" s="210"/>
      <c r="D22" s="210"/>
      <c r="E22" s="210" t="s">
        <v>40</v>
      </c>
      <c r="F22" s="210"/>
      <c r="G22" s="211"/>
      <c r="H22" s="212"/>
      <c r="I22" s="71"/>
    </row>
    <row r="23" spans="1:9" s="20" customFormat="1" ht="17" customHeight="1" thickBot="1">
      <c r="A23" s="11" t="s">
        <v>4</v>
      </c>
      <c r="B23" s="213" t="s">
        <v>185</v>
      </c>
      <c r="C23" s="210" t="str">
        <f t="shared" ref="C23:H23" si="5">"# " &amp; VALUE(RIGHT(B23,4)+1)</f>
        <v># 1182</v>
      </c>
      <c r="D23" s="214" t="str">
        <f t="shared" si="5"/>
        <v># 1183</v>
      </c>
      <c r="E23" s="214" t="str">
        <f t="shared" si="5"/>
        <v># 1184</v>
      </c>
      <c r="F23" s="210" t="str">
        <f t="shared" si="5"/>
        <v># 1185</v>
      </c>
      <c r="G23" s="210" t="str">
        <f t="shared" si="5"/>
        <v># 1186</v>
      </c>
      <c r="H23" s="215" t="str">
        <f t="shared" si="5"/>
        <v># 1187</v>
      </c>
      <c r="I23" s="46" t="s">
        <v>4</v>
      </c>
    </row>
    <row r="24" spans="1:9" ht="17" customHeight="1">
      <c r="A24" s="21"/>
      <c r="B24" s="293" t="s">
        <v>186</v>
      </c>
      <c r="C24" s="75"/>
      <c r="D24" s="39" t="str">
        <f>D90</f>
        <v>一個香港‧十種玩法 過節篇 10 Festive Ways to Enjoy Hong Kong (10 EPI)</v>
      </c>
      <c r="E24" s="39"/>
      <c r="F24" s="74"/>
      <c r="G24" s="75">
        <v>800402770</v>
      </c>
      <c r="H24" s="76"/>
      <c r="I24" s="29"/>
    </row>
    <row r="25" spans="1:9" ht="17" customHeight="1">
      <c r="A25" s="77" t="s">
        <v>2</v>
      </c>
      <c r="B25" s="31" t="s">
        <v>180</v>
      </c>
      <c r="C25" s="33" t="str">
        <f>B91</f>
        <v># 1</v>
      </c>
      <c r="D25" s="44" t="str">
        <f>"# " &amp; VALUE(RIGHT(C25,2)+1)</f>
        <v># 2</v>
      </c>
      <c r="E25" s="44" t="str">
        <f>"# " &amp; VALUE(RIGHT(D25,2)+1)</f>
        <v># 3</v>
      </c>
      <c r="F25" s="34" t="str">
        <f>"# " &amp; VALUE(RIGHT(E25,2)+1)</f>
        <v># 4</v>
      </c>
      <c r="G25" s="186"/>
      <c r="H25" s="78"/>
      <c r="I25" s="58" t="s">
        <v>2</v>
      </c>
    </row>
    <row r="26" spans="1:9" ht="17" customHeight="1">
      <c r="A26" s="79"/>
      <c r="B26" s="80" t="s">
        <v>17</v>
      </c>
      <c r="C26" s="52" t="s">
        <v>17</v>
      </c>
      <c r="D26" s="81" t="s">
        <v>17</v>
      </c>
      <c r="E26" s="81" t="s">
        <v>17</v>
      </c>
      <c r="F26" s="81" t="s">
        <v>17</v>
      </c>
      <c r="G26" s="788" t="s">
        <v>89</v>
      </c>
      <c r="H26" s="803"/>
      <c r="I26" s="71"/>
    </row>
    <row r="27" spans="1:9" ht="17" customHeight="1" thickBot="1">
      <c r="A27" s="82"/>
      <c r="B27" s="83" t="str">
        <f>LEFT($H$36,5) &amp; " # " &amp; VALUE(RIGHT($H$36,3)-1)</f>
        <v>新聞掏寶  # 227</v>
      </c>
      <c r="C27" s="187" t="str">
        <f>B71</f>
        <v>玲玲友情報 # 43</v>
      </c>
      <c r="D27" s="186" t="str">
        <f>C71</f>
        <v>港女野人奇異記 # 11</v>
      </c>
      <c r="E27" s="186" t="str">
        <f>D71</f>
        <v>玲玲友情報 # 44</v>
      </c>
      <c r="F27" s="186" t="str">
        <f>E71</f>
        <v>港女野人奇異記 # 12</v>
      </c>
      <c r="G27" s="804" t="s">
        <v>57</v>
      </c>
      <c r="H27" s="805"/>
      <c r="I27" s="71"/>
    </row>
    <row r="28" spans="1:9" s="20" customFormat="1" ht="17" customHeight="1" thickBot="1">
      <c r="A28" s="11" t="s">
        <v>5</v>
      </c>
      <c r="B28" s="84"/>
      <c r="C28" s="187"/>
      <c r="D28" s="33"/>
      <c r="E28" s="33"/>
      <c r="F28" s="33"/>
      <c r="G28" s="186" t="s">
        <v>187</v>
      </c>
      <c r="H28" s="190" t="s">
        <v>188</v>
      </c>
      <c r="I28" s="66" t="s">
        <v>5</v>
      </c>
    </row>
    <row r="29" spans="1:9" ht="17" customHeight="1">
      <c r="A29" s="85"/>
      <c r="B29" s="80" t="s">
        <v>17</v>
      </c>
      <c r="C29" s="40"/>
      <c r="D29" s="40"/>
      <c r="E29" s="40"/>
      <c r="F29" s="86"/>
      <c r="G29" s="26"/>
      <c r="H29" s="53"/>
      <c r="I29" s="54"/>
    </row>
    <row r="30" spans="1:9" ht="17" customHeight="1">
      <c r="A30" s="77" t="s">
        <v>2</v>
      </c>
      <c r="B30" s="192"/>
      <c r="C30" s="192"/>
      <c r="D30" s="192" t="str">
        <f>D79</f>
        <v>異空感應 Call Of Destiny (25 EPI)</v>
      </c>
      <c r="E30" s="192"/>
      <c r="F30" s="187"/>
      <c r="G30" s="186"/>
      <c r="H30" s="190"/>
      <c r="I30" s="58" t="s">
        <v>2</v>
      </c>
    </row>
    <row r="31" spans="1:9" ht="17" customHeight="1">
      <c r="A31" s="69"/>
      <c r="B31" s="192" t="str">
        <f>"# " &amp; VALUE(RIGHT(B80,2)-1)</f>
        <v># 10</v>
      </c>
      <c r="C31" s="192" t="str">
        <f>"# " &amp; VALUE(RIGHT(C80,2)-1)</f>
        <v># 11</v>
      </c>
      <c r="D31" s="192" t="str">
        <f>"# " &amp; VALUE(RIGHT(D80,2)-1)</f>
        <v># 12</v>
      </c>
      <c r="E31" s="192" t="str">
        <f>"# " &amp; VALUE(RIGHT(E80,2)-1)</f>
        <v># 13</v>
      </c>
      <c r="F31" s="187" t="str">
        <f>E80</f>
        <v># 14</v>
      </c>
      <c r="G31" s="186"/>
      <c r="H31" s="190"/>
      <c r="I31" s="71"/>
    </row>
    <row r="32" spans="1:9" s="20" customFormat="1" ht="17" customHeight="1" thickBot="1">
      <c r="A32" s="11" t="s">
        <v>6</v>
      </c>
      <c r="B32" s="44"/>
      <c r="C32" s="44"/>
      <c r="D32" s="44"/>
      <c r="E32" s="44"/>
      <c r="F32" s="34"/>
      <c r="G32" s="87" t="s">
        <v>26</v>
      </c>
      <c r="H32" s="63"/>
      <c r="I32" s="46" t="s">
        <v>6</v>
      </c>
    </row>
    <row r="33" spans="1:9" ht="17" customHeight="1">
      <c r="A33" s="85"/>
      <c r="B33" s="6"/>
      <c r="C33" s="6"/>
      <c r="D33" s="6"/>
      <c r="E33" s="192" t="str">
        <f>$E$73</f>
        <v>東張西望  Scoop 2024</v>
      </c>
      <c r="F33" s="6"/>
      <c r="G33" s="6"/>
      <c r="H33" s="70"/>
      <c r="I33" s="71"/>
    </row>
    <row r="34" spans="1:9" ht="17" customHeight="1">
      <c r="A34" s="77" t="s">
        <v>2</v>
      </c>
      <c r="B34" s="44" t="str">
        <f t="shared" ref="B34:H34" si="6">B9</f>
        <v># 335</v>
      </c>
      <c r="C34" s="44" t="str">
        <f t="shared" si="6"/>
        <v># 336</v>
      </c>
      <c r="D34" s="44" t="str">
        <f t="shared" si="6"/>
        <v># 337</v>
      </c>
      <c r="E34" s="44" t="str">
        <f t="shared" si="6"/>
        <v># 338</v>
      </c>
      <c r="F34" s="44" t="str">
        <f t="shared" si="6"/>
        <v># 339</v>
      </c>
      <c r="G34" s="192" t="str">
        <f t="shared" si="6"/>
        <v># 340</v>
      </c>
      <c r="H34" s="45" t="str">
        <f t="shared" si="6"/>
        <v># 341</v>
      </c>
      <c r="I34" s="58" t="s">
        <v>2</v>
      </c>
    </row>
    <row r="35" spans="1:9" ht="17" customHeight="1">
      <c r="A35" s="69"/>
      <c r="B35" s="88" t="s">
        <v>17</v>
      </c>
      <c r="C35" s="52" t="s">
        <v>17</v>
      </c>
      <c r="D35" s="23" t="s">
        <v>17</v>
      </c>
      <c r="E35" s="81" t="s">
        <v>17</v>
      </c>
      <c r="F35" s="81" t="s">
        <v>17</v>
      </c>
      <c r="G35" s="443" t="s">
        <v>282</v>
      </c>
      <c r="H35" s="90" t="s">
        <v>30</v>
      </c>
      <c r="I35" s="91"/>
    </row>
    <row r="36" spans="1:9" ht="17" customHeight="1">
      <c r="A36" s="69"/>
      <c r="B36" s="92" t="str">
        <f>E61</f>
        <v xml:space="preserve">關注關注組 Eyes On Concern Groups </v>
      </c>
      <c r="C36" s="192" t="str">
        <f>B61</f>
        <v>粵講粵㜺鬼 Cantoxicating! (Sr. 3) (24 EPI)</v>
      </c>
      <c r="D36" s="93" t="str">
        <f>C61</f>
        <v>溜走的真味 # 3</v>
      </c>
      <c r="E36" s="26" t="str">
        <f>D61</f>
        <v>黃金盛宴 Golden Banquet (9 EPI)</v>
      </c>
      <c r="F36" s="26" t="str">
        <f>E61</f>
        <v xml:space="preserve">關注關注組 Eyes On Concern Groups </v>
      </c>
      <c r="G36" s="378" t="s">
        <v>200</v>
      </c>
      <c r="H36" s="95" t="s">
        <v>190</v>
      </c>
      <c r="I36" s="91"/>
    </row>
    <row r="37" spans="1:9" s="20" customFormat="1" ht="17" customHeight="1" thickBot="1">
      <c r="A37" s="11" t="s">
        <v>7</v>
      </c>
      <c r="B37" s="34" t="str">
        <f>"# " &amp; VALUE(RIGHT(E62,2)-1)</f>
        <v># 48</v>
      </c>
      <c r="C37" s="194" t="str">
        <f>B62</f>
        <v># 5</v>
      </c>
      <c r="D37" s="32"/>
      <c r="E37" s="33" t="str">
        <f>D62</f>
        <v># 5</v>
      </c>
      <c r="F37" s="33" t="str">
        <f>E62</f>
        <v># 49</v>
      </c>
      <c r="G37" s="448" t="s">
        <v>289</v>
      </c>
      <c r="H37" s="45" t="s">
        <v>31</v>
      </c>
      <c r="I37" s="14" t="s">
        <v>7</v>
      </c>
    </row>
    <row r="38" spans="1:9" s="20" customFormat="1" ht="17" customHeight="1" thickBot="1">
      <c r="A38" s="15"/>
      <c r="B38" s="324" t="s">
        <v>17</v>
      </c>
      <c r="C38" s="322"/>
      <c r="D38" s="325" t="s">
        <v>250</v>
      </c>
      <c r="E38" s="326"/>
      <c r="F38" s="323">
        <v>1305</v>
      </c>
      <c r="G38" s="96" t="s">
        <v>48</v>
      </c>
      <c r="H38" s="97" t="s">
        <v>148</v>
      </c>
      <c r="I38" s="19"/>
    </row>
    <row r="39" spans="1:9" ht="17" customHeight="1">
      <c r="A39" s="85"/>
      <c r="B39" s="324" t="s">
        <v>17</v>
      </c>
      <c r="C39" s="322"/>
      <c r="D39" s="322"/>
      <c r="E39" s="322" t="s">
        <v>251</v>
      </c>
      <c r="F39" s="327"/>
      <c r="G39" s="94" t="s">
        <v>191</v>
      </c>
      <c r="H39" s="98"/>
      <c r="I39" s="99"/>
    </row>
    <row r="40" spans="1:9" ht="17" customHeight="1">
      <c r="A40" s="69"/>
      <c r="B40" s="326" t="s">
        <v>272</v>
      </c>
      <c r="C40" s="326" t="s">
        <v>273</v>
      </c>
      <c r="D40" s="326" t="s">
        <v>274</v>
      </c>
      <c r="E40" s="326" t="s">
        <v>275</v>
      </c>
      <c r="F40" s="328" t="s">
        <v>276</v>
      </c>
      <c r="G40" s="187" t="s">
        <v>47</v>
      </c>
      <c r="I40" s="91"/>
    </row>
    <row r="41" spans="1:9" ht="17" customHeight="1">
      <c r="A41" s="55" t="s">
        <v>2</v>
      </c>
      <c r="B41" s="329"/>
      <c r="C41" s="329"/>
      <c r="D41" s="329"/>
      <c r="E41" s="329"/>
      <c r="F41" s="330">
        <v>1320</v>
      </c>
      <c r="G41" s="100"/>
      <c r="H41" s="101" t="s">
        <v>193</v>
      </c>
      <c r="I41" s="102" t="s">
        <v>2</v>
      </c>
    </row>
    <row r="42" spans="1:9" ht="17" customHeight="1">
      <c r="A42" s="79"/>
      <c r="B42" s="333" t="s">
        <v>257</v>
      </c>
      <c r="C42" s="331"/>
      <c r="D42" s="334"/>
      <c r="E42" s="335"/>
      <c r="F42" s="335"/>
      <c r="G42" s="216" t="s">
        <v>29</v>
      </c>
      <c r="H42" s="103" t="s">
        <v>147</v>
      </c>
      <c r="I42" s="91"/>
    </row>
    <row r="43" spans="1:9" ht="17" customHeight="1" thickBot="1">
      <c r="A43" s="69"/>
      <c r="B43" s="332"/>
      <c r="C43" s="326"/>
      <c r="D43" s="326" t="s">
        <v>194</v>
      </c>
      <c r="E43" s="326"/>
      <c r="F43" s="328"/>
      <c r="G43" s="217" t="s">
        <v>195</v>
      </c>
      <c r="H43" s="103"/>
      <c r="I43" s="91"/>
    </row>
    <row r="44" spans="1:9" s="20" customFormat="1" ht="17" customHeight="1" thickBot="1">
      <c r="A44" s="104" t="s">
        <v>8</v>
      </c>
      <c r="B44" s="332" t="s">
        <v>277</v>
      </c>
      <c r="C44" s="326" t="s">
        <v>278</v>
      </c>
      <c r="D44" s="326" t="s">
        <v>279</v>
      </c>
      <c r="E44" s="326" t="s">
        <v>280</v>
      </c>
      <c r="F44" s="326" t="s">
        <v>281</v>
      </c>
      <c r="G44" s="218" t="s">
        <v>21</v>
      </c>
      <c r="H44" s="105"/>
      <c r="I44" s="14" t="s">
        <v>8</v>
      </c>
    </row>
    <row r="45" spans="1:9" ht="17" customHeight="1">
      <c r="A45" s="294"/>
      <c r="B45" s="332"/>
      <c r="C45" s="326"/>
      <c r="D45" s="326"/>
      <c r="E45" s="326"/>
      <c r="F45" s="326"/>
      <c r="G45" s="106" t="s">
        <v>17</v>
      </c>
      <c r="H45" s="73" t="s">
        <v>17</v>
      </c>
      <c r="I45" s="107"/>
    </row>
    <row r="46" spans="1:9" ht="17" customHeight="1">
      <c r="A46" s="295" t="s">
        <v>2</v>
      </c>
      <c r="B46" s="338"/>
      <c r="C46" s="338"/>
      <c r="D46" s="334"/>
      <c r="E46" s="334"/>
      <c r="F46" s="339">
        <v>1430</v>
      </c>
      <c r="G46" s="32" t="str">
        <f>C71</f>
        <v>港女野人奇異記 # 11</v>
      </c>
      <c r="H46" s="192" t="str">
        <f>$E$71</f>
        <v>港女野人奇異記 # 12</v>
      </c>
      <c r="I46" s="108" t="s">
        <v>2</v>
      </c>
    </row>
    <row r="47" spans="1:9" ht="17" customHeight="1">
      <c r="A47" s="296"/>
      <c r="B47" s="244" t="s">
        <v>17</v>
      </c>
      <c r="C47" s="249"/>
      <c r="D47" s="244"/>
      <c r="E47" s="244"/>
      <c r="F47" s="307"/>
      <c r="G47" s="106" t="s">
        <v>17</v>
      </c>
      <c r="H47" s="28" t="s">
        <v>17</v>
      </c>
      <c r="I47" s="109"/>
    </row>
    <row r="48" spans="1:9" ht="17" customHeight="1">
      <c r="A48" s="296"/>
      <c r="B48" s="210"/>
      <c r="C48" s="211"/>
      <c r="D48" s="810" t="s">
        <v>196</v>
      </c>
      <c r="E48" s="810"/>
      <c r="F48" s="220"/>
      <c r="G48" s="297"/>
      <c r="H48" s="105" t="str">
        <f>G87</f>
        <v>醫度講 #9</v>
      </c>
      <c r="I48" s="109"/>
    </row>
    <row r="49" spans="1:9" s="20" customFormat="1" ht="17" customHeight="1" thickBot="1">
      <c r="A49" s="298">
        <v>1500</v>
      </c>
      <c r="B49" s="210" t="str">
        <f>"# " &amp; VALUE(RIGHT(B86,2)-1)</f>
        <v># 3</v>
      </c>
      <c r="C49" s="210" t="str">
        <f>"# " &amp; VALUE(RIGHT(C86,2)-1)</f>
        <v># 4</v>
      </c>
      <c r="D49" s="210" t="str">
        <f>C86</f>
        <v># 5</v>
      </c>
      <c r="E49" s="210" t="str">
        <f>D86</f>
        <v># 6</v>
      </c>
      <c r="F49" s="222" t="str">
        <f>E86</f>
        <v># 7</v>
      </c>
      <c r="G49" s="93"/>
      <c r="H49" s="299"/>
      <c r="I49" s="112">
        <v>1500</v>
      </c>
    </row>
    <row r="50" spans="1:9" ht="17" customHeight="1">
      <c r="A50" s="300"/>
      <c r="B50" s="210"/>
      <c r="C50" s="220"/>
      <c r="D50" s="220"/>
      <c r="E50" s="220"/>
      <c r="F50" s="223"/>
      <c r="G50" s="130"/>
      <c r="H50" s="660" t="s">
        <v>340</v>
      </c>
      <c r="I50" s="115"/>
    </row>
    <row r="51" spans="1:9" ht="17" customHeight="1">
      <c r="A51" s="301">
        <v>30</v>
      </c>
      <c r="B51" s="308"/>
      <c r="C51" s="214"/>
      <c r="D51" s="214"/>
      <c r="E51" s="214"/>
      <c r="F51" s="309">
        <v>1530</v>
      </c>
      <c r="G51" s="302" t="s">
        <v>158</v>
      </c>
      <c r="H51" s="651"/>
      <c r="I51" s="108" t="s">
        <v>2</v>
      </c>
    </row>
    <row r="52" spans="1:9" ht="17" customHeight="1">
      <c r="A52" s="296"/>
      <c r="B52" s="289" t="s">
        <v>17</v>
      </c>
      <c r="C52" s="244"/>
      <c r="D52" s="219" t="str">
        <f>D24</f>
        <v>一個香港‧十種玩法 過節篇 10 Festive Ways to Enjoy Hong Kong (10 EPI)</v>
      </c>
      <c r="E52" s="219"/>
      <c r="F52" s="310"/>
      <c r="G52" s="130"/>
      <c r="H52" s="665" t="s">
        <v>284</v>
      </c>
      <c r="I52" s="116"/>
    </row>
    <row r="53" spans="1:9" ht="17" customHeight="1">
      <c r="A53" s="296"/>
      <c r="B53" s="311" t="s">
        <v>186</v>
      </c>
      <c r="C53" s="259" t="str">
        <f>C25</f>
        <v># 1</v>
      </c>
      <c r="D53" s="210" t="str">
        <f>"# " &amp; VALUE(RIGHT(C53,2)+1)</f>
        <v># 2</v>
      </c>
      <c r="E53" s="210" t="str">
        <f>"# " &amp; VALUE(RIGHT(D53,2)+1)</f>
        <v># 3</v>
      </c>
      <c r="F53" s="222" t="str">
        <f>"# " &amp; VALUE(RIGHT(E53,2)+1)</f>
        <v># 4</v>
      </c>
      <c r="G53" s="145"/>
      <c r="H53" s="666" t="s">
        <v>342</v>
      </c>
      <c r="I53" s="116"/>
    </row>
    <row r="54" spans="1:9" s="20" customFormat="1" ht="17" customHeight="1" thickBot="1">
      <c r="A54" s="298">
        <v>1600</v>
      </c>
      <c r="B54" s="214" t="s">
        <v>180</v>
      </c>
      <c r="C54" s="265"/>
      <c r="D54" s="214"/>
      <c r="E54" s="214"/>
      <c r="F54" s="290"/>
      <c r="G54" s="156"/>
      <c r="H54" s="667"/>
      <c r="I54" s="119">
        <v>1600</v>
      </c>
    </row>
    <row r="55" spans="1:9" ht="17" customHeight="1">
      <c r="A55" s="21"/>
      <c r="B55" s="120" t="s">
        <v>65</v>
      </c>
      <c r="C55" s="75" t="s">
        <v>54</v>
      </c>
      <c r="D55" s="106">
        <v>800421241</v>
      </c>
      <c r="E55" s="75" t="s">
        <v>66</v>
      </c>
      <c r="F55" s="106" t="s">
        <v>67</v>
      </c>
      <c r="G55" s="89" t="s">
        <v>20</v>
      </c>
      <c r="H55" s="441" t="s">
        <v>270</v>
      </c>
      <c r="I55" s="122"/>
    </row>
    <row r="56" spans="1:9" ht="17" customHeight="1">
      <c r="A56" s="47"/>
      <c r="B56" s="123" t="s">
        <v>197</v>
      </c>
      <c r="C56" s="303" t="s">
        <v>198</v>
      </c>
      <c r="D56" s="292" t="s">
        <v>176</v>
      </c>
      <c r="E56" s="26" t="s">
        <v>199</v>
      </c>
      <c r="F56" s="27" t="s">
        <v>200</v>
      </c>
      <c r="G56" s="304" t="s">
        <v>201</v>
      </c>
      <c r="H56" s="457" t="s">
        <v>189</v>
      </c>
      <c r="I56" s="109"/>
    </row>
    <row r="57" spans="1:9" ht="16.75" customHeight="1">
      <c r="A57" s="30">
        <v>30</v>
      </c>
      <c r="B57" s="31" t="s">
        <v>69</v>
      </c>
      <c r="C57" s="33" t="s">
        <v>202</v>
      </c>
      <c r="D57" s="32" t="s">
        <v>52</v>
      </c>
      <c r="E57" s="186" t="s">
        <v>121</v>
      </c>
      <c r="F57" s="93" t="s">
        <v>69</v>
      </c>
      <c r="G57" s="32"/>
      <c r="H57" s="440"/>
      <c r="I57" s="125">
        <v>30</v>
      </c>
    </row>
    <row r="58" spans="1:9" ht="17" customHeight="1">
      <c r="A58" s="47"/>
      <c r="B58" s="380" t="s">
        <v>282</v>
      </c>
      <c r="C58" s="211" t="s">
        <v>203</v>
      </c>
      <c r="D58" s="211"/>
      <c r="E58" s="811" t="s">
        <v>204</v>
      </c>
      <c r="F58" s="812"/>
      <c r="G58" s="89" t="s">
        <v>20</v>
      </c>
      <c r="H58" s="345" t="s">
        <v>270</v>
      </c>
      <c r="I58" s="109"/>
    </row>
    <row r="59" spans="1:9" s="20" customFormat="1" ht="17" customHeight="1" thickBot="1">
      <c r="A59" s="111">
        <v>1700</v>
      </c>
      <c r="B59" s="456" t="s">
        <v>201</v>
      </c>
      <c r="C59" s="291" t="s">
        <v>205</v>
      </c>
      <c r="D59" s="214" t="str">
        <f>"# " &amp; VALUE(RIGHT(C59,2)+1)</f>
        <v># 6</v>
      </c>
      <c r="E59" s="265" t="s">
        <v>139</v>
      </c>
      <c r="F59" s="290" t="s">
        <v>140</v>
      </c>
      <c r="G59" s="32" t="s">
        <v>156</v>
      </c>
      <c r="H59" s="344" t="s">
        <v>190</v>
      </c>
      <c r="I59" s="119">
        <v>1700</v>
      </c>
    </row>
    <row r="60" spans="1:9" ht="17" customHeight="1">
      <c r="A60" s="21"/>
      <c r="B60" s="128" t="s">
        <v>60</v>
      </c>
      <c r="C60" s="27" t="s">
        <v>71</v>
      </c>
      <c r="D60" s="23" t="s">
        <v>62</v>
      </c>
      <c r="E60" s="288" t="s">
        <v>32</v>
      </c>
      <c r="F60" s="289"/>
      <c r="G60" s="191" t="s">
        <v>20</v>
      </c>
      <c r="H60" s="343" t="s">
        <v>282</v>
      </c>
      <c r="I60" s="122"/>
    </row>
    <row r="61" spans="1:9" ht="17" customHeight="1">
      <c r="A61" s="47"/>
      <c r="B61" s="22" t="s">
        <v>206</v>
      </c>
      <c r="C61" s="94" t="s">
        <v>207</v>
      </c>
      <c r="D61" s="27" t="s">
        <v>208</v>
      </c>
      <c r="E61" s="796" t="s">
        <v>209</v>
      </c>
      <c r="F61" s="797"/>
      <c r="G61" s="186" t="str">
        <f>G39</f>
        <v>思家大戰 # 54</v>
      </c>
      <c r="H61" s="342" t="s">
        <v>283</v>
      </c>
      <c r="I61" s="109"/>
    </row>
    <row r="62" spans="1:9" ht="17" customHeight="1">
      <c r="A62" s="30">
        <v>30</v>
      </c>
      <c r="B62" s="31" t="s">
        <v>205</v>
      </c>
      <c r="C62" s="32" t="s">
        <v>70</v>
      </c>
      <c r="D62" s="32" t="s">
        <v>205</v>
      </c>
      <c r="E62" s="265" t="s">
        <v>210</v>
      </c>
      <c r="F62" s="290" t="str">
        <f>"# " &amp; VALUE(RIGHT(E62,2)+1)</f>
        <v># 50</v>
      </c>
      <c r="G62" s="129"/>
      <c r="H62" s="349"/>
      <c r="I62" s="125">
        <v>30</v>
      </c>
    </row>
    <row r="63" spans="1:9" ht="17" customHeight="1">
      <c r="A63" s="37"/>
      <c r="B63" s="38" t="s">
        <v>53</v>
      </c>
      <c r="C63" s="75"/>
      <c r="D63" s="73"/>
      <c r="E63" s="73"/>
      <c r="F63" s="73"/>
      <c r="G63" s="89" t="s">
        <v>20</v>
      </c>
      <c r="H63" s="73" t="s">
        <v>33</v>
      </c>
      <c r="I63" s="109"/>
    </row>
    <row r="64" spans="1:9" ht="17" customHeight="1">
      <c r="A64" s="47"/>
      <c r="B64" s="22"/>
      <c r="C64" s="52"/>
      <c r="D64" s="192" t="s">
        <v>211</v>
      </c>
      <c r="E64" s="192"/>
      <c r="F64" s="52"/>
      <c r="G64" s="130" t="str">
        <f>G43</f>
        <v>周六聊Teen谷 # 49</v>
      </c>
      <c r="H64" s="131" t="s">
        <v>212</v>
      </c>
      <c r="I64" s="109"/>
    </row>
    <row r="65" spans="1:9" s="20" customFormat="1" ht="17" customHeight="1" thickBot="1">
      <c r="A65" s="111">
        <v>1800</v>
      </c>
      <c r="B65" s="193" t="s">
        <v>213</v>
      </c>
      <c r="C65" s="192" t="str">
        <f>"# " &amp; VALUE(RIGHT(B65,2)+1)</f>
        <v># 37</v>
      </c>
      <c r="D65" s="192" t="str">
        <f>"# " &amp; VALUE(RIGHT(C65,2)+1)</f>
        <v># 38</v>
      </c>
      <c r="E65" s="192" t="str">
        <f>"# " &amp; VALUE(RIGHT(D65,2)+1)</f>
        <v># 39</v>
      </c>
      <c r="F65" s="192" t="str">
        <f>"# " &amp; VALUE(RIGHT(E65,2)+1)</f>
        <v># 40</v>
      </c>
      <c r="G65" s="32"/>
      <c r="H65" s="192" t="s">
        <v>25</v>
      </c>
      <c r="I65" s="119">
        <v>1800</v>
      </c>
    </row>
    <row r="66" spans="1:9" ht="17" customHeight="1">
      <c r="A66" s="47"/>
      <c r="B66" s="193"/>
      <c r="C66" s="192"/>
      <c r="D66" s="192"/>
      <c r="E66" s="192"/>
      <c r="F66" s="192"/>
      <c r="G66" s="75" t="s">
        <v>214</v>
      </c>
      <c r="H66" s="132"/>
      <c r="I66" s="42"/>
    </row>
    <row r="67" spans="1:9" ht="17" customHeight="1" thickBot="1">
      <c r="A67" s="30">
        <v>30</v>
      </c>
      <c r="B67" s="133"/>
      <c r="C67" s="134"/>
      <c r="D67" s="134"/>
      <c r="E67" s="134"/>
      <c r="F67" s="134"/>
      <c r="G67" s="135" t="s">
        <v>215</v>
      </c>
      <c r="H67" s="136" t="s">
        <v>216</v>
      </c>
      <c r="I67" s="36">
        <v>30</v>
      </c>
    </row>
    <row r="68" spans="1:9" ht="17" customHeight="1">
      <c r="A68" s="47"/>
      <c r="B68" s="784" t="s">
        <v>217</v>
      </c>
      <c r="C68" s="785"/>
      <c r="D68" s="785"/>
      <c r="E68" s="785"/>
      <c r="F68" s="786"/>
      <c r="G68" s="784" t="s">
        <v>218</v>
      </c>
      <c r="H68" s="787"/>
      <c r="I68" s="42"/>
    </row>
    <row r="69" spans="1:9" s="20" customFormat="1" ht="12.65" customHeight="1" thickBot="1">
      <c r="A69" s="111">
        <v>1900</v>
      </c>
      <c r="B69" s="224"/>
      <c r="C69" s="225"/>
      <c r="D69" s="225"/>
      <c r="E69" s="225"/>
      <c r="F69" s="206">
        <v>1905</v>
      </c>
      <c r="G69" s="224"/>
      <c r="H69" s="226"/>
      <c r="I69" s="137">
        <v>1900</v>
      </c>
    </row>
    <row r="70" spans="1:9" s="20" customFormat="1" ht="17" customHeight="1">
      <c r="A70" s="113"/>
      <c r="B70" s="227" t="s">
        <v>36</v>
      </c>
      <c r="C70" s="228" t="s">
        <v>59</v>
      </c>
      <c r="D70" s="229" t="s">
        <v>36</v>
      </c>
      <c r="E70" s="228" t="s">
        <v>59</v>
      </c>
      <c r="F70" s="230" t="s">
        <v>27</v>
      </c>
      <c r="G70" s="229" t="s">
        <v>34</v>
      </c>
      <c r="H70" s="231" t="s">
        <v>50</v>
      </c>
      <c r="I70" s="140"/>
    </row>
    <row r="71" spans="1:9" s="20" customFormat="1" ht="17" customHeight="1">
      <c r="A71" s="141"/>
      <c r="B71" s="232" t="s">
        <v>219</v>
      </c>
      <c r="C71" s="233" t="s">
        <v>220</v>
      </c>
      <c r="D71" s="217" t="s">
        <v>221</v>
      </c>
      <c r="E71" s="233" t="s">
        <v>222</v>
      </c>
      <c r="F71" s="234" t="s">
        <v>223</v>
      </c>
      <c r="G71" s="217" t="s">
        <v>224</v>
      </c>
      <c r="H71" s="235" t="s">
        <v>225</v>
      </c>
      <c r="I71" s="142"/>
    </row>
    <row r="72" spans="1:9" s="20" customFormat="1" ht="17" customHeight="1">
      <c r="A72" s="47">
        <v>30</v>
      </c>
      <c r="B72" s="236" t="s">
        <v>35</v>
      </c>
      <c r="C72" s="237" t="s">
        <v>58</v>
      </c>
      <c r="D72" s="218" t="s">
        <v>35</v>
      </c>
      <c r="E72" s="237" t="s">
        <v>58</v>
      </c>
      <c r="F72" s="238" t="s">
        <v>226</v>
      </c>
      <c r="G72" s="239" t="s">
        <v>24</v>
      </c>
      <c r="H72" s="240" t="s">
        <v>227</v>
      </c>
      <c r="I72" s="42">
        <v>30</v>
      </c>
    </row>
    <row r="73" spans="1:9" ht="17" customHeight="1">
      <c r="A73" s="143"/>
      <c r="B73" s="241" t="s">
        <v>28</v>
      </c>
      <c r="C73" s="211"/>
      <c r="D73" s="211"/>
      <c r="E73" s="210" t="s">
        <v>228</v>
      </c>
      <c r="F73" s="211"/>
      <c r="G73" s="211"/>
      <c r="H73" s="212"/>
      <c r="I73" s="144"/>
    </row>
    <row r="74" spans="1:9" s="20" customFormat="1" ht="17" customHeight="1" thickBot="1">
      <c r="A74" s="141">
        <v>2000</v>
      </c>
      <c r="B74" s="221" t="s">
        <v>229</v>
      </c>
      <c r="C74" s="210" t="str">
        <f t="shared" ref="C74:H74" si="7">"# " &amp; VALUE(RIGHT(B74,4)+1)</f>
        <v># 337</v>
      </c>
      <c r="D74" s="214" t="str">
        <f t="shared" si="7"/>
        <v># 338</v>
      </c>
      <c r="E74" s="214" t="str">
        <f t="shared" si="7"/>
        <v># 339</v>
      </c>
      <c r="F74" s="214" t="str">
        <f t="shared" si="7"/>
        <v># 340</v>
      </c>
      <c r="G74" s="214" t="str">
        <f t="shared" si="7"/>
        <v># 341</v>
      </c>
      <c r="H74" s="242" t="str">
        <f t="shared" si="7"/>
        <v># 342</v>
      </c>
      <c r="I74" s="137">
        <v>2000</v>
      </c>
    </row>
    <row r="75" spans="1:9" s="20" customFormat="1" ht="17" customHeight="1">
      <c r="A75" s="113"/>
      <c r="B75" s="241" t="s">
        <v>41</v>
      </c>
      <c r="C75" s="243" t="s">
        <v>22</v>
      </c>
      <c r="D75" s="244"/>
      <c r="E75" s="244" t="s">
        <v>230</v>
      </c>
      <c r="F75" s="245"/>
      <c r="G75" s="650" t="s">
        <v>456</v>
      </c>
      <c r="H75" s="247" t="s">
        <v>230</v>
      </c>
      <c r="I75" s="140"/>
    </row>
    <row r="76" spans="1:9" ht="17" customHeight="1">
      <c r="A76" s="47">
        <v>30</v>
      </c>
      <c r="B76" s="221" t="s">
        <v>231</v>
      </c>
      <c r="C76" s="210" t="str">
        <f>"# " &amp; VALUE(RIGHT(B76,4)+1)</f>
        <v># 2444</v>
      </c>
      <c r="D76" s="210" t="str">
        <f>"# " &amp; VALUE(RIGHT(C76,4)+1)</f>
        <v># 2445</v>
      </c>
      <c r="E76" s="210" t="str">
        <f>"# " &amp; VALUE(RIGHT(D76,4)+1)</f>
        <v># 2446</v>
      </c>
      <c r="F76" s="210" t="str">
        <f>"# " &amp; VALUE(RIGHT(E76,4)+1)</f>
        <v># 2447</v>
      </c>
      <c r="G76" s="651"/>
      <c r="H76" s="242" t="str">
        <f>"# " &amp; VALUE(RIGHT(F76,4)+1)</f>
        <v># 2448</v>
      </c>
      <c r="I76" s="36">
        <v>30</v>
      </c>
    </row>
    <row r="77" spans="1:9" ht="17" customHeight="1">
      <c r="A77" s="37"/>
      <c r="B77" s="241" t="s">
        <v>74</v>
      </c>
      <c r="C77" s="244"/>
      <c r="D77" s="245" t="s">
        <v>22</v>
      </c>
      <c r="E77" s="249"/>
      <c r="F77" s="249"/>
      <c r="G77" s="652"/>
      <c r="H77" s="312" t="s">
        <v>232</v>
      </c>
      <c r="I77" s="146"/>
    </row>
    <row r="78" spans="1:9" ht="17" customHeight="1" thickBot="1">
      <c r="A78" s="47"/>
      <c r="B78" s="209"/>
      <c r="C78" s="219"/>
      <c r="D78" s="210"/>
      <c r="E78" s="210"/>
      <c r="F78" s="210"/>
      <c r="G78" s="652"/>
      <c r="H78" s="313"/>
      <c r="I78" s="42"/>
    </row>
    <row r="79" spans="1:9" s="20" customFormat="1" ht="17" customHeight="1" thickBot="1">
      <c r="A79" s="147">
        <v>2100</v>
      </c>
      <c r="B79" s="221"/>
      <c r="C79" s="200"/>
      <c r="D79" s="210" t="s">
        <v>233</v>
      </c>
      <c r="E79" s="210"/>
      <c r="F79" s="210"/>
      <c r="G79" s="653" t="s">
        <v>457</v>
      </c>
      <c r="H79" s="314"/>
      <c r="I79" s="137">
        <v>2100</v>
      </c>
    </row>
    <row r="80" spans="1:9" s="20" customFormat="1" ht="17" customHeight="1">
      <c r="A80" s="113"/>
      <c r="B80" s="221" t="s">
        <v>234</v>
      </c>
      <c r="C80" s="210" t="str">
        <f>"# " &amp; VALUE(RIGHT(B80,2)+1)</f>
        <v># 12</v>
      </c>
      <c r="D80" s="210" t="str">
        <f>"# " &amp; VALUE(RIGHT(C80,2)+1)</f>
        <v># 13</v>
      </c>
      <c r="E80" s="210" t="str">
        <f>"# " &amp; VALUE(RIGHT(D80,2)+1)</f>
        <v># 14</v>
      </c>
      <c r="F80" s="210" t="str">
        <f>"# " &amp; VALUE(RIGHT(E80,2)+1)</f>
        <v># 15</v>
      </c>
      <c r="G80" s="654" t="s">
        <v>463</v>
      </c>
      <c r="H80" s="315" t="s">
        <v>235</v>
      </c>
      <c r="I80" s="140"/>
    </row>
    <row r="81" spans="1:14" s="20" customFormat="1" ht="17" customHeight="1">
      <c r="A81" s="141"/>
      <c r="B81" s="221"/>
      <c r="C81" s="210"/>
      <c r="D81" s="210"/>
      <c r="E81" s="210"/>
      <c r="F81" s="210"/>
      <c r="G81" s="652"/>
      <c r="H81" s="316" t="s">
        <v>236</v>
      </c>
      <c r="I81" s="142"/>
    </row>
    <row r="82" spans="1:14" ht="17" customHeight="1">
      <c r="A82" s="30">
        <v>30</v>
      </c>
      <c r="B82" s="213"/>
      <c r="C82" s="214"/>
      <c r="D82" s="210"/>
      <c r="E82" s="214"/>
      <c r="F82" s="214"/>
      <c r="G82" s="655"/>
      <c r="H82" s="256"/>
      <c r="I82" s="36">
        <v>30</v>
      </c>
    </row>
    <row r="83" spans="1:14" ht="17" customHeight="1">
      <c r="A83" s="47"/>
      <c r="B83" s="241" t="s">
        <v>237</v>
      </c>
      <c r="C83" s="244"/>
      <c r="D83" s="244"/>
      <c r="E83" s="249"/>
      <c r="F83" s="258"/>
      <c r="G83" s="656"/>
      <c r="H83" s="212"/>
      <c r="I83" s="42"/>
    </row>
    <row r="84" spans="1:14" ht="17" customHeight="1">
      <c r="A84" s="47"/>
      <c r="B84" s="209"/>
      <c r="C84" s="219"/>
      <c r="D84" s="210"/>
      <c r="E84" s="210"/>
      <c r="F84" s="222"/>
      <c r="G84" s="657"/>
      <c r="H84" s="260"/>
      <c r="I84" s="42"/>
    </row>
    <row r="85" spans="1:14" s="20" customFormat="1" ht="17" customHeight="1" thickBot="1">
      <c r="A85" s="111">
        <v>2200</v>
      </c>
      <c r="B85" s="269"/>
      <c r="C85" s="211"/>
      <c r="D85" s="261" t="s">
        <v>196</v>
      </c>
      <c r="E85" s="274"/>
      <c r="F85" s="222"/>
      <c r="G85" s="658"/>
      <c r="H85" s="262"/>
      <c r="I85" s="137">
        <v>2200</v>
      </c>
    </row>
    <row r="86" spans="1:14" s="20" customFormat="1" ht="17" customHeight="1">
      <c r="A86" s="141"/>
      <c r="B86" s="221" t="s">
        <v>121</v>
      </c>
      <c r="C86" s="210" t="str">
        <f>"# " &amp; VALUE(RIGHT(B86,2)+1)</f>
        <v># 5</v>
      </c>
      <c r="D86" s="210" t="str">
        <f>"# " &amp; VALUE(RIGHT(C86,2)+1)</f>
        <v># 6</v>
      </c>
      <c r="E86" s="210" t="str">
        <f>"# " &amp; VALUE(RIGHT(D86,2)+1)</f>
        <v># 7</v>
      </c>
      <c r="F86" s="222" t="str">
        <f>"# " &amp; VALUE(RIGHT(E86,2)+1)</f>
        <v># 8</v>
      </c>
      <c r="G86" s="246" t="s">
        <v>238</v>
      </c>
      <c r="H86" s="659" t="s">
        <v>458</v>
      </c>
      <c r="I86" s="140"/>
    </row>
    <row r="87" spans="1:14" s="20" customFormat="1" ht="17" customHeight="1">
      <c r="A87" s="141"/>
      <c r="B87" s="221"/>
      <c r="C87" s="210"/>
      <c r="D87" s="210"/>
      <c r="E87" s="210"/>
      <c r="F87" s="222"/>
      <c r="G87" s="248" t="s">
        <v>239</v>
      </c>
      <c r="H87" s="317" t="s">
        <v>240</v>
      </c>
      <c r="I87" s="142"/>
    </row>
    <row r="88" spans="1:14" ht="17" customHeight="1">
      <c r="A88" s="30">
        <v>30</v>
      </c>
      <c r="B88" s="213"/>
      <c r="C88" s="214"/>
      <c r="D88" s="214"/>
      <c r="E88" s="214"/>
      <c r="F88" s="266">
        <v>2230</v>
      </c>
      <c r="G88" s="318" t="s">
        <v>241</v>
      </c>
      <c r="H88" s="317" t="s">
        <v>242</v>
      </c>
      <c r="I88" s="36">
        <v>30</v>
      </c>
    </row>
    <row r="89" spans="1:14" ht="17" customHeight="1">
      <c r="A89" s="37"/>
      <c r="B89" s="333" t="s">
        <v>285</v>
      </c>
      <c r="C89" s="334"/>
      <c r="D89" s="360"/>
      <c r="E89" s="335"/>
      <c r="F89" s="335"/>
      <c r="G89" s="362" t="s">
        <v>291</v>
      </c>
      <c r="H89" s="268" t="s">
        <v>42</v>
      </c>
      <c r="I89" s="42"/>
    </row>
    <row r="90" spans="1:14" ht="17" customHeight="1">
      <c r="A90" s="47"/>
      <c r="B90" s="361"/>
      <c r="C90" s="334"/>
      <c r="D90" s="336" t="s">
        <v>286</v>
      </c>
      <c r="E90" s="335"/>
      <c r="F90" s="335"/>
      <c r="G90" s="363" t="s">
        <v>283</v>
      </c>
      <c r="H90" s="215"/>
      <c r="I90" s="42"/>
    </row>
    <row r="91" spans="1:14" ht="17" customHeight="1">
      <c r="A91" s="47"/>
      <c r="B91" s="332" t="s">
        <v>287</v>
      </c>
      <c r="C91" s="326" t="s">
        <v>288</v>
      </c>
      <c r="D91" s="326" t="s">
        <v>289</v>
      </c>
      <c r="E91" s="326" t="s">
        <v>267</v>
      </c>
      <c r="F91" s="326" t="s">
        <v>290</v>
      </c>
      <c r="G91" s="340" t="s">
        <v>292</v>
      </c>
      <c r="H91" s="215"/>
      <c r="I91" s="42"/>
    </row>
    <row r="92" spans="1:14" ht="17" customHeight="1" thickBot="1">
      <c r="A92" s="111">
        <v>2300</v>
      </c>
      <c r="B92" s="359"/>
      <c r="C92" s="329"/>
      <c r="D92" s="358"/>
      <c r="E92" s="358"/>
      <c r="F92" s="358">
        <v>2305</v>
      </c>
      <c r="G92" s="341"/>
      <c r="H92" s="215" t="s">
        <v>243</v>
      </c>
      <c r="I92" s="137">
        <v>2300</v>
      </c>
      <c r="N92" s="148" t="s">
        <v>46</v>
      </c>
    </row>
    <row r="93" spans="1:14" s="20" customFormat="1" ht="17" customHeight="1">
      <c r="A93" s="149"/>
      <c r="B93" s="209" t="s">
        <v>37</v>
      </c>
      <c r="C93" s="200"/>
      <c r="D93" s="210"/>
      <c r="E93" s="272"/>
      <c r="F93" s="257">
        <v>800632426</v>
      </c>
      <c r="G93" s="321" t="s">
        <v>46</v>
      </c>
      <c r="H93" s="215" t="s">
        <v>43</v>
      </c>
      <c r="I93" s="140"/>
      <c r="N93" s="93" t="s">
        <v>244</v>
      </c>
    </row>
    <row r="94" spans="1:14" s="20" customFormat="1" ht="17" customHeight="1">
      <c r="A94" s="149"/>
      <c r="B94" s="221"/>
      <c r="C94" s="273" t="s">
        <v>192</v>
      </c>
      <c r="D94" s="274"/>
      <c r="E94" s="275" t="s">
        <v>166</v>
      </c>
      <c r="F94" s="273" t="s">
        <v>192</v>
      </c>
      <c r="G94" s="217" t="s">
        <v>245</v>
      </c>
      <c r="H94" s="215"/>
      <c r="I94" s="142"/>
      <c r="N94" s="32" t="s">
        <v>45</v>
      </c>
    </row>
    <row r="95" spans="1:14" s="20" customFormat="1" ht="17" customHeight="1" thickBot="1">
      <c r="A95" s="150">
        <v>2315</v>
      </c>
      <c r="B95" s="221" t="s">
        <v>246</v>
      </c>
      <c r="C95" s="210" t="str">
        <f>"# " &amp; VALUE(RIGHT(B95,4)+1)</f>
        <v># 3683</v>
      </c>
      <c r="D95" s="210" t="str">
        <f>"# " &amp; VALUE(RIGHT(C95,4)+1)</f>
        <v># 3684</v>
      </c>
      <c r="E95" s="276"/>
      <c r="F95" s="277" t="s">
        <v>247</v>
      </c>
      <c r="G95" s="218" t="s">
        <v>45</v>
      </c>
      <c r="H95" s="215"/>
      <c r="I95" s="151">
        <v>2315</v>
      </c>
    </row>
    <row r="96" spans="1:14" ht="17" customHeight="1" thickBot="1">
      <c r="A96" s="30">
        <v>30</v>
      </c>
      <c r="B96" s="279"/>
      <c r="C96" s="280"/>
      <c r="D96" s="280"/>
      <c r="E96" s="281" t="s">
        <v>167</v>
      </c>
      <c r="F96" s="280"/>
      <c r="G96" s="790" t="s">
        <v>166</v>
      </c>
      <c r="H96" s="791"/>
      <c r="I96" s="152">
        <v>30</v>
      </c>
    </row>
    <row r="97" spans="1:9" ht="17" customHeight="1">
      <c r="A97" s="37"/>
      <c r="B97" s="221"/>
      <c r="C97" s="201"/>
      <c r="D97" s="201" t="s">
        <v>119</v>
      </c>
      <c r="E97" s="106" t="s">
        <v>17</v>
      </c>
      <c r="F97" s="201"/>
      <c r="G97" s="381" t="s">
        <v>300</v>
      </c>
      <c r="H97" s="660" t="s">
        <v>459</v>
      </c>
      <c r="I97" s="42"/>
    </row>
    <row r="98" spans="1:9" ht="17" customHeight="1">
      <c r="A98" s="47"/>
      <c r="B98" s="221"/>
      <c r="C98" s="211"/>
      <c r="D98" s="211"/>
      <c r="E98" s="153" t="str">
        <f>E71</f>
        <v>港女野人奇異記 # 12</v>
      </c>
      <c r="F98" s="211"/>
      <c r="G98" s="459" t="s">
        <v>189</v>
      </c>
      <c r="H98" s="652"/>
      <c r="I98" s="42"/>
    </row>
    <row r="99" spans="1:9" ht="17" customHeight="1" thickBot="1">
      <c r="A99" s="47"/>
      <c r="B99" s="221"/>
      <c r="C99" s="211"/>
      <c r="D99" s="211"/>
      <c r="E99" s="93"/>
      <c r="F99" s="200">
        <v>2350</v>
      </c>
      <c r="G99" s="448" t="s">
        <v>301</v>
      </c>
      <c r="H99" s="655" t="s">
        <v>460</v>
      </c>
      <c r="I99" s="42"/>
    </row>
    <row r="100" spans="1:9" s="20" customFormat="1" ht="17" customHeight="1" thickBot="1">
      <c r="A100" s="11" t="s">
        <v>9</v>
      </c>
      <c r="B100" s="282"/>
      <c r="C100" s="283"/>
      <c r="D100" s="283" t="s">
        <v>120</v>
      </c>
      <c r="E100" s="32"/>
      <c r="F100" s="283"/>
      <c r="G100" s="382"/>
      <c r="H100" s="656" t="s">
        <v>461</v>
      </c>
      <c r="I100" s="46" t="s">
        <v>9</v>
      </c>
    </row>
    <row r="101" spans="1:9" ht="17" customHeight="1">
      <c r="A101" s="21"/>
      <c r="B101" s="51" t="s">
        <v>17</v>
      </c>
      <c r="C101" s="138" t="s">
        <v>17</v>
      </c>
      <c r="D101" s="138" t="s">
        <v>17</v>
      </c>
      <c r="E101" s="23" t="s">
        <v>17</v>
      </c>
      <c r="F101" s="154" t="s">
        <v>17</v>
      </c>
      <c r="G101" s="139" t="s">
        <v>23</v>
      </c>
      <c r="H101" s="661"/>
      <c r="I101" s="29"/>
    </row>
    <row r="102" spans="1:9" ht="17" customHeight="1">
      <c r="A102" s="47"/>
      <c r="B102" s="193" t="str">
        <f>$B$27</f>
        <v>新聞掏寶  # 227</v>
      </c>
      <c r="C102" s="93" t="str">
        <f>C61</f>
        <v>溜走的真味 # 3</v>
      </c>
      <c r="D102" s="23" t="str">
        <f>D61</f>
        <v>黃金盛宴 Golden Banquet (9 EPI)</v>
      </c>
      <c r="E102" s="788" t="str">
        <f>E61</f>
        <v xml:space="preserve">關注關注組 Eyes On Concern Groups </v>
      </c>
      <c r="F102" s="789"/>
      <c r="G102" s="153" t="str">
        <f>G71</f>
        <v>新聞透視 # 49</v>
      </c>
      <c r="H102" s="662"/>
      <c r="I102" s="42"/>
    </row>
    <row r="103" spans="1:9" ht="17" customHeight="1">
      <c r="A103" s="30">
        <v>30</v>
      </c>
      <c r="B103" s="155"/>
      <c r="C103" s="27"/>
      <c r="D103" s="93" t="str">
        <f>D62</f>
        <v># 5</v>
      </c>
      <c r="E103" s="93" t="str">
        <f>E62</f>
        <v># 49</v>
      </c>
      <c r="F103" s="192" t="str">
        <f>F62</f>
        <v># 50</v>
      </c>
      <c r="G103" s="27"/>
      <c r="H103" s="663"/>
      <c r="I103" s="36">
        <v>30</v>
      </c>
    </row>
    <row r="104" spans="1:9" ht="17" customHeight="1">
      <c r="A104" s="47"/>
      <c r="B104" s="442" t="s">
        <v>17</v>
      </c>
      <c r="C104" s="461"/>
      <c r="D104" s="438"/>
      <c r="E104" s="438"/>
      <c r="F104" s="438"/>
      <c r="G104" s="356" t="s">
        <v>270</v>
      </c>
      <c r="H104" s="345" t="s">
        <v>270</v>
      </c>
      <c r="I104" s="158"/>
    </row>
    <row r="105" spans="1:9" s="20" customFormat="1" ht="17" customHeight="1" thickBot="1">
      <c r="A105" s="11" t="s">
        <v>10</v>
      </c>
      <c r="B105" s="437"/>
      <c r="C105" s="460"/>
      <c r="D105" s="436" t="s">
        <v>196</v>
      </c>
      <c r="E105" s="437"/>
      <c r="F105" s="437"/>
      <c r="G105" s="664" t="s">
        <v>462</v>
      </c>
      <c r="H105" s="364" t="s">
        <v>293</v>
      </c>
      <c r="I105" s="14" t="s">
        <v>10</v>
      </c>
    </row>
    <row r="106" spans="1:9" ht="17" customHeight="1">
      <c r="A106" s="85"/>
      <c r="B106" s="437" t="s">
        <v>267</v>
      </c>
      <c r="C106" s="437" t="s">
        <v>290</v>
      </c>
      <c r="D106" s="437" t="s">
        <v>302</v>
      </c>
      <c r="E106" s="437" t="s">
        <v>303</v>
      </c>
      <c r="F106" s="437" t="s">
        <v>304</v>
      </c>
      <c r="G106" s="367"/>
      <c r="H106" s="161" t="s">
        <v>23</v>
      </c>
      <c r="I106" s="54"/>
    </row>
    <row r="107" spans="1:9" ht="17" customHeight="1">
      <c r="A107" s="77">
        <v>30</v>
      </c>
      <c r="B107" s="435"/>
      <c r="C107" s="434"/>
      <c r="D107" s="434"/>
      <c r="E107" s="434"/>
      <c r="F107" s="434"/>
      <c r="G107" s="368"/>
      <c r="H107" s="162" t="str">
        <f>H64</f>
        <v>財經透視 # 50</v>
      </c>
      <c r="I107" s="58">
        <v>30</v>
      </c>
    </row>
    <row r="108" spans="1:9" ht="17" customHeight="1">
      <c r="A108" s="79"/>
      <c r="B108" s="38" t="s">
        <v>17</v>
      </c>
      <c r="C108" s="6"/>
      <c r="D108" s="192"/>
      <c r="E108" s="192"/>
      <c r="F108" s="192"/>
      <c r="G108" s="356" t="s">
        <v>270</v>
      </c>
      <c r="H108" s="163" t="s">
        <v>23</v>
      </c>
      <c r="I108" s="60"/>
    </row>
    <row r="109" spans="1:9" s="20" customFormat="1" ht="17" customHeight="1" thickBot="1">
      <c r="A109" s="11" t="s">
        <v>11</v>
      </c>
      <c r="B109" s="193"/>
      <c r="C109" s="189"/>
      <c r="D109" s="192" t="str">
        <f>$D$79</f>
        <v>異空感應 Call Of Destiny (25 EPI)</v>
      </c>
      <c r="E109" s="192"/>
      <c r="F109" s="192"/>
      <c r="G109" s="366" t="s">
        <v>294</v>
      </c>
      <c r="H109" s="98"/>
      <c r="I109" s="46" t="s">
        <v>11</v>
      </c>
    </row>
    <row r="110" spans="1:9" ht="17" customHeight="1">
      <c r="A110" s="85"/>
      <c r="B110" s="193" t="str">
        <f>$B$80</f>
        <v># 11</v>
      </c>
      <c r="C110" s="192" t="str">
        <f>"# " &amp; VALUE(RIGHT(B110,2)+1)</f>
        <v># 12</v>
      </c>
      <c r="D110" s="192" t="str">
        <f>"# " &amp; VALUE(RIGHT(C110,2)+1)</f>
        <v># 13</v>
      </c>
      <c r="E110" s="192" t="str">
        <f>"# " &amp; VALUE(RIGHT(D110,2)+1)</f>
        <v># 14</v>
      </c>
      <c r="F110" s="192" t="str">
        <f>"# " &amp; VALUE(RIGHT(E110,2)+1)</f>
        <v># 15</v>
      </c>
      <c r="G110" s="356" t="s">
        <v>270</v>
      </c>
      <c r="H110" s="98" t="str">
        <f>H80</f>
        <v>中年好聲音3 #7</v>
      </c>
      <c r="I110" s="54"/>
    </row>
    <row r="111" spans="1:9" ht="17" customHeight="1">
      <c r="A111" s="69">
        <v>30</v>
      </c>
      <c r="B111" s="61"/>
      <c r="C111" s="44"/>
      <c r="D111" s="44"/>
      <c r="E111" s="44"/>
      <c r="F111" s="44"/>
      <c r="G111" s="365" t="s">
        <v>195</v>
      </c>
      <c r="H111" s="78"/>
      <c r="I111" s="58">
        <v>30</v>
      </c>
    </row>
    <row r="112" spans="1:9" ht="17" customHeight="1">
      <c r="A112" s="79"/>
      <c r="B112" s="164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356" t="s">
        <v>270</v>
      </c>
      <c r="H112" s="98"/>
      <c r="I112" s="60"/>
    </row>
    <row r="113" spans="1:9" s="20" customFormat="1" ht="17" customHeight="1" thickBot="1">
      <c r="A113" s="11" t="s">
        <v>12</v>
      </c>
      <c r="B113" s="193" t="str">
        <f>B76</f>
        <v># 2443</v>
      </c>
      <c r="C113" s="192" t="str">
        <f t="shared" ref="C113:F113" si="8">C76</f>
        <v># 2444</v>
      </c>
      <c r="D113" s="44" t="str">
        <f t="shared" si="8"/>
        <v># 2445</v>
      </c>
      <c r="E113" s="192" t="str">
        <f t="shared" si="8"/>
        <v># 2446</v>
      </c>
      <c r="F113" s="192" t="str">
        <f t="shared" si="8"/>
        <v># 2447</v>
      </c>
      <c r="G113" s="346" t="s">
        <v>191</v>
      </c>
      <c r="H113" s="166"/>
      <c r="I113" s="46" t="s">
        <v>12</v>
      </c>
    </row>
    <row r="114" spans="1:9" ht="17" customHeight="1">
      <c r="A114" s="85"/>
      <c r="B114" s="164" t="s">
        <v>17</v>
      </c>
      <c r="C114" s="73"/>
      <c r="D114" s="192" t="s">
        <v>228</v>
      </c>
      <c r="E114" s="39"/>
      <c r="F114" s="39"/>
      <c r="G114" s="326"/>
      <c r="H114" s="192" t="s">
        <v>228</v>
      </c>
      <c r="I114" s="54"/>
    </row>
    <row r="115" spans="1:9" ht="17" customHeight="1">
      <c r="A115" s="77">
        <v>30</v>
      </c>
      <c r="B115" s="31" t="str">
        <f>B74</f>
        <v># 336</v>
      </c>
      <c r="C115" s="44" t="str">
        <f t="shared" ref="C115:F115" si="9">C74</f>
        <v># 337</v>
      </c>
      <c r="D115" s="44" t="str">
        <f t="shared" si="9"/>
        <v># 338</v>
      </c>
      <c r="E115" s="44" t="str">
        <f t="shared" si="9"/>
        <v># 339</v>
      </c>
      <c r="F115" s="44" t="str">
        <f t="shared" si="9"/>
        <v># 340</v>
      </c>
      <c r="G115" s="329" t="s">
        <v>295</v>
      </c>
      <c r="H115" s="45" t="str">
        <f>H74</f>
        <v># 342</v>
      </c>
      <c r="I115" s="58">
        <v>30</v>
      </c>
    </row>
    <row r="116" spans="1:9" ht="17" customHeight="1">
      <c r="A116" s="69"/>
      <c r="B116" s="167" t="s">
        <v>17</v>
      </c>
      <c r="C116" s="73" t="s">
        <v>17</v>
      </c>
      <c r="D116" s="106" t="s">
        <v>17</v>
      </c>
      <c r="E116" s="75" t="s">
        <v>17</v>
      </c>
      <c r="F116" s="75" t="s">
        <v>17</v>
      </c>
      <c r="G116" s="462" t="s">
        <v>270</v>
      </c>
      <c r="H116" s="76" t="s">
        <v>230</v>
      </c>
      <c r="I116" s="71"/>
    </row>
    <row r="117" spans="1:9" s="20" customFormat="1" ht="17" customHeight="1" thickBot="1">
      <c r="A117" s="11" t="s">
        <v>15</v>
      </c>
      <c r="B117" s="84" t="str">
        <f>B71</f>
        <v>玲玲友情報 # 43</v>
      </c>
      <c r="C117" s="192" t="str">
        <f>$C$71</f>
        <v>港女野人奇異記 # 11</v>
      </c>
      <c r="D117" s="32" t="str">
        <f>D71</f>
        <v>玲玲友情報 # 44</v>
      </c>
      <c r="E117" s="32" t="str">
        <f>$E$71</f>
        <v>港女野人奇異記 # 12</v>
      </c>
      <c r="F117" s="33" t="str">
        <f>F71</f>
        <v>最強生命線 # 375</v>
      </c>
      <c r="G117" s="459" t="s">
        <v>189</v>
      </c>
      <c r="H117" s="168" t="str">
        <f>H76</f>
        <v># 2448</v>
      </c>
      <c r="I117" s="46" t="s">
        <v>15</v>
      </c>
    </row>
    <row r="118" spans="1:9" ht="17" customHeight="1">
      <c r="A118" s="85"/>
      <c r="B118" s="38" t="s">
        <v>17</v>
      </c>
      <c r="C118" s="39"/>
      <c r="D118" s="192"/>
      <c r="E118" s="192"/>
      <c r="F118" s="40"/>
      <c r="G118" s="356" t="s">
        <v>270</v>
      </c>
      <c r="H118" s="97" t="s">
        <v>20</v>
      </c>
      <c r="I118" s="54"/>
    </row>
    <row r="119" spans="1:9" ht="17" customHeight="1">
      <c r="A119" s="77">
        <v>30</v>
      </c>
      <c r="B119" s="170"/>
      <c r="C119" s="192"/>
      <c r="D119" s="192" t="str">
        <f>D64</f>
        <v>燕雲台 The Legend of Xiao Chuo (48 EPI)</v>
      </c>
      <c r="E119" s="192"/>
      <c r="F119" s="192"/>
      <c r="G119" s="363" t="s">
        <v>283</v>
      </c>
      <c r="H119" s="171" t="str">
        <f>H87</f>
        <v>不可能任務 # 1</v>
      </c>
      <c r="I119" s="58">
        <v>30</v>
      </c>
    </row>
    <row r="120" spans="1:9" ht="17" customHeight="1">
      <c r="A120" s="69"/>
      <c r="B120" s="193" t="str">
        <f>B65</f>
        <v># 36</v>
      </c>
      <c r="C120" s="192" t="str">
        <f>C65</f>
        <v># 37</v>
      </c>
      <c r="D120" s="192" t="str">
        <f>D65</f>
        <v># 38</v>
      </c>
      <c r="E120" s="192" t="str">
        <f>E65</f>
        <v># 39</v>
      </c>
      <c r="F120" s="192" t="str">
        <f>F65</f>
        <v># 40</v>
      </c>
      <c r="G120" s="139" t="s">
        <v>23</v>
      </c>
      <c r="H120" s="97" t="s">
        <v>20</v>
      </c>
      <c r="I120" s="60"/>
    </row>
    <row r="121" spans="1:9" s="20" customFormat="1" ht="17" customHeight="1" thickBot="1">
      <c r="A121" s="11" t="s">
        <v>13</v>
      </c>
      <c r="B121" s="61"/>
      <c r="C121" s="44"/>
      <c r="D121" s="44"/>
      <c r="E121" s="44"/>
      <c r="F121" s="44"/>
      <c r="G121" s="306" t="str">
        <f>G87</f>
        <v>醫度講 #9</v>
      </c>
      <c r="H121" s="190" t="str">
        <f>H92</f>
        <v>J Music #66</v>
      </c>
      <c r="I121" s="46" t="s">
        <v>13</v>
      </c>
    </row>
    <row r="122" spans="1:9" ht="17" customHeight="1">
      <c r="A122" s="47"/>
      <c r="B122" s="128" t="s">
        <v>17</v>
      </c>
      <c r="C122" s="52"/>
      <c r="D122" s="6"/>
      <c r="E122" s="6"/>
      <c r="F122" s="6"/>
      <c r="G122" s="139" t="s">
        <v>23</v>
      </c>
      <c r="H122" s="172" t="s">
        <v>20</v>
      </c>
      <c r="I122" s="42"/>
    </row>
    <row r="123" spans="1:9" ht="17" customHeight="1">
      <c r="A123" s="77" t="s">
        <v>2</v>
      </c>
      <c r="B123" s="173"/>
      <c r="C123" s="189"/>
      <c r="D123" s="192" t="str">
        <f>D43</f>
        <v>流行都市  Big City Shop 2024</v>
      </c>
      <c r="E123" s="6"/>
      <c r="F123" s="192"/>
      <c r="G123" s="93" t="str">
        <f>G71</f>
        <v>新聞透視 # 49</v>
      </c>
      <c r="H123" s="105" t="str">
        <f>H41</f>
        <v>我們的主題曲 # 2</v>
      </c>
      <c r="I123" s="58" t="s">
        <v>2</v>
      </c>
    </row>
    <row r="124" spans="1:9" ht="17" customHeight="1">
      <c r="A124" s="69"/>
      <c r="B124" s="193" t="str">
        <f>B44</f>
        <v># 1606</v>
      </c>
      <c r="C124" s="192" t="str">
        <f>C44</f>
        <v># 1607</v>
      </c>
      <c r="D124" s="192" t="str">
        <f>D44</f>
        <v># 1608</v>
      </c>
      <c r="E124" s="192" t="str">
        <f>E44</f>
        <v># 1609</v>
      </c>
      <c r="F124" s="192" t="str">
        <f>F44</f>
        <v># 1610</v>
      </c>
      <c r="G124" s="139" t="s">
        <v>23</v>
      </c>
      <c r="H124" s="190"/>
      <c r="I124" s="71"/>
    </row>
    <row r="125" spans="1:9" ht="17" customHeight="1" thickBot="1">
      <c r="A125" s="174" t="s">
        <v>14</v>
      </c>
      <c r="B125" s="175"/>
      <c r="C125" s="176"/>
      <c r="D125" s="176"/>
      <c r="E125" s="176"/>
      <c r="F125" s="177"/>
      <c r="G125" s="178" t="str">
        <f>G43</f>
        <v>周六聊Teen谷 # 49</v>
      </c>
      <c r="H125" s="179"/>
      <c r="I125" s="180" t="s">
        <v>14</v>
      </c>
    </row>
    <row r="126" spans="1:9" ht="17" customHeight="1" thickTop="1">
      <c r="A126" s="181"/>
      <c r="B126" s="189"/>
      <c r="C126" s="6"/>
      <c r="D126" s="6"/>
      <c r="E126" s="6"/>
      <c r="F126" s="6"/>
      <c r="G126" s="6"/>
      <c r="H126" s="782">
        <f ca="1">TODAY()</f>
        <v>45644</v>
      </c>
      <c r="I126" s="783"/>
    </row>
    <row r="127" spans="1:9" ht="17" customHeight="1"/>
    <row r="128" spans="1:9" ht="17" customHeight="1"/>
    <row r="129" ht="17" customHeight="1"/>
  </sheetData>
  <mergeCells count="14">
    <mergeCell ref="E102:F102"/>
    <mergeCell ref="H126:I126"/>
    <mergeCell ref="D48:E48"/>
    <mergeCell ref="E58:F58"/>
    <mergeCell ref="E61:F61"/>
    <mergeCell ref="B68:F68"/>
    <mergeCell ref="G68:H68"/>
    <mergeCell ref="G96:H96"/>
    <mergeCell ref="G27:H27"/>
    <mergeCell ref="C1:G1"/>
    <mergeCell ref="H2:I2"/>
    <mergeCell ref="B11:F11"/>
    <mergeCell ref="G11:H11"/>
    <mergeCell ref="G26:H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7822-C12A-4ADC-AA1A-0EE45F414B42}">
  <dimension ref="A1:I129"/>
  <sheetViews>
    <sheetView tabSelected="1" zoomScale="70" zoomScaleNormal="70" workbookViewId="0">
      <pane ySplit="4" topLeftCell="A92" activePane="bottomLeft" state="frozen"/>
      <selection pane="bottomLeft" activeCell="E108" sqref="E108"/>
    </sheetView>
  </sheetViews>
  <sheetFormatPr defaultColWidth="9.453125" defaultRowHeight="15.5"/>
  <cols>
    <col min="1" max="1" width="7.6328125" style="647" customWidth="1"/>
    <col min="2" max="8" width="32.6328125" style="466" customWidth="1"/>
    <col min="9" max="9" width="7.6328125" style="648" customWidth="1"/>
    <col min="10" max="16384" width="9.453125" style="466"/>
  </cols>
  <sheetData>
    <row r="1" spans="1:9" ht="36" customHeight="1">
      <c r="A1" s="464"/>
      <c r="B1" s="465"/>
      <c r="C1" s="798" t="s">
        <v>305</v>
      </c>
      <c r="D1" s="798"/>
      <c r="E1" s="798"/>
      <c r="F1" s="798"/>
      <c r="G1" s="798"/>
      <c r="H1" s="465"/>
      <c r="I1" s="465"/>
    </row>
    <row r="2" spans="1:9" ht="17" customHeight="1" thickBot="1">
      <c r="A2" s="467" t="s">
        <v>306</v>
      </c>
      <c r="B2" s="468"/>
      <c r="C2" s="468"/>
      <c r="D2" s="463" t="s">
        <v>18</v>
      </c>
      <c r="E2" s="463"/>
      <c r="F2" s="469"/>
      <c r="G2" s="469"/>
      <c r="H2" s="799" t="s">
        <v>307</v>
      </c>
      <c r="I2" s="799"/>
    </row>
    <row r="3" spans="1:9" ht="17" customHeight="1" thickTop="1">
      <c r="A3" s="470" t="s">
        <v>19</v>
      </c>
      <c r="B3" s="471" t="s">
        <v>76</v>
      </c>
      <c r="C3" s="471" t="s">
        <v>77</v>
      </c>
      <c r="D3" s="471" t="s">
        <v>78</v>
      </c>
      <c r="E3" s="471" t="s">
        <v>174</v>
      </c>
      <c r="F3" s="471" t="s">
        <v>80</v>
      </c>
      <c r="G3" s="471" t="s">
        <v>81</v>
      </c>
      <c r="H3" s="471" t="s">
        <v>82</v>
      </c>
      <c r="I3" s="472" t="s">
        <v>19</v>
      </c>
    </row>
    <row r="4" spans="1:9" ht="17" customHeight="1" thickBot="1">
      <c r="A4" s="473"/>
      <c r="B4" s="474">
        <v>45642</v>
      </c>
      <c r="C4" s="474">
        <f t="shared" ref="C4:H4" si="0">SUM(B4+1)</f>
        <v>45643</v>
      </c>
      <c r="D4" s="475">
        <f t="shared" si="0"/>
        <v>45644</v>
      </c>
      <c r="E4" s="475">
        <f t="shared" si="0"/>
        <v>45645</v>
      </c>
      <c r="F4" s="475">
        <f t="shared" si="0"/>
        <v>45646</v>
      </c>
      <c r="G4" s="475">
        <f t="shared" si="0"/>
        <v>45647</v>
      </c>
      <c r="H4" s="475">
        <f t="shared" si="0"/>
        <v>45648</v>
      </c>
      <c r="I4" s="476"/>
    </row>
    <row r="5" spans="1:9" s="482" customFormat="1" ht="17" customHeight="1" thickBot="1">
      <c r="A5" s="477" t="s">
        <v>14</v>
      </c>
      <c r="B5" s="478"/>
      <c r="C5" s="479"/>
      <c r="D5" s="479"/>
      <c r="E5" s="479"/>
      <c r="F5" s="479"/>
      <c r="G5" s="479"/>
      <c r="H5" s="480"/>
      <c r="I5" s="481" t="s">
        <v>14</v>
      </c>
    </row>
    <row r="6" spans="1:9" ht="17" customHeight="1">
      <c r="A6" s="483"/>
      <c r="B6" s="484" t="s">
        <v>17</v>
      </c>
      <c r="C6" s="485" t="s">
        <v>17</v>
      </c>
      <c r="D6" s="813" t="s">
        <v>176</v>
      </c>
      <c r="E6" s="814"/>
      <c r="F6" s="486" t="str">
        <f>E56</f>
        <v>非洲潮什麼 Hipster Tour - Africa (10 EPI)</v>
      </c>
      <c r="G6" s="487" t="str">
        <f>F56</f>
        <v>齊癲大聖福祿壽 The Heavenly Party (5 EPI)</v>
      </c>
      <c r="H6" s="488" t="s">
        <v>17</v>
      </c>
      <c r="I6" s="489"/>
    </row>
    <row r="7" spans="1:9" ht="17" customHeight="1">
      <c r="A7" s="490">
        <v>30</v>
      </c>
      <c r="B7" s="491" t="str">
        <f>LEFT($H$64,5) &amp; " # " &amp; VALUE(RIGHT($H$64,2)-1)</f>
        <v>財經透視  # 50</v>
      </c>
      <c r="C7" s="492" t="str">
        <f>B27</f>
        <v>新聞掏寶  # 228</v>
      </c>
      <c r="D7" s="493" t="str">
        <f>C57</f>
        <v># 2</v>
      </c>
      <c r="E7" s="492" t="str">
        <f>D57</f>
        <v># 3</v>
      </c>
      <c r="F7" s="493" t="str">
        <f>E57</f>
        <v># 5</v>
      </c>
      <c r="G7" s="492" t="str">
        <f>F57</f>
        <v># 4</v>
      </c>
      <c r="H7" s="494" t="str">
        <f>D71</f>
        <v>玲玲友情報 # 46</v>
      </c>
      <c r="I7" s="495">
        <v>30</v>
      </c>
    </row>
    <row r="8" spans="1:9" ht="17" customHeight="1">
      <c r="A8" s="496"/>
      <c r="B8" s="497" t="s">
        <v>17</v>
      </c>
      <c r="C8" s="498"/>
      <c r="D8" s="498"/>
      <c r="E8" s="499" t="str">
        <f>$E$73</f>
        <v>東張西望  Scoop 2024</v>
      </c>
      <c r="F8" s="498"/>
      <c r="G8" s="498" t="s">
        <v>117</v>
      </c>
      <c r="H8" s="500"/>
      <c r="I8" s="501"/>
    </row>
    <row r="9" spans="1:9" s="482" customFormat="1" ht="17" customHeight="1" thickBot="1">
      <c r="A9" s="473" t="s">
        <v>0</v>
      </c>
      <c r="B9" s="502" t="s">
        <v>308</v>
      </c>
      <c r="C9" s="503" t="str">
        <f t="shared" ref="C9:H9" si="1">"# " &amp; VALUE(RIGHT(B9,4)+1)</f>
        <v># 343</v>
      </c>
      <c r="D9" s="503" t="str">
        <f t="shared" si="1"/>
        <v># 344</v>
      </c>
      <c r="E9" s="503" t="str">
        <f t="shared" si="1"/>
        <v># 345</v>
      </c>
      <c r="F9" s="503" t="str">
        <f t="shared" si="1"/>
        <v># 346</v>
      </c>
      <c r="G9" s="503" t="str">
        <f t="shared" si="1"/>
        <v># 347</v>
      </c>
      <c r="H9" s="504" t="str">
        <f t="shared" si="1"/>
        <v># 348</v>
      </c>
      <c r="I9" s="505" t="s">
        <v>0</v>
      </c>
    </row>
    <row r="10" spans="1:9" ht="17" customHeight="1">
      <c r="A10" s="506"/>
      <c r="B10" s="195"/>
      <c r="C10" s="196"/>
      <c r="D10" s="196"/>
      <c r="E10" s="196"/>
      <c r="F10" s="197"/>
      <c r="G10" s="195"/>
      <c r="H10" s="198"/>
      <c r="I10" s="489"/>
    </row>
    <row r="11" spans="1:9" ht="17" customHeight="1">
      <c r="A11" s="490">
        <v>30</v>
      </c>
      <c r="B11" s="800" t="s">
        <v>178</v>
      </c>
      <c r="C11" s="785"/>
      <c r="D11" s="785"/>
      <c r="E11" s="785"/>
      <c r="F11" s="786"/>
      <c r="G11" s="800" t="s">
        <v>85</v>
      </c>
      <c r="H11" s="801"/>
      <c r="I11" s="495">
        <v>30</v>
      </c>
    </row>
    <row r="12" spans="1:9" ht="17" customHeight="1">
      <c r="A12" s="507"/>
      <c r="B12" s="199"/>
      <c r="C12" s="369"/>
      <c r="D12" s="201"/>
      <c r="E12" s="369"/>
      <c r="F12" s="370"/>
      <c r="G12" s="199"/>
      <c r="H12" s="203"/>
      <c r="I12" s="501"/>
    </row>
    <row r="13" spans="1:9" s="482" customFormat="1" ht="17" customHeight="1" thickBot="1">
      <c r="A13" s="508" t="s">
        <v>1</v>
      </c>
      <c r="B13" s="204"/>
      <c r="C13" s="205"/>
      <c r="D13" s="205"/>
      <c r="E13" s="205"/>
      <c r="F13" s="206"/>
      <c r="G13" s="207"/>
      <c r="H13" s="208"/>
      <c r="I13" s="505" t="s">
        <v>1</v>
      </c>
    </row>
    <row r="14" spans="1:9" ht="17" customHeight="1">
      <c r="A14" s="509"/>
      <c r="B14" s="510">
        <v>800289232</v>
      </c>
      <c r="C14" s="624"/>
      <c r="D14" s="624"/>
      <c r="E14" s="624"/>
      <c r="F14" s="607"/>
      <c r="G14" s="732">
        <v>800359594</v>
      </c>
      <c r="H14" s="668"/>
      <c r="I14" s="513"/>
    </row>
    <row r="15" spans="1:9" ht="17" customHeight="1">
      <c r="A15" s="514" t="s">
        <v>2</v>
      </c>
      <c r="B15" s="502"/>
      <c r="C15" s="515"/>
      <c r="D15" s="515"/>
      <c r="E15" s="515" t="s">
        <v>179</v>
      </c>
      <c r="F15" s="542"/>
      <c r="G15" s="818" t="s">
        <v>468</v>
      </c>
      <c r="H15" s="819"/>
      <c r="I15" s="517" t="s">
        <v>2</v>
      </c>
    </row>
    <row r="16" spans="1:9" ht="17" customHeight="1">
      <c r="A16" s="518"/>
      <c r="B16" s="502" t="s">
        <v>309</v>
      </c>
      <c r="C16" s="515" t="str">
        <f t="shared" ref="C16:F16" si="2">"# " &amp; VALUE(RIGHT(B16,2)+1)</f>
        <v># 22</v>
      </c>
      <c r="D16" s="515" t="str">
        <f t="shared" si="2"/>
        <v># 23</v>
      </c>
      <c r="E16" s="515" t="str">
        <f t="shared" si="2"/>
        <v># 24</v>
      </c>
      <c r="F16" s="542" t="str">
        <f t="shared" si="2"/>
        <v># 25</v>
      </c>
      <c r="G16" s="669" t="s">
        <v>287</v>
      </c>
      <c r="H16" s="670" t="s">
        <v>288</v>
      </c>
      <c r="I16" s="519"/>
    </row>
    <row r="17" spans="1:9" s="482" customFormat="1" ht="17" customHeight="1" thickBot="1">
      <c r="A17" s="508" t="s">
        <v>3</v>
      </c>
      <c r="B17" s="520" t="s">
        <v>26</v>
      </c>
      <c r="C17" s="521"/>
      <c r="D17" s="521"/>
      <c r="E17" s="521"/>
      <c r="F17" s="383"/>
      <c r="G17" s="671"/>
      <c r="H17" s="672"/>
      <c r="I17" s="505" t="s">
        <v>16</v>
      </c>
    </row>
    <row r="18" spans="1:9" s="482" customFormat="1" ht="17" customHeight="1">
      <c r="A18" s="523"/>
      <c r="B18" s="241" t="s">
        <v>38</v>
      </c>
      <c r="C18" s="211"/>
      <c r="D18" s="249" t="s">
        <v>181</v>
      </c>
      <c r="E18" s="245"/>
      <c r="F18" s="729"/>
      <c r="G18" s="731"/>
      <c r="H18" s="728"/>
      <c r="I18" s="524"/>
    </row>
    <row r="19" spans="1:9" s="482" customFormat="1" ht="17" customHeight="1">
      <c r="A19" s="508"/>
      <c r="B19" s="213" t="s">
        <v>310</v>
      </c>
      <c r="C19" s="214" t="str">
        <f t="shared" ref="C19:E19" si="3">"# " &amp; VALUE(RIGHT(B19,3)+1)</f>
        <v># 272</v>
      </c>
      <c r="D19" s="214" t="str">
        <f t="shared" si="3"/>
        <v># 273</v>
      </c>
      <c r="E19" s="214" t="str">
        <f t="shared" si="3"/>
        <v># 274</v>
      </c>
      <c r="F19" s="727" t="s">
        <v>465</v>
      </c>
      <c r="G19" s="730" t="s">
        <v>466</v>
      </c>
      <c r="H19" s="726" t="s">
        <v>467</v>
      </c>
      <c r="I19" s="524" t="s">
        <v>44</v>
      </c>
    </row>
    <row r="20" spans="1:9" s="482" customFormat="1" ht="17" customHeight="1">
      <c r="A20" s="508"/>
      <c r="B20" s="497" t="s">
        <v>17</v>
      </c>
      <c r="C20" s="498"/>
      <c r="D20" s="498"/>
      <c r="E20" s="498" t="s">
        <v>88</v>
      </c>
      <c r="F20" s="498"/>
      <c r="G20" s="498"/>
      <c r="H20" s="488" t="s">
        <v>17</v>
      </c>
      <c r="I20" s="524"/>
    </row>
    <row r="21" spans="1:9" ht="17" customHeight="1">
      <c r="A21" s="525" t="s">
        <v>2</v>
      </c>
      <c r="B21" s="491" t="s">
        <v>311</v>
      </c>
      <c r="C21" s="503" t="str">
        <f t="shared" ref="C21:G21" si="4">B76</f>
        <v># 2449</v>
      </c>
      <c r="D21" s="503" t="str">
        <f t="shared" si="4"/>
        <v># 2450</v>
      </c>
      <c r="E21" s="503" t="str">
        <f t="shared" si="4"/>
        <v># 2451</v>
      </c>
      <c r="F21" s="503" t="str">
        <f t="shared" si="4"/>
        <v># 2452</v>
      </c>
      <c r="G21" s="503" t="str">
        <f t="shared" si="4"/>
        <v># 2453</v>
      </c>
      <c r="H21" s="526" t="s">
        <v>312</v>
      </c>
      <c r="I21" s="517" t="s">
        <v>2</v>
      </c>
    </row>
    <row r="22" spans="1:9" ht="17" customHeight="1">
      <c r="A22" s="527"/>
      <c r="B22" s="209" t="s">
        <v>39</v>
      </c>
      <c r="C22" s="373"/>
      <c r="D22" s="373"/>
      <c r="E22" s="373" t="s">
        <v>40</v>
      </c>
      <c r="F22" s="373"/>
      <c r="G22" s="211"/>
      <c r="H22" s="212"/>
      <c r="I22" s="529"/>
    </row>
    <row r="23" spans="1:9" s="482" customFormat="1" ht="17" customHeight="1" thickBot="1">
      <c r="A23" s="473" t="s">
        <v>4</v>
      </c>
      <c r="B23" s="213" t="s">
        <v>313</v>
      </c>
      <c r="C23" s="373" t="str">
        <f t="shared" ref="C23:H23" si="5">"# " &amp; VALUE(RIGHT(B23,4)+1)</f>
        <v># 1189</v>
      </c>
      <c r="D23" s="214" t="str">
        <f t="shared" si="5"/>
        <v># 1190</v>
      </c>
      <c r="E23" s="214" t="str">
        <f t="shared" si="5"/>
        <v># 1191</v>
      </c>
      <c r="F23" s="373" t="str">
        <f t="shared" si="5"/>
        <v># 1192</v>
      </c>
      <c r="G23" s="373" t="str">
        <f t="shared" si="5"/>
        <v># 1193</v>
      </c>
      <c r="H23" s="215" t="str">
        <f t="shared" si="5"/>
        <v># 1194</v>
      </c>
      <c r="I23" s="505" t="s">
        <v>4</v>
      </c>
    </row>
    <row r="24" spans="1:9" ht="17" customHeight="1">
      <c r="A24" s="483"/>
      <c r="B24" s="497" t="s">
        <v>17</v>
      </c>
      <c r="C24" s="555"/>
      <c r="D24" s="498" t="str">
        <f>D90</f>
        <v>一個香港‧十種玩法 過節篇 10 Festive Ways to Enjoy Hong Kong (10 EPI)</v>
      </c>
      <c r="E24" s="498"/>
      <c r="F24" s="531"/>
      <c r="G24" s="530">
        <v>800402770</v>
      </c>
      <c r="H24" s="532"/>
      <c r="I24" s="489"/>
    </row>
    <row r="25" spans="1:9" ht="17" customHeight="1">
      <c r="A25" s="533" t="s">
        <v>2</v>
      </c>
      <c r="B25" s="493" t="s">
        <v>205</v>
      </c>
      <c r="C25" s="503" t="str">
        <f>B91</f>
        <v># 6</v>
      </c>
      <c r="D25" s="503" t="str">
        <f>"# " &amp; VALUE(RIGHT(C25,2)+1)</f>
        <v># 7</v>
      </c>
      <c r="E25" s="503" t="str">
        <f>"# " &amp; VALUE(RIGHT(D25,2)+1)</f>
        <v># 8</v>
      </c>
      <c r="F25" s="534" t="str">
        <f>"# " &amp; VALUE(RIGHT(E25,2)+1)</f>
        <v># 9</v>
      </c>
      <c r="G25" s="535"/>
      <c r="H25" s="536"/>
      <c r="I25" s="517" t="s">
        <v>2</v>
      </c>
    </row>
    <row r="26" spans="1:9" ht="17" customHeight="1">
      <c r="A26" s="537"/>
      <c r="B26" s="538" t="s">
        <v>17</v>
      </c>
      <c r="C26" s="511" t="s">
        <v>17</v>
      </c>
      <c r="D26" s="539" t="s">
        <v>17</v>
      </c>
      <c r="E26" s="539" t="s">
        <v>17</v>
      </c>
      <c r="F26" s="539" t="s">
        <v>17</v>
      </c>
      <c r="G26" s="788" t="s">
        <v>89</v>
      </c>
      <c r="H26" s="803"/>
      <c r="I26" s="529"/>
    </row>
    <row r="27" spans="1:9" ht="17" customHeight="1" thickBot="1">
      <c r="A27" s="540"/>
      <c r="B27" s="541" t="str">
        <f>LEFT($H$36,5) &amp; " # " &amp; VALUE(RIGHT($H$36,3)-1)</f>
        <v>新聞掏寶  # 228</v>
      </c>
      <c r="C27" s="542" t="str">
        <f>B71</f>
        <v>玲玲友情報 # 45</v>
      </c>
      <c r="D27" s="535" t="str">
        <f>C71</f>
        <v>港女野人奇異記 # 13</v>
      </c>
      <c r="E27" s="535" t="str">
        <f>D71</f>
        <v>玲玲友情報 # 46</v>
      </c>
      <c r="F27" s="535" t="str">
        <f>E71</f>
        <v>港女野人奇異記 # 14</v>
      </c>
      <c r="G27" s="804" t="s">
        <v>57</v>
      </c>
      <c r="H27" s="805"/>
      <c r="I27" s="529"/>
    </row>
    <row r="28" spans="1:9" s="482" customFormat="1" ht="17" customHeight="1" thickBot="1">
      <c r="A28" s="473" t="s">
        <v>5</v>
      </c>
      <c r="B28" s="543"/>
      <c r="C28" s="542"/>
      <c r="D28" s="493"/>
      <c r="E28" s="493"/>
      <c r="F28" s="493"/>
      <c r="G28" s="535" t="s">
        <v>314</v>
      </c>
      <c r="H28" s="516" t="s">
        <v>315</v>
      </c>
      <c r="I28" s="524" t="s">
        <v>5</v>
      </c>
    </row>
    <row r="29" spans="1:9" ht="17" customHeight="1">
      <c r="A29" s="544"/>
      <c r="B29" s="538" t="s">
        <v>17</v>
      </c>
      <c r="C29" s="499"/>
      <c r="D29" s="499"/>
      <c r="E29" s="499"/>
      <c r="F29" s="545"/>
      <c r="G29" s="486"/>
      <c r="H29" s="512"/>
      <c r="I29" s="513"/>
    </row>
    <row r="30" spans="1:9" ht="17" customHeight="1">
      <c r="A30" s="533" t="s">
        <v>2</v>
      </c>
      <c r="B30" s="515"/>
      <c r="C30" s="515"/>
      <c r="D30" s="515" t="str">
        <f>D79</f>
        <v>異空感應 Call Of Destiny (25 EPI)</v>
      </c>
      <c r="E30" s="515"/>
      <c r="F30" s="542"/>
      <c r="G30" s="535"/>
      <c r="H30" s="516"/>
      <c r="I30" s="517" t="s">
        <v>2</v>
      </c>
    </row>
    <row r="31" spans="1:9" ht="17" customHeight="1">
      <c r="A31" s="527"/>
      <c r="B31" s="515" t="str">
        <f>"# " &amp; VALUE(RIGHT(B80,2)-1)</f>
        <v># 15</v>
      </c>
      <c r="C31" s="515" t="str">
        <f>"# " &amp; VALUE(RIGHT(C80,2)-1)</f>
        <v># 16</v>
      </c>
      <c r="D31" s="515" t="str">
        <f>"# " &amp; VALUE(RIGHT(D80,2)-1)</f>
        <v># 17</v>
      </c>
      <c r="E31" s="515" t="str">
        <f>"# " &amp; VALUE(RIGHT(E80,2)-1)</f>
        <v># 18</v>
      </c>
      <c r="F31" s="542" t="str">
        <f>E80</f>
        <v># 19</v>
      </c>
      <c r="G31" s="535"/>
      <c r="H31" s="516"/>
      <c r="I31" s="529"/>
    </row>
    <row r="32" spans="1:9" s="482" customFormat="1" ht="17" customHeight="1" thickBot="1">
      <c r="A32" s="473" t="s">
        <v>6</v>
      </c>
      <c r="B32" s="503"/>
      <c r="C32" s="503"/>
      <c r="D32" s="503"/>
      <c r="E32" s="503"/>
      <c r="F32" s="534"/>
      <c r="G32" s="546" t="s">
        <v>26</v>
      </c>
      <c r="H32" s="522"/>
      <c r="I32" s="505" t="s">
        <v>6</v>
      </c>
    </row>
    <row r="33" spans="1:9" ht="17" customHeight="1">
      <c r="A33" s="544"/>
      <c r="B33" s="468"/>
      <c r="C33" s="468"/>
      <c r="D33" s="468"/>
      <c r="E33" s="515" t="str">
        <f>$E$73</f>
        <v>東張西望  Scoop 2024</v>
      </c>
      <c r="F33" s="468"/>
      <c r="G33" s="468"/>
      <c r="H33" s="528"/>
      <c r="I33" s="529"/>
    </row>
    <row r="34" spans="1:9" ht="17" customHeight="1">
      <c r="A34" s="533" t="s">
        <v>2</v>
      </c>
      <c r="B34" s="503" t="str">
        <f t="shared" ref="B34:H34" si="6">B9</f>
        <v># 342</v>
      </c>
      <c r="C34" s="503" t="str">
        <f t="shared" si="6"/>
        <v># 343</v>
      </c>
      <c r="D34" s="503" t="str">
        <f t="shared" si="6"/>
        <v># 344</v>
      </c>
      <c r="E34" s="503" t="str">
        <f t="shared" si="6"/>
        <v># 345</v>
      </c>
      <c r="F34" s="503" t="str">
        <f t="shared" si="6"/>
        <v># 346</v>
      </c>
      <c r="G34" s="515" t="str">
        <f t="shared" si="6"/>
        <v># 347</v>
      </c>
      <c r="H34" s="504" t="str">
        <f t="shared" si="6"/>
        <v># 348</v>
      </c>
      <c r="I34" s="517" t="s">
        <v>2</v>
      </c>
    </row>
    <row r="35" spans="1:9" ht="17" customHeight="1">
      <c r="A35" s="527"/>
      <c r="B35" s="547" t="s">
        <v>17</v>
      </c>
      <c r="C35" s="511" t="s">
        <v>17</v>
      </c>
      <c r="D35" s="485" t="s">
        <v>17</v>
      </c>
      <c r="E35" s="539" t="s">
        <v>17</v>
      </c>
      <c r="F35" s="539" t="s">
        <v>17</v>
      </c>
      <c r="G35" s="548" t="s">
        <v>20</v>
      </c>
      <c r="H35" s="549" t="s">
        <v>30</v>
      </c>
      <c r="I35" s="550"/>
    </row>
    <row r="36" spans="1:9" ht="17" customHeight="1">
      <c r="A36" s="527"/>
      <c r="B36" s="551" t="str">
        <f>E61</f>
        <v xml:space="preserve">關注關注組 Eyes On Concern Groups </v>
      </c>
      <c r="C36" s="515" t="str">
        <f>B61</f>
        <v>粵講粵㜺鬼 Cantoxicating! (Sr. 3) (24 EPI)</v>
      </c>
      <c r="D36" s="552" t="str">
        <f>C61</f>
        <v>溜走的真味 # 4</v>
      </c>
      <c r="E36" s="486" t="str">
        <f>D61</f>
        <v>黃金盛宴 Golden Banquet (9 EPI)</v>
      </c>
      <c r="F36" s="486" t="str">
        <f>E61</f>
        <v xml:space="preserve">關注關注組 Eyes On Concern Groups </v>
      </c>
      <c r="G36" s="553" t="s">
        <v>189</v>
      </c>
      <c r="H36" s="554" t="s">
        <v>316</v>
      </c>
      <c r="I36" s="550"/>
    </row>
    <row r="37" spans="1:9" s="482" customFormat="1" ht="17" customHeight="1" thickBot="1">
      <c r="A37" s="473" t="s">
        <v>7</v>
      </c>
      <c r="B37" s="534" t="str">
        <f>"# " &amp; VALUE(RIGHT(E62,2)-1)</f>
        <v># 50</v>
      </c>
      <c r="C37" s="515" t="str">
        <f>B62</f>
        <v># 6</v>
      </c>
      <c r="D37" s="492"/>
      <c r="E37" s="493" t="str">
        <f>D62</f>
        <v># 6</v>
      </c>
      <c r="F37" s="493" t="str">
        <f>E62</f>
        <v># 51</v>
      </c>
      <c r="G37" s="552"/>
      <c r="H37" s="504" t="s">
        <v>31</v>
      </c>
      <c r="I37" s="476" t="s">
        <v>7</v>
      </c>
    </row>
    <row r="38" spans="1:9" s="482" customFormat="1" ht="17" customHeight="1" thickBot="1">
      <c r="A38" s="477"/>
      <c r="B38" s="555" t="s">
        <v>17</v>
      </c>
      <c r="C38" s="499"/>
      <c r="D38" s="556" t="s">
        <v>317</v>
      </c>
      <c r="E38" s="515"/>
      <c r="F38" s="557">
        <v>1305</v>
      </c>
      <c r="G38" s="558" t="s">
        <v>48</v>
      </c>
      <c r="H38" s="559" t="s">
        <v>148</v>
      </c>
      <c r="I38" s="481"/>
    </row>
    <row r="39" spans="1:9" ht="17" customHeight="1">
      <c r="A39" s="544"/>
      <c r="B39" s="555" t="s">
        <v>17</v>
      </c>
      <c r="C39" s="499"/>
      <c r="D39" s="499"/>
      <c r="E39" s="499" t="s">
        <v>40</v>
      </c>
      <c r="F39" s="545"/>
      <c r="G39" s="553" t="s">
        <v>318</v>
      </c>
      <c r="H39" s="560"/>
      <c r="I39" s="561"/>
    </row>
    <row r="40" spans="1:9" ht="17" customHeight="1">
      <c r="A40" s="527"/>
      <c r="B40" s="515" t="str">
        <f>B23</f>
        <v># 1188</v>
      </c>
      <c r="C40" s="515" t="str">
        <f t="shared" ref="C40:F40" si="7">"# " &amp; VALUE(RIGHT(B40,4)+1)</f>
        <v># 1189</v>
      </c>
      <c r="D40" s="515" t="str">
        <f t="shared" si="7"/>
        <v># 1190</v>
      </c>
      <c r="E40" s="515" t="str">
        <f t="shared" si="7"/>
        <v># 1191</v>
      </c>
      <c r="F40" s="542" t="str">
        <f t="shared" si="7"/>
        <v># 1192</v>
      </c>
      <c r="G40" s="542" t="s">
        <v>47</v>
      </c>
      <c r="I40" s="550"/>
    </row>
    <row r="41" spans="1:9" ht="17" customHeight="1">
      <c r="A41" s="514" t="s">
        <v>2</v>
      </c>
      <c r="B41" s="503"/>
      <c r="C41" s="503"/>
      <c r="D41" s="503"/>
      <c r="E41" s="503"/>
      <c r="F41" s="562">
        <v>1320</v>
      </c>
      <c r="G41" s="563"/>
      <c r="H41" s="564" t="s">
        <v>319</v>
      </c>
      <c r="I41" s="565" t="s">
        <v>2</v>
      </c>
    </row>
    <row r="42" spans="1:9" ht="17" customHeight="1">
      <c r="A42" s="537"/>
      <c r="B42" s="209" t="s">
        <v>320</v>
      </c>
      <c r="C42" s="219"/>
      <c r="D42" s="220"/>
      <c r="E42" s="211"/>
      <c r="F42" s="211"/>
      <c r="G42" s="216" t="s">
        <v>29</v>
      </c>
      <c r="H42" s="566" t="s">
        <v>147</v>
      </c>
      <c r="I42" s="550"/>
    </row>
    <row r="43" spans="1:9" ht="17" customHeight="1" thickBot="1">
      <c r="A43" s="527"/>
      <c r="B43" s="372"/>
      <c r="C43" s="373"/>
      <c r="D43" s="373" t="s">
        <v>194</v>
      </c>
      <c r="E43" s="373"/>
      <c r="F43" s="375"/>
      <c r="G43" s="217" t="s">
        <v>321</v>
      </c>
      <c r="H43" s="566"/>
      <c r="I43" s="550"/>
    </row>
    <row r="44" spans="1:9" s="482" customFormat="1" ht="17" customHeight="1" thickBot="1">
      <c r="A44" s="567" t="s">
        <v>8</v>
      </c>
      <c r="B44" s="372" t="s">
        <v>322</v>
      </c>
      <c r="C44" s="373" t="str">
        <f>"# " &amp; VALUE(RIGHT(B44,4)+1)</f>
        <v># 1612</v>
      </c>
      <c r="D44" s="373" t="str">
        <f>"# " &amp; VALUE(RIGHT(C44,4)+1)</f>
        <v># 1613</v>
      </c>
      <c r="E44" s="373" t="str">
        <f>"# " &amp; VALUE(RIGHT(D44,4)+1)</f>
        <v># 1614</v>
      </c>
      <c r="F44" s="373" t="str">
        <f>"# " &amp; VALUE(RIGHT(E44,4)+1)</f>
        <v># 1615</v>
      </c>
      <c r="G44" s="218" t="s">
        <v>21</v>
      </c>
      <c r="H44" s="568"/>
      <c r="I44" s="476" t="s">
        <v>8</v>
      </c>
    </row>
    <row r="45" spans="1:9" ht="17" customHeight="1">
      <c r="A45" s="569"/>
      <c r="B45" s="372"/>
      <c r="C45" s="373"/>
      <c r="D45" s="373"/>
      <c r="E45" s="373"/>
      <c r="F45" s="373"/>
      <c r="G45" s="570" t="s">
        <v>17</v>
      </c>
      <c r="H45" s="555" t="s">
        <v>17</v>
      </c>
      <c r="I45" s="571"/>
    </row>
    <row r="46" spans="1:9" ht="17" customHeight="1">
      <c r="A46" s="572" t="s">
        <v>2</v>
      </c>
      <c r="B46" s="390"/>
      <c r="C46" s="390"/>
      <c r="D46" s="220"/>
      <c r="E46" s="220"/>
      <c r="F46" s="391">
        <v>1430</v>
      </c>
      <c r="G46" s="492" t="str">
        <f>C71</f>
        <v>港女野人奇異記 # 13</v>
      </c>
      <c r="H46" s="515" t="str">
        <f>$E$71</f>
        <v>港女野人奇異記 # 14</v>
      </c>
      <c r="I46" s="573" t="s">
        <v>2</v>
      </c>
    </row>
    <row r="47" spans="1:9" ht="17" customHeight="1">
      <c r="A47" s="574"/>
      <c r="B47" s="555" t="s">
        <v>17</v>
      </c>
      <c r="C47" s="499"/>
      <c r="D47" s="555"/>
      <c r="E47" s="555"/>
      <c r="F47" s="547"/>
      <c r="G47" s="570" t="s">
        <v>17</v>
      </c>
      <c r="H47" s="738" t="s">
        <v>17</v>
      </c>
      <c r="I47" s="575"/>
    </row>
    <row r="48" spans="1:9" ht="17" customHeight="1">
      <c r="A48" s="574"/>
      <c r="B48" s="515"/>
      <c r="C48" s="468"/>
      <c r="D48" s="815" t="s">
        <v>196</v>
      </c>
      <c r="E48" s="815"/>
      <c r="G48" s="577"/>
      <c r="H48" s="740" t="s">
        <v>249</v>
      </c>
      <c r="I48" s="575"/>
    </row>
    <row r="49" spans="1:9" s="482" customFormat="1" ht="17" customHeight="1" thickBot="1">
      <c r="A49" s="578">
        <v>1500</v>
      </c>
      <c r="B49" s="515" t="str">
        <f>"# " &amp; VALUE(RIGHT(B86,2)-1)</f>
        <v># 8</v>
      </c>
      <c r="C49" s="515" t="str">
        <f>"# " &amp; VALUE(RIGHT(C86,2)-1)</f>
        <v># 9</v>
      </c>
      <c r="D49" s="515" t="str">
        <f>C86</f>
        <v># 10</v>
      </c>
      <c r="E49" s="515" t="str">
        <f>D86</f>
        <v># 11</v>
      </c>
      <c r="F49" s="542" t="str">
        <f>E86</f>
        <v># 12</v>
      </c>
      <c r="G49" s="552"/>
      <c r="H49" s="737"/>
      <c r="I49" s="579">
        <v>1500</v>
      </c>
    </row>
    <row r="50" spans="1:9" ht="17" customHeight="1">
      <c r="A50" s="580"/>
      <c r="B50" s="515"/>
      <c r="F50" s="581"/>
      <c r="G50" s="582"/>
      <c r="H50" s="629" t="s">
        <v>23</v>
      </c>
      <c r="I50" s="583"/>
    </row>
    <row r="51" spans="1:9" ht="17" customHeight="1">
      <c r="A51" s="584">
        <v>30</v>
      </c>
      <c r="B51" s="520"/>
      <c r="C51" s="515"/>
      <c r="D51" s="503"/>
      <c r="E51" s="503"/>
      <c r="F51" s="562">
        <v>1530</v>
      </c>
      <c r="G51" s="622" t="s">
        <v>235</v>
      </c>
      <c r="H51" s="452" t="s">
        <v>323</v>
      </c>
      <c r="I51" s="573" t="s">
        <v>2</v>
      </c>
    </row>
    <row r="52" spans="1:9" ht="17" customHeight="1">
      <c r="A52" s="574"/>
      <c r="B52" s="511" t="s">
        <v>17</v>
      </c>
      <c r="C52" s="555"/>
      <c r="D52" s="511" t="str">
        <f>D24</f>
        <v>一個香港‧十種玩法 過節篇 10 Festive Ways to Enjoy Hong Kong (10 EPI)</v>
      </c>
      <c r="E52" s="511"/>
      <c r="F52" s="586"/>
      <c r="G52" s="582"/>
      <c r="H52" s="617"/>
      <c r="I52" s="587"/>
    </row>
    <row r="53" spans="1:9" ht="17" customHeight="1">
      <c r="A53" s="574"/>
      <c r="B53" s="515" t="str">
        <f>B25</f>
        <v># 5</v>
      </c>
      <c r="C53" s="515" t="str">
        <f>C25</f>
        <v># 6</v>
      </c>
      <c r="D53" s="515" t="str">
        <f>"# " &amp; VALUE(RIGHT(C53,2)+1)</f>
        <v># 7</v>
      </c>
      <c r="E53" s="515" t="str">
        <f>"# " &amp; VALUE(RIGHT(D53,2)+1)</f>
        <v># 8</v>
      </c>
      <c r="F53" s="542" t="str">
        <f>"# " &amp; VALUE(RIGHT(E53,2)+1)</f>
        <v># 9</v>
      </c>
      <c r="G53" s="588"/>
      <c r="H53" s="385"/>
      <c r="I53" s="587"/>
    </row>
    <row r="54" spans="1:9" s="482" customFormat="1" ht="17" customHeight="1" thickBot="1">
      <c r="A54" s="578">
        <v>1600</v>
      </c>
      <c r="B54" s="503"/>
      <c r="C54" s="503"/>
      <c r="D54" s="515"/>
      <c r="E54" s="503"/>
      <c r="F54" s="534"/>
      <c r="G54" s="589"/>
      <c r="H54" s="386"/>
      <c r="I54" s="590">
        <v>1600</v>
      </c>
    </row>
    <row r="55" spans="1:9" ht="17" customHeight="1">
      <c r="A55" s="483"/>
      <c r="B55" s="591" t="s">
        <v>65</v>
      </c>
      <c r="C55" s="539" t="s">
        <v>324</v>
      </c>
      <c r="D55" s="547"/>
      <c r="E55" s="555" t="s">
        <v>66</v>
      </c>
      <c r="F55" s="570" t="s">
        <v>67</v>
      </c>
      <c r="G55" s="548" t="s">
        <v>20</v>
      </c>
      <c r="H55" s="847" t="s">
        <v>270</v>
      </c>
      <c r="I55" s="593"/>
    </row>
    <row r="56" spans="1:9" ht="17" customHeight="1">
      <c r="A56" s="506"/>
      <c r="B56" s="594" t="s">
        <v>197</v>
      </c>
      <c r="C56" s="816" t="s">
        <v>176</v>
      </c>
      <c r="D56" s="817"/>
      <c r="E56" s="468" t="s">
        <v>199</v>
      </c>
      <c r="F56" s="487" t="s">
        <v>200</v>
      </c>
      <c r="G56" s="588" t="s">
        <v>240</v>
      </c>
      <c r="H56" s="849"/>
      <c r="I56" s="575"/>
    </row>
    <row r="57" spans="1:9" ht="16.75" customHeight="1">
      <c r="A57" s="490">
        <v>30</v>
      </c>
      <c r="B57" s="491" t="s">
        <v>121</v>
      </c>
      <c r="C57" s="493" t="s">
        <v>63</v>
      </c>
      <c r="D57" s="534" t="str">
        <f>"# " &amp; VALUE(RIGHT(C57,2)+1)</f>
        <v># 3</v>
      </c>
      <c r="E57" s="515" t="s">
        <v>205</v>
      </c>
      <c r="F57" s="552" t="s">
        <v>121</v>
      </c>
      <c r="G57" s="492"/>
      <c r="H57" s="846"/>
      <c r="I57" s="595">
        <v>30</v>
      </c>
    </row>
    <row r="58" spans="1:9" ht="17" customHeight="1">
      <c r="A58" s="506"/>
      <c r="B58" s="450" t="s">
        <v>20</v>
      </c>
      <c r="C58" s="211" t="s">
        <v>203</v>
      </c>
      <c r="D58" s="211"/>
      <c r="E58" s="807" t="s">
        <v>204</v>
      </c>
      <c r="F58" s="808"/>
      <c r="G58" s="548" t="s">
        <v>20</v>
      </c>
      <c r="H58" s="845" t="s">
        <v>472</v>
      </c>
      <c r="I58" s="575"/>
    </row>
    <row r="59" spans="1:9" s="482" customFormat="1" ht="17" customHeight="1" thickBot="1">
      <c r="A59" s="596">
        <v>1700</v>
      </c>
      <c r="B59" s="305" t="s">
        <v>189</v>
      </c>
      <c r="C59" s="291" t="s">
        <v>112</v>
      </c>
      <c r="D59" s="214" t="str">
        <f>"# " &amp; VALUE(RIGHT(C59,2)+1)</f>
        <v># 8</v>
      </c>
      <c r="E59" s="493" t="s">
        <v>215</v>
      </c>
      <c r="F59" s="534" t="s">
        <v>216</v>
      </c>
      <c r="G59" s="552" t="s">
        <v>243</v>
      </c>
      <c r="H59" s="846"/>
      <c r="I59" s="590">
        <v>1700</v>
      </c>
    </row>
    <row r="60" spans="1:9" ht="17" customHeight="1">
      <c r="A60" s="483"/>
      <c r="B60" s="598" t="s">
        <v>60</v>
      </c>
      <c r="C60" s="487" t="s">
        <v>71</v>
      </c>
      <c r="D60" s="485" t="s">
        <v>62</v>
      </c>
      <c r="E60" s="288" t="s">
        <v>32</v>
      </c>
      <c r="F60" s="289"/>
      <c r="G60" s="548" t="s">
        <v>20</v>
      </c>
      <c r="H60" s="848"/>
      <c r="I60" s="593"/>
    </row>
    <row r="61" spans="1:9" ht="17" customHeight="1">
      <c r="A61" s="506"/>
      <c r="B61" s="484" t="s">
        <v>206</v>
      </c>
      <c r="C61" s="553" t="s">
        <v>325</v>
      </c>
      <c r="D61" s="487" t="s">
        <v>208</v>
      </c>
      <c r="E61" s="796" t="s">
        <v>209</v>
      </c>
      <c r="F61" s="797"/>
      <c r="G61" s="552" t="str">
        <f>G39</f>
        <v>思家大戰 # 55</v>
      </c>
      <c r="H61" s="844"/>
      <c r="I61" s="575"/>
    </row>
    <row r="62" spans="1:9" ht="17" customHeight="1">
      <c r="A62" s="490">
        <v>30</v>
      </c>
      <c r="B62" s="491" t="s">
        <v>55</v>
      </c>
      <c r="C62" s="492" t="s">
        <v>70</v>
      </c>
      <c r="D62" s="492" t="s">
        <v>55</v>
      </c>
      <c r="E62" s="265" t="s">
        <v>326</v>
      </c>
      <c r="F62" s="290" t="str">
        <f>"# " &amp; VALUE(RIGHT(E62,2)+1)</f>
        <v># 52</v>
      </c>
      <c r="G62" s="387"/>
      <c r="H62" s="843"/>
      <c r="I62" s="595">
        <v>30</v>
      </c>
    </row>
    <row r="63" spans="1:9" ht="17" customHeight="1">
      <c r="A63" s="496"/>
      <c r="B63" s="497" t="s">
        <v>53</v>
      </c>
      <c r="C63" s="530"/>
      <c r="D63" s="555"/>
      <c r="E63" s="555"/>
      <c r="F63" s="555"/>
      <c r="G63" s="548" t="s">
        <v>20</v>
      </c>
      <c r="H63" s="555" t="s">
        <v>33</v>
      </c>
      <c r="I63" s="575"/>
    </row>
    <row r="64" spans="1:9" ht="17" customHeight="1">
      <c r="A64" s="506"/>
      <c r="B64" s="484"/>
      <c r="C64" s="511"/>
      <c r="D64" s="515" t="s">
        <v>211</v>
      </c>
      <c r="E64" s="515"/>
      <c r="F64" s="511"/>
      <c r="G64" s="582" t="str">
        <f>G43</f>
        <v>周六聊Teen谷 # 50</v>
      </c>
      <c r="H64" s="576" t="s">
        <v>327</v>
      </c>
      <c r="I64" s="575"/>
    </row>
    <row r="65" spans="1:9" s="482" customFormat="1" ht="17" customHeight="1" thickBot="1">
      <c r="A65" s="596">
        <v>1800</v>
      </c>
      <c r="B65" s="502" t="s">
        <v>61</v>
      </c>
      <c r="C65" s="515" t="str">
        <f>"# " &amp; VALUE(RIGHT(B65,2)+1)</f>
        <v># 42</v>
      </c>
      <c r="D65" s="515" t="str">
        <f>"# " &amp; VALUE(RIGHT(C65,2)+1)</f>
        <v># 43</v>
      </c>
      <c r="E65" s="515" t="str">
        <f>"# " &amp; VALUE(RIGHT(D65,2)+1)</f>
        <v># 44</v>
      </c>
      <c r="F65" s="515" t="str">
        <f>"# " &amp; VALUE(RIGHT(E65,2)+1)</f>
        <v># 45</v>
      </c>
      <c r="G65" s="492"/>
      <c r="H65" s="515" t="s">
        <v>25</v>
      </c>
      <c r="I65" s="590">
        <v>1800</v>
      </c>
    </row>
    <row r="66" spans="1:9" ht="17" customHeight="1">
      <c r="A66" s="506"/>
      <c r="B66" s="502"/>
      <c r="C66" s="515"/>
      <c r="D66" s="515"/>
      <c r="E66" s="515"/>
      <c r="F66" s="515"/>
      <c r="G66" s="530" t="s">
        <v>214</v>
      </c>
      <c r="H66" s="600"/>
      <c r="I66" s="501"/>
    </row>
    <row r="67" spans="1:9" ht="17" customHeight="1" thickBot="1">
      <c r="A67" s="490">
        <v>30</v>
      </c>
      <c r="B67" s="601"/>
      <c r="C67" s="602"/>
      <c r="D67" s="602"/>
      <c r="E67" s="602"/>
      <c r="F67" s="602"/>
      <c r="G67" s="603" t="s">
        <v>123</v>
      </c>
      <c r="H67" s="604" t="s">
        <v>328</v>
      </c>
      <c r="I67" s="495">
        <v>30</v>
      </c>
    </row>
    <row r="68" spans="1:9" ht="17" customHeight="1">
      <c r="A68" s="506"/>
      <c r="B68" s="784" t="s">
        <v>217</v>
      </c>
      <c r="C68" s="785"/>
      <c r="D68" s="785"/>
      <c r="E68" s="785"/>
      <c r="F68" s="786"/>
      <c r="G68" s="784" t="s">
        <v>218</v>
      </c>
      <c r="H68" s="787"/>
      <c r="I68" s="501"/>
    </row>
    <row r="69" spans="1:9" s="482" customFormat="1" ht="12.65" customHeight="1" thickBot="1">
      <c r="A69" s="596">
        <v>1900</v>
      </c>
      <c r="B69" s="224"/>
      <c r="C69" s="225"/>
      <c r="D69" s="225"/>
      <c r="E69" s="225"/>
      <c r="F69" s="206">
        <v>1905</v>
      </c>
      <c r="G69" s="224"/>
      <c r="H69" s="226"/>
      <c r="I69" s="605">
        <v>1900</v>
      </c>
    </row>
    <row r="70" spans="1:9" s="482" customFormat="1" ht="17" customHeight="1">
      <c r="A70" s="606"/>
      <c r="B70" s="227" t="s">
        <v>36</v>
      </c>
      <c r="C70" s="228" t="s">
        <v>59</v>
      </c>
      <c r="D70" s="229" t="s">
        <v>36</v>
      </c>
      <c r="E70" s="228" t="s">
        <v>59</v>
      </c>
      <c r="F70" s="230" t="s">
        <v>27</v>
      </c>
      <c r="G70" s="229" t="s">
        <v>34</v>
      </c>
      <c r="H70" s="231" t="s">
        <v>329</v>
      </c>
      <c r="I70" s="610"/>
    </row>
    <row r="71" spans="1:9" s="482" customFormat="1" ht="17" customHeight="1">
      <c r="A71" s="611"/>
      <c r="B71" s="232" t="s">
        <v>330</v>
      </c>
      <c r="C71" s="233" t="s">
        <v>331</v>
      </c>
      <c r="D71" s="217" t="s">
        <v>332</v>
      </c>
      <c r="E71" s="233" t="s">
        <v>333</v>
      </c>
      <c r="F71" s="234" t="s">
        <v>334</v>
      </c>
      <c r="G71" s="217" t="s">
        <v>335</v>
      </c>
      <c r="H71" s="235" t="s">
        <v>336</v>
      </c>
      <c r="I71" s="612"/>
    </row>
    <row r="72" spans="1:9" s="482" customFormat="1" ht="17" customHeight="1">
      <c r="A72" s="506">
        <v>30</v>
      </c>
      <c r="B72" s="236" t="s">
        <v>35</v>
      </c>
      <c r="C72" s="237" t="s">
        <v>337</v>
      </c>
      <c r="D72" s="218" t="s">
        <v>35</v>
      </c>
      <c r="E72" s="237" t="s">
        <v>337</v>
      </c>
      <c r="F72" s="238" t="s">
        <v>226</v>
      </c>
      <c r="G72" s="239" t="s">
        <v>24</v>
      </c>
      <c r="H72" s="240" t="s">
        <v>338</v>
      </c>
      <c r="I72" s="501">
        <v>30</v>
      </c>
    </row>
    <row r="73" spans="1:9" ht="17" customHeight="1">
      <c r="A73" s="613"/>
      <c r="B73" s="241" t="s">
        <v>28</v>
      </c>
      <c r="C73" s="211"/>
      <c r="D73" s="211"/>
      <c r="E73" s="373" t="s">
        <v>228</v>
      </c>
      <c r="F73" s="211"/>
      <c r="G73" s="211"/>
      <c r="H73" s="212"/>
      <c r="I73" s="614"/>
    </row>
    <row r="74" spans="1:9" s="482" customFormat="1" ht="17" customHeight="1" thickBot="1">
      <c r="A74" s="611">
        <v>2000</v>
      </c>
      <c r="B74" s="372" t="s">
        <v>339</v>
      </c>
      <c r="C74" s="373" t="str">
        <f t="shared" ref="C74:H74" si="8">"# " &amp; VALUE(RIGHT(B74,4)+1)</f>
        <v># 344</v>
      </c>
      <c r="D74" s="214" t="str">
        <f t="shared" si="8"/>
        <v># 345</v>
      </c>
      <c r="E74" s="214" t="str">
        <f t="shared" si="8"/>
        <v># 346</v>
      </c>
      <c r="F74" s="214" t="str">
        <f t="shared" si="8"/>
        <v># 347</v>
      </c>
      <c r="G74" s="214" t="str">
        <f t="shared" si="8"/>
        <v># 348</v>
      </c>
      <c r="H74" s="242" t="str">
        <f t="shared" si="8"/>
        <v># 349</v>
      </c>
      <c r="I74" s="605">
        <v>2000</v>
      </c>
    </row>
    <row r="75" spans="1:9" s="482" customFormat="1" ht="17" customHeight="1">
      <c r="A75" s="606"/>
      <c r="B75" s="241" t="s">
        <v>41</v>
      </c>
      <c r="C75" s="243" t="s">
        <v>22</v>
      </c>
      <c r="D75" s="244"/>
      <c r="E75" s="244" t="s">
        <v>230</v>
      </c>
      <c r="F75" s="245"/>
      <c r="G75" s="744" t="s">
        <v>469</v>
      </c>
      <c r="H75" s="247" t="s">
        <v>230</v>
      </c>
      <c r="I75" s="610"/>
    </row>
    <row r="76" spans="1:9" ht="17" customHeight="1">
      <c r="A76" s="506">
        <v>30</v>
      </c>
      <c r="B76" s="372" t="s">
        <v>341</v>
      </c>
      <c r="C76" s="373" t="str">
        <f>"# " &amp; VALUE(RIGHT(B76,4)+1)</f>
        <v># 2450</v>
      </c>
      <c r="D76" s="373" t="str">
        <f>"# " &amp; VALUE(RIGHT(C76,4)+1)</f>
        <v># 2451</v>
      </c>
      <c r="E76" s="373" t="str">
        <f>"# " &amp; VALUE(RIGHT(D76,4)+1)</f>
        <v># 2452</v>
      </c>
      <c r="F76" s="373" t="str">
        <f>"# " &amp; VALUE(RIGHT(E76,4)+1)</f>
        <v># 2453</v>
      </c>
      <c r="G76" s="746"/>
      <c r="H76" s="242" t="str">
        <f>"# " &amp; VALUE(RIGHT(F76,4)+1)</f>
        <v># 2454</v>
      </c>
      <c r="I76" s="495">
        <v>30</v>
      </c>
    </row>
    <row r="77" spans="1:9" ht="17" customHeight="1">
      <c r="A77" s="496"/>
      <c r="B77" s="241" t="s">
        <v>74</v>
      </c>
      <c r="C77" s="244"/>
      <c r="D77" s="245" t="s">
        <v>22</v>
      </c>
      <c r="E77" s="249"/>
      <c r="F77" s="249"/>
      <c r="G77" s="743"/>
      <c r="H77" s="312" t="s">
        <v>232</v>
      </c>
      <c r="I77" s="615"/>
    </row>
    <row r="78" spans="1:9" ht="17" customHeight="1" thickBot="1">
      <c r="A78" s="506"/>
      <c r="B78" s="209"/>
      <c r="C78" s="219"/>
      <c r="D78" s="373"/>
      <c r="E78" s="373"/>
      <c r="F78" s="373"/>
      <c r="G78" s="743"/>
      <c r="H78" s="313"/>
      <c r="I78" s="501"/>
    </row>
    <row r="79" spans="1:9" s="482" customFormat="1" ht="17" customHeight="1" thickBot="1">
      <c r="A79" s="616">
        <v>2100</v>
      </c>
      <c r="B79" s="372"/>
      <c r="C79" s="369"/>
      <c r="D79" s="373" t="s">
        <v>233</v>
      </c>
      <c r="E79" s="373"/>
      <c r="F79" s="373"/>
      <c r="G79" s="674" t="s">
        <v>470</v>
      </c>
      <c r="H79" s="314"/>
      <c r="I79" s="605">
        <v>2100</v>
      </c>
    </row>
    <row r="80" spans="1:9" s="482" customFormat="1" ht="17" customHeight="1">
      <c r="A80" s="606"/>
      <c r="B80" s="372" t="s">
        <v>343</v>
      </c>
      <c r="C80" s="373" t="str">
        <f>"# " &amp; VALUE(RIGHT(B80,2)+1)</f>
        <v># 17</v>
      </c>
      <c r="D80" s="373" t="str">
        <f>"# " &amp; VALUE(RIGHT(C80,2)+1)</f>
        <v># 18</v>
      </c>
      <c r="E80" s="373" t="str">
        <f>"# " &amp; VALUE(RIGHT(D80,2)+1)</f>
        <v># 19</v>
      </c>
      <c r="F80" s="373" t="str">
        <f>"# " &amp; VALUE(RIGHT(E80,2)+1)</f>
        <v># 20</v>
      </c>
      <c r="G80" s="739" t="s">
        <v>463</v>
      </c>
      <c r="H80" s="315" t="s">
        <v>344</v>
      </c>
      <c r="I80" s="610"/>
    </row>
    <row r="81" spans="1:9" s="482" customFormat="1" ht="17" customHeight="1">
      <c r="A81" s="611"/>
      <c r="B81" s="372"/>
      <c r="C81" s="373"/>
      <c r="D81" s="373"/>
      <c r="E81" s="373"/>
      <c r="F81" s="373"/>
      <c r="G81" s="743"/>
      <c r="H81" s="316" t="s">
        <v>236</v>
      </c>
      <c r="I81" s="612"/>
    </row>
    <row r="82" spans="1:9" ht="17" customHeight="1">
      <c r="A82" s="490">
        <v>30</v>
      </c>
      <c r="B82" s="213"/>
      <c r="C82" s="214"/>
      <c r="D82" s="373"/>
      <c r="E82" s="214"/>
      <c r="F82" s="214"/>
      <c r="G82" s="746"/>
      <c r="H82" s="256"/>
      <c r="I82" s="495">
        <v>30</v>
      </c>
    </row>
    <row r="83" spans="1:9" ht="17" customHeight="1">
      <c r="A83" s="506"/>
      <c r="B83" s="241" t="s">
        <v>237</v>
      </c>
      <c r="C83" s="244"/>
      <c r="D83" s="244"/>
      <c r="E83" s="249"/>
      <c r="F83" s="249"/>
      <c r="G83" s="745" t="s">
        <v>471</v>
      </c>
      <c r="H83" s="212"/>
      <c r="I83" s="501"/>
    </row>
    <row r="84" spans="1:9" ht="17" customHeight="1">
      <c r="A84" s="506"/>
      <c r="B84" s="209"/>
      <c r="C84" s="219"/>
      <c r="D84" s="373"/>
      <c r="E84" s="373"/>
      <c r="F84" s="373"/>
      <c r="G84" s="735"/>
      <c r="H84" s="260"/>
      <c r="I84" s="501"/>
    </row>
    <row r="85" spans="1:9" s="482" customFormat="1" ht="17" customHeight="1" thickBot="1">
      <c r="A85" s="596">
        <v>2200</v>
      </c>
      <c r="B85" s="269"/>
      <c r="C85" s="211"/>
      <c r="D85" s="376" t="s">
        <v>196</v>
      </c>
      <c r="E85" s="274"/>
      <c r="F85" s="373"/>
      <c r="G85" s="734"/>
      <c r="H85" s="392"/>
      <c r="I85" s="605">
        <v>2200</v>
      </c>
    </row>
    <row r="86" spans="1:9" s="482" customFormat="1" ht="17" customHeight="1">
      <c r="A86" s="611"/>
      <c r="B86" s="372" t="s">
        <v>137</v>
      </c>
      <c r="C86" s="373" t="str">
        <f>"# " &amp; VALUE(RIGHT(B86,2)+1)</f>
        <v># 10</v>
      </c>
      <c r="D86" s="373" t="str">
        <f>"# " &amp; VALUE(RIGHT(C86,2)+1)</f>
        <v># 11</v>
      </c>
      <c r="E86" s="373" t="str">
        <f>"# " &amp; VALUE(RIGHT(D86,2)+1)</f>
        <v># 12</v>
      </c>
      <c r="F86" s="373" t="str">
        <f>"# " &amp; VALUE(RIGHT(E86,2)+1)</f>
        <v># 13</v>
      </c>
      <c r="G86" s="733"/>
      <c r="H86" s="749" t="s">
        <v>474</v>
      </c>
      <c r="I86" s="610"/>
    </row>
    <row r="87" spans="1:9" s="482" customFormat="1" ht="17" customHeight="1">
      <c r="A87" s="611"/>
      <c r="B87" s="372"/>
      <c r="C87" s="373"/>
      <c r="D87" s="373"/>
      <c r="E87" s="373"/>
      <c r="F87" s="373"/>
      <c r="G87" s="725"/>
      <c r="H87" s="752" t="s">
        <v>345</v>
      </c>
      <c r="I87" s="612"/>
    </row>
    <row r="88" spans="1:9" ht="17" customHeight="1">
      <c r="A88" s="490">
        <v>30</v>
      </c>
      <c r="B88" s="213"/>
      <c r="C88" s="214"/>
      <c r="D88" s="214"/>
      <c r="E88" s="214"/>
      <c r="F88" s="394">
        <v>2230</v>
      </c>
      <c r="G88" s="734" t="s">
        <v>472</v>
      </c>
      <c r="H88" s="748" t="s">
        <v>464</v>
      </c>
      <c r="I88" s="495">
        <v>30</v>
      </c>
    </row>
    <row r="89" spans="1:9" ht="17" customHeight="1">
      <c r="A89" s="496"/>
      <c r="B89" s="209">
        <v>800650165</v>
      </c>
      <c r="C89" s="220"/>
      <c r="D89" s="396"/>
      <c r="E89" s="211"/>
      <c r="F89" s="211"/>
      <c r="G89" s="733" t="s">
        <v>473</v>
      </c>
      <c r="H89" s="268" t="s">
        <v>42</v>
      </c>
      <c r="I89" s="501"/>
    </row>
    <row r="90" spans="1:9" ht="17" customHeight="1">
      <c r="A90" s="506"/>
      <c r="B90" s="397"/>
      <c r="C90" s="220"/>
      <c r="D90" s="376" t="s">
        <v>286</v>
      </c>
      <c r="E90" s="211"/>
      <c r="F90" s="211"/>
      <c r="G90" s="741"/>
      <c r="H90" s="215"/>
      <c r="I90" s="501"/>
    </row>
    <row r="91" spans="1:9" ht="17" customHeight="1">
      <c r="A91" s="506"/>
      <c r="B91" s="372" t="s">
        <v>55</v>
      </c>
      <c r="C91" s="373" t="str">
        <f>"# " &amp; VALUE(RIGHT(B91,2)+1)</f>
        <v># 7</v>
      </c>
      <c r="D91" s="373" t="str">
        <f>"# " &amp; VALUE(RIGHT(C91,2)+1)</f>
        <v># 8</v>
      </c>
      <c r="E91" s="373" t="str">
        <f>"# " &amp; VALUE(RIGHT(D91,2)+1)</f>
        <v># 9</v>
      </c>
      <c r="F91" s="373" t="str">
        <f>"# " &amp; VALUE(RIGHT(E91,2)+1)</f>
        <v># 10</v>
      </c>
      <c r="G91" s="675"/>
      <c r="H91" s="215"/>
      <c r="I91" s="501"/>
    </row>
    <row r="92" spans="1:9" ht="17" customHeight="1" thickBot="1">
      <c r="A92" s="596">
        <v>2300</v>
      </c>
      <c r="B92" s="213"/>
      <c r="C92" s="214"/>
      <c r="D92" s="271"/>
      <c r="E92" s="271"/>
      <c r="F92" s="271">
        <v>2305</v>
      </c>
      <c r="G92" s="724"/>
      <c r="H92" s="215" t="s">
        <v>348</v>
      </c>
      <c r="I92" s="605">
        <v>2300</v>
      </c>
    </row>
    <row r="93" spans="1:9" s="482" customFormat="1" ht="17" customHeight="1">
      <c r="A93" s="618"/>
      <c r="B93" s="209" t="s">
        <v>37</v>
      </c>
      <c r="C93" s="369"/>
      <c r="D93" s="373"/>
      <c r="E93" s="272"/>
      <c r="F93" s="257">
        <v>800632426</v>
      </c>
      <c r="G93" s="321" t="s">
        <v>46</v>
      </c>
      <c r="H93" s="215" t="s">
        <v>43</v>
      </c>
      <c r="I93" s="610"/>
    </row>
    <row r="94" spans="1:9" s="482" customFormat="1" ht="17" customHeight="1">
      <c r="A94" s="618"/>
      <c r="B94" s="372"/>
      <c r="C94" s="273" t="s">
        <v>192</v>
      </c>
      <c r="D94" s="274"/>
      <c r="E94" s="275" t="s">
        <v>166</v>
      </c>
      <c r="F94" s="273" t="s">
        <v>192</v>
      </c>
      <c r="G94" s="217" t="s">
        <v>349</v>
      </c>
      <c r="H94" s="215"/>
      <c r="I94" s="612"/>
    </row>
    <row r="95" spans="1:9" s="482" customFormat="1" ht="17" customHeight="1" thickBot="1">
      <c r="A95" s="619">
        <v>2315</v>
      </c>
      <c r="B95" s="372" t="s">
        <v>350</v>
      </c>
      <c r="C95" s="373" t="str">
        <f>"# " &amp; VALUE(RIGHT(B95,4)+1)</f>
        <v># 3687</v>
      </c>
      <c r="D95" s="373" t="str">
        <f>"# " &amp; VALUE(RIGHT(C95,4)+1)</f>
        <v># 3688</v>
      </c>
      <c r="E95" s="276"/>
      <c r="F95" s="277" t="s">
        <v>351</v>
      </c>
      <c r="G95" s="218" t="s">
        <v>45</v>
      </c>
      <c r="H95" s="215"/>
      <c r="I95" s="620">
        <v>2315</v>
      </c>
    </row>
    <row r="96" spans="1:9" ht="17" customHeight="1" thickBot="1">
      <c r="A96" s="490">
        <v>30</v>
      </c>
      <c r="B96" s="279"/>
      <c r="C96" s="280"/>
      <c r="D96" s="280"/>
      <c r="E96" s="281" t="s">
        <v>167</v>
      </c>
      <c r="F96" s="280"/>
      <c r="G96" s="790" t="s">
        <v>166</v>
      </c>
      <c r="H96" s="791"/>
      <c r="I96" s="621">
        <v>30</v>
      </c>
    </row>
    <row r="97" spans="1:9" ht="17" customHeight="1">
      <c r="A97" s="496"/>
      <c r="B97" s="372"/>
      <c r="C97" s="201"/>
      <c r="D97" s="201" t="s">
        <v>119</v>
      </c>
      <c r="E97" s="399" t="s">
        <v>17</v>
      </c>
      <c r="F97" s="201"/>
      <c r="G97" s="319" t="s">
        <v>248</v>
      </c>
      <c r="H97" s="403" t="s">
        <v>20</v>
      </c>
      <c r="I97" s="501"/>
    </row>
    <row r="98" spans="1:9" ht="17" customHeight="1">
      <c r="A98" s="506"/>
      <c r="B98" s="372"/>
      <c r="C98" s="211"/>
      <c r="D98" s="211"/>
      <c r="E98" s="400" t="str">
        <f>E71</f>
        <v>港女野人奇異記 # 14</v>
      </c>
      <c r="F98" s="211"/>
      <c r="G98" s="217" t="s">
        <v>249</v>
      </c>
      <c r="H98" s="404" t="str">
        <f>H36</f>
        <v>新聞掏寶 # 229</v>
      </c>
      <c r="I98" s="501"/>
    </row>
    <row r="99" spans="1:9" ht="17" customHeight="1" thickBot="1">
      <c r="A99" s="506"/>
      <c r="B99" s="372"/>
      <c r="C99" s="211"/>
      <c r="D99" s="211"/>
      <c r="E99" s="401"/>
      <c r="F99" s="369">
        <v>2350</v>
      </c>
      <c r="G99" s="320" t="s">
        <v>162</v>
      </c>
      <c r="H99" s="404"/>
      <c r="I99" s="501"/>
    </row>
    <row r="100" spans="1:9" s="482" customFormat="1" ht="17" customHeight="1" thickBot="1">
      <c r="A100" s="473" t="s">
        <v>9</v>
      </c>
      <c r="B100" s="371"/>
      <c r="C100" s="283"/>
      <c r="D100" s="283" t="s">
        <v>120</v>
      </c>
      <c r="E100" s="402"/>
      <c r="F100" s="283"/>
      <c r="G100" s="218"/>
      <c r="H100" s="405"/>
      <c r="I100" s="505" t="s">
        <v>9</v>
      </c>
    </row>
    <row r="101" spans="1:9" ht="17" customHeight="1">
      <c r="A101" s="483"/>
      <c r="B101" s="510" t="s">
        <v>17</v>
      </c>
      <c r="C101" s="608" t="s">
        <v>17</v>
      </c>
      <c r="D101" s="608" t="s">
        <v>17</v>
      </c>
      <c r="E101" s="485" t="s">
        <v>17</v>
      </c>
      <c r="F101" s="624" t="s">
        <v>17</v>
      </c>
      <c r="G101" s="609" t="s">
        <v>23</v>
      </c>
      <c r="H101" s="559" t="s">
        <v>20</v>
      </c>
      <c r="I101" s="489"/>
    </row>
    <row r="102" spans="1:9" ht="17" customHeight="1">
      <c r="A102" s="506"/>
      <c r="B102" s="502" t="str">
        <f>$B$27</f>
        <v>新聞掏寶  # 228</v>
      </c>
      <c r="C102" s="552" t="str">
        <f>C61</f>
        <v>溜走的真味 # 4</v>
      </c>
      <c r="D102" s="485" t="str">
        <f>D61</f>
        <v>黃金盛宴 Golden Banquet (9 EPI)</v>
      </c>
      <c r="E102" s="788" t="str">
        <f>E61</f>
        <v xml:space="preserve">關注關注組 Eyes On Concern Groups </v>
      </c>
      <c r="F102" s="789"/>
      <c r="G102" s="622" t="str">
        <f>G71</f>
        <v>新聞透視 # 50</v>
      </c>
      <c r="H102" s="516" t="str">
        <f>H71</f>
        <v>TVB同行創新節目巡禮2025</v>
      </c>
      <c r="I102" s="501"/>
    </row>
    <row r="103" spans="1:9" ht="17" customHeight="1">
      <c r="A103" s="490">
        <v>30</v>
      </c>
      <c r="B103" s="625"/>
      <c r="C103" s="487"/>
      <c r="D103" s="552" t="str">
        <f>D62</f>
        <v># 6</v>
      </c>
      <c r="E103" s="552" t="str">
        <f>E62</f>
        <v># 51</v>
      </c>
      <c r="F103" s="515" t="str">
        <f>F62</f>
        <v># 52</v>
      </c>
      <c r="G103" s="487"/>
      <c r="H103" s="516"/>
      <c r="I103" s="495">
        <v>30</v>
      </c>
    </row>
    <row r="104" spans="1:9" ht="17" customHeight="1">
      <c r="A104" s="506"/>
      <c r="B104" s="497" t="s">
        <v>17</v>
      </c>
      <c r="C104" s="498"/>
      <c r="D104" s="555"/>
      <c r="E104" s="555"/>
      <c r="F104" s="547"/>
      <c r="G104" s="723"/>
      <c r="H104" s="592" t="s">
        <v>23</v>
      </c>
      <c r="I104" s="627"/>
    </row>
    <row r="105" spans="1:9" s="482" customFormat="1" ht="17" customHeight="1" thickBot="1">
      <c r="A105" s="473" t="s">
        <v>10</v>
      </c>
      <c r="B105" s="515"/>
      <c r="C105" s="467"/>
      <c r="D105" s="576" t="s">
        <v>196</v>
      </c>
      <c r="E105" s="515"/>
      <c r="F105" s="542"/>
      <c r="G105" s="754" t="s">
        <v>270</v>
      </c>
      <c r="H105" s="628" t="s">
        <v>352</v>
      </c>
      <c r="I105" s="476" t="s">
        <v>10</v>
      </c>
    </row>
    <row r="106" spans="1:9" ht="17" customHeight="1">
      <c r="A106" s="544"/>
      <c r="B106" s="515" t="str">
        <f>B86</f>
        <v># 9</v>
      </c>
      <c r="C106" s="515" t="str">
        <f>C86</f>
        <v># 10</v>
      </c>
      <c r="D106" s="515" t="str">
        <f>D86</f>
        <v># 11</v>
      </c>
      <c r="E106" s="515" t="str">
        <f>E86</f>
        <v># 12</v>
      </c>
      <c r="F106" s="542" t="str">
        <f>F86</f>
        <v># 13</v>
      </c>
      <c r="G106" s="740" t="s">
        <v>475</v>
      </c>
      <c r="H106" s="592" t="s">
        <v>23</v>
      </c>
      <c r="I106" s="513"/>
    </row>
    <row r="107" spans="1:9" ht="17" customHeight="1">
      <c r="A107" s="533">
        <v>30</v>
      </c>
      <c r="B107" s="491"/>
      <c r="C107" s="503"/>
      <c r="D107" s="503"/>
      <c r="E107" s="503"/>
      <c r="F107" s="534"/>
      <c r="G107" s="722"/>
      <c r="H107" s="494" t="str">
        <f>H64</f>
        <v>財經透視 # 51</v>
      </c>
      <c r="I107" s="517">
        <v>30</v>
      </c>
    </row>
    <row r="108" spans="1:9" ht="17" customHeight="1">
      <c r="A108" s="537"/>
      <c r="B108" s="497" t="s">
        <v>17</v>
      </c>
      <c r="C108" s="468"/>
      <c r="D108" s="515"/>
      <c r="E108" s="515"/>
      <c r="F108" s="515"/>
      <c r="G108" s="721"/>
      <c r="H108" s="629" t="s">
        <v>23</v>
      </c>
      <c r="I108" s="519"/>
    </row>
    <row r="109" spans="1:9" s="482" customFormat="1" ht="17" customHeight="1" thickBot="1">
      <c r="A109" s="473" t="s">
        <v>11</v>
      </c>
      <c r="B109" s="502"/>
      <c r="C109" s="467"/>
      <c r="D109" s="515" t="str">
        <f>$D$79</f>
        <v>異空感應 Call Of Destiny (25 EPI)</v>
      </c>
      <c r="E109" s="515"/>
      <c r="F109" s="515"/>
      <c r="G109" s="852" t="s">
        <v>270</v>
      </c>
      <c r="H109" s="560"/>
      <c r="I109" s="505" t="s">
        <v>11</v>
      </c>
    </row>
    <row r="110" spans="1:9" ht="17" customHeight="1">
      <c r="A110" s="544"/>
      <c r="B110" s="502" t="str">
        <f>$B$80</f>
        <v># 16</v>
      </c>
      <c r="C110" s="515" t="str">
        <f>"# " &amp; VALUE(RIGHT(B110,2)+1)</f>
        <v># 17</v>
      </c>
      <c r="D110" s="515" t="str">
        <f>"# " &amp; VALUE(RIGHT(C110,2)+1)</f>
        <v># 18</v>
      </c>
      <c r="E110" s="515" t="str">
        <f>"# " &amp; VALUE(RIGHT(D110,2)+1)</f>
        <v># 19</v>
      </c>
      <c r="F110" s="515" t="str">
        <f>"# " &amp; VALUE(RIGHT(E110,2)+1)</f>
        <v># 20</v>
      </c>
      <c r="G110" s="853" t="s">
        <v>552</v>
      </c>
      <c r="H110" s="560" t="str">
        <f>H80</f>
        <v>中年好聲音3 #8</v>
      </c>
      <c r="I110" s="513"/>
    </row>
    <row r="111" spans="1:9" ht="17" customHeight="1">
      <c r="A111" s="527">
        <v>30</v>
      </c>
      <c r="B111" s="520"/>
      <c r="C111" s="503"/>
      <c r="D111" s="503"/>
      <c r="E111" s="503"/>
      <c r="F111" s="503"/>
      <c r="G111" s="851"/>
      <c r="H111" s="536"/>
      <c r="I111" s="517">
        <v>30</v>
      </c>
    </row>
    <row r="112" spans="1:9" ht="17" customHeight="1">
      <c r="A112" s="537"/>
      <c r="B112" s="630" t="s">
        <v>17</v>
      </c>
      <c r="C112" s="498"/>
      <c r="D112" s="498" t="str">
        <f>$E$75</f>
        <v xml:space="preserve">愛．回家之開心速遞  Lo And Behold </v>
      </c>
      <c r="E112" s="498"/>
      <c r="F112" s="498"/>
      <c r="G112" s="850"/>
      <c r="H112" s="560"/>
      <c r="I112" s="519"/>
    </row>
    <row r="113" spans="1:9" s="482" customFormat="1" ht="17" customHeight="1" thickBot="1">
      <c r="A113" s="473" t="s">
        <v>12</v>
      </c>
      <c r="B113" s="502" t="str">
        <f>B76</f>
        <v># 2449</v>
      </c>
      <c r="C113" s="515" t="str">
        <f t="shared" ref="C113:F113" si="9">C76</f>
        <v># 2450</v>
      </c>
      <c r="D113" s="503" t="str">
        <f t="shared" si="9"/>
        <v># 2451</v>
      </c>
      <c r="E113" s="515" t="str">
        <f t="shared" si="9"/>
        <v># 2452</v>
      </c>
      <c r="F113" s="515" t="str">
        <f t="shared" si="9"/>
        <v># 2453</v>
      </c>
      <c r="G113" s="852" t="s">
        <v>270</v>
      </c>
      <c r="H113" s="631"/>
      <c r="I113" s="505" t="s">
        <v>12</v>
      </c>
    </row>
    <row r="114" spans="1:9" ht="17" customHeight="1">
      <c r="A114" s="544"/>
      <c r="B114" s="630" t="s">
        <v>17</v>
      </c>
      <c r="C114" s="555"/>
      <c r="D114" s="515" t="s">
        <v>228</v>
      </c>
      <c r="E114" s="498"/>
      <c r="F114" s="498"/>
      <c r="G114" s="850" t="s">
        <v>553</v>
      </c>
      <c r="H114" s="515"/>
      <c r="I114" s="513"/>
    </row>
    <row r="115" spans="1:9" ht="17" customHeight="1">
      <c r="A115" s="533">
        <v>30</v>
      </c>
      <c r="B115" s="491" t="str">
        <f>B74</f>
        <v># 343</v>
      </c>
      <c r="C115" s="503" t="str">
        <f t="shared" ref="C115:F115" si="10">C74</f>
        <v># 344</v>
      </c>
      <c r="D115" s="503" t="str">
        <f t="shared" si="10"/>
        <v># 345</v>
      </c>
      <c r="E115" s="503" t="str">
        <f t="shared" si="10"/>
        <v># 346</v>
      </c>
      <c r="F115" s="503" t="str">
        <f t="shared" si="10"/>
        <v># 347</v>
      </c>
      <c r="G115" s="503" t="str">
        <f>G74</f>
        <v># 348</v>
      </c>
      <c r="H115" s="504" t="str">
        <f>H74</f>
        <v># 349</v>
      </c>
      <c r="I115" s="517">
        <v>30</v>
      </c>
    </row>
    <row r="116" spans="1:9" ht="17" customHeight="1">
      <c r="A116" s="527"/>
      <c r="B116" s="632" t="s">
        <v>17</v>
      </c>
      <c r="C116" s="555" t="s">
        <v>17</v>
      </c>
      <c r="D116" s="570" t="s">
        <v>17</v>
      </c>
      <c r="E116" s="530" t="s">
        <v>17</v>
      </c>
      <c r="F116" s="530" t="s">
        <v>17</v>
      </c>
      <c r="G116" s="609" t="s">
        <v>23</v>
      </c>
      <c r="H116" s="532" t="s">
        <v>230</v>
      </c>
      <c r="I116" s="529"/>
    </row>
    <row r="117" spans="1:9" s="482" customFormat="1" ht="17" customHeight="1" thickBot="1">
      <c r="A117" s="473" t="s">
        <v>15</v>
      </c>
      <c r="B117" s="543" t="str">
        <f>B71</f>
        <v>玲玲友情報 # 45</v>
      </c>
      <c r="C117" s="515" t="str">
        <f>$C$71</f>
        <v>港女野人奇異記 # 13</v>
      </c>
      <c r="D117" s="492" t="str">
        <f>D71</f>
        <v>玲玲友情報 # 46</v>
      </c>
      <c r="E117" s="492" t="str">
        <f>$E$71</f>
        <v>港女野人奇異記 # 14</v>
      </c>
      <c r="F117" s="493" t="str">
        <f>F71</f>
        <v>最強生命線 # 376</v>
      </c>
      <c r="G117" s="389"/>
      <c r="H117" s="633" t="str">
        <f>H76</f>
        <v># 2454</v>
      </c>
      <c r="I117" s="505" t="s">
        <v>15</v>
      </c>
    </row>
    <row r="118" spans="1:9" ht="17" customHeight="1">
      <c r="A118" s="544"/>
      <c r="B118" s="497" t="s">
        <v>17</v>
      </c>
      <c r="C118" s="498"/>
      <c r="D118" s="515"/>
      <c r="E118" s="515"/>
      <c r="F118" s="499"/>
      <c r="G118" s="388"/>
      <c r="H118" s="559" t="s">
        <v>20</v>
      </c>
      <c r="I118" s="513"/>
    </row>
    <row r="119" spans="1:9" ht="17" customHeight="1">
      <c r="A119" s="533">
        <v>30</v>
      </c>
      <c r="B119" s="634"/>
      <c r="C119" s="515"/>
      <c r="D119" s="515" t="str">
        <f>D64</f>
        <v>燕雲台 The Legend of Xiao Chuo (48 EPI)</v>
      </c>
      <c r="E119" s="515"/>
      <c r="F119" s="515"/>
      <c r="G119" s="388" t="s">
        <v>346</v>
      </c>
      <c r="H119" s="635" t="str">
        <f>H87</f>
        <v>不可能任務 # 2</v>
      </c>
      <c r="I119" s="517">
        <v>30</v>
      </c>
    </row>
    <row r="120" spans="1:9" ht="17" customHeight="1">
      <c r="A120" s="527"/>
      <c r="B120" s="502" t="str">
        <f>B65</f>
        <v># 41</v>
      </c>
      <c r="C120" s="515" t="str">
        <f>C65</f>
        <v># 42</v>
      </c>
      <c r="D120" s="515" t="str">
        <f>D65</f>
        <v># 43</v>
      </c>
      <c r="E120" s="515" t="str">
        <f>E65</f>
        <v># 44</v>
      </c>
      <c r="F120" s="515" t="str">
        <f>F65</f>
        <v># 45</v>
      </c>
      <c r="G120" s="451"/>
      <c r="H120" s="559" t="s">
        <v>20</v>
      </c>
      <c r="I120" s="519"/>
    </row>
    <row r="121" spans="1:9" s="482" customFormat="1" ht="17" customHeight="1" thickBot="1">
      <c r="A121" s="473" t="s">
        <v>13</v>
      </c>
      <c r="B121" s="520"/>
      <c r="C121" s="503"/>
      <c r="D121" s="503"/>
      <c r="E121" s="503"/>
      <c r="F121" s="503"/>
      <c r="G121" s="636"/>
      <c r="H121" s="516" t="str">
        <f>H92</f>
        <v>J Music #67</v>
      </c>
      <c r="I121" s="505" t="s">
        <v>13</v>
      </c>
    </row>
    <row r="122" spans="1:9" ht="17" customHeight="1">
      <c r="A122" s="506"/>
      <c r="B122" s="598" t="s">
        <v>17</v>
      </c>
      <c r="C122" s="511"/>
      <c r="D122" s="468"/>
      <c r="E122" s="468"/>
      <c r="F122" s="468"/>
      <c r="G122" s="609" t="s">
        <v>23</v>
      </c>
      <c r="H122" s="599" t="s">
        <v>20</v>
      </c>
      <c r="I122" s="501"/>
    </row>
    <row r="123" spans="1:9" ht="17" customHeight="1">
      <c r="A123" s="533" t="s">
        <v>2</v>
      </c>
      <c r="B123" s="637"/>
      <c r="C123" s="467"/>
      <c r="D123" s="515" t="str">
        <f>D43</f>
        <v>流行都市  Big City Shop 2024</v>
      </c>
      <c r="E123" s="468"/>
      <c r="F123" s="515"/>
      <c r="G123" s="552" t="str">
        <f>G71</f>
        <v>新聞透視 # 50</v>
      </c>
      <c r="H123" s="568" t="str">
        <f>H41</f>
        <v>我們的主題曲 # 3</v>
      </c>
      <c r="I123" s="517" t="s">
        <v>2</v>
      </c>
    </row>
    <row r="124" spans="1:9" ht="17" customHeight="1">
      <c r="A124" s="527"/>
      <c r="B124" s="502" t="str">
        <f>B44</f>
        <v># 1611</v>
      </c>
      <c r="C124" s="515" t="str">
        <f>C44</f>
        <v># 1612</v>
      </c>
      <c r="D124" s="515" t="str">
        <f>D44</f>
        <v># 1613</v>
      </c>
      <c r="E124" s="515" t="str">
        <f>E44</f>
        <v># 1614</v>
      </c>
      <c r="F124" s="515" t="str">
        <f>F44</f>
        <v># 1615</v>
      </c>
      <c r="G124" s="609" t="s">
        <v>23</v>
      </c>
      <c r="H124" s="516"/>
      <c r="I124" s="529"/>
    </row>
    <row r="125" spans="1:9" ht="17" customHeight="1" thickBot="1">
      <c r="A125" s="638" t="s">
        <v>14</v>
      </c>
      <c r="B125" s="639"/>
      <c r="C125" s="640"/>
      <c r="D125" s="640"/>
      <c r="E125" s="640"/>
      <c r="F125" s="641"/>
      <c r="G125" s="642" t="str">
        <f>G43</f>
        <v>周六聊Teen谷 # 50</v>
      </c>
      <c r="H125" s="643"/>
      <c r="I125" s="644" t="s">
        <v>14</v>
      </c>
    </row>
    <row r="126" spans="1:9" ht="17" customHeight="1" thickTop="1">
      <c r="A126" s="645"/>
      <c r="B126" s="646" t="s">
        <v>353</v>
      </c>
      <c r="C126" s="468"/>
      <c r="D126" s="468"/>
      <c r="E126" s="468"/>
      <c r="F126" s="468"/>
      <c r="G126" s="468"/>
      <c r="H126" s="782">
        <f ca="1">TODAY()</f>
        <v>45644</v>
      </c>
      <c r="I126" s="783"/>
    </row>
    <row r="127" spans="1:9" ht="17" customHeight="1"/>
    <row r="128" spans="1:9" ht="17" customHeight="1"/>
    <row r="129" ht="17" customHeight="1"/>
  </sheetData>
  <mergeCells count="17">
    <mergeCell ref="E61:F61"/>
    <mergeCell ref="C1:G1"/>
    <mergeCell ref="H2:I2"/>
    <mergeCell ref="D6:E6"/>
    <mergeCell ref="B11:F11"/>
    <mergeCell ref="G11:H11"/>
    <mergeCell ref="G26:H26"/>
    <mergeCell ref="G27:H27"/>
    <mergeCell ref="D48:E48"/>
    <mergeCell ref="C56:D56"/>
    <mergeCell ref="E58:F58"/>
    <mergeCell ref="G15:H15"/>
    <mergeCell ref="B68:F68"/>
    <mergeCell ref="G68:H68"/>
    <mergeCell ref="G96:H96"/>
    <mergeCell ref="E102:F102"/>
    <mergeCell ref="H126:I1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43B23-2C2F-4FEF-8747-021FDBAF9167}">
  <dimension ref="A1:I129"/>
  <sheetViews>
    <sheetView zoomScale="70" zoomScaleNormal="70" workbookViewId="0">
      <pane ySplit="4" topLeftCell="A109" activePane="bottomLeft" state="frozen"/>
      <selection pane="bottomLeft" activeCell="F122" sqref="F122"/>
    </sheetView>
  </sheetViews>
  <sheetFormatPr defaultColWidth="9.453125" defaultRowHeight="15.5"/>
  <cols>
    <col min="1" max="1" width="7.6328125" style="647" customWidth="1"/>
    <col min="2" max="8" width="32.6328125" style="466" customWidth="1"/>
    <col min="9" max="9" width="7.6328125" style="648" customWidth="1"/>
    <col min="10" max="16384" width="9.453125" style="466"/>
  </cols>
  <sheetData>
    <row r="1" spans="1:9" ht="36" customHeight="1">
      <c r="A1" s="464"/>
      <c r="B1" s="465"/>
      <c r="C1" s="798" t="s">
        <v>354</v>
      </c>
      <c r="D1" s="798"/>
      <c r="E1" s="798"/>
      <c r="F1" s="798"/>
      <c r="G1" s="798"/>
      <c r="H1" s="465"/>
      <c r="I1" s="465"/>
    </row>
    <row r="2" spans="1:9" ht="17" customHeight="1" thickBot="1">
      <c r="A2" s="467" t="s">
        <v>355</v>
      </c>
      <c r="B2" s="468"/>
      <c r="C2" s="468"/>
      <c r="D2" s="463" t="s">
        <v>18</v>
      </c>
      <c r="E2" s="463"/>
      <c r="F2" s="469"/>
      <c r="G2" s="469"/>
      <c r="H2" s="799" t="s">
        <v>356</v>
      </c>
      <c r="I2" s="799"/>
    </row>
    <row r="3" spans="1:9" ht="17" customHeight="1" thickTop="1">
      <c r="A3" s="470" t="s">
        <v>19</v>
      </c>
      <c r="B3" s="471" t="s">
        <v>76</v>
      </c>
      <c r="C3" s="471" t="s">
        <v>77</v>
      </c>
      <c r="D3" s="471" t="s">
        <v>78</v>
      </c>
      <c r="E3" s="471" t="s">
        <v>174</v>
      </c>
      <c r="F3" s="471" t="s">
        <v>80</v>
      </c>
      <c r="G3" s="471" t="s">
        <v>81</v>
      </c>
      <c r="H3" s="471" t="s">
        <v>82</v>
      </c>
      <c r="I3" s="472" t="s">
        <v>19</v>
      </c>
    </row>
    <row r="4" spans="1:9" ht="17" customHeight="1" thickBot="1">
      <c r="A4" s="473"/>
      <c r="B4" s="474">
        <v>45649</v>
      </c>
      <c r="C4" s="474">
        <f t="shared" ref="C4:H4" si="0">SUM(B4+1)</f>
        <v>45650</v>
      </c>
      <c r="D4" s="475">
        <f t="shared" si="0"/>
        <v>45651</v>
      </c>
      <c r="E4" s="475">
        <f t="shared" si="0"/>
        <v>45652</v>
      </c>
      <c r="F4" s="475">
        <f t="shared" si="0"/>
        <v>45653</v>
      </c>
      <c r="G4" s="475">
        <f t="shared" si="0"/>
        <v>45654</v>
      </c>
      <c r="H4" s="475">
        <f t="shared" si="0"/>
        <v>45655</v>
      </c>
      <c r="I4" s="476"/>
    </row>
    <row r="5" spans="1:9" s="482" customFormat="1" ht="17" customHeight="1" thickBot="1">
      <c r="A5" s="477" t="s">
        <v>14</v>
      </c>
      <c r="B5" s="478"/>
      <c r="C5" s="479"/>
      <c r="D5" s="479"/>
      <c r="E5" s="479"/>
      <c r="F5" s="479"/>
      <c r="G5" s="479"/>
      <c r="H5" s="480"/>
      <c r="I5" s="481" t="s">
        <v>14</v>
      </c>
    </row>
    <row r="6" spans="1:9" ht="17" customHeight="1">
      <c r="A6" s="483"/>
      <c r="B6" s="484" t="s">
        <v>17</v>
      </c>
      <c r="C6" s="485" t="s">
        <v>17</v>
      </c>
      <c r="D6" s="813" t="s">
        <v>176</v>
      </c>
      <c r="E6" s="814"/>
      <c r="F6" s="486" t="str">
        <f>E56</f>
        <v>非洲潮什麼 Hipster Tour - Africa (10 EPI)</v>
      </c>
      <c r="G6" s="487" t="str">
        <f>F56</f>
        <v>齊癲大聖福祿壽 The Heavenly Party (5 EPI)</v>
      </c>
      <c r="H6" s="764" t="s">
        <v>17</v>
      </c>
      <c r="I6" s="489"/>
    </row>
    <row r="7" spans="1:9" ht="17" customHeight="1">
      <c r="A7" s="490">
        <v>30</v>
      </c>
      <c r="B7" s="406" t="s">
        <v>357</v>
      </c>
      <c r="C7" s="492" t="str">
        <f>B27</f>
        <v>新聞掏寶  # 229</v>
      </c>
      <c r="D7" s="493" t="str">
        <f>C57</f>
        <v># 4</v>
      </c>
      <c r="E7" s="492" t="str">
        <f>D57</f>
        <v># 5</v>
      </c>
      <c r="F7" s="493" t="str">
        <f>E57</f>
        <v># 6</v>
      </c>
      <c r="G7" s="492" t="str">
        <f>F57</f>
        <v># 5</v>
      </c>
      <c r="H7" s="740" t="s">
        <v>476</v>
      </c>
      <c r="I7" s="495">
        <v>30</v>
      </c>
    </row>
    <row r="8" spans="1:9" ht="17" customHeight="1">
      <c r="A8" s="496"/>
      <c r="B8" s="497" t="s">
        <v>17</v>
      </c>
      <c r="C8" s="498"/>
      <c r="D8" s="498"/>
      <c r="E8" s="499" t="str">
        <f>$E$73</f>
        <v>東張西望  Scoop 2024</v>
      </c>
      <c r="F8" s="498"/>
      <c r="G8" s="498" t="s">
        <v>117</v>
      </c>
      <c r="H8" s="500"/>
      <c r="I8" s="501"/>
    </row>
    <row r="9" spans="1:9" s="482" customFormat="1" ht="17" customHeight="1" thickBot="1">
      <c r="A9" s="473" t="s">
        <v>0</v>
      </c>
      <c r="B9" s="502" t="s">
        <v>358</v>
      </c>
      <c r="C9" s="503" t="str">
        <f t="shared" ref="C9:H9" si="1">"# " &amp; VALUE(RIGHT(B9,4)+1)</f>
        <v># 350</v>
      </c>
      <c r="D9" s="503" t="str">
        <f t="shared" si="1"/>
        <v># 351</v>
      </c>
      <c r="E9" s="503" t="str">
        <f t="shared" si="1"/>
        <v># 352</v>
      </c>
      <c r="F9" s="503" t="str">
        <f t="shared" si="1"/>
        <v># 353</v>
      </c>
      <c r="G9" s="503" t="str">
        <f t="shared" si="1"/>
        <v># 354</v>
      </c>
      <c r="H9" s="504" t="str">
        <f t="shared" si="1"/>
        <v># 355</v>
      </c>
      <c r="I9" s="505" t="s">
        <v>0</v>
      </c>
    </row>
    <row r="10" spans="1:9" ht="17" customHeight="1">
      <c r="A10" s="506"/>
      <c r="B10" s="195"/>
      <c r="C10" s="196"/>
      <c r="D10" s="196"/>
      <c r="E10" s="196"/>
      <c r="F10" s="197"/>
      <c r="G10" s="195"/>
      <c r="H10" s="198"/>
      <c r="I10" s="489"/>
    </row>
    <row r="11" spans="1:9" ht="17" customHeight="1">
      <c r="A11" s="490">
        <v>30</v>
      </c>
      <c r="B11" s="800" t="s">
        <v>178</v>
      </c>
      <c r="C11" s="785"/>
      <c r="D11" s="785"/>
      <c r="E11" s="785"/>
      <c r="F11" s="786"/>
      <c r="G11" s="800" t="s">
        <v>85</v>
      </c>
      <c r="H11" s="801"/>
      <c r="I11" s="495">
        <v>30</v>
      </c>
    </row>
    <row r="12" spans="1:9" ht="17" customHeight="1">
      <c r="A12" s="507"/>
      <c r="B12" s="199"/>
      <c r="C12" s="369"/>
      <c r="D12" s="201"/>
      <c r="E12" s="369"/>
      <c r="F12" s="370"/>
      <c r="G12" s="199"/>
      <c r="H12" s="203"/>
      <c r="I12" s="501"/>
    </row>
    <row r="13" spans="1:9" s="482" customFormat="1" ht="17" customHeight="1" thickBot="1">
      <c r="A13" s="508" t="s">
        <v>1</v>
      </c>
      <c r="B13" s="204"/>
      <c r="C13" s="205"/>
      <c r="D13" s="205"/>
      <c r="E13" s="205"/>
      <c r="F13" s="206"/>
      <c r="G13" s="207"/>
      <c r="H13" s="208"/>
      <c r="I13" s="505" t="s">
        <v>1</v>
      </c>
    </row>
    <row r="14" spans="1:9" ht="17" customHeight="1">
      <c r="A14" s="509"/>
      <c r="B14" s="732">
        <v>800359594</v>
      </c>
      <c r="C14" s="747"/>
      <c r="D14" s="747"/>
      <c r="E14" s="747"/>
      <c r="F14" s="747"/>
      <c r="G14" s="747"/>
      <c r="H14" s="668"/>
      <c r="I14" s="513"/>
    </row>
    <row r="15" spans="1:9" ht="17" customHeight="1">
      <c r="A15" s="514" t="s">
        <v>2</v>
      </c>
      <c r="B15" s="766"/>
      <c r="C15" s="669"/>
      <c r="D15" s="669"/>
      <c r="E15" s="676" t="s">
        <v>477</v>
      </c>
      <c r="F15" s="669"/>
      <c r="G15" s="669"/>
      <c r="H15" s="677"/>
      <c r="I15" s="517" t="s">
        <v>2</v>
      </c>
    </row>
    <row r="16" spans="1:9" ht="17" customHeight="1">
      <c r="A16" s="518"/>
      <c r="B16" s="766" t="s">
        <v>289</v>
      </c>
      <c r="C16" s="669" t="s">
        <v>267</v>
      </c>
      <c r="D16" s="669" t="s">
        <v>290</v>
      </c>
      <c r="E16" s="669" t="s">
        <v>302</v>
      </c>
      <c r="F16" s="669" t="s">
        <v>303</v>
      </c>
      <c r="G16" s="669" t="s">
        <v>304</v>
      </c>
      <c r="H16" s="670" t="s">
        <v>478</v>
      </c>
      <c r="I16" s="519"/>
    </row>
    <row r="17" spans="1:9" s="482" customFormat="1" ht="17" customHeight="1" thickBot="1">
      <c r="A17" s="508" t="s">
        <v>3</v>
      </c>
      <c r="B17" s="750" t="s">
        <v>479</v>
      </c>
      <c r="C17" s="671"/>
      <c r="D17" s="671"/>
      <c r="E17" s="671"/>
      <c r="F17" s="671"/>
      <c r="G17" s="671"/>
      <c r="H17" s="672"/>
      <c r="I17" s="505" t="s">
        <v>16</v>
      </c>
    </row>
    <row r="18" spans="1:9" s="482" customFormat="1" ht="17" customHeight="1">
      <c r="A18" s="523"/>
      <c r="B18" s="678" t="s">
        <v>480</v>
      </c>
      <c r="C18" s="679"/>
      <c r="D18" s="680" t="s">
        <v>181</v>
      </c>
      <c r="E18" s="681"/>
      <c r="F18" s="679"/>
      <c r="G18" s="679"/>
      <c r="H18" s="728"/>
      <c r="I18" s="524"/>
    </row>
    <row r="19" spans="1:9" s="482" customFormat="1" ht="17" customHeight="1">
      <c r="A19" s="508"/>
      <c r="B19" s="682" t="s">
        <v>481</v>
      </c>
      <c r="C19" s="683" t="s">
        <v>482</v>
      </c>
      <c r="D19" s="683" t="s">
        <v>483</v>
      </c>
      <c r="E19" s="683" t="s">
        <v>484</v>
      </c>
      <c r="F19" s="683" t="s">
        <v>485</v>
      </c>
      <c r="G19" s="683" t="s">
        <v>486</v>
      </c>
      <c r="H19" s="726" t="s">
        <v>487</v>
      </c>
      <c r="I19" s="524" t="s">
        <v>44</v>
      </c>
    </row>
    <row r="20" spans="1:9" s="482" customFormat="1" ht="17" customHeight="1">
      <c r="A20" s="508"/>
      <c r="B20" s="497" t="s">
        <v>17</v>
      </c>
      <c r="C20" s="498"/>
      <c r="D20" s="498"/>
      <c r="E20" s="498" t="s">
        <v>88</v>
      </c>
      <c r="F20" s="498"/>
      <c r="G20" s="498"/>
      <c r="H20" s="488" t="s">
        <v>17</v>
      </c>
      <c r="I20" s="524"/>
    </row>
    <row r="21" spans="1:9" ht="17" customHeight="1">
      <c r="A21" s="525" t="s">
        <v>2</v>
      </c>
      <c r="B21" s="491" t="s">
        <v>359</v>
      </c>
      <c r="C21" s="503" t="str">
        <f t="shared" ref="C21:G21" si="2">B76</f>
        <v># 2455</v>
      </c>
      <c r="D21" s="503" t="str">
        <f t="shared" si="2"/>
        <v># 2456</v>
      </c>
      <c r="E21" s="503" t="str">
        <f t="shared" si="2"/>
        <v># 2457</v>
      </c>
      <c r="F21" s="503" t="str">
        <f t="shared" si="2"/>
        <v># 2458</v>
      </c>
      <c r="G21" s="503" t="str">
        <f t="shared" si="2"/>
        <v># 2459</v>
      </c>
      <c r="H21" s="526" t="s">
        <v>360</v>
      </c>
      <c r="I21" s="517" t="s">
        <v>2</v>
      </c>
    </row>
    <row r="22" spans="1:9" ht="17" customHeight="1">
      <c r="A22" s="527"/>
      <c r="B22" s="209" t="s">
        <v>39</v>
      </c>
      <c r="C22" s="373"/>
      <c r="D22" s="373"/>
      <c r="E22" s="373" t="s">
        <v>40</v>
      </c>
      <c r="F22" s="373"/>
      <c r="G22" s="211"/>
      <c r="H22" s="212"/>
      <c r="I22" s="529"/>
    </row>
    <row r="23" spans="1:9" s="482" customFormat="1" ht="17" customHeight="1" thickBot="1">
      <c r="A23" s="473" t="s">
        <v>4</v>
      </c>
      <c r="B23" s="213" t="s">
        <v>361</v>
      </c>
      <c r="C23" s="373" t="str">
        <f t="shared" ref="C23:H23" si="3">"# " &amp; VALUE(RIGHT(B23,4)+1)</f>
        <v># 1196</v>
      </c>
      <c r="D23" s="214" t="str">
        <f t="shared" si="3"/>
        <v># 1197</v>
      </c>
      <c r="E23" s="214" t="str">
        <f t="shared" si="3"/>
        <v># 1198</v>
      </c>
      <c r="F23" s="373" t="str">
        <f t="shared" si="3"/>
        <v># 1199</v>
      </c>
      <c r="G23" s="373" t="str">
        <f t="shared" si="3"/>
        <v># 1200</v>
      </c>
      <c r="H23" s="215" t="str">
        <f t="shared" si="3"/>
        <v># 1201</v>
      </c>
      <c r="I23" s="505" t="s">
        <v>4</v>
      </c>
    </row>
    <row r="24" spans="1:9" ht="17" customHeight="1">
      <c r="A24" s="483"/>
      <c r="B24" s="497" t="s">
        <v>362</v>
      </c>
      <c r="C24" s="530"/>
      <c r="D24" s="498" t="str">
        <f>D90</f>
        <v>德國潮什麼 Hipster Tour - Germany (5 EPI)</v>
      </c>
      <c r="E24" s="498"/>
      <c r="F24" s="531"/>
      <c r="G24" s="530">
        <v>800402770</v>
      </c>
      <c r="H24" s="532"/>
      <c r="I24" s="489"/>
    </row>
    <row r="25" spans="1:9" ht="17" customHeight="1">
      <c r="A25" s="533" t="s">
        <v>2</v>
      </c>
      <c r="B25" s="493" t="s">
        <v>133</v>
      </c>
      <c r="C25" s="493" t="str">
        <f>B91</f>
        <v># 1</v>
      </c>
      <c r="D25" s="503" t="str">
        <f>"# " &amp; VALUE(RIGHT(C25,2)+1)</f>
        <v># 2</v>
      </c>
      <c r="E25" s="503" t="str">
        <f>"# " &amp; VALUE(RIGHT(D25,2)+1)</f>
        <v># 3</v>
      </c>
      <c r="F25" s="534" t="str">
        <f>"# " &amp; VALUE(RIGHT(E25,2)+1)</f>
        <v># 4</v>
      </c>
      <c r="G25" s="535"/>
      <c r="H25" s="536"/>
      <c r="I25" s="517" t="s">
        <v>2</v>
      </c>
    </row>
    <row r="26" spans="1:9" ht="17" customHeight="1">
      <c r="A26" s="537"/>
      <c r="B26" s="538" t="s">
        <v>17</v>
      </c>
      <c r="C26" s="511" t="s">
        <v>17</v>
      </c>
      <c r="D26" s="539" t="s">
        <v>17</v>
      </c>
      <c r="E26" s="769" t="s">
        <v>17</v>
      </c>
      <c r="F26" s="539" t="s">
        <v>17</v>
      </c>
      <c r="G26" s="788" t="s">
        <v>89</v>
      </c>
      <c r="H26" s="803"/>
      <c r="I26" s="529"/>
    </row>
    <row r="27" spans="1:9" ht="17" customHeight="1" thickBot="1">
      <c r="A27" s="540"/>
      <c r="B27" s="541" t="str">
        <f>LEFT($H$36,5) &amp; " # " &amp; VALUE(RIGHT($H$36,3)-1)</f>
        <v>新聞掏寶  # 229</v>
      </c>
      <c r="C27" s="542" t="str">
        <f>B71</f>
        <v>玲玲友情報 # 47</v>
      </c>
      <c r="D27" s="535" t="str">
        <f>C71</f>
        <v>港女野人奇異記 # 15</v>
      </c>
      <c r="E27" s="729" t="s">
        <v>488</v>
      </c>
      <c r="F27" s="535" t="str">
        <f>E71</f>
        <v>港女野人奇異記 # 16</v>
      </c>
      <c r="G27" s="804" t="s">
        <v>57</v>
      </c>
      <c r="H27" s="805"/>
      <c r="I27" s="529"/>
    </row>
    <row r="28" spans="1:9" s="482" customFormat="1" ht="17" customHeight="1" thickBot="1">
      <c r="A28" s="473" t="s">
        <v>5</v>
      </c>
      <c r="B28" s="543"/>
      <c r="C28" s="542"/>
      <c r="D28" s="493"/>
      <c r="E28" s="730"/>
      <c r="F28" s="493"/>
      <c r="G28" s="535" t="s">
        <v>363</v>
      </c>
      <c r="H28" s="516" t="s">
        <v>364</v>
      </c>
      <c r="I28" s="524" t="s">
        <v>5</v>
      </c>
    </row>
    <row r="29" spans="1:9" ht="17" customHeight="1">
      <c r="A29" s="544"/>
      <c r="B29" s="497" t="s">
        <v>17</v>
      </c>
      <c r="C29" s="498"/>
      <c r="D29" s="499"/>
      <c r="E29" s="499"/>
      <c r="F29" s="545"/>
      <c r="G29" s="486"/>
      <c r="H29" s="512"/>
      <c r="I29" s="513"/>
    </row>
    <row r="30" spans="1:9" ht="17" customHeight="1">
      <c r="A30" s="533" t="s">
        <v>2</v>
      </c>
      <c r="B30" s="515"/>
      <c r="C30" s="515"/>
      <c r="D30" s="515" t="str">
        <f>D79</f>
        <v>異空感應 Call Of Destiny (25 EPI)</v>
      </c>
      <c r="E30" s="515"/>
      <c r="F30" s="542"/>
      <c r="G30" s="535"/>
      <c r="H30" s="516"/>
      <c r="I30" s="517" t="s">
        <v>2</v>
      </c>
    </row>
    <row r="31" spans="1:9" ht="17" customHeight="1">
      <c r="A31" s="527"/>
      <c r="B31" s="515" t="str">
        <f>"# " &amp; VALUE(RIGHT(B80,2)-1)</f>
        <v># 20</v>
      </c>
      <c r="C31" s="515" t="str">
        <f>"# " &amp; VALUE(RIGHT(C80,2)-1)</f>
        <v># 21</v>
      </c>
      <c r="D31" s="515" t="str">
        <f>"# " &amp; VALUE(RIGHT(D80,2)-1)</f>
        <v># 22</v>
      </c>
      <c r="E31" s="515" t="str">
        <f>"# " &amp; VALUE(RIGHT(E80,2)-1)</f>
        <v># 23</v>
      </c>
      <c r="F31" s="542" t="str">
        <f>E80</f>
        <v># 24</v>
      </c>
      <c r="G31" s="535"/>
      <c r="H31" s="516"/>
      <c r="I31" s="529"/>
    </row>
    <row r="32" spans="1:9" s="482" customFormat="1" ht="17" customHeight="1" thickBot="1">
      <c r="A32" s="473" t="s">
        <v>6</v>
      </c>
      <c r="B32" s="503"/>
      <c r="C32" s="503"/>
      <c r="D32" s="503"/>
      <c r="E32" s="503"/>
      <c r="F32" s="534"/>
      <c r="G32" s="546" t="s">
        <v>26</v>
      </c>
      <c r="H32" s="522"/>
      <c r="I32" s="505" t="s">
        <v>6</v>
      </c>
    </row>
    <row r="33" spans="1:9" ht="17" customHeight="1">
      <c r="A33" s="544"/>
      <c r="B33" s="497" t="s">
        <v>17</v>
      </c>
      <c r="C33" s="498"/>
      <c r="D33" s="468"/>
      <c r="E33" s="515" t="str">
        <f>$E$73</f>
        <v>東張西望  Scoop 2024</v>
      </c>
      <c r="F33" s="468"/>
      <c r="G33" s="468"/>
      <c r="H33" s="528"/>
      <c r="I33" s="529"/>
    </row>
    <row r="34" spans="1:9" ht="17" customHeight="1">
      <c r="A34" s="533" t="s">
        <v>2</v>
      </c>
      <c r="B34" s="503" t="str">
        <f t="shared" ref="B34:H34" si="4">B9</f>
        <v># 349</v>
      </c>
      <c r="C34" s="770" t="str">
        <f t="shared" si="4"/>
        <v># 350</v>
      </c>
      <c r="D34" s="503" t="str">
        <f t="shared" si="4"/>
        <v># 351</v>
      </c>
      <c r="E34" s="503" t="str">
        <f t="shared" si="4"/>
        <v># 352</v>
      </c>
      <c r="F34" s="503" t="str">
        <f t="shared" si="4"/>
        <v># 353</v>
      </c>
      <c r="G34" s="515" t="str">
        <f t="shared" si="4"/>
        <v># 354</v>
      </c>
      <c r="H34" s="504" t="str">
        <f t="shared" si="4"/>
        <v># 355</v>
      </c>
      <c r="I34" s="517" t="s">
        <v>2</v>
      </c>
    </row>
    <row r="35" spans="1:9" ht="17" customHeight="1">
      <c r="A35" s="527"/>
      <c r="B35" s="547" t="s">
        <v>17</v>
      </c>
      <c r="C35" s="511" t="s">
        <v>17</v>
      </c>
      <c r="D35" s="485" t="s">
        <v>17</v>
      </c>
      <c r="E35" s="539" t="s">
        <v>17</v>
      </c>
      <c r="F35" s="539" t="s">
        <v>17</v>
      </c>
      <c r="G35" s="548" t="s">
        <v>20</v>
      </c>
      <c r="H35" s="549" t="s">
        <v>30</v>
      </c>
      <c r="I35" s="550"/>
    </row>
    <row r="36" spans="1:9" ht="17" customHeight="1">
      <c r="A36" s="527"/>
      <c r="B36" s="551" t="str">
        <f>E61</f>
        <v xml:space="preserve">關注關注組 Eyes On Concern Groups </v>
      </c>
      <c r="C36" s="515" t="str">
        <f>B61</f>
        <v>粵講粵㜺鬼 Cantoxicating! (Sr. 3) (24 EPI)</v>
      </c>
      <c r="D36" s="552" t="str">
        <f>C61</f>
        <v>溜走的真味 # 5</v>
      </c>
      <c r="E36" s="486" t="str">
        <f>D61</f>
        <v>黃金盛宴 Golden Banquet (9 EPI)</v>
      </c>
      <c r="F36" s="486" t="str">
        <f>E61</f>
        <v xml:space="preserve">關注關注組 Eyes On Concern Groups </v>
      </c>
      <c r="G36" s="553" t="s">
        <v>249</v>
      </c>
      <c r="H36" s="554" t="s">
        <v>365</v>
      </c>
      <c r="I36" s="550"/>
    </row>
    <row r="37" spans="1:9" s="482" customFormat="1" ht="17" customHeight="1" thickBot="1">
      <c r="A37" s="473" t="s">
        <v>7</v>
      </c>
      <c r="B37" s="534" t="str">
        <f>"# " &amp; VALUE(RIGHT(E62,2)-1)</f>
        <v># 52</v>
      </c>
      <c r="C37" s="515" t="str">
        <f>B62</f>
        <v># 7</v>
      </c>
      <c r="D37" s="492"/>
      <c r="E37" s="493" t="str">
        <f>D62</f>
        <v># 7</v>
      </c>
      <c r="F37" s="493" t="str">
        <f>E62</f>
        <v># 53</v>
      </c>
      <c r="G37" s="552"/>
      <c r="H37" s="504" t="s">
        <v>31</v>
      </c>
      <c r="I37" s="476" t="s">
        <v>7</v>
      </c>
    </row>
    <row r="38" spans="1:9" s="482" customFormat="1" ht="17" customHeight="1" thickBot="1">
      <c r="A38" s="477"/>
      <c r="B38" s="555" t="s">
        <v>17</v>
      </c>
      <c r="C38" s="499"/>
      <c r="D38" s="556" t="s">
        <v>317</v>
      </c>
      <c r="E38" s="515"/>
      <c r="F38" s="557">
        <v>1305</v>
      </c>
      <c r="G38" s="558" t="s">
        <v>48</v>
      </c>
      <c r="H38" s="559" t="s">
        <v>148</v>
      </c>
      <c r="I38" s="481"/>
    </row>
    <row r="39" spans="1:9" ht="17" customHeight="1">
      <c r="A39" s="544"/>
      <c r="B39" s="555" t="s">
        <v>17</v>
      </c>
      <c r="C39" s="499"/>
      <c r="D39" s="499"/>
      <c r="E39" s="499" t="s">
        <v>40</v>
      </c>
      <c r="F39" s="545"/>
      <c r="G39" s="553" t="s">
        <v>366</v>
      </c>
      <c r="H39" s="560"/>
      <c r="I39" s="561"/>
    </row>
    <row r="40" spans="1:9" ht="17" customHeight="1">
      <c r="A40" s="527"/>
      <c r="B40" s="515" t="str">
        <f>B23</f>
        <v># 1195</v>
      </c>
      <c r="C40" s="515" t="str">
        <f t="shared" ref="C40:F40" si="5">"# " &amp; VALUE(RIGHT(B40,4)+1)</f>
        <v># 1196</v>
      </c>
      <c r="D40" s="515" t="str">
        <f t="shared" si="5"/>
        <v># 1197</v>
      </c>
      <c r="E40" s="515" t="str">
        <f t="shared" si="5"/>
        <v># 1198</v>
      </c>
      <c r="F40" s="542" t="str">
        <f t="shared" si="5"/>
        <v># 1199</v>
      </c>
      <c r="G40" s="542" t="s">
        <v>47</v>
      </c>
      <c r="I40" s="550"/>
    </row>
    <row r="41" spans="1:9" ht="17" customHeight="1">
      <c r="A41" s="514" t="s">
        <v>2</v>
      </c>
      <c r="B41" s="503"/>
      <c r="C41" s="503"/>
      <c r="D41" s="503"/>
      <c r="E41" s="503"/>
      <c r="F41" s="562">
        <v>1320</v>
      </c>
      <c r="G41" s="563"/>
      <c r="H41" s="564" t="s">
        <v>367</v>
      </c>
      <c r="I41" s="565" t="s">
        <v>2</v>
      </c>
    </row>
    <row r="42" spans="1:9" ht="17" customHeight="1">
      <c r="A42" s="537"/>
      <c r="B42" s="209" t="s">
        <v>320</v>
      </c>
      <c r="C42" s="219"/>
      <c r="D42" s="220"/>
      <c r="E42" s="211"/>
      <c r="F42" s="211"/>
      <c r="G42" s="216" t="s">
        <v>29</v>
      </c>
      <c r="H42" s="566" t="s">
        <v>147</v>
      </c>
      <c r="I42" s="550"/>
    </row>
    <row r="43" spans="1:9" ht="17" customHeight="1" thickBot="1">
      <c r="A43" s="527"/>
      <c r="B43" s="372"/>
      <c r="C43" s="373"/>
      <c r="D43" s="373" t="s">
        <v>194</v>
      </c>
      <c r="E43" s="373"/>
      <c r="F43" s="375"/>
      <c r="G43" s="217" t="s">
        <v>368</v>
      </c>
      <c r="H43" s="566"/>
      <c r="I43" s="550"/>
    </row>
    <row r="44" spans="1:9" s="482" customFormat="1" ht="17" customHeight="1" thickBot="1">
      <c r="A44" s="567" t="s">
        <v>8</v>
      </c>
      <c r="B44" s="372" t="s">
        <v>369</v>
      </c>
      <c r="C44" s="373" t="str">
        <f>"# " &amp; VALUE(RIGHT(B44,4)+1)</f>
        <v># 1617</v>
      </c>
      <c r="D44" s="373" t="str">
        <f>"# " &amp; VALUE(RIGHT(C44,4)+1)</f>
        <v># 1618</v>
      </c>
      <c r="E44" s="373" t="str">
        <f>"# " &amp; VALUE(RIGHT(D44,4)+1)</f>
        <v># 1619</v>
      </c>
      <c r="F44" s="373" t="str">
        <f>"# " &amp; VALUE(RIGHT(E44,4)+1)</f>
        <v># 1620</v>
      </c>
      <c r="G44" s="218" t="s">
        <v>21</v>
      </c>
      <c r="H44" s="568"/>
      <c r="I44" s="476" t="s">
        <v>8</v>
      </c>
    </row>
    <row r="45" spans="1:9" ht="17" customHeight="1">
      <c r="A45" s="569"/>
      <c r="B45" s="372"/>
      <c r="C45" s="373"/>
      <c r="D45" s="373"/>
      <c r="E45" s="373"/>
      <c r="F45" s="373"/>
      <c r="G45" s="570" t="s">
        <v>17</v>
      </c>
      <c r="H45" s="555" t="s">
        <v>17</v>
      </c>
      <c r="I45" s="571"/>
    </row>
    <row r="46" spans="1:9" ht="17" customHeight="1">
      <c r="A46" s="572" t="s">
        <v>2</v>
      </c>
      <c r="B46" s="390"/>
      <c r="C46" s="685" t="s">
        <v>489</v>
      </c>
      <c r="D46" s="220"/>
      <c r="E46" s="220"/>
      <c r="F46" s="391">
        <v>1430</v>
      </c>
      <c r="G46" s="492" t="str">
        <f>C71</f>
        <v>港女野人奇異記 # 15</v>
      </c>
      <c r="H46" s="515" t="str">
        <f>$E$71</f>
        <v>港女野人奇異記 # 16</v>
      </c>
      <c r="I46" s="573" t="s">
        <v>2</v>
      </c>
    </row>
    <row r="47" spans="1:9" ht="17" customHeight="1">
      <c r="A47" s="574"/>
      <c r="B47" s="555" t="s">
        <v>17</v>
      </c>
      <c r="C47" s="771"/>
      <c r="D47" s="555"/>
      <c r="E47" s="555"/>
      <c r="F47" s="547"/>
      <c r="G47" s="570" t="s">
        <v>17</v>
      </c>
      <c r="H47" s="532" t="s">
        <v>17</v>
      </c>
      <c r="I47" s="575"/>
    </row>
    <row r="48" spans="1:9" ht="17" customHeight="1">
      <c r="A48" s="574"/>
      <c r="B48" s="515"/>
      <c r="C48" s="468"/>
      <c r="D48" s="815" t="s">
        <v>196</v>
      </c>
      <c r="E48" s="815"/>
      <c r="G48" s="577"/>
      <c r="H48" s="554" t="s">
        <v>370</v>
      </c>
      <c r="I48" s="575"/>
    </row>
    <row r="49" spans="1:9" s="482" customFormat="1" ht="17" customHeight="1" thickBot="1">
      <c r="A49" s="578">
        <v>1500</v>
      </c>
      <c r="B49" s="515" t="str">
        <f>"# " &amp; VALUE(RIGHT(B86,2)-1)</f>
        <v># 13</v>
      </c>
      <c r="C49" s="515" t="str">
        <f>"# " &amp; VALUE(RIGHT(C86,2)-1)</f>
        <v># 14</v>
      </c>
      <c r="D49" s="515" t="str">
        <f>C86</f>
        <v># 15</v>
      </c>
      <c r="E49" s="515" t="str">
        <f>D86</f>
        <v># 16</v>
      </c>
      <c r="F49" s="542" t="str">
        <f>E86</f>
        <v># 17</v>
      </c>
      <c r="G49" s="552"/>
      <c r="H49" s="384"/>
      <c r="I49" s="579">
        <v>1500</v>
      </c>
    </row>
    <row r="50" spans="1:9" ht="17" customHeight="1">
      <c r="A50" s="580"/>
      <c r="B50" s="515"/>
      <c r="F50" s="581"/>
      <c r="G50" s="582"/>
      <c r="H50" s="629" t="s">
        <v>23</v>
      </c>
      <c r="I50" s="583"/>
    </row>
    <row r="51" spans="1:9" ht="17" customHeight="1">
      <c r="A51" s="584">
        <v>30</v>
      </c>
      <c r="B51" s="520"/>
      <c r="C51" s="515"/>
      <c r="D51" s="503"/>
      <c r="E51" s="503"/>
      <c r="F51" s="562">
        <v>1530</v>
      </c>
      <c r="G51" s="622" t="s">
        <v>344</v>
      </c>
      <c r="H51" s="452" t="s">
        <v>371</v>
      </c>
      <c r="I51" s="573" t="s">
        <v>2</v>
      </c>
    </row>
    <row r="52" spans="1:9" ht="17" customHeight="1">
      <c r="A52" s="574"/>
      <c r="B52" s="497" t="s">
        <v>362</v>
      </c>
      <c r="C52" s="530"/>
      <c r="D52" s="555" t="str">
        <f>D24</f>
        <v>德國潮什麼 Hipster Tour - Germany (5 EPI)</v>
      </c>
      <c r="E52" s="555"/>
      <c r="F52" s="586"/>
      <c r="G52" s="582"/>
      <c r="H52" s="617"/>
      <c r="I52" s="587"/>
    </row>
    <row r="53" spans="1:9" ht="17" customHeight="1">
      <c r="A53" s="574"/>
      <c r="B53" s="515" t="str">
        <f>B25</f>
        <v># 10</v>
      </c>
      <c r="C53" s="535" t="str">
        <f>C25</f>
        <v># 1</v>
      </c>
      <c r="D53" s="515" t="str">
        <f>"# " &amp; VALUE(RIGHT(C53,2)+1)</f>
        <v># 2</v>
      </c>
      <c r="E53" s="515" t="str">
        <f>"# " &amp; VALUE(RIGHT(D53,2)+1)</f>
        <v># 3</v>
      </c>
      <c r="F53" s="542" t="str">
        <f>"# " &amp; VALUE(RIGHT(E53,2)+1)</f>
        <v># 4</v>
      </c>
      <c r="G53" s="588"/>
      <c r="H53" s="385"/>
      <c r="I53" s="587"/>
    </row>
    <row r="54" spans="1:9" s="482" customFormat="1" ht="17" customHeight="1" thickBot="1">
      <c r="A54" s="578">
        <v>1600</v>
      </c>
      <c r="B54" s="503"/>
      <c r="C54" s="493"/>
      <c r="D54" s="503"/>
      <c r="E54" s="503"/>
      <c r="F54" s="534"/>
      <c r="G54" s="589"/>
      <c r="H54" s="386"/>
      <c r="I54" s="590">
        <v>1600</v>
      </c>
    </row>
    <row r="55" spans="1:9" ht="17" customHeight="1">
      <c r="A55" s="483"/>
      <c r="B55" s="591" t="s">
        <v>65</v>
      </c>
      <c r="C55" s="539" t="s">
        <v>324</v>
      </c>
      <c r="D55" s="547"/>
      <c r="E55" s="555" t="s">
        <v>66</v>
      </c>
      <c r="F55" s="570" t="s">
        <v>67</v>
      </c>
      <c r="G55" s="548" t="s">
        <v>20</v>
      </c>
      <c r="H55" s="847" t="s">
        <v>270</v>
      </c>
      <c r="I55" s="593"/>
    </row>
    <row r="56" spans="1:9" ht="17" customHeight="1">
      <c r="A56" s="506"/>
      <c r="B56" s="594" t="s">
        <v>197</v>
      </c>
      <c r="C56" s="816" t="s">
        <v>176</v>
      </c>
      <c r="D56" s="817"/>
      <c r="E56" s="468" t="s">
        <v>199</v>
      </c>
      <c r="F56" s="487" t="s">
        <v>200</v>
      </c>
      <c r="G56" s="407" t="s">
        <v>345</v>
      </c>
      <c r="H56" s="854" t="s">
        <v>370</v>
      </c>
      <c r="I56" s="575"/>
    </row>
    <row r="57" spans="1:9" ht="16.75" customHeight="1">
      <c r="A57" s="490">
        <v>30</v>
      </c>
      <c r="B57" s="491" t="s">
        <v>205</v>
      </c>
      <c r="C57" s="493" t="s">
        <v>121</v>
      </c>
      <c r="D57" s="534" t="str">
        <f>"# " &amp; VALUE(RIGHT(C57,2)+1)</f>
        <v># 5</v>
      </c>
      <c r="E57" s="515" t="s">
        <v>55</v>
      </c>
      <c r="F57" s="552" t="s">
        <v>205</v>
      </c>
      <c r="G57" s="492"/>
      <c r="H57" s="856"/>
      <c r="I57" s="595">
        <v>30</v>
      </c>
    </row>
    <row r="58" spans="1:9" ht="17" customHeight="1">
      <c r="A58" s="506"/>
      <c r="B58" s="450" t="s">
        <v>20</v>
      </c>
      <c r="C58" s="211" t="s">
        <v>203</v>
      </c>
      <c r="D58" s="211"/>
      <c r="E58" s="754" t="s">
        <v>282</v>
      </c>
      <c r="F58" s="773" t="s">
        <v>204</v>
      </c>
      <c r="G58" s="548" t="s">
        <v>20</v>
      </c>
      <c r="H58" s="847" t="s">
        <v>270</v>
      </c>
      <c r="I58" s="575"/>
    </row>
    <row r="59" spans="1:9" s="482" customFormat="1" ht="17" customHeight="1" thickBot="1">
      <c r="A59" s="596">
        <v>1700</v>
      </c>
      <c r="B59" s="305" t="s">
        <v>249</v>
      </c>
      <c r="C59" s="291" t="s">
        <v>137</v>
      </c>
      <c r="D59" s="214" t="str">
        <f>"# " &amp; VALUE(RIGHT(C59,2)+1)</f>
        <v># 10</v>
      </c>
      <c r="E59" s="767" t="s">
        <v>490</v>
      </c>
      <c r="F59" s="772" t="s">
        <v>372</v>
      </c>
      <c r="G59" s="552" t="s">
        <v>348</v>
      </c>
      <c r="H59" s="842" t="s">
        <v>554</v>
      </c>
      <c r="I59" s="590">
        <v>1700</v>
      </c>
    </row>
    <row r="60" spans="1:9" ht="17" customHeight="1">
      <c r="A60" s="483"/>
      <c r="B60" s="598" t="s">
        <v>60</v>
      </c>
      <c r="C60" s="487" t="s">
        <v>71</v>
      </c>
      <c r="D60" s="485" t="s">
        <v>62</v>
      </c>
      <c r="E60" s="288" t="s">
        <v>32</v>
      </c>
      <c r="F60" s="289"/>
      <c r="G60" s="548" t="s">
        <v>20</v>
      </c>
      <c r="H60" s="847" t="s">
        <v>270</v>
      </c>
      <c r="I60" s="593"/>
    </row>
    <row r="61" spans="1:9" ht="17" customHeight="1">
      <c r="A61" s="506"/>
      <c r="B61" s="484" t="s">
        <v>206</v>
      </c>
      <c r="C61" s="553" t="s">
        <v>373</v>
      </c>
      <c r="D61" s="487" t="s">
        <v>208</v>
      </c>
      <c r="E61" s="796" t="s">
        <v>209</v>
      </c>
      <c r="F61" s="797"/>
      <c r="G61" s="552" t="str">
        <f>G39</f>
        <v>思家大戰 # 56</v>
      </c>
      <c r="H61" s="841" t="s">
        <v>199</v>
      </c>
      <c r="I61" s="575"/>
    </row>
    <row r="62" spans="1:9" ht="17" customHeight="1">
      <c r="A62" s="490">
        <v>30</v>
      </c>
      <c r="B62" s="491" t="s">
        <v>112</v>
      </c>
      <c r="C62" s="492" t="s">
        <v>70</v>
      </c>
      <c r="D62" s="492" t="s">
        <v>112</v>
      </c>
      <c r="E62" s="265" t="s">
        <v>374</v>
      </c>
      <c r="F62" s="290" t="str">
        <f>"# " &amp; VALUE(RIGHT(E62,2)+1)</f>
        <v># 54</v>
      </c>
      <c r="G62" s="387"/>
      <c r="H62" s="855" t="s">
        <v>302</v>
      </c>
      <c r="I62" s="595">
        <v>30</v>
      </c>
    </row>
    <row r="63" spans="1:9" ht="17" customHeight="1">
      <c r="A63" s="496"/>
      <c r="B63" s="497" t="s">
        <v>53</v>
      </c>
      <c r="C63" s="530"/>
      <c r="D63" s="547"/>
      <c r="E63" s="555">
        <v>800622536</v>
      </c>
      <c r="F63" s="555"/>
      <c r="G63" s="548" t="s">
        <v>20</v>
      </c>
      <c r="H63" s="555" t="s">
        <v>375</v>
      </c>
      <c r="I63" s="575"/>
    </row>
    <row r="64" spans="1:9" ht="17" customHeight="1">
      <c r="A64" s="506"/>
      <c r="B64" s="484"/>
      <c r="C64" s="511"/>
      <c r="D64" s="408" t="s">
        <v>211</v>
      </c>
      <c r="E64" s="806" t="s">
        <v>376</v>
      </c>
      <c r="F64" s="809"/>
      <c r="G64" s="582" t="str">
        <f>G43</f>
        <v>周六聊Teen谷 # 51</v>
      </c>
      <c r="H64" s="576" t="s">
        <v>377</v>
      </c>
      <c r="I64" s="575"/>
    </row>
    <row r="65" spans="1:9" s="482" customFormat="1" ht="17" customHeight="1" thickBot="1">
      <c r="A65" s="596">
        <v>1800</v>
      </c>
      <c r="B65" s="502" t="s">
        <v>216</v>
      </c>
      <c r="C65" s="515" t="str">
        <f>"# " &amp; VALUE(RIGHT(B65,2)+1)</f>
        <v># 47</v>
      </c>
      <c r="D65" s="542" t="str">
        <f>"# " &amp; VALUE(RIGHT(C65,2)+1)</f>
        <v># 48</v>
      </c>
      <c r="E65" s="515" t="s">
        <v>52</v>
      </c>
      <c r="F65" s="515" t="str">
        <f>"# " &amp; VALUE(RIGHT(E65,2)+1)</f>
        <v># 2</v>
      </c>
      <c r="G65" s="492"/>
      <c r="H65" s="515" t="s">
        <v>378</v>
      </c>
      <c r="I65" s="590">
        <v>1800</v>
      </c>
    </row>
    <row r="66" spans="1:9" ht="17" customHeight="1">
      <c r="A66" s="506"/>
      <c r="B66" s="502"/>
      <c r="C66" s="515"/>
      <c r="D66" s="542"/>
      <c r="E66" s="515"/>
      <c r="F66" s="515"/>
      <c r="G66" s="257" t="s">
        <v>214</v>
      </c>
      <c r="H66" s="285"/>
      <c r="I66" s="501"/>
    </row>
    <row r="67" spans="1:9" ht="17" customHeight="1" thickBot="1">
      <c r="A67" s="490">
        <v>30</v>
      </c>
      <c r="B67" s="433"/>
      <c r="C67" s="379"/>
      <c r="D67" s="458"/>
      <c r="E67" s="379"/>
      <c r="F67" s="379"/>
      <c r="G67" s="286" t="s">
        <v>210</v>
      </c>
      <c r="H67" s="287" t="s">
        <v>379</v>
      </c>
      <c r="I67" s="495">
        <v>30</v>
      </c>
    </row>
    <row r="68" spans="1:9" ht="17" customHeight="1">
      <c r="A68" s="506"/>
      <c r="B68" s="784" t="s">
        <v>217</v>
      </c>
      <c r="C68" s="785"/>
      <c r="D68" s="785"/>
      <c r="E68" s="785"/>
      <c r="F68" s="786"/>
      <c r="G68" s="784" t="s">
        <v>218</v>
      </c>
      <c r="H68" s="787"/>
      <c r="I68" s="501"/>
    </row>
    <row r="69" spans="1:9" s="482" customFormat="1" ht="12.65" customHeight="1" thickBot="1">
      <c r="A69" s="596">
        <v>1900</v>
      </c>
      <c r="B69" s="224"/>
      <c r="C69" s="225"/>
      <c r="D69" s="225"/>
      <c r="E69" s="225"/>
      <c r="F69" s="206">
        <v>1905</v>
      </c>
      <c r="G69" s="224"/>
      <c r="H69" s="226"/>
      <c r="I69" s="605">
        <v>1900</v>
      </c>
    </row>
    <row r="70" spans="1:9" s="482" customFormat="1" ht="17" customHeight="1">
      <c r="A70" s="606"/>
      <c r="B70" s="227" t="s">
        <v>36</v>
      </c>
      <c r="C70" s="228" t="s">
        <v>59</v>
      </c>
      <c r="D70" s="687" t="s">
        <v>492</v>
      </c>
      <c r="E70" s="228" t="s">
        <v>59</v>
      </c>
      <c r="F70" s="230" t="s">
        <v>27</v>
      </c>
      <c r="G70" s="231" t="s">
        <v>380</v>
      </c>
      <c r="H70" s="411" t="s">
        <v>64</v>
      </c>
      <c r="I70" s="610"/>
    </row>
    <row r="71" spans="1:9" s="482" customFormat="1" ht="17" customHeight="1">
      <c r="A71" s="611"/>
      <c r="B71" s="232" t="s">
        <v>381</v>
      </c>
      <c r="C71" s="233" t="s">
        <v>382</v>
      </c>
      <c r="D71" s="740" t="s">
        <v>490</v>
      </c>
      <c r="E71" s="233" t="s">
        <v>383</v>
      </c>
      <c r="F71" s="234" t="s">
        <v>384</v>
      </c>
      <c r="G71" s="235" t="s">
        <v>370</v>
      </c>
      <c r="H71" s="412"/>
      <c r="I71" s="612"/>
    </row>
    <row r="72" spans="1:9" s="482" customFormat="1" ht="17" customHeight="1">
      <c r="A72" s="506">
        <v>30</v>
      </c>
      <c r="B72" s="236" t="s">
        <v>35</v>
      </c>
      <c r="C72" s="237" t="s">
        <v>337</v>
      </c>
      <c r="D72" s="753" t="s">
        <v>493</v>
      </c>
      <c r="E72" s="237" t="s">
        <v>337</v>
      </c>
      <c r="F72" s="238" t="s">
        <v>226</v>
      </c>
      <c r="G72" s="240" t="s">
        <v>385</v>
      </c>
      <c r="H72" s="412" t="s">
        <v>386</v>
      </c>
      <c r="I72" s="501">
        <v>30</v>
      </c>
    </row>
    <row r="73" spans="1:9" ht="17" customHeight="1">
      <c r="A73" s="613"/>
      <c r="B73" s="241" t="s">
        <v>28</v>
      </c>
      <c r="C73" s="211"/>
      <c r="D73" s="211"/>
      <c r="E73" s="373" t="s">
        <v>228</v>
      </c>
      <c r="F73" s="211"/>
      <c r="G73" s="211"/>
      <c r="H73" s="412" t="s">
        <v>387</v>
      </c>
      <c r="I73" s="614"/>
    </row>
    <row r="74" spans="1:9" s="482" customFormat="1" ht="17" customHeight="1" thickBot="1">
      <c r="A74" s="611">
        <v>2000</v>
      </c>
      <c r="B74" s="372" t="s">
        <v>388</v>
      </c>
      <c r="C74" s="373" t="str">
        <f t="shared" ref="C74:G74" si="6">"# " &amp; VALUE(RIGHT(B74,4)+1)</f>
        <v># 351</v>
      </c>
      <c r="D74" s="214" t="str">
        <f t="shared" si="6"/>
        <v># 352</v>
      </c>
      <c r="E74" s="214" t="str">
        <f t="shared" si="6"/>
        <v># 353</v>
      </c>
      <c r="F74" s="214" t="str">
        <f t="shared" si="6"/>
        <v># 354</v>
      </c>
      <c r="G74" s="214" t="str">
        <f t="shared" si="6"/>
        <v># 355</v>
      </c>
      <c r="H74" s="240"/>
      <c r="I74" s="605">
        <v>2000</v>
      </c>
    </row>
    <row r="75" spans="1:9" s="482" customFormat="1" ht="17" customHeight="1">
      <c r="A75" s="606"/>
      <c r="B75" s="241" t="s">
        <v>41</v>
      </c>
      <c r="C75" s="243" t="s">
        <v>22</v>
      </c>
      <c r="D75" s="244"/>
      <c r="E75" s="244" t="s">
        <v>230</v>
      </c>
      <c r="F75" s="245"/>
      <c r="G75" s="744" t="s">
        <v>469</v>
      </c>
      <c r="H75" s="247" t="s">
        <v>230</v>
      </c>
      <c r="I75" s="610"/>
    </row>
    <row r="76" spans="1:9" ht="17" customHeight="1">
      <c r="A76" s="506">
        <v>30</v>
      </c>
      <c r="B76" s="372" t="s">
        <v>389</v>
      </c>
      <c r="C76" s="373" t="str">
        <f>"# " &amp; VALUE(RIGHT(B76,4)+1)</f>
        <v># 2456</v>
      </c>
      <c r="D76" s="373" t="str">
        <f>"# " &amp; VALUE(RIGHT(C76,4)+1)</f>
        <v># 2457</v>
      </c>
      <c r="E76" s="373" t="str">
        <f>"# " &amp; VALUE(RIGHT(D76,4)+1)</f>
        <v># 2458</v>
      </c>
      <c r="F76" s="373" t="str">
        <f>"# " &amp; VALUE(RIGHT(E76,4)+1)</f>
        <v># 2459</v>
      </c>
      <c r="G76" s="746"/>
      <c r="H76" s="242" t="str">
        <f>"# " &amp; VALUE(RIGHT(F76,4)+1)</f>
        <v># 2460</v>
      </c>
      <c r="I76" s="495">
        <v>30</v>
      </c>
    </row>
    <row r="77" spans="1:9" ht="17" customHeight="1">
      <c r="A77" s="496"/>
      <c r="B77" s="241" t="s">
        <v>74</v>
      </c>
      <c r="C77" s="244"/>
      <c r="D77" s="245" t="s">
        <v>22</v>
      </c>
      <c r="E77" s="249"/>
      <c r="F77" s="249"/>
      <c r="G77" s="743"/>
      <c r="H77" s="312" t="s">
        <v>232</v>
      </c>
      <c r="I77" s="615"/>
    </row>
    <row r="78" spans="1:9" ht="17" customHeight="1" thickBot="1">
      <c r="A78" s="506"/>
      <c r="B78" s="209"/>
      <c r="C78" s="219"/>
      <c r="D78" s="373"/>
      <c r="E78" s="373"/>
      <c r="F78" s="373"/>
      <c r="G78" s="743"/>
      <c r="H78" s="313"/>
      <c r="I78" s="501"/>
    </row>
    <row r="79" spans="1:9" s="482" customFormat="1" ht="17" customHeight="1" thickBot="1">
      <c r="A79" s="616">
        <v>2100</v>
      </c>
      <c r="B79" s="372"/>
      <c r="C79" s="369"/>
      <c r="D79" s="376" t="s">
        <v>233</v>
      </c>
      <c r="E79" s="373"/>
      <c r="F79" s="373"/>
      <c r="G79" s="673" t="s">
        <v>491</v>
      </c>
      <c r="H79" s="314"/>
      <c r="I79" s="605">
        <v>2100</v>
      </c>
    </row>
    <row r="80" spans="1:9" s="482" customFormat="1" ht="17" customHeight="1">
      <c r="A80" s="606"/>
      <c r="B80" s="372" t="s">
        <v>309</v>
      </c>
      <c r="C80" s="373" t="str">
        <f>"# " &amp; VALUE(RIGHT(B80,2)+1)</f>
        <v># 22</v>
      </c>
      <c r="D80" s="373" t="str">
        <f>"# " &amp; VALUE(RIGHT(C80,2)+1)</f>
        <v># 23</v>
      </c>
      <c r="E80" s="373" t="str">
        <f>"# " &amp; VALUE(RIGHT(D80,2)+1)</f>
        <v># 24</v>
      </c>
      <c r="F80" s="373" t="str">
        <f>"# " &amp; VALUE(RIGHT(E80,2)+1)</f>
        <v># 25</v>
      </c>
      <c r="G80" s="733" t="s">
        <v>463</v>
      </c>
      <c r="H80" s="315" t="s">
        <v>390</v>
      </c>
      <c r="I80" s="610"/>
    </row>
    <row r="81" spans="1:9" s="482" customFormat="1" ht="17" customHeight="1">
      <c r="A81" s="611"/>
      <c r="B81" s="372"/>
      <c r="C81" s="373"/>
      <c r="D81" s="373"/>
      <c r="E81" s="373"/>
      <c r="F81" s="373"/>
      <c r="G81" s="743"/>
      <c r="H81" s="316" t="s">
        <v>236</v>
      </c>
      <c r="I81" s="612"/>
    </row>
    <row r="82" spans="1:9" ht="17" customHeight="1">
      <c r="A82" s="490">
        <v>30</v>
      </c>
      <c r="B82" s="213"/>
      <c r="C82" s="685" t="s">
        <v>489</v>
      </c>
      <c r="D82" s="373"/>
      <c r="E82" s="220"/>
      <c r="F82" s="214"/>
      <c r="G82" s="746"/>
      <c r="H82" s="256"/>
      <c r="I82" s="495">
        <v>30</v>
      </c>
    </row>
    <row r="83" spans="1:9" ht="17" customHeight="1">
      <c r="A83" s="506"/>
      <c r="B83" s="241" t="s">
        <v>237</v>
      </c>
      <c r="C83" s="244"/>
      <c r="D83" s="244"/>
      <c r="E83" s="249"/>
      <c r="F83" s="214"/>
      <c r="G83" s="690"/>
      <c r="H83" s="212"/>
      <c r="I83" s="501"/>
    </row>
    <row r="84" spans="1:9" ht="17" customHeight="1">
      <c r="A84" s="506"/>
      <c r="B84" s="209"/>
      <c r="C84" s="219"/>
      <c r="D84" s="373"/>
      <c r="E84" s="373"/>
      <c r="F84" s="373"/>
      <c r="G84" s="735"/>
      <c r="H84" s="260"/>
      <c r="I84" s="501"/>
    </row>
    <row r="85" spans="1:9" s="482" customFormat="1" ht="17" customHeight="1" thickBot="1">
      <c r="A85" s="596">
        <v>2200</v>
      </c>
      <c r="B85" s="269"/>
      <c r="C85" s="211"/>
      <c r="D85" s="376" t="s">
        <v>196</v>
      </c>
      <c r="E85" s="274"/>
      <c r="F85" s="373"/>
      <c r="G85" s="734"/>
      <c r="H85" s="392"/>
      <c r="I85" s="605">
        <v>2200</v>
      </c>
    </row>
    <row r="86" spans="1:9" s="482" customFormat="1" ht="17" customHeight="1">
      <c r="A86" s="611"/>
      <c r="B86" s="372" t="s">
        <v>180</v>
      </c>
      <c r="C86" s="373" t="str">
        <f>"# " &amp; VALUE(RIGHT(B86,2)+1)</f>
        <v># 15</v>
      </c>
      <c r="D86" s="373" t="str">
        <f>"# " &amp; VALUE(RIGHT(C86,2)+1)</f>
        <v># 16</v>
      </c>
      <c r="E86" s="373" t="str">
        <f>"# " &amp; VALUE(RIGHT(D86,2)+1)</f>
        <v># 17</v>
      </c>
      <c r="F86" s="373" t="str">
        <f>"# " &amp; VALUE(RIGHT(E86,2)+1)</f>
        <v># 18</v>
      </c>
      <c r="G86" s="733"/>
      <c r="H86" s="749" t="s">
        <v>474</v>
      </c>
      <c r="I86" s="610"/>
    </row>
    <row r="87" spans="1:9" s="482" customFormat="1" ht="17" customHeight="1">
      <c r="A87" s="611"/>
      <c r="B87" s="372"/>
      <c r="C87" s="373"/>
      <c r="D87" s="373"/>
      <c r="E87" s="373"/>
      <c r="F87" s="373"/>
      <c r="G87" s="725"/>
      <c r="H87" s="393" t="s">
        <v>391</v>
      </c>
      <c r="I87" s="612"/>
    </row>
    <row r="88" spans="1:9" ht="17" customHeight="1">
      <c r="A88" s="490">
        <v>30</v>
      </c>
      <c r="B88" s="213"/>
      <c r="C88" s="214"/>
      <c r="D88" s="214"/>
      <c r="E88" s="214"/>
      <c r="F88" s="394">
        <v>2230</v>
      </c>
      <c r="G88" s="692" t="s">
        <v>494</v>
      </c>
      <c r="H88" s="395" t="s">
        <v>347</v>
      </c>
      <c r="I88" s="495">
        <v>30</v>
      </c>
    </row>
    <row r="89" spans="1:9" ht="17" customHeight="1">
      <c r="A89" s="496"/>
      <c r="B89" s="209"/>
      <c r="C89" s="220"/>
      <c r="D89" s="396"/>
      <c r="E89" s="211"/>
      <c r="F89" s="211"/>
      <c r="G89" s="820" t="s">
        <v>495</v>
      </c>
      <c r="H89" s="268" t="s">
        <v>42</v>
      </c>
      <c r="I89" s="501"/>
    </row>
    <row r="90" spans="1:9" ht="17" customHeight="1">
      <c r="A90" s="506"/>
      <c r="B90" s="397"/>
      <c r="C90" s="220"/>
      <c r="D90" s="376" t="s">
        <v>392</v>
      </c>
      <c r="E90" s="211"/>
      <c r="F90" s="211"/>
      <c r="G90" s="820"/>
      <c r="H90" s="215"/>
      <c r="I90" s="501"/>
    </row>
    <row r="91" spans="1:9" ht="17" customHeight="1">
      <c r="A91" s="506"/>
      <c r="B91" s="372" t="s">
        <v>52</v>
      </c>
      <c r="C91" s="373" t="str">
        <f>"# " &amp; VALUE(RIGHT(B91,2)+1)</f>
        <v># 2</v>
      </c>
      <c r="D91" s="373" t="str">
        <f>"# " &amp; VALUE(RIGHT(C91,2)+1)</f>
        <v># 3</v>
      </c>
      <c r="E91" s="373" t="str">
        <f>"# " &amp; VALUE(RIGHT(D91,2)+1)</f>
        <v># 4</v>
      </c>
      <c r="F91" s="373" t="str">
        <f>"# " &amp; VALUE(RIGHT(E91,2)+1)</f>
        <v># 5</v>
      </c>
      <c r="G91" s="675"/>
      <c r="H91" s="215"/>
      <c r="I91" s="501"/>
    </row>
    <row r="92" spans="1:9" ht="17" customHeight="1" thickBot="1">
      <c r="A92" s="596">
        <v>2300</v>
      </c>
      <c r="B92" s="213"/>
      <c r="C92" s="214"/>
      <c r="D92" s="271"/>
      <c r="E92" s="271"/>
      <c r="F92" s="271">
        <v>2305</v>
      </c>
      <c r="G92" s="733"/>
      <c r="H92" s="215" t="s">
        <v>393</v>
      </c>
      <c r="I92" s="605">
        <v>2300</v>
      </c>
    </row>
    <row r="93" spans="1:9" s="482" customFormat="1" ht="17" customHeight="1">
      <c r="A93" s="618"/>
      <c r="B93" s="209" t="s">
        <v>37</v>
      </c>
      <c r="C93" s="369"/>
      <c r="D93" s="373"/>
      <c r="E93" s="272"/>
      <c r="F93" s="257">
        <v>800632426</v>
      </c>
      <c r="G93" s="741"/>
      <c r="H93" s="215" t="s">
        <v>43</v>
      </c>
      <c r="I93" s="610"/>
    </row>
    <row r="94" spans="1:9" s="482" customFormat="1" ht="17" customHeight="1">
      <c r="A94" s="618"/>
      <c r="B94" s="372"/>
      <c r="C94" s="273" t="s">
        <v>192</v>
      </c>
      <c r="D94" s="274"/>
      <c r="E94" s="275" t="s">
        <v>166</v>
      </c>
      <c r="F94" s="273" t="s">
        <v>192</v>
      </c>
      <c r="G94" s="675"/>
      <c r="H94" s="215"/>
      <c r="I94" s="612"/>
    </row>
    <row r="95" spans="1:9" s="482" customFormat="1" ht="17" customHeight="1" thickBot="1">
      <c r="A95" s="619">
        <v>2315</v>
      </c>
      <c r="B95" s="372" t="s">
        <v>394</v>
      </c>
      <c r="C95" s="373" t="str">
        <f>"# " &amp; VALUE(RIGHT(B95,4)+1)</f>
        <v># 3691</v>
      </c>
      <c r="D95" s="373" t="str">
        <f>"# " &amp; VALUE(RIGHT(C95,4)+1)</f>
        <v># 3692</v>
      </c>
      <c r="E95" s="276"/>
      <c r="F95" s="277" t="s">
        <v>395</v>
      </c>
      <c r="G95" s="724"/>
      <c r="H95" s="215"/>
      <c r="I95" s="620">
        <v>2315</v>
      </c>
    </row>
    <row r="96" spans="1:9" ht="17" customHeight="1" thickBot="1">
      <c r="A96" s="490">
        <v>30</v>
      </c>
      <c r="B96" s="279"/>
      <c r="C96" s="280"/>
      <c r="D96" s="280"/>
      <c r="E96" s="281" t="s">
        <v>167</v>
      </c>
      <c r="F96" s="280"/>
      <c r="G96" s="790" t="s">
        <v>166</v>
      </c>
      <c r="H96" s="791"/>
      <c r="I96" s="621">
        <v>30</v>
      </c>
    </row>
    <row r="97" spans="1:9" ht="17" customHeight="1">
      <c r="A97" s="496"/>
      <c r="B97" s="372"/>
      <c r="C97" s="201"/>
      <c r="D97" s="201" t="s">
        <v>119</v>
      </c>
      <c r="E97" s="570" t="s">
        <v>17</v>
      </c>
      <c r="F97" s="201"/>
      <c r="G97" s="690"/>
      <c r="H97" s="559" t="s">
        <v>20</v>
      </c>
      <c r="I97" s="501"/>
    </row>
    <row r="98" spans="1:9" ht="17" customHeight="1">
      <c r="A98" s="506"/>
      <c r="B98" s="372"/>
      <c r="C98" s="211"/>
      <c r="D98" s="211"/>
      <c r="E98" s="622" t="str">
        <f>E71</f>
        <v>港女野人奇異記 # 16</v>
      </c>
      <c r="F98" s="211"/>
      <c r="G98" s="735"/>
      <c r="H98" s="516"/>
      <c r="I98" s="501"/>
    </row>
    <row r="99" spans="1:9" ht="17" customHeight="1" thickBot="1">
      <c r="A99" s="506"/>
      <c r="B99" s="372"/>
      <c r="C99" s="211"/>
      <c r="D99" s="211"/>
      <c r="E99" s="552"/>
      <c r="F99" s="369">
        <v>2350</v>
      </c>
      <c r="G99" s="734"/>
      <c r="H99" s="516"/>
      <c r="I99" s="501"/>
    </row>
    <row r="100" spans="1:9" s="482" customFormat="1" ht="17" customHeight="1" thickBot="1">
      <c r="A100" s="473" t="s">
        <v>9</v>
      </c>
      <c r="B100" s="371"/>
      <c r="C100" s="283"/>
      <c r="D100" s="283" t="s">
        <v>120</v>
      </c>
      <c r="E100" s="492"/>
      <c r="F100" s="283"/>
      <c r="G100" s="692" t="s">
        <v>494</v>
      </c>
      <c r="H100" s="410" t="s">
        <v>386</v>
      </c>
      <c r="I100" s="505" t="s">
        <v>9</v>
      </c>
    </row>
    <row r="101" spans="1:9" ht="17" customHeight="1">
      <c r="A101" s="483"/>
      <c r="B101" s="510" t="s">
        <v>17</v>
      </c>
      <c r="C101" s="608" t="s">
        <v>17</v>
      </c>
      <c r="D101" s="608" t="s">
        <v>17</v>
      </c>
      <c r="E101" s="485" t="s">
        <v>17</v>
      </c>
      <c r="F101" s="624" t="s">
        <v>17</v>
      </c>
      <c r="G101" s="820" t="s">
        <v>495</v>
      </c>
      <c r="H101" s="410"/>
      <c r="I101" s="489"/>
    </row>
    <row r="102" spans="1:9" ht="17" customHeight="1">
      <c r="A102" s="506"/>
      <c r="B102" s="502" t="str">
        <f>$B$27</f>
        <v>新聞掏寶  # 229</v>
      </c>
      <c r="C102" s="552" t="str">
        <f>C61</f>
        <v>溜走的真味 # 5</v>
      </c>
      <c r="D102" s="485" t="str">
        <f>D61</f>
        <v>黃金盛宴 Golden Banquet (9 EPI)</v>
      </c>
      <c r="E102" s="788" t="str">
        <f>E61</f>
        <v xml:space="preserve">關注關注組 Eyes On Concern Groups </v>
      </c>
      <c r="F102" s="789"/>
      <c r="G102" s="820"/>
      <c r="H102" s="516"/>
      <c r="I102" s="501"/>
    </row>
    <row r="103" spans="1:9" ht="17" customHeight="1">
      <c r="A103" s="490">
        <v>30</v>
      </c>
      <c r="B103" s="625"/>
      <c r="C103" s="487"/>
      <c r="D103" s="552" t="str">
        <f>D62</f>
        <v># 7</v>
      </c>
      <c r="E103" s="552" t="str">
        <f>E62</f>
        <v># 53</v>
      </c>
      <c r="F103" s="515" t="str">
        <f>F62</f>
        <v># 54</v>
      </c>
      <c r="G103" s="820"/>
      <c r="H103" s="516"/>
      <c r="I103" s="495">
        <v>30</v>
      </c>
    </row>
    <row r="104" spans="1:9" ht="17" customHeight="1">
      <c r="A104" s="506"/>
      <c r="B104" s="497" t="s">
        <v>17</v>
      </c>
      <c r="C104" s="498"/>
      <c r="D104" s="555"/>
      <c r="E104" s="555"/>
      <c r="F104" s="547"/>
      <c r="G104" s="820"/>
      <c r="H104" s="592" t="s">
        <v>23</v>
      </c>
      <c r="I104" s="627"/>
    </row>
    <row r="105" spans="1:9" s="482" customFormat="1" ht="17" customHeight="1" thickBot="1">
      <c r="A105" s="473" t="s">
        <v>10</v>
      </c>
      <c r="B105" s="515"/>
      <c r="C105" s="467"/>
      <c r="D105" s="576" t="s">
        <v>196</v>
      </c>
      <c r="E105" s="515"/>
      <c r="F105" s="542"/>
      <c r="G105" s="693">
        <v>2515</v>
      </c>
      <c r="H105" s="628" t="s">
        <v>396</v>
      </c>
      <c r="I105" s="476" t="s">
        <v>10</v>
      </c>
    </row>
    <row r="106" spans="1:9" ht="17" customHeight="1">
      <c r="A106" s="544"/>
      <c r="B106" s="515" t="str">
        <f>B86</f>
        <v># 14</v>
      </c>
      <c r="C106" s="515" t="str">
        <f>C86</f>
        <v># 15</v>
      </c>
      <c r="D106" s="515" t="str">
        <f>D86</f>
        <v># 16</v>
      </c>
      <c r="E106" s="515" t="str">
        <f>E86</f>
        <v># 17</v>
      </c>
      <c r="F106" s="542" t="str">
        <f>F86</f>
        <v># 18</v>
      </c>
      <c r="G106" s="755" t="s">
        <v>297</v>
      </c>
      <c r="H106" s="775" t="s">
        <v>270</v>
      </c>
      <c r="I106" s="513"/>
    </row>
    <row r="107" spans="1:9" ht="17" customHeight="1">
      <c r="A107" s="533">
        <v>30</v>
      </c>
      <c r="B107" s="491"/>
      <c r="C107" s="503"/>
      <c r="D107" s="503"/>
      <c r="E107" s="503"/>
      <c r="F107" s="534"/>
      <c r="G107" s="740" t="s">
        <v>496</v>
      </c>
      <c r="H107" s="726" t="s">
        <v>499</v>
      </c>
      <c r="I107" s="517">
        <v>30</v>
      </c>
    </row>
    <row r="108" spans="1:9" ht="17" customHeight="1">
      <c r="A108" s="537"/>
      <c r="B108" s="497" t="s">
        <v>17</v>
      </c>
      <c r="C108" s="468"/>
      <c r="D108" s="515"/>
      <c r="E108" s="515"/>
      <c r="F108" s="515"/>
      <c r="G108" s="857" t="s">
        <v>282</v>
      </c>
      <c r="H108" s="629" t="s">
        <v>23</v>
      </c>
      <c r="I108" s="519"/>
    </row>
    <row r="109" spans="1:9" s="482" customFormat="1" ht="17" customHeight="1" thickBot="1">
      <c r="A109" s="473" t="s">
        <v>11</v>
      </c>
      <c r="B109" s="502"/>
      <c r="C109" s="467"/>
      <c r="D109" s="515" t="str">
        <f>$D$79</f>
        <v>異空感應 Call Of Destiny (25 EPI)</v>
      </c>
      <c r="E109" s="515"/>
      <c r="F109" s="515"/>
      <c r="G109" s="853" t="s">
        <v>323</v>
      </c>
      <c r="H109" s="560"/>
      <c r="I109" s="505" t="s">
        <v>11</v>
      </c>
    </row>
    <row r="110" spans="1:9" ht="17" customHeight="1">
      <c r="A110" s="544"/>
      <c r="B110" s="502" t="str">
        <f>$B$80</f>
        <v># 21</v>
      </c>
      <c r="C110" s="515" t="str">
        <f>"# " &amp; VALUE(RIGHT(B110,2)+1)</f>
        <v># 22</v>
      </c>
      <c r="D110" s="515" t="str">
        <f>"# " &amp; VALUE(RIGHT(C110,2)+1)</f>
        <v># 23</v>
      </c>
      <c r="E110" s="515" t="str">
        <f>"# " &amp; VALUE(RIGHT(D110,2)+1)</f>
        <v># 24</v>
      </c>
      <c r="F110" s="515" t="str">
        <f>"# " &amp; VALUE(RIGHT(E110,2)+1)</f>
        <v># 25</v>
      </c>
      <c r="G110" s="851"/>
      <c r="H110" s="560" t="str">
        <f>H80</f>
        <v>中年好聲音3 #9</v>
      </c>
      <c r="I110" s="513"/>
    </row>
    <row r="111" spans="1:9" ht="17" customHeight="1">
      <c r="A111" s="527">
        <v>30</v>
      </c>
      <c r="B111" s="520"/>
      <c r="C111" s="503"/>
      <c r="D111" s="503"/>
      <c r="E111" s="503"/>
      <c r="F111" s="503"/>
      <c r="G111" s="858"/>
      <c r="H111" s="536"/>
      <c r="I111" s="517">
        <v>30</v>
      </c>
    </row>
    <row r="112" spans="1:9" ht="17" customHeight="1">
      <c r="A112" s="537"/>
      <c r="B112" s="630" t="s">
        <v>17</v>
      </c>
      <c r="C112" s="498"/>
      <c r="D112" s="498" t="str">
        <f>$E$75</f>
        <v xml:space="preserve">愛．回家之開心速遞  Lo And Behold </v>
      </c>
      <c r="E112" s="498"/>
      <c r="F112" s="498"/>
      <c r="G112" s="852" t="s">
        <v>270</v>
      </c>
      <c r="H112" s="560"/>
      <c r="I112" s="519"/>
    </row>
    <row r="113" spans="1:9" s="482" customFormat="1" ht="17" customHeight="1" thickBot="1">
      <c r="A113" s="473" t="s">
        <v>12</v>
      </c>
      <c r="B113" s="502" t="str">
        <f>B76</f>
        <v># 2455</v>
      </c>
      <c r="C113" s="515" t="str">
        <f t="shared" ref="C113:F113" si="7">C76</f>
        <v># 2456</v>
      </c>
      <c r="D113" s="503" t="str">
        <f t="shared" si="7"/>
        <v># 2457</v>
      </c>
      <c r="E113" s="515" t="str">
        <f t="shared" si="7"/>
        <v># 2458</v>
      </c>
      <c r="F113" s="515" t="str">
        <f t="shared" si="7"/>
        <v># 2459</v>
      </c>
      <c r="G113" s="850" t="s">
        <v>497</v>
      </c>
      <c r="H113" s="631"/>
      <c r="I113" s="505" t="s">
        <v>12</v>
      </c>
    </row>
    <row r="114" spans="1:9" ht="17" customHeight="1">
      <c r="A114" s="544"/>
      <c r="B114" s="630" t="s">
        <v>17</v>
      </c>
      <c r="C114" s="555"/>
      <c r="D114" s="515" t="s">
        <v>228</v>
      </c>
      <c r="E114" s="498"/>
      <c r="F114" s="498"/>
      <c r="G114" s="515"/>
      <c r="H114" s="592" t="s">
        <v>23</v>
      </c>
      <c r="I114" s="513"/>
    </row>
    <row r="115" spans="1:9" ht="17" customHeight="1">
      <c r="A115" s="533">
        <v>30</v>
      </c>
      <c r="B115" s="491" t="str">
        <f>B74</f>
        <v># 350</v>
      </c>
      <c r="C115" s="503" t="str">
        <f t="shared" ref="C115:F115" si="8">C74</f>
        <v># 351</v>
      </c>
      <c r="D115" s="503" t="str">
        <f t="shared" si="8"/>
        <v># 352</v>
      </c>
      <c r="E115" s="503" t="str">
        <f t="shared" si="8"/>
        <v># 353</v>
      </c>
      <c r="F115" s="503" t="str">
        <f t="shared" si="8"/>
        <v># 354</v>
      </c>
      <c r="G115" s="503" t="str">
        <f>G74</f>
        <v># 355</v>
      </c>
      <c r="H115" s="626" t="s">
        <v>377</v>
      </c>
      <c r="I115" s="517">
        <v>30</v>
      </c>
    </row>
    <row r="116" spans="1:9" ht="17" customHeight="1">
      <c r="A116" s="527"/>
      <c r="B116" s="632" t="s">
        <v>17</v>
      </c>
      <c r="C116" s="555" t="s">
        <v>17</v>
      </c>
      <c r="D116" s="697" t="s">
        <v>500</v>
      </c>
      <c r="E116" s="530" t="s">
        <v>17</v>
      </c>
      <c r="F116" s="530" t="s">
        <v>17</v>
      </c>
      <c r="G116" s="852" t="s">
        <v>270</v>
      </c>
      <c r="H116" s="532" t="s">
        <v>230</v>
      </c>
      <c r="I116" s="529"/>
    </row>
    <row r="117" spans="1:9" s="482" customFormat="1" ht="17" customHeight="1" thickBot="1">
      <c r="A117" s="473" t="s">
        <v>15</v>
      </c>
      <c r="B117" s="543" t="str">
        <f>B71</f>
        <v>玲玲友情報 # 47</v>
      </c>
      <c r="C117" s="515" t="str">
        <f>$C$71</f>
        <v>港女野人奇異記 # 15</v>
      </c>
      <c r="D117" s="740" t="s">
        <v>476</v>
      </c>
      <c r="E117" s="492" t="str">
        <f>$E$71</f>
        <v>港女野人奇異記 # 16</v>
      </c>
      <c r="F117" s="493" t="str">
        <f>F71</f>
        <v>最強生命線 # 377</v>
      </c>
      <c r="G117" s="840" t="s">
        <v>476</v>
      </c>
      <c r="H117" s="633" t="str">
        <f>H76</f>
        <v># 2460</v>
      </c>
      <c r="I117" s="505" t="s">
        <v>15</v>
      </c>
    </row>
    <row r="118" spans="1:9" ht="17" customHeight="1">
      <c r="A118" s="544"/>
      <c r="B118" s="497" t="s">
        <v>17</v>
      </c>
      <c r="C118" s="498"/>
      <c r="D118" s="545"/>
      <c r="E118" s="515"/>
      <c r="F118" s="499"/>
      <c r="G118" s="852" t="s">
        <v>270</v>
      </c>
      <c r="H118" s="559" t="s">
        <v>20</v>
      </c>
      <c r="I118" s="513"/>
    </row>
    <row r="119" spans="1:9" ht="17" customHeight="1">
      <c r="A119" s="533">
        <v>30</v>
      </c>
      <c r="B119" s="634"/>
      <c r="C119" s="515"/>
      <c r="D119" s="408" t="str">
        <f>D64</f>
        <v>燕雲台 The Legend of Xiao Chuo (48 EPI)</v>
      </c>
      <c r="E119" s="815" t="s">
        <v>376</v>
      </c>
      <c r="F119" s="809"/>
      <c r="G119" s="859" t="s">
        <v>498</v>
      </c>
      <c r="H119" s="635" t="str">
        <f>H87</f>
        <v>不可能任務 # 3</v>
      </c>
      <c r="I119" s="517">
        <v>30</v>
      </c>
    </row>
    <row r="120" spans="1:9" ht="17" customHeight="1">
      <c r="A120" s="527"/>
      <c r="B120" s="502" t="str">
        <f>B65</f>
        <v># 46</v>
      </c>
      <c r="C120" s="515" t="str">
        <f>C65</f>
        <v># 47</v>
      </c>
      <c r="D120" s="542" t="str">
        <f>D65</f>
        <v># 48</v>
      </c>
      <c r="E120" s="515" t="str">
        <f>E65</f>
        <v># 1</v>
      </c>
      <c r="F120" s="515" t="str">
        <f>F65</f>
        <v># 2</v>
      </c>
      <c r="G120" s="852" t="s">
        <v>270</v>
      </c>
      <c r="H120" s="559" t="s">
        <v>20</v>
      </c>
      <c r="I120" s="519"/>
    </row>
    <row r="121" spans="1:9" s="482" customFormat="1" ht="17" customHeight="1" thickBot="1">
      <c r="A121" s="473" t="s">
        <v>13</v>
      </c>
      <c r="B121" s="520"/>
      <c r="C121" s="503"/>
      <c r="D121" s="534"/>
      <c r="E121" s="503"/>
      <c r="F121" s="503"/>
      <c r="G121" s="839" t="s">
        <v>384</v>
      </c>
      <c r="H121" s="516" t="str">
        <f>H92</f>
        <v>J Music #68</v>
      </c>
      <c r="I121" s="505" t="s">
        <v>13</v>
      </c>
    </row>
    <row r="122" spans="1:9" ht="17" customHeight="1">
      <c r="A122" s="506"/>
      <c r="B122" s="598" t="s">
        <v>17</v>
      </c>
      <c r="C122" s="511"/>
      <c r="D122" s="468"/>
      <c r="E122" s="468"/>
      <c r="F122" s="468"/>
      <c r="G122" s="609" t="s">
        <v>23</v>
      </c>
      <c r="H122" s="599" t="s">
        <v>20</v>
      </c>
      <c r="I122" s="501"/>
    </row>
    <row r="123" spans="1:9" ht="17" customHeight="1">
      <c r="A123" s="533" t="s">
        <v>2</v>
      </c>
      <c r="B123" s="637"/>
      <c r="C123" s="467"/>
      <c r="D123" s="515" t="str">
        <f>D43</f>
        <v>流行都市  Big City Shop 2024</v>
      </c>
      <c r="E123" s="468"/>
      <c r="F123" s="515"/>
      <c r="G123" s="552" t="str">
        <f>G71</f>
        <v xml:space="preserve">2024兩岸大事回顧 </v>
      </c>
      <c r="H123" s="568" t="str">
        <f>H41</f>
        <v>我們的主題曲 # 4</v>
      </c>
      <c r="I123" s="517" t="s">
        <v>2</v>
      </c>
    </row>
    <row r="124" spans="1:9" ht="17" customHeight="1">
      <c r="A124" s="527"/>
      <c r="B124" s="502" t="str">
        <f>B44</f>
        <v># 1616</v>
      </c>
      <c r="C124" s="515" t="str">
        <f>C44</f>
        <v># 1617</v>
      </c>
      <c r="D124" s="515" t="str">
        <f>D44</f>
        <v># 1618</v>
      </c>
      <c r="E124" s="515" t="str">
        <f>E44</f>
        <v># 1619</v>
      </c>
      <c r="F124" s="515" t="str">
        <f>F44</f>
        <v># 1620</v>
      </c>
      <c r="G124" s="609" t="s">
        <v>23</v>
      </c>
      <c r="H124" s="516"/>
      <c r="I124" s="529"/>
    </row>
    <row r="125" spans="1:9" ht="17" customHeight="1" thickBot="1">
      <c r="A125" s="638" t="s">
        <v>14</v>
      </c>
      <c r="B125" s="639"/>
      <c r="C125" s="640"/>
      <c r="D125" s="640"/>
      <c r="E125" s="640"/>
      <c r="F125" s="641"/>
      <c r="G125" s="642" t="str">
        <f>G43</f>
        <v>周六聊Teen谷 # 51</v>
      </c>
      <c r="H125" s="643"/>
      <c r="I125" s="644" t="s">
        <v>14</v>
      </c>
    </row>
    <row r="126" spans="1:9" ht="17" customHeight="1" thickTop="1">
      <c r="A126" s="645"/>
      <c r="B126" s="646" t="s">
        <v>397</v>
      </c>
      <c r="C126" s="468"/>
      <c r="D126" s="468"/>
      <c r="E126" s="468"/>
      <c r="F126" s="468"/>
      <c r="G126" s="468"/>
      <c r="H126" s="782">
        <f ca="1">TODAY()</f>
        <v>45644</v>
      </c>
      <c r="I126" s="783"/>
    </row>
    <row r="127" spans="1:9" ht="17" customHeight="1"/>
    <row r="128" spans="1:9" ht="17" customHeight="1"/>
    <row r="129" ht="17" customHeight="1"/>
  </sheetData>
  <mergeCells count="20">
    <mergeCell ref="G26:H26"/>
    <mergeCell ref="C1:G1"/>
    <mergeCell ref="H2:I2"/>
    <mergeCell ref="D6:E6"/>
    <mergeCell ref="B11:F11"/>
    <mergeCell ref="G11:H11"/>
    <mergeCell ref="H126:I126"/>
    <mergeCell ref="G27:H27"/>
    <mergeCell ref="D48:E48"/>
    <mergeCell ref="C56:D56"/>
    <mergeCell ref="E61:F61"/>
    <mergeCell ref="E64:F64"/>
    <mergeCell ref="B68:F68"/>
    <mergeCell ref="G68:H68"/>
    <mergeCell ref="G96:H96"/>
    <mergeCell ref="E102:F102"/>
    <mergeCell ref="E119:F119"/>
    <mergeCell ref="G89:G90"/>
    <mergeCell ref="G103:G104"/>
    <mergeCell ref="G101:G10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0279-A106-4448-A5BD-D4DBA4F374BC}">
  <dimension ref="A1:I129"/>
  <sheetViews>
    <sheetView zoomScale="70" zoomScaleNormal="70" workbookViewId="0">
      <pane ySplit="4" topLeftCell="A65" activePane="bottomLeft" state="frozen"/>
      <selection pane="bottomLeft" activeCell="E86" sqref="E86"/>
    </sheetView>
  </sheetViews>
  <sheetFormatPr defaultColWidth="9.453125" defaultRowHeight="15.5"/>
  <cols>
    <col min="1" max="1" width="7.6328125" style="647" customWidth="1"/>
    <col min="2" max="8" width="32.6328125" style="466" customWidth="1"/>
    <col min="9" max="9" width="7.6328125" style="648" customWidth="1"/>
    <col min="10" max="16384" width="9.453125" style="466"/>
  </cols>
  <sheetData>
    <row r="1" spans="1:9" ht="36" customHeight="1">
      <c r="A1" s="464"/>
      <c r="B1" s="465"/>
      <c r="C1" s="798" t="s">
        <v>398</v>
      </c>
      <c r="D1" s="798"/>
      <c r="E1" s="798"/>
      <c r="F1" s="798"/>
      <c r="G1" s="798"/>
      <c r="H1" s="465"/>
      <c r="I1" s="465"/>
    </row>
    <row r="2" spans="1:9" ht="17" customHeight="1" thickBot="1">
      <c r="A2" s="467" t="s">
        <v>399</v>
      </c>
      <c r="B2" s="468"/>
      <c r="C2" s="468"/>
      <c r="D2" s="463" t="s">
        <v>18</v>
      </c>
      <c r="E2" s="463"/>
      <c r="F2" s="469"/>
      <c r="G2" s="469"/>
      <c r="H2" s="799" t="s">
        <v>400</v>
      </c>
      <c r="I2" s="799"/>
    </row>
    <row r="3" spans="1:9" ht="17" customHeight="1" thickTop="1">
      <c r="A3" s="470" t="s">
        <v>19</v>
      </c>
      <c r="B3" s="471" t="s">
        <v>76</v>
      </c>
      <c r="C3" s="471" t="s">
        <v>77</v>
      </c>
      <c r="D3" s="471" t="s">
        <v>78</v>
      </c>
      <c r="E3" s="471" t="s">
        <v>174</v>
      </c>
      <c r="F3" s="471" t="s">
        <v>80</v>
      </c>
      <c r="G3" s="471" t="s">
        <v>81</v>
      </c>
      <c r="H3" s="471" t="s">
        <v>82</v>
      </c>
      <c r="I3" s="472" t="s">
        <v>19</v>
      </c>
    </row>
    <row r="4" spans="1:9" ht="17" customHeight="1" thickBot="1">
      <c r="A4" s="473"/>
      <c r="B4" s="474">
        <v>45656</v>
      </c>
      <c r="C4" s="474">
        <f t="shared" ref="C4:H4" si="0">SUM(B4+1)</f>
        <v>45657</v>
      </c>
      <c r="D4" s="475">
        <f t="shared" si="0"/>
        <v>45658</v>
      </c>
      <c r="E4" s="475">
        <f t="shared" si="0"/>
        <v>45659</v>
      </c>
      <c r="F4" s="475">
        <f t="shared" si="0"/>
        <v>45660</v>
      </c>
      <c r="G4" s="475">
        <f t="shared" si="0"/>
        <v>45661</v>
      </c>
      <c r="H4" s="475">
        <f t="shared" si="0"/>
        <v>45662</v>
      </c>
      <c r="I4" s="476"/>
    </row>
    <row r="5" spans="1:9" s="482" customFormat="1" ht="17" customHeight="1" thickBot="1">
      <c r="A5" s="477" t="s">
        <v>14</v>
      </c>
      <c r="B5" s="478"/>
      <c r="C5" s="479"/>
      <c r="D5" s="479"/>
      <c r="E5" s="479"/>
      <c r="F5" s="479"/>
      <c r="G5" s="479"/>
      <c r="H5" s="480"/>
      <c r="I5" s="481" t="s">
        <v>14</v>
      </c>
    </row>
    <row r="6" spans="1:9" ht="17" customHeight="1">
      <c r="A6" s="483"/>
      <c r="B6" s="484" t="s">
        <v>17</v>
      </c>
      <c r="C6" s="485" t="s">
        <v>17</v>
      </c>
      <c r="D6" s="813" t="s">
        <v>176</v>
      </c>
      <c r="E6" s="814"/>
      <c r="F6" s="486" t="str">
        <f>E56</f>
        <v>非洲潮什麼 Hipster Tour - Africa (10 EPI)</v>
      </c>
      <c r="G6" s="487" t="str">
        <f>F56</f>
        <v>日本學呢啲All-You-Can-Learn In Japan (10 EPI)</v>
      </c>
      <c r="H6" s="764" t="s">
        <v>17</v>
      </c>
      <c r="I6" s="489"/>
    </row>
    <row r="7" spans="1:9" ht="17" customHeight="1">
      <c r="A7" s="490">
        <v>30</v>
      </c>
      <c r="B7" s="576" t="s">
        <v>377</v>
      </c>
      <c r="C7" s="492" t="str">
        <f>B27</f>
        <v>新聞掏寶  # 230</v>
      </c>
      <c r="D7" s="493" t="str">
        <f>C57</f>
        <v># 6</v>
      </c>
      <c r="E7" s="492" t="str">
        <f>D57</f>
        <v># 7</v>
      </c>
      <c r="F7" s="493" t="str">
        <f>E57</f>
        <v># 7</v>
      </c>
      <c r="G7" s="492" t="str">
        <f>F57</f>
        <v># 1</v>
      </c>
      <c r="H7" s="740" t="s">
        <v>501</v>
      </c>
      <c r="I7" s="495">
        <v>30</v>
      </c>
    </row>
    <row r="8" spans="1:9" ht="17" customHeight="1">
      <c r="A8" s="496"/>
      <c r="B8" s="678" t="s">
        <v>17</v>
      </c>
      <c r="C8" s="530" t="s">
        <v>17</v>
      </c>
      <c r="D8" s="498"/>
      <c r="E8" s="499" t="str">
        <f>$E$73</f>
        <v>東張西望  Scoop 2025</v>
      </c>
      <c r="F8" s="498"/>
      <c r="G8" s="498" t="s">
        <v>117</v>
      </c>
      <c r="H8" s="500"/>
      <c r="I8" s="501"/>
    </row>
    <row r="9" spans="1:9" s="482" customFormat="1" ht="17" customHeight="1" thickBot="1">
      <c r="A9" s="473" t="s">
        <v>0</v>
      </c>
      <c r="B9" s="740" t="s">
        <v>370</v>
      </c>
      <c r="C9" s="444" t="s">
        <v>401</v>
      </c>
      <c r="D9" s="602" t="str">
        <f t="shared" ref="D9" si="1">"# " &amp; VALUE(RIGHT(C9,4)+1)</f>
        <v># 357</v>
      </c>
      <c r="E9" s="602" t="s">
        <v>52</v>
      </c>
      <c r="F9" s="602" t="str">
        <f>"# " &amp; VALUE(RIGHT(E9,2)+1)</f>
        <v># 2</v>
      </c>
      <c r="G9" s="602" t="str">
        <f>"# " &amp; VALUE(RIGHT(F9,2)+1)</f>
        <v># 3</v>
      </c>
      <c r="H9" s="602" t="str">
        <f>"# " &amp; VALUE(RIGHT(G9,2)+1)</f>
        <v># 4</v>
      </c>
      <c r="I9" s="505" t="s">
        <v>0</v>
      </c>
    </row>
    <row r="10" spans="1:9" ht="17" customHeight="1">
      <c r="A10" s="506"/>
      <c r="B10" s="195"/>
      <c r="C10" s="196"/>
      <c r="D10" s="196"/>
      <c r="E10" s="196"/>
      <c r="F10" s="197"/>
      <c r="G10" s="195"/>
      <c r="H10" s="198"/>
      <c r="I10" s="489"/>
    </row>
    <row r="11" spans="1:9" ht="17" customHeight="1">
      <c r="A11" s="490">
        <v>30</v>
      </c>
      <c r="B11" s="800" t="s">
        <v>178</v>
      </c>
      <c r="C11" s="785"/>
      <c r="D11" s="785"/>
      <c r="E11" s="785"/>
      <c r="F11" s="786"/>
      <c r="G11" s="800" t="s">
        <v>85</v>
      </c>
      <c r="H11" s="801"/>
      <c r="I11" s="495">
        <v>30</v>
      </c>
    </row>
    <row r="12" spans="1:9" ht="17" customHeight="1">
      <c r="A12" s="507"/>
      <c r="B12" s="199"/>
      <c r="C12" s="369"/>
      <c r="D12" s="201"/>
      <c r="E12" s="369"/>
      <c r="F12" s="370"/>
      <c r="G12" s="199"/>
      <c r="H12" s="203"/>
      <c r="I12" s="501"/>
    </row>
    <row r="13" spans="1:9" s="482" customFormat="1" ht="17" customHeight="1" thickBot="1">
      <c r="A13" s="508" t="s">
        <v>1</v>
      </c>
      <c r="B13" s="204"/>
      <c r="C13" s="205"/>
      <c r="D13" s="205"/>
      <c r="E13" s="205"/>
      <c r="F13" s="206"/>
      <c r="G13" s="207"/>
      <c r="H13" s="208"/>
      <c r="I13" s="505" t="s">
        <v>1</v>
      </c>
    </row>
    <row r="14" spans="1:9" ht="17" customHeight="1">
      <c r="A14" s="509"/>
      <c r="B14" s="732">
        <v>800359594</v>
      </c>
      <c r="C14" s="747"/>
      <c r="D14" s="747"/>
      <c r="E14" s="747"/>
      <c r="F14" s="747"/>
      <c r="G14" s="747"/>
      <c r="H14" s="668"/>
      <c r="I14" s="513"/>
    </row>
    <row r="15" spans="1:9" ht="17" customHeight="1">
      <c r="A15" s="514" t="s">
        <v>2</v>
      </c>
      <c r="B15" s="766"/>
      <c r="C15" s="669"/>
      <c r="D15" s="669"/>
      <c r="E15" s="676" t="s">
        <v>477</v>
      </c>
      <c r="F15" s="669"/>
      <c r="G15" s="669"/>
      <c r="H15" s="677"/>
      <c r="I15" s="517" t="s">
        <v>2</v>
      </c>
    </row>
    <row r="16" spans="1:9" ht="17" customHeight="1">
      <c r="A16" s="518"/>
      <c r="B16" s="766" t="s">
        <v>502</v>
      </c>
      <c r="C16" s="669" t="s">
        <v>503</v>
      </c>
      <c r="D16" s="669" t="s">
        <v>504</v>
      </c>
      <c r="E16" s="669" t="s">
        <v>505</v>
      </c>
      <c r="F16" s="669" t="s">
        <v>506</v>
      </c>
      <c r="G16" s="669" t="s">
        <v>507</v>
      </c>
      <c r="H16" s="670" t="s">
        <v>508</v>
      </c>
      <c r="I16" s="519"/>
    </row>
    <row r="17" spans="1:9" s="482" customFormat="1" ht="17" customHeight="1" thickBot="1">
      <c r="A17" s="508" t="s">
        <v>3</v>
      </c>
      <c r="B17" s="750" t="s">
        <v>479</v>
      </c>
      <c r="C17" s="671"/>
      <c r="D17" s="671"/>
      <c r="E17" s="671"/>
      <c r="F17" s="671"/>
      <c r="G17" s="671"/>
      <c r="H17" s="672"/>
      <c r="I17" s="505" t="s">
        <v>16</v>
      </c>
    </row>
    <row r="18" spans="1:9" s="482" customFormat="1" ht="17" customHeight="1">
      <c r="A18" s="523"/>
      <c r="B18" s="678" t="s">
        <v>480</v>
      </c>
      <c r="C18" s="679"/>
      <c r="D18" s="680" t="s">
        <v>181</v>
      </c>
      <c r="E18" s="681"/>
      <c r="F18" s="679"/>
      <c r="G18" s="679"/>
      <c r="H18" s="728"/>
      <c r="I18" s="524"/>
    </row>
    <row r="19" spans="1:9" s="482" customFormat="1" ht="17" customHeight="1">
      <c r="A19" s="508"/>
      <c r="B19" s="682" t="s">
        <v>509</v>
      </c>
      <c r="C19" s="683" t="s">
        <v>510</v>
      </c>
      <c r="D19" s="683" t="s">
        <v>511</v>
      </c>
      <c r="E19" s="683" t="s">
        <v>512</v>
      </c>
      <c r="F19" s="683" t="s">
        <v>513</v>
      </c>
      <c r="G19" s="683" t="s">
        <v>514</v>
      </c>
      <c r="H19" s="726" t="s">
        <v>515</v>
      </c>
      <c r="I19" s="524" t="s">
        <v>44</v>
      </c>
    </row>
    <row r="20" spans="1:9" s="482" customFormat="1" ht="17" customHeight="1">
      <c r="A20" s="508"/>
      <c r="B20" s="497" t="s">
        <v>17</v>
      </c>
      <c r="C20" s="498"/>
      <c r="D20" s="498"/>
      <c r="E20" s="825" t="s">
        <v>17</v>
      </c>
      <c r="F20" s="498"/>
      <c r="G20" s="498"/>
      <c r="H20" s="488" t="s">
        <v>17</v>
      </c>
      <c r="I20" s="524"/>
    </row>
    <row r="21" spans="1:9" ht="17" customHeight="1">
      <c r="A21" s="525" t="s">
        <v>2</v>
      </c>
      <c r="B21" s="491" t="s">
        <v>402</v>
      </c>
      <c r="C21" s="503" t="str">
        <f t="shared" ref="C21:G21" si="2">B76</f>
        <v># 2461</v>
      </c>
      <c r="D21" s="503" t="str">
        <f t="shared" si="2"/>
        <v># 2462</v>
      </c>
      <c r="E21" s="861" t="s">
        <v>391</v>
      </c>
      <c r="F21" s="503" t="str">
        <f t="shared" si="2"/>
        <v># 2464</v>
      </c>
      <c r="G21" s="503" t="str">
        <f t="shared" si="2"/>
        <v># 2465</v>
      </c>
      <c r="H21" s="526" t="s">
        <v>403</v>
      </c>
      <c r="I21" s="517" t="s">
        <v>2</v>
      </c>
    </row>
    <row r="22" spans="1:9" ht="17" customHeight="1">
      <c r="A22" s="527"/>
      <c r="B22" s="484" t="s">
        <v>39</v>
      </c>
      <c r="C22" s="515"/>
      <c r="D22" s="515"/>
      <c r="E22" s="855" t="s">
        <v>251</v>
      </c>
      <c r="F22" s="515"/>
      <c r="G22" s="468"/>
      <c r="H22" s="528"/>
      <c r="I22" s="529"/>
    </row>
    <row r="23" spans="1:9" s="482" customFormat="1" ht="17" customHeight="1" thickBot="1">
      <c r="A23" s="473" t="s">
        <v>4</v>
      </c>
      <c r="B23" s="491" t="s">
        <v>404</v>
      </c>
      <c r="C23" s="515" t="str">
        <f t="shared" ref="C23:H23" si="3">"# " &amp; VALUE(RIGHT(B23,4)+1)</f>
        <v># 1203</v>
      </c>
      <c r="D23" s="503" t="str">
        <f t="shared" si="3"/>
        <v># 1204</v>
      </c>
      <c r="E23" s="826" t="s">
        <v>555</v>
      </c>
      <c r="F23" s="515" t="str">
        <f t="shared" si="3"/>
        <v># 1206</v>
      </c>
      <c r="G23" s="515" t="str">
        <f t="shared" si="3"/>
        <v># 1207</v>
      </c>
      <c r="H23" s="516" t="str">
        <f t="shared" si="3"/>
        <v># 1208</v>
      </c>
      <c r="I23" s="505" t="s">
        <v>4</v>
      </c>
    </row>
    <row r="24" spans="1:9" ht="17" customHeight="1">
      <c r="A24" s="483"/>
      <c r="B24" s="497" t="s">
        <v>405</v>
      </c>
      <c r="C24" s="453" t="s">
        <v>406</v>
      </c>
      <c r="D24" s="454" t="s">
        <v>393</v>
      </c>
      <c r="E24" s="827" t="s">
        <v>556</v>
      </c>
      <c r="F24" s="439" t="s">
        <v>407</v>
      </c>
      <c r="G24" s="530">
        <v>800402770</v>
      </c>
      <c r="H24" s="488">
        <v>800311512</v>
      </c>
      <c r="I24" s="489"/>
    </row>
    <row r="25" spans="1:9" ht="17" customHeight="1">
      <c r="A25" s="533" t="s">
        <v>2</v>
      </c>
      <c r="B25" s="493" t="s">
        <v>205</v>
      </c>
      <c r="C25" s="492"/>
      <c r="D25" s="492"/>
      <c r="E25" s="850" t="s">
        <v>302</v>
      </c>
      <c r="F25" s="534" t="s">
        <v>52</v>
      </c>
      <c r="G25" s="535"/>
      <c r="H25" s="623"/>
      <c r="I25" s="517" t="s">
        <v>2</v>
      </c>
    </row>
    <row r="26" spans="1:9" ht="17" customHeight="1">
      <c r="A26" s="537"/>
      <c r="B26" s="538" t="s">
        <v>17</v>
      </c>
      <c r="C26" s="511" t="s">
        <v>17</v>
      </c>
      <c r="D26" s="539" t="s">
        <v>17</v>
      </c>
      <c r="E26" s="539" t="s">
        <v>17</v>
      </c>
      <c r="F26" s="539" t="s">
        <v>17</v>
      </c>
      <c r="G26" s="535" t="s">
        <v>89</v>
      </c>
      <c r="H26" s="449" t="s">
        <v>408</v>
      </c>
      <c r="I26" s="529"/>
    </row>
    <row r="27" spans="1:9" ht="17" customHeight="1" thickBot="1">
      <c r="A27" s="540"/>
      <c r="B27" s="541" t="str">
        <f>LEFT($H$36,5) &amp; " # " &amp; VALUE(RIGHT($H$36,3)-1)</f>
        <v>新聞掏寶  # 230</v>
      </c>
      <c r="C27" s="542" t="str">
        <f>B71</f>
        <v>玲玲友情報 # 48</v>
      </c>
      <c r="D27" s="535" t="str">
        <f>C71</f>
        <v>2024國際大事回顧</v>
      </c>
      <c r="E27" s="535" t="str">
        <f>D71</f>
        <v>華人之光-情系怡保 #2</v>
      </c>
      <c r="F27" s="535" t="str">
        <f>E71</f>
        <v>港女野人奇異記 # 17</v>
      </c>
      <c r="G27" s="649" t="s">
        <v>409</v>
      </c>
      <c r="H27" s="455" t="s">
        <v>410</v>
      </c>
      <c r="I27" s="529"/>
    </row>
    <row r="28" spans="1:9" s="482" customFormat="1" ht="17" customHeight="1" thickBot="1">
      <c r="A28" s="473" t="s">
        <v>5</v>
      </c>
      <c r="B28" s="543"/>
      <c r="C28" s="542"/>
      <c r="D28" s="493"/>
      <c r="E28" s="493"/>
      <c r="F28" s="493"/>
      <c r="G28" s="492" t="s">
        <v>411</v>
      </c>
      <c r="H28" s="568" t="s">
        <v>412</v>
      </c>
      <c r="I28" s="524" t="s">
        <v>5</v>
      </c>
    </row>
    <row r="29" spans="1:9" ht="17" customHeight="1">
      <c r="A29" s="544"/>
      <c r="B29" s="538" t="s">
        <v>17</v>
      </c>
      <c r="C29" s="862"/>
      <c r="D29" s="864"/>
      <c r="E29" s="864"/>
      <c r="F29" s="838"/>
      <c r="G29" s="486"/>
      <c r="H29" s="413"/>
      <c r="I29" s="513"/>
    </row>
    <row r="30" spans="1:9" ht="17" customHeight="1">
      <c r="A30" s="533" t="s">
        <v>2</v>
      </c>
      <c r="B30" s="414" t="s">
        <v>413</v>
      </c>
      <c r="C30" s="855"/>
      <c r="D30" s="854" t="s">
        <v>445</v>
      </c>
      <c r="E30" s="855"/>
      <c r="F30" s="837"/>
      <c r="G30" s="535" t="s">
        <v>414</v>
      </c>
      <c r="H30" s="568"/>
      <c r="I30" s="517" t="s">
        <v>2</v>
      </c>
    </row>
    <row r="31" spans="1:9" ht="17" customHeight="1">
      <c r="A31" s="527"/>
      <c r="B31" s="542" t="s">
        <v>415</v>
      </c>
      <c r="C31" s="855" t="s">
        <v>287</v>
      </c>
      <c r="D31" s="855" t="s">
        <v>288</v>
      </c>
      <c r="E31" s="855" t="s">
        <v>289</v>
      </c>
      <c r="F31" s="837" t="s">
        <v>267</v>
      </c>
      <c r="G31" s="535"/>
      <c r="H31" s="568"/>
      <c r="I31" s="529"/>
    </row>
    <row r="32" spans="1:9" s="482" customFormat="1" ht="17" customHeight="1" thickBot="1">
      <c r="A32" s="473" t="s">
        <v>6</v>
      </c>
      <c r="B32" s="534"/>
      <c r="C32" s="826"/>
      <c r="D32" s="826"/>
      <c r="E32" s="826"/>
      <c r="F32" s="863"/>
      <c r="G32" s="546"/>
      <c r="H32" s="546" t="s">
        <v>26</v>
      </c>
      <c r="I32" s="505" t="s">
        <v>6</v>
      </c>
    </row>
    <row r="33" spans="1:9" ht="17" customHeight="1">
      <c r="A33" s="544"/>
      <c r="B33" s="774" t="s">
        <v>17</v>
      </c>
      <c r="C33" s="498"/>
      <c r="D33" s="468"/>
      <c r="E33" s="515" t="str">
        <f>$E$73</f>
        <v>東張西望  Scoop 2025</v>
      </c>
      <c r="F33" s="468"/>
      <c r="G33" s="468"/>
      <c r="H33" s="528"/>
      <c r="I33" s="529"/>
    </row>
    <row r="34" spans="1:9" ht="17" customHeight="1">
      <c r="A34" s="533" t="s">
        <v>2</v>
      </c>
      <c r="B34" s="763" t="s">
        <v>391</v>
      </c>
      <c r="C34" s="503" t="str">
        <f t="shared" ref="C34:H34" si="4">C9</f>
        <v># 356</v>
      </c>
      <c r="D34" s="503" t="str">
        <f t="shared" si="4"/>
        <v># 357</v>
      </c>
      <c r="E34" s="503" t="str">
        <f t="shared" si="4"/>
        <v># 1</v>
      </c>
      <c r="F34" s="503" t="str">
        <f t="shared" si="4"/>
        <v># 2</v>
      </c>
      <c r="G34" s="515" t="str">
        <f t="shared" si="4"/>
        <v># 3</v>
      </c>
      <c r="H34" s="504" t="str">
        <f t="shared" si="4"/>
        <v># 4</v>
      </c>
      <c r="I34" s="517" t="s">
        <v>2</v>
      </c>
    </row>
    <row r="35" spans="1:9" ht="17" customHeight="1">
      <c r="A35" s="527"/>
      <c r="B35" s="547" t="s">
        <v>17</v>
      </c>
      <c r="C35" s="511" t="s">
        <v>17</v>
      </c>
      <c r="D35" s="485" t="s">
        <v>17</v>
      </c>
      <c r="E35" s="539" t="s">
        <v>17</v>
      </c>
      <c r="F35" s="539" t="s">
        <v>17</v>
      </c>
      <c r="G35" s="695" t="s">
        <v>282</v>
      </c>
      <c r="H35" s="549" t="s">
        <v>30</v>
      </c>
      <c r="I35" s="550"/>
    </row>
    <row r="36" spans="1:9" ht="17" customHeight="1">
      <c r="A36" s="527"/>
      <c r="B36" s="551" t="str">
        <f>E61</f>
        <v xml:space="preserve">關注關注組 Eyes On Concern Groups </v>
      </c>
      <c r="C36" s="515" t="str">
        <f>B61</f>
        <v>粵講粵㜺鬼 Cantoxicating! (Sr. 3) (24 EPI)</v>
      </c>
      <c r="D36" s="552" t="str">
        <f>C61</f>
        <v>溜走的真味 # 6</v>
      </c>
      <c r="E36" s="486" t="str">
        <f>D61</f>
        <v>黃金盛宴 Golden Banquet (9 EPI)</v>
      </c>
      <c r="F36" s="486" t="str">
        <f>E61</f>
        <v xml:space="preserve">關注關注組 Eyes On Concern Groups </v>
      </c>
      <c r="G36" s="740" t="s">
        <v>424</v>
      </c>
      <c r="H36" s="554" t="s">
        <v>416</v>
      </c>
      <c r="I36" s="550"/>
    </row>
    <row r="37" spans="1:9" s="482" customFormat="1" ht="17" customHeight="1" thickBot="1">
      <c r="A37" s="473" t="s">
        <v>7</v>
      </c>
      <c r="B37" s="534" t="str">
        <f>"# " &amp; VALUE(RIGHT(E62,2)-1)</f>
        <v># 54</v>
      </c>
      <c r="C37" s="515" t="str">
        <f>B62</f>
        <v># 8</v>
      </c>
      <c r="D37" s="492"/>
      <c r="E37" s="493" t="str">
        <f>D62</f>
        <v># 8</v>
      </c>
      <c r="F37" s="493" t="str">
        <f>E62</f>
        <v># 55</v>
      </c>
      <c r="G37" s="696"/>
      <c r="H37" s="504" t="s">
        <v>31</v>
      </c>
      <c r="I37" s="476" t="s">
        <v>7</v>
      </c>
    </row>
    <row r="38" spans="1:9" s="482" customFormat="1" ht="17" customHeight="1" thickBot="1">
      <c r="A38" s="477"/>
      <c r="B38" s="555" t="s">
        <v>17</v>
      </c>
      <c r="C38" s="499"/>
      <c r="D38" s="556" t="s">
        <v>317</v>
      </c>
      <c r="E38" s="515"/>
      <c r="F38" s="557">
        <v>1305</v>
      </c>
      <c r="G38" s="558" t="s">
        <v>48</v>
      </c>
      <c r="H38" s="559" t="s">
        <v>148</v>
      </c>
      <c r="I38" s="481"/>
    </row>
    <row r="39" spans="1:9" ht="17" customHeight="1">
      <c r="A39" s="544"/>
      <c r="B39" s="555" t="s">
        <v>17</v>
      </c>
      <c r="C39" s="499"/>
      <c r="D39" s="499"/>
      <c r="E39" s="499" t="s">
        <v>40</v>
      </c>
      <c r="F39" s="545"/>
      <c r="G39" s="553" t="s">
        <v>417</v>
      </c>
      <c r="H39" s="560"/>
      <c r="I39" s="561"/>
    </row>
    <row r="40" spans="1:9" ht="17" customHeight="1">
      <c r="A40" s="527"/>
      <c r="B40" s="515" t="str">
        <f>B23</f>
        <v># 1202</v>
      </c>
      <c r="C40" s="515" t="str">
        <f t="shared" ref="C40:F40" si="5">"# " &amp; VALUE(RIGHT(B40,4)+1)</f>
        <v># 1203</v>
      </c>
      <c r="D40" s="515" t="str">
        <f t="shared" si="5"/>
        <v># 1204</v>
      </c>
      <c r="E40" s="515" t="str">
        <f t="shared" si="5"/>
        <v># 1205</v>
      </c>
      <c r="F40" s="542" t="str">
        <f t="shared" si="5"/>
        <v># 1206</v>
      </c>
      <c r="G40" s="542" t="s">
        <v>47</v>
      </c>
      <c r="I40" s="550"/>
    </row>
    <row r="41" spans="1:9" ht="17" customHeight="1">
      <c r="A41" s="514" t="s">
        <v>2</v>
      </c>
      <c r="B41" s="503"/>
      <c r="C41" s="503"/>
      <c r="D41" s="503"/>
      <c r="E41" s="503"/>
      <c r="F41" s="562">
        <v>1320</v>
      </c>
      <c r="G41" s="563"/>
      <c r="H41" s="564" t="s">
        <v>418</v>
      </c>
      <c r="I41" s="565" t="s">
        <v>2</v>
      </c>
    </row>
    <row r="42" spans="1:9" ht="17" customHeight="1">
      <c r="A42" s="537"/>
      <c r="B42" s="209" t="s">
        <v>320</v>
      </c>
      <c r="C42" s="219"/>
      <c r="D42" s="220"/>
      <c r="E42" s="211"/>
      <c r="F42" s="211"/>
      <c r="G42" s="216" t="s">
        <v>29</v>
      </c>
      <c r="H42" s="566" t="s">
        <v>147</v>
      </c>
      <c r="I42" s="550"/>
    </row>
    <row r="43" spans="1:9" ht="17" customHeight="1" thickBot="1">
      <c r="A43" s="527"/>
      <c r="B43" s="372"/>
      <c r="C43" s="373"/>
      <c r="D43" s="373" t="s">
        <v>194</v>
      </c>
      <c r="E43" s="373"/>
      <c r="F43" s="375"/>
      <c r="G43" s="217" t="s">
        <v>419</v>
      </c>
      <c r="H43" s="566"/>
      <c r="I43" s="550"/>
    </row>
    <row r="44" spans="1:9" s="482" customFormat="1" ht="17" customHeight="1" thickBot="1">
      <c r="A44" s="567" t="s">
        <v>8</v>
      </c>
      <c r="B44" s="372" t="s">
        <v>420</v>
      </c>
      <c r="C44" s="373" t="str">
        <f>"# " &amp; VALUE(RIGHT(B44,4)+1)</f>
        <v># 1622</v>
      </c>
      <c r="D44" s="373" t="str">
        <f>"# " &amp; VALUE(RIGHT(C44,4)+1)</f>
        <v># 1623</v>
      </c>
      <c r="E44" s="373" t="str">
        <f>"# " &amp; VALUE(RIGHT(D44,4)+1)</f>
        <v># 1624</v>
      </c>
      <c r="F44" s="373" t="str">
        <f>"# " &amp; VALUE(RIGHT(E44,4)+1)</f>
        <v># 1625</v>
      </c>
      <c r="G44" s="218" t="s">
        <v>21</v>
      </c>
      <c r="H44" s="568"/>
      <c r="I44" s="476" t="s">
        <v>8</v>
      </c>
    </row>
    <row r="45" spans="1:9" ht="17" customHeight="1">
      <c r="A45" s="569"/>
      <c r="B45" s="372"/>
      <c r="C45" s="373"/>
      <c r="D45" s="373"/>
      <c r="E45" s="373"/>
      <c r="F45" s="373"/>
      <c r="G45" s="744" t="s">
        <v>17</v>
      </c>
      <c r="H45" s="865" t="s">
        <v>17</v>
      </c>
      <c r="I45" s="571"/>
    </row>
    <row r="46" spans="1:9" ht="17" customHeight="1">
      <c r="A46" s="572" t="s">
        <v>2</v>
      </c>
      <c r="B46" s="390"/>
      <c r="C46" s="390"/>
      <c r="D46" s="220"/>
      <c r="E46" s="220"/>
      <c r="F46" s="391">
        <v>1430</v>
      </c>
      <c r="G46" s="753" t="s">
        <v>518</v>
      </c>
      <c r="H46" s="844" t="s">
        <v>557</v>
      </c>
      <c r="I46" s="573" t="s">
        <v>2</v>
      </c>
    </row>
    <row r="47" spans="1:9" ht="17" customHeight="1">
      <c r="A47" s="574"/>
      <c r="B47" s="555" t="s">
        <v>17</v>
      </c>
      <c r="C47" s="499"/>
      <c r="D47" s="555"/>
      <c r="E47" s="555"/>
      <c r="F47" s="547"/>
      <c r="G47" s="570" t="s">
        <v>17</v>
      </c>
      <c r="H47" s="866" t="s">
        <v>17</v>
      </c>
      <c r="I47" s="575"/>
    </row>
    <row r="48" spans="1:9" ht="17" customHeight="1">
      <c r="A48" s="574"/>
      <c r="B48" s="515"/>
      <c r="C48" s="468"/>
      <c r="D48" s="815" t="s">
        <v>196</v>
      </c>
      <c r="E48" s="815"/>
      <c r="G48" s="577"/>
      <c r="H48" s="828" t="s">
        <v>558</v>
      </c>
      <c r="I48" s="575"/>
    </row>
    <row r="49" spans="1:9" s="482" customFormat="1" ht="17" customHeight="1" thickBot="1">
      <c r="A49" s="578">
        <v>1500</v>
      </c>
      <c r="B49" s="515" t="str">
        <f>"# " &amp; VALUE(RIGHT(B86,2)-1)</f>
        <v># 18</v>
      </c>
      <c r="C49" s="515" t="str">
        <f>"# " &amp; VALUE(RIGHT(C86,2)-1)</f>
        <v># 19</v>
      </c>
      <c r="D49" s="515" t="str">
        <f>C86</f>
        <v># 20</v>
      </c>
      <c r="E49" s="515">
        <f>D86</f>
        <v>0</v>
      </c>
      <c r="F49" s="542" t="e">
        <f>E86</f>
        <v>#VALUE!</v>
      </c>
      <c r="G49" s="552"/>
      <c r="H49" s="829"/>
      <c r="I49" s="579">
        <v>1500</v>
      </c>
    </row>
    <row r="50" spans="1:9" ht="17" customHeight="1">
      <c r="A50" s="580"/>
      <c r="B50" s="515"/>
      <c r="F50" s="581"/>
      <c r="G50" s="582"/>
      <c r="H50" s="860" t="s">
        <v>23</v>
      </c>
      <c r="I50" s="583"/>
    </row>
    <row r="51" spans="1:9" ht="17" customHeight="1">
      <c r="A51" s="584">
        <v>30</v>
      </c>
      <c r="B51" s="520"/>
      <c r="C51" s="515"/>
      <c r="D51" s="503"/>
      <c r="E51" s="503"/>
      <c r="F51" s="562">
        <v>1530</v>
      </c>
      <c r="G51" s="622" t="s">
        <v>390</v>
      </c>
      <c r="H51" s="868" t="s">
        <v>421</v>
      </c>
      <c r="I51" s="573" t="s">
        <v>2</v>
      </c>
    </row>
    <row r="52" spans="1:9" ht="17" customHeight="1">
      <c r="A52" s="574"/>
      <c r="B52" s="497" t="s">
        <v>405</v>
      </c>
      <c r="C52" s="570"/>
      <c r="D52" s="555"/>
      <c r="E52" s="825" t="s">
        <v>17</v>
      </c>
      <c r="F52" s="415" t="s">
        <v>422</v>
      </c>
      <c r="G52" s="582"/>
      <c r="H52" s="869"/>
      <c r="I52" s="587"/>
    </row>
    <row r="53" spans="1:9" ht="17" customHeight="1">
      <c r="A53" s="574"/>
      <c r="B53" s="515" t="str">
        <f>B25</f>
        <v># 5</v>
      </c>
      <c r="C53" s="416" t="s">
        <v>423</v>
      </c>
      <c r="D53" s="515" t="s">
        <v>424</v>
      </c>
      <c r="E53" s="867" t="s">
        <v>558</v>
      </c>
      <c r="F53" s="542" t="s">
        <v>287</v>
      </c>
      <c r="G53" s="588"/>
      <c r="H53" s="870"/>
      <c r="I53" s="587"/>
    </row>
    <row r="54" spans="1:9" s="482" customFormat="1" ht="17" customHeight="1" thickBot="1">
      <c r="A54" s="578">
        <v>1600</v>
      </c>
      <c r="B54" s="503"/>
      <c r="C54" s="492"/>
      <c r="D54" s="503"/>
      <c r="E54" s="850"/>
      <c r="F54" s="534"/>
      <c r="G54" s="589"/>
      <c r="H54" s="871"/>
      <c r="I54" s="590">
        <v>1600</v>
      </c>
    </row>
    <row r="55" spans="1:9" ht="17" customHeight="1">
      <c r="A55" s="483"/>
      <c r="B55" s="591" t="s">
        <v>65</v>
      </c>
      <c r="C55" s="539" t="s">
        <v>324</v>
      </c>
      <c r="D55" s="547"/>
      <c r="E55" s="555" t="s">
        <v>66</v>
      </c>
      <c r="F55" s="570" t="s">
        <v>425</v>
      </c>
      <c r="G55" s="548" t="s">
        <v>20</v>
      </c>
      <c r="H55" s="847" t="s">
        <v>270</v>
      </c>
      <c r="I55" s="593"/>
    </row>
    <row r="56" spans="1:9" ht="17" customHeight="1">
      <c r="A56" s="506"/>
      <c r="B56" s="594" t="s">
        <v>197</v>
      </c>
      <c r="C56" s="816" t="s">
        <v>176</v>
      </c>
      <c r="D56" s="817"/>
      <c r="E56" s="468" t="s">
        <v>199</v>
      </c>
      <c r="F56" s="417" t="s">
        <v>426</v>
      </c>
      <c r="G56" s="407" t="s">
        <v>391</v>
      </c>
      <c r="H56" s="830" t="s">
        <v>551</v>
      </c>
      <c r="I56" s="575"/>
    </row>
    <row r="57" spans="1:9" ht="16.75" customHeight="1">
      <c r="A57" s="490">
        <v>30</v>
      </c>
      <c r="B57" s="491" t="s">
        <v>55</v>
      </c>
      <c r="C57" s="493" t="s">
        <v>55</v>
      </c>
      <c r="D57" s="534" t="str">
        <f>"# " &amp; VALUE(RIGHT(C57,2)+1)</f>
        <v># 7</v>
      </c>
      <c r="E57" s="515" t="s">
        <v>112</v>
      </c>
      <c r="F57" s="552" t="s">
        <v>52</v>
      </c>
      <c r="G57" s="492"/>
      <c r="H57" s="856"/>
      <c r="I57" s="595">
        <v>30</v>
      </c>
    </row>
    <row r="58" spans="1:9" ht="17" customHeight="1">
      <c r="A58" s="506"/>
      <c r="B58" s="774" t="s">
        <v>17</v>
      </c>
      <c r="C58" s="468" t="s">
        <v>203</v>
      </c>
      <c r="D58" s="468"/>
      <c r="E58" s="754" t="s">
        <v>519</v>
      </c>
      <c r="F58" s="778" t="s">
        <v>204</v>
      </c>
      <c r="G58" s="548" t="s">
        <v>20</v>
      </c>
      <c r="H58" s="847" t="s">
        <v>270</v>
      </c>
      <c r="I58" s="575"/>
    </row>
    <row r="59" spans="1:9" s="482" customFormat="1" ht="17" customHeight="1" thickBot="1">
      <c r="A59" s="596">
        <v>1700</v>
      </c>
      <c r="B59" s="763" t="s">
        <v>391</v>
      </c>
      <c r="C59" s="597" t="s">
        <v>234</v>
      </c>
      <c r="D59" s="503" t="str">
        <f>"# " &amp; VALUE(RIGHT(C59,2)+1)</f>
        <v># 12</v>
      </c>
      <c r="E59" s="767" t="s">
        <v>520</v>
      </c>
      <c r="F59" s="777" t="s">
        <v>427</v>
      </c>
      <c r="G59" s="492" t="s">
        <v>393</v>
      </c>
      <c r="H59" s="872" t="s">
        <v>559</v>
      </c>
      <c r="I59" s="590">
        <v>1700</v>
      </c>
    </row>
    <row r="60" spans="1:9" ht="17" customHeight="1">
      <c r="A60" s="483"/>
      <c r="B60" s="598" t="s">
        <v>60</v>
      </c>
      <c r="C60" s="487" t="s">
        <v>71</v>
      </c>
      <c r="D60" s="485" t="s">
        <v>62</v>
      </c>
      <c r="E60" s="539" t="s">
        <v>32</v>
      </c>
      <c r="F60" s="585"/>
      <c r="G60" s="548" t="s">
        <v>20</v>
      </c>
      <c r="H60" s="847" t="s">
        <v>270</v>
      </c>
      <c r="I60" s="593"/>
    </row>
    <row r="61" spans="1:9" ht="17" customHeight="1">
      <c r="A61" s="506"/>
      <c r="B61" s="484" t="s">
        <v>206</v>
      </c>
      <c r="C61" s="553" t="s">
        <v>428</v>
      </c>
      <c r="D61" s="487" t="s">
        <v>208</v>
      </c>
      <c r="E61" s="796" t="s">
        <v>209</v>
      </c>
      <c r="F61" s="797"/>
      <c r="G61" s="552" t="str">
        <f>G39</f>
        <v>思家大戰 # 57</v>
      </c>
      <c r="H61" s="844" t="s">
        <v>557</v>
      </c>
      <c r="I61" s="575"/>
    </row>
    <row r="62" spans="1:9" ht="17" customHeight="1">
      <c r="A62" s="490">
        <v>30</v>
      </c>
      <c r="B62" s="491" t="s">
        <v>429</v>
      </c>
      <c r="C62" s="552" t="s">
        <v>70</v>
      </c>
      <c r="D62" s="552" t="s">
        <v>429</v>
      </c>
      <c r="E62" s="374" t="s">
        <v>430</v>
      </c>
      <c r="F62" s="290" t="str">
        <f>"# " &amp; VALUE(RIGHT(E62,2)+1)</f>
        <v># 56</v>
      </c>
      <c r="G62" s="387"/>
      <c r="H62" s="843"/>
      <c r="I62" s="595">
        <v>30</v>
      </c>
    </row>
    <row r="63" spans="1:9" ht="17" customHeight="1">
      <c r="A63" s="496"/>
      <c r="B63" s="497" t="s">
        <v>431</v>
      </c>
      <c r="C63" s="555"/>
      <c r="D63" s="555"/>
      <c r="E63" s="555"/>
      <c r="F63" s="547"/>
      <c r="G63" s="548" t="s">
        <v>20</v>
      </c>
      <c r="H63" s="865" t="s">
        <v>516</v>
      </c>
      <c r="I63" s="575"/>
    </row>
    <row r="64" spans="1:9" ht="17" customHeight="1">
      <c r="A64" s="506"/>
      <c r="B64" s="484"/>
      <c r="C64" s="511"/>
      <c r="D64" s="418" t="s">
        <v>432</v>
      </c>
      <c r="E64" s="418"/>
      <c r="F64" s="419"/>
      <c r="G64" s="582" t="str">
        <f>G43</f>
        <v>周六聊Teen谷 # 52</v>
      </c>
      <c r="H64" s="831" t="s">
        <v>433</v>
      </c>
      <c r="I64" s="575"/>
    </row>
    <row r="65" spans="1:9" s="482" customFormat="1" ht="17" customHeight="1" thickBot="1">
      <c r="A65" s="596">
        <v>1800</v>
      </c>
      <c r="B65" s="502" t="s">
        <v>69</v>
      </c>
      <c r="C65" s="515" t="str">
        <f>"# " &amp; VALUE(RIGHT(B65,2)+1)</f>
        <v># 4</v>
      </c>
      <c r="D65" s="515" t="str">
        <f>"# " &amp; VALUE(RIGHT(C65,2)+1)</f>
        <v># 5</v>
      </c>
      <c r="E65" s="515" t="str">
        <f>"# " &amp; VALUE(RIGHT(D65,2)+1)</f>
        <v># 6</v>
      </c>
      <c r="F65" s="542" t="str">
        <f>"# " &amp; VALUE(RIGHT(E65,2)+1)</f>
        <v># 7</v>
      </c>
      <c r="G65" s="492"/>
      <c r="H65" s="855" t="s">
        <v>517</v>
      </c>
      <c r="I65" s="590">
        <v>1800</v>
      </c>
    </row>
    <row r="66" spans="1:9" ht="17" customHeight="1">
      <c r="A66" s="506"/>
      <c r="B66" s="502"/>
      <c r="C66" s="515"/>
      <c r="D66" s="515"/>
      <c r="E66" s="515"/>
      <c r="F66" s="542"/>
      <c r="G66" s="257" t="s">
        <v>214</v>
      </c>
      <c r="H66" s="285"/>
      <c r="I66" s="501"/>
    </row>
    <row r="67" spans="1:9" ht="17" customHeight="1" thickBot="1">
      <c r="A67" s="490">
        <v>30</v>
      </c>
      <c r="B67" s="601"/>
      <c r="C67" s="602"/>
      <c r="D67" s="602"/>
      <c r="E67" s="602"/>
      <c r="F67" s="409"/>
      <c r="G67" s="286" t="s">
        <v>326</v>
      </c>
      <c r="H67" s="287" t="s">
        <v>434</v>
      </c>
      <c r="I67" s="495">
        <v>30</v>
      </c>
    </row>
    <row r="68" spans="1:9" ht="17" customHeight="1">
      <c r="A68" s="506"/>
      <c r="B68" s="784" t="s">
        <v>217</v>
      </c>
      <c r="C68" s="785"/>
      <c r="D68" s="785"/>
      <c r="E68" s="785"/>
      <c r="F68" s="786"/>
      <c r="G68" s="784" t="s">
        <v>218</v>
      </c>
      <c r="H68" s="787"/>
      <c r="I68" s="501"/>
    </row>
    <row r="69" spans="1:9" s="482" customFormat="1" ht="12.65" customHeight="1" thickBot="1">
      <c r="A69" s="596">
        <v>1900</v>
      </c>
      <c r="B69" s="224"/>
      <c r="C69" s="225"/>
      <c r="D69" s="225"/>
      <c r="E69" s="225"/>
      <c r="F69" s="206">
        <v>1905</v>
      </c>
      <c r="G69" s="224"/>
      <c r="H69" s="226"/>
      <c r="I69" s="605">
        <v>1900</v>
      </c>
    </row>
    <row r="70" spans="1:9" s="482" customFormat="1" ht="17" customHeight="1">
      <c r="A70" s="606"/>
      <c r="B70" s="761" t="s">
        <v>521</v>
      </c>
      <c r="C70" s="762" t="s">
        <v>522</v>
      </c>
      <c r="D70" s="687" t="s">
        <v>523</v>
      </c>
      <c r="E70" s="228" t="s">
        <v>59</v>
      </c>
      <c r="F70" s="230" t="s">
        <v>27</v>
      </c>
      <c r="G70" s="229" t="s">
        <v>380</v>
      </c>
      <c r="H70" s="231" t="s">
        <v>380</v>
      </c>
      <c r="I70" s="610"/>
    </row>
    <row r="71" spans="1:9" s="482" customFormat="1" ht="17" customHeight="1">
      <c r="A71" s="611"/>
      <c r="B71" s="759" t="s">
        <v>524</v>
      </c>
      <c r="C71" s="768" t="s">
        <v>435</v>
      </c>
      <c r="D71" s="740" t="s">
        <v>520</v>
      </c>
      <c r="E71" s="233" t="s">
        <v>436</v>
      </c>
      <c r="F71" s="234" t="s">
        <v>437</v>
      </c>
      <c r="G71" s="217" t="s">
        <v>438</v>
      </c>
      <c r="H71" s="235" t="s">
        <v>439</v>
      </c>
      <c r="I71" s="612"/>
    </row>
    <row r="72" spans="1:9" s="482" customFormat="1" ht="17" customHeight="1">
      <c r="A72" s="506">
        <v>30</v>
      </c>
      <c r="B72" s="760" t="s">
        <v>525</v>
      </c>
      <c r="C72" s="758" t="s">
        <v>526</v>
      </c>
      <c r="D72" s="753" t="s">
        <v>493</v>
      </c>
      <c r="E72" s="237" t="s">
        <v>337</v>
      </c>
      <c r="F72" s="238" t="s">
        <v>226</v>
      </c>
      <c r="G72" s="239" t="s">
        <v>440</v>
      </c>
      <c r="H72" s="240" t="s">
        <v>441</v>
      </c>
      <c r="I72" s="501">
        <v>30</v>
      </c>
    </row>
    <row r="73" spans="1:9" ht="17" customHeight="1">
      <c r="A73" s="613"/>
      <c r="B73" s="241" t="s">
        <v>28</v>
      </c>
      <c r="C73" s="211"/>
      <c r="D73" s="211"/>
      <c r="E73" s="376" t="s">
        <v>442</v>
      </c>
      <c r="F73" s="211"/>
      <c r="G73" s="211"/>
      <c r="H73" s="211"/>
      <c r="I73" s="614"/>
    </row>
    <row r="74" spans="1:9" s="482" customFormat="1" ht="17" customHeight="1" thickBot="1">
      <c r="A74" s="611">
        <v>2000</v>
      </c>
      <c r="B74" s="372" t="s">
        <v>401</v>
      </c>
      <c r="C74" s="373" t="str">
        <f t="shared" ref="C74" si="6">"# " &amp; VALUE(RIGHT(B74,4)+1)</f>
        <v># 357</v>
      </c>
      <c r="D74" s="214" t="s">
        <v>52</v>
      </c>
      <c r="E74" s="214" t="str">
        <f>"# " &amp; VALUE(RIGHT(D74,2)+1)</f>
        <v># 2</v>
      </c>
      <c r="F74" s="214" t="str">
        <f>"# " &amp; VALUE(RIGHT(E74,2)+1)</f>
        <v># 3</v>
      </c>
      <c r="G74" s="214" t="str">
        <f>"# " &amp; VALUE(RIGHT(F74,2)+1)</f>
        <v># 4</v>
      </c>
      <c r="H74" s="214" t="str">
        <f>"# " &amp; VALUE(RIGHT(G74,2)+1)</f>
        <v># 5</v>
      </c>
      <c r="I74" s="605">
        <v>2000</v>
      </c>
    </row>
    <row r="75" spans="1:9" s="482" customFormat="1" ht="17" customHeight="1">
      <c r="A75" s="606"/>
      <c r="B75" s="241" t="s">
        <v>41</v>
      </c>
      <c r="C75" s="243" t="s">
        <v>22</v>
      </c>
      <c r="D75" s="836" t="s">
        <v>560</v>
      </c>
      <c r="E75" s="865" t="s">
        <v>230</v>
      </c>
      <c r="F75" s="862"/>
      <c r="G75" s="781" t="s">
        <v>550</v>
      </c>
      <c r="H75" s="247" t="s">
        <v>230</v>
      </c>
      <c r="I75" s="610"/>
    </row>
    <row r="76" spans="1:9" ht="17" customHeight="1">
      <c r="A76" s="506">
        <v>30</v>
      </c>
      <c r="B76" s="372" t="s">
        <v>443</v>
      </c>
      <c r="C76" s="373" t="str">
        <f>"# " &amp; VALUE(RIGHT(B76,4)+1)</f>
        <v># 2462</v>
      </c>
      <c r="D76" s="867"/>
      <c r="E76" s="855" t="s">
        <v>566</v>
      </c>
      <c r="F76" s="855" t="s">
        <v>567</v>
      </c>
      <c r="G76" s="741" t="s">
        <v>551</v>
      </c>
      <c r="H76" s="242" t="str">
        <f>"# " &amp; VALUE(RIGHT(F76,4)+1)</f>
        <v># 2466</v>
      </c>
      <c r="I76" s="495">
        <v>30</v>
      </c>
    </row>
    <row r="77" spans="1:9" ht="17" customHeight="1">
      <c r="A77" s="496"/>
      <c r="B77" s="241" t="s">
        <v>444</v>
      </c>
      <c r="C77" s="244"/>
      <c r="D77" s="854" t="s">
        <v>445</v>
      </c>
      <c r="E77" s="249"/>
      <c r="F77" s="249"/>
      <c r="G77" s="832" t="s">
        <v>291</v>
      </c>
      <c r="H77" s="776" t="s">
        <v>527</v>
      </c>
      <c r="I77" s="615"/>
    </row>
    <row r="78" spans="1:9" ht="17" customHeight="1" thickBot="1">
      <c r="A78" s="506"/>
      <c r="B78" s="209"/>
      <c r="C78" s="219"/>
      <c r="D78" s="867" t="s">
        <v>289</v>
      </c>
      <c r="E78" s="373"/>
      <c r="F78" s="373"/>
      <c r="G78" s="844" t="s">
        <v>557</v>
      </c>
      <c r="H78" s="780" t="s">
        <v>448</v>
      </c>
      <c r="I78" s="501"/>
    </row>
    <row r="79" spans="1:9" s="482" customFormat="1" ht="17" customHeight="1" thickBot="1">
      <c r="A79" s="616">
        <v>2100</v>
      </c>
      <c r="B79" s="372"/>
      <c r="C79" s="369"/>
      <c r="D79" s="850"/>
      <c r="E79" s="373"/>
      <c r="F79" s="373"/>
      <c r="G79" s="843" t="s">
        <v>292</v>
      </c>
      <c r="H79" s="691" t="s">
        <v>528</v>
      </c>
      <c r="I79" s="605">
        <v>2100</v>
      </c>
    </row>
    <row r="80" spans="1:9" s="482" customFormat="1" ht="17" customHeight="1">
      <c r="A80" s="606"/>
      <c r="B80" s="372" t="s">
        <v>52</v>
      </c>
      <c r="C80" s="373" t="str">
        <f>"# " &amp; VALUE(RIGHT(B80,2)+1)</f>
        <v># 2</v>
      </c>
      <c r="D80" s="873"/>
      <c r="E80" s="373" t="e">
        <f>"# " &amp; VALUE(RIGHT(D80,2)+1)</f>
        <v>#VALUE!</v>
      </c>
      <c r="F80" s="373" t="e">
        <f>"# " &amp; VALUE(RIGHT(E80,2)+1)</f>
        <v>#VALUE!</v>
      </c>
      <c r="G80" s="731"/>
      <c r="H80" s="703"/>
      <c r="I80" s="610"/>
    </row>
    <row r="81" spans="1:9" s="482" customFormat="1" ht="17" customHeight="1">
      <c r="A81" s="611"/>
      <c r="B81" s="372"/>
      <c r="C81" s="373"/>
      <c r="D81" s="867"/>
      <c r="E81" s="373"/>
      <c r="F81" s="373"/>
      <c r="G81" s="822" t="s">
        <v>529</v>
      </c>
      <c r="H81" s="823"/>
      <c r="I81" s="612"/>
    </row>
    <row r="82" spans="1:9" ht="17" customHeight="1">
      <c r="A82" s="490">
        <v>30</v>
      </c>
      <c r="B82" s="213"/>
      <c r="C82" s="214"/>
      <c r="D82" s="854" t="s">
        <v>196</v>
      </c>
      <c r="E82" s="214"/>
      <c r="F82" s="214"/>
      <c r="G82" s="730" t="s">
        <v>530</v>
      </c>
      <c r="H82" s="726" t="s">
        <v>531</v>
      </c>
      <c r="I82" s="495">
        <v>30</v>
      </c>
    </row>
    <row r="83" spans="1:9" ht="17" customHeight="1">
      <c r="A83" s="506"/>
      <c r="B83" s="241" t="s">
        <v>237</v>
      </c>
      <c r="C83" s="244"/>
      <c r="D83" s="867" t="s">
        <v>561</v>
      </c>
      <c r="E83" s="249"/>
      <c r="F83" s="249"/>
      <c r="G83" s="731"/>
      <c r="H83" s="703"/>
      <c r="I83" s="501"/>
    </row>
    <row r="84" spans="1:9" ht="17" customHeight="1">
      <c r="A84" s="506"/>
      <c r="B84" s="209"/>
      <c r="C84" s="219"/>
      <c r="D84" s="867"/>
      <c r="E84" s="373"/>
      <c r="F84" s="373"/>
      <c r="G84" s="822" t="s">
        <v>532</v>
      </c>
      <c r="H84" s="824"/>
      <c r="I84" s="501"/>
    </row>
    <row r="85" spans="1:9" s="482" customFormat="1" ht="17" customHeight="1" thickBot="1">
      <c r="A85" s="596">
        <v>2200</v>
      </c>
      <c r="B85" s="269"/>
      <c r="C85" s="211"/>
      <c r="D85" s="854"/>
      <c r="E85" s="274"/>
      <c r="F85" s="373"/>
      <c r="G85" s="730" t="s">
        <v>530</v>
      </c>
      <c r="H85" s="726" t="s">
        <v>531</v>
      </c>
      <c r="I85" s="605">
        <v>2200</v>
      </c>
    </row>
    <row r="86" spans="1:9" s="482" customFormat="1" ht="17" customHeight="1">
      <c r="A86" s="611"/>
      <c r="B86" s="372" t="s">
        <v>447</v>
      </c>
      <c r="C86" s="373" t="str">
        <f>"# " &amp; VALUE(RIGHT(B86,2)+1)</f>
        <v># 20</v>
      </c>
      <c r="D86" s="873"/>
      <c r="E86" s="373" t="e">
        <f>"# " &amp; VALUE(RIGHT(D86,2)+1)</f>
        <v>#VALUE!</v>
      </c>
      <c r="F86" s="373" t="e">
        <f>"# " &amp; VALUE(RIGHT(E86,2)+1)</f>
        <v>#VALUE!</v>
      </c>
      <c r="G86" s="744" t="s">
        <v>469</v>
      </c>
      <c r="H86" s="704" t="s">
        <v>533</v>
      </c>
      <c r="I86" s="610"/>
    </row>
    <row r="87" spans="1:9" s="482" customFormat="1" ht="17" customHeight="1">
      <c r="A87" s="611"/>
      <c r="B87" s="372"/>
      <c r="C87" s="373"/>
      <c r="D87" s="867"/>
      <c r="E87" s="373"/>
      <c r="F87" s="373"/>
      <c r="G87" s="746"/>
      <c r="H87" s="705"/>
      <c r="I87" s="612"/>
    </row>
    <row r="88" spans="1:9" ht="17" customHeight="1">
      <c r="A88" s="490">
        <v>30</v>
      </c>
      <c r="B88" s="213"/>
      <c r="C88" s="214"/>
      <c r="D88" s="827"/>
      <c r="E88" s="214"/>
      <c r="F88" s="394">
        <v>2230</v>
      </c>
      <c r="G88" s="743"/>
      <c r="H88" s="756"/>
      <c r="I88" s="495">
        <v>30</v>
      </c>
    </row>
    <row r="89" spans="1:9" ht="17" customHeight="1">
      <c r="A89" s="496"/>
      <c r="B89" s="424"/>
      <c r="C89" s="220"/>
      <c r="D89" s="867" t="s">
        <v>562</v>
      </c>
      <c r="E89" s="211"/>
      <c r="F89" s="211"/>
      <c r="G89" s="743"/>
      <c r="H89" s="670" t="s">
        <v>534</v>
      </c>
      <c r="I89" s="501"/>
    </row>
    <row r="90" spans="1:9" ht="17" customHeight="1">
      <c r="A90" s="506"/>
      <c r="B90" s="425" t="s">
        <v>423</v>
      </c>
      <c r="C90" s="426" t="s">
        <v>449</v>
      </c>
      <c r="D90" s="827" t="s">
        <v>563</v>
      </c>
      <c r="E90" s="821" t="s">
        <v>450</v>
      </c>
      <c r="F90" s="797"/>
      <c r="G90" s="674" t="s">
        <v>535</v>
      </c>
      <c r="H90" s="694" t="s">
        <v>536</v>
      </c>
      <c r="I90" s="501"/>
    </row>
    <row r="91" spans="1:9" ht="17" customHeight="1">
      <c r="A91" s="506"/>
      <c r="B91" s="428"/>
      <c r="C91" s="373"/>
      <c r="D91" s="867"/>
      <c r="E91" s="373" t="s">
        <v>52</v>
      </c>
      <c r="F91" s="373" t="str">
        <f>"# " &amp; VALUE(RIGHT(E91,2)+1)</f>
        <v># 2</v>
      </c>
      <c r="G91" s="739" t="s">
        <v>463</v>
      </c>
      <c r="H91" s="751"/>
      <c r="I91" s="501"/>
    </row>
    <row r="92" spans="1:9" ht="17" customHeight="1" thickBot="1">
      <c r="A92" s="596">
        <v>2300</v>
      </c>
      <c r="B92" s="236"/>
      <c r="C92" s="394">
        <v>2255</v>
      </c>
      <c r="D92" s="827"/>
      <c r="E92" s="271"/>
      <c r="F92" s="271">
        <v>2305</v>
      </c>
      <c r="G92" s="706"/>
      <c r="H92" s="720"/>
      <c r="I92" s="605">
        <v>2300</v>
      </c>
    </row>
    <row r="93" spans="1:9" s="482" customFormat="1" ht="17" customHeight="1">
      <c r="A93" s="618"/>
      <c r="B93" s="209" t="s">
        <v>37</v>
      </c>
      <c r="C93" s="429"/>
      <c r="D93" s="867"/>
      <c r="E93" s="272"/>
      <c r="F93" s="257">
        <v>800632426</v>
      </c>
      <c r="G93" s="742"/>
      <c r="H93" s="707"/>
      <c r="I93" s="610"/>
    </row>
    <row r="94" spans="1:9" s="482" customFormat="1" ht="17" customHeight="1">
      <c r="A94" s="618"/>
      <c r="B94" s="372"/>
      <c r="C94" s="398"/>
      <c r="D94" s="835"/>
      <c r="E94" s="275" t="s">
        <v>166</v>
      </c>
      <c r="F94" s="273" t="s">
        <v>192</v>
      </c>
      <c r="G94" s="708"/>
      <c r="H94" s="707"/>
      <c r="I94" s="612"/>
    </row>
    <row r="95" spans="1:9" s="482" customFormat="1" ht="17" customHeight="1" thickBot="1">
      <c r="A95" s="619">
        <v>2315</v>
      </c>
      <c r="B95" s="372" t="s">
        <v>451</v>
      </c>
      <c r="C95" s="430"/>
      <c r="D95" s="867"/>
      <c r="E95" s="276"/>
      <c r="F95" s="277" t="s">
        <v>452</v>
      </c>
      <c r="G95" s="736"/>
      <c r="H95" s="707"/>
      <c r="I95" s="620">
        <v>2315</v>
      </c>
    </row>
    <row r="96" spans="1:9" ht="17" customHeight="1" thickBot="1">
      <c r="A96" s="490">
        <v>30</v>
      </c>
      <c r="B96" s="279"/>
      <c r="C96" s="427" t="s">
        <v>453</v>
      </c>
      <c r="D96" s="834">
        <v>2330</v>
      </c>
      <c r="E96" s="281" t="s">
        <v>167</v>
      </c>
      <c r="F96" s="280"/>
      <c r="G96" s="698"/>
      <c r="H96" s="709"/>
      <c r="I96" s="621">
        <v>30</v>
      </c>
    </row>
    <row r="97" spans="1:9" ht="17" customHeight="1">
      <c r="A97" s="496"/>
      <c r="B97" s="372"/>
      <c r="C97" s="430"/>
      <c r="D97" s="432" t="s">
        <v>119</v>
      </c>
      <c r="E97" s="570" t="s">
        <v>17</v>
      </c>
      <c r="F97" s="201"/>
      <c r="G97" s="698"/>
      <c r="H97" s="720"/>
      <c r="I97" s="501"/>
    </row>
    <row r="98" spans="1:9" ht="17" customHeight="1">
      <c r="A98" s="506"/>
      <c r="B98" s="372"/>
      <c r="C98" s="431"/>
      <c r="D98" s="211"/>
      <c r="E98" s="622" t="str">
        <f>E71</f>
        <v>港女野人奇異記 # 17</v>
      </c>
      <c r="F98" s="211"/>
      <c r="G98" s="698"/>
      <c r="H98" s="720"/>
      <c r="I98" s="501"/>
    </row>
    <row r="99" spans="1:9" ht="17" customHeight="1" thickBot="1">
      <c r="A99" s="506"/>
      <c r="B99" s="372"/>
      <c r="C99" s="430"/>
      <c r="D99" s="211"/>
      <c r="E99" s="552"/>
      <c r="F99" s="369">
        <v>2350</v>
      </c>
      <c r="G99" s="698"/>
      <c r="H99" s="720"/>
      <c r="I99" s="501"/>
    </row>
    <row r="100" spans="1:9" s="482" customFormat="1" ht="17" customHeight="1" thickBot="1">
      <c r="A100" s="473" t="s">
        <v>9</v>
      </c>
      <c r="B100" s="371"/>
      <c r="C100" s="430"/>
      <c r="D100" s="283" t="s">
        <v>120</v>
      </c>
      <c r="E100" s="492"/>
      <c r="F100" s="283"/>
      <c r="G100" s="757"/>
      <c r="H100" s="699"/>
      <c r="I100" s="505" t="s">
        <v>9</v>
      </c>
    </row>
    <row r="101" spans="1:9" ht="17" customHeight="1">
      <c r="A101" s="483"/>
      <c r="B101" s="510" t="s">
        <v>17</v>
      </c>
      <c r="C101" s="431"/>
      <c r="D101" s="607" t="s">
        <v>17</v>
      </c>
      <c r="E101" s="485" t="s">
        <v>17</v>
      </c>
      <c r="F101" s="624" t="s">
        <v>17</v>
      </c>
      <c r="G101" s="710" t="s">
        <v>537</v>
      </c>
      <c r="H101" s="711" t="s">
        <v>538</v>
      </c>
      <c r="I101" s="489"/>
    </row>
    <row r="102" spans="1:9" ht="17" customHeight="1">
      <c r="A102" s="506"/>
      <c r="B102" s="502" t="str">
        <f>$B$27</f>
        <v>新聞掏寶  # 230</v>
      </c>
      <c r="C102" s="320"/>
      <c r="D102" s="585" t="str">
        <f>D61</f>
        <v>黃金盛宴 Golden Banquet (9 EPI)</v>
      </c>
      <c r="E102" s="788" t="str">
        <f>E61</f>
        <v xml:space="preserve">關注關注組 Eyes On Concern Groups </v>
      </c>
      <c r="F102" s="789"/>
      <c r="G102" s="700" t="s">
        <v>539</v>
      </c>
      <c r="H102" s="670" t="s">
        <v>540</v>
      </c>
      <c r="I102" s="501"/>
    </row>
    <row r="103" spans="1:9" ht="17" customHeight="1" thickBot="1">
      <c r="A103" s="490">
        <v>30</v>
      </c>
      <c r="B103" s="420"/>
      <c r="C103" s="854" t="s">
        <v>496</v>
      </c>
      <c r="D103" s="542" t="str">
        <f>D62</f>
        <v># 8</v>
      </c>
      <c r="E103" s="552" t="str">
        <f>E62</f>
        <v># 55</v>
      </c>
      <c r="F103" s="515" t="str">
        <f>F62</f>
        <v># 56</v>
      </c>
      <c r="G103" s="688"/>
      <c r="H103" s="670" t="s">
        <v>541</v>
      </c>
      <c r="I103" s="495">
        <v>30</v>
      </c>
    </row>
    <row r="104" spans="1:9" ht="17" customHeight="1">
      <c r="A104" s="506"/>
      <c r="B104" s="497" t="s">
        <v>17</v>
      </c>
      <c r="C104" s="498"/>
      <c r="D104" s="555"/>
      <c r="E104" s="555"/>
      <c r="F104" s="547"/>
      <c r="G104" s="701">
        <v>800641584</v>
      </c>
      <c r="H104" s="775" t="s">
        <v>270</v>
      </c>
      <c r="I104" s="627"/>
    </row>
    <row r="105" spans="1:9" s="482" customFormat="1" ht="17" customHeight="1" thickBot="1">
      <c r="A105" s="473" t="s">
        <v>10</v>
      </c>
      <c r="B105" s="515"/>
      <c r="C105" s="467"/>
      <c r="D105" s="576" t="s">
        <v>196</v>
      </c>
      <c r="E105" s="515"/>
      <c r="F105" s="542"/>
      <c r="G105" s="765" t="s">
        <v>446</v>
      </c>
      <c r="H105" s="712" t="s">
        <v>454</v>
      </c>
      <c r="I105" s="476" t="s">
        <v>10</v>
      </c>
    </row>
    <row r="106" spans="1:9" ht="17" customHeight="1">
      <c r="A106" s="544"/>
      <c r="B106" s="515" t="str">
        <f>B86</f>
        <v># 19</v>
      </c>
      <c r="C106" s="515" t="str">
        <f>C86</f>
        <v># 20</v>
      </c>
      <c r="D106" s="515">
        <f>D86</f>
        <v>0</v>
      </c>
      <c r="E106" s="515" t="e">
        <f>E86</f>
        <v>#VALUE!</v>
      </c>
      <c r="F106" s="542" t="e">
        <f>F86</f>
        <v>#VALUE!</v>
      </c>
      <c r="G106" s="722" t="s">
        <v>542</v>
      </c>
      <c r="H106" s="775" t="s">
        <v>270</v>
      </c>
      <c r="I106" s="513"/>
    </row>
    <row r="107" spans="1:9" ht="17" customHeight="1">
      <c r="A107" s="533">
        <v>30</v>
      </c>
      <c r="B107" s="491"/>
      <c r="C107" s="503"/>
      <c r="D107" s="503"/>
      <c r="E107" s="503"/>
      <c r="F107" s="534"/>
      <c r="G107" s="779"/>
      <c r="H107" s="689" t="s">
        <v>543</v>
      </c>
      <c r="I107" s="517">
        <v>30</v>
      </c>
    </row>
    <row r="108" spans="1:9" ht="17" customHeight="1">
      <c r="A108" s="537"/>
      <c r="B108" s="497" t="s">
        <v>17</v>
      </c>
      <c r="C108" s="468"/>
      <c r="D108" s="515"/>
      <c r="E108" s="515"/>
      <c r="F108" s="515"/>
      <c r="G108" s="852" t="s">
        <v>270</v>
      </c>
      <c r="H108" s="764" t="s">
        <v>230</v>
      </c>
      <c r="I108" s="519"/>
    </row>
    <row r="109" spans="1:9" s="482" customFormat="1" ht="17" customHeight="1" thickBot="1">
      <c r="A109" s="473" t="s">
        <v>11</v>
      </c>
      <c r="B109" s="502"/>
      <c r="C109" s="467"/>
      <c r="D109" s="515">
        <f>$D$79</f>
        <v>0</v>
      </c>
      <c r="E109" s="515"/>
      <c r="F109" s="515"/>
      <c r="G109" s="853" t="s">
        <v>371</v>
      </c>
      <c r="H109" s="702" t="s">
        <v>544</v>
      </c>
      <c r="I109" s="505" t="s">
        <v>11</v>
      </c>
    </row>
    <row r="110" spans="1:9" ht="17" customHeight="1">
      <c r="A110" s="544"/>
      <c r="B110" s="502" t="str">
        <f>$B$80</f>
        <v># 1</v>
      </c>
      <c r="C110" s="515" t="str">
        <f>"# " &amp; VALUE(RIGHT(B110,2)+1)</f>
        <v># 2</v>
      </c>
      <c r="D110" s="515" t="str">
        <f>"# " &amp; VALUE(RIGHT(C110,2)+1)</f>
        <v># 3</v>
      </c>
      <c r="E110" s="515" t="str">
        <f>"# " &amp; VALUE(RIGHT(D110,2)+1)</f>
        <v># 4</v>
      </c>
      <c r="F110" s="515" t="str">
        <f>"# " &amp; VALUE(RIGHT(E110,2)+1)</f>
        <v># 5</v>
      </c>
      <c r="G110" s="851"/>
      <c r="H110" s="775" t="s">
        <v>270</v>
      </c>
      <c r="I110" s="513"/>
    </row>
    <row r="111" spans="1:9" ht="17" customHeight="1">
      <c r="A111" s="527">
        <v>30</v>
      </c>
      <c r="B111" s="520"/>
      <c r="C111" s="503"/>
      <c r="D111" s="503"/>
      <c r="E111" s="503"/>
      <c r="F111" s="503"/>
      <c r="G111" s="850"/>
      <c r="H111" s="714"/>
      <c r="I111" s="517">
        <v>30</v>
      </c>
    </row>
    <row r="112" spans="1:9" ht="17" customHeight="1">
      <c r="A112" s="537"/>
      <c r="B112" s="630" t="s">
        <v>17</v>
      </c>
      <c r="C112" s="498"/>
      <c r="D112" s="825" t="s">
        <v>17</v>
      </c>
      <c r="E112" s="875" t="s">
        <v>565</v>
      </c>
      <c r="F112" s="875"/>
      <c r="G112" s="713" t="s">
        <v>270</v>
      </c>
      <c r="H112" s="715"/>
      <c r="I112" s="519"/>
    </row>
    <row r="113" spans="1:9" s="482" customFormat="1" ht="17" customHeight="1" thickBot="1">
      <c r="A113" s="473" t="s">
        <v>12</v>
      </c>
      <c r="B113" s="502" t="str">
        <f>B76</f>
        <v># 2461</v>
      </c>
      <c r="C113" s="515" t="str">
        <f t="shared" ref="C113:F113" si="7">C76</f>
        <v># 2462</v>
      </c>
      <c r="D113" s="874" t="s">
        <v>564</v>
      </c>
      <c r="E113" s="876" t="s">
        <v>566</v>
      </c>
      <c r="F113" s="876" t="s">
        <v>567</v>
      </c>
      <c r="G113" s="730" t="s">
        <v>545</v>
      </c>
      <c r="H113" s="715" t="s">
        <v>546</v>
      </c>
      <c r="I113" s="505" t="s">
        <v>12</v>
      </c>
    </row>
    <row r="114" spans="1:9" ht="17" customHeight="1">
      <c r="A114" s="544"/>
      <c r="B114" s="630" t="s">
        <v>17</v>
      </c>
      <c r="C114" s="555"/>
      <c r="D114" s="515" t="s">
        <v>228</v>
      </c>
      <c r="E114" s="498"/>
      <c r="F114" s="498"/>
      <c r="G114" s="669"/>
      <c r="H114" s="715"/>
      <c r="I114" s="513"/>
    </row>
    <row r="115" spans="1:9" ht="17" customHeight="1">
      <c r="A115" s="533">
        <v>30</v>
      </c>
      <c r="B115" s="491" t="str">
        <f>B74</f>
        <v># 356</v>
      </c>
      <c r="C115" s="503" t="str">
        <f t="shared" ref="C115:F115" si="8">C74</f>
        <v># 357</v>
      </c>
      <c r="D115" s="503" t="str">
        <f t="shared" si="8"/>
        <v># 1</v>
      </c>
      <c r="E115" s="503" t="str">
        <f t="shared" si="8"/>
        <v># 2</v>
      </c>
      <c r="F115" s="503" t="str">
        <f t="shared" si="8"/>
        <v># 3</v>
      </c>
      <c r="G115" s="683" t="s">
        <v>267</v>
      </c>
      <c r="H115" s="714"/>
      <c r="I115" s="517">
        <v>30</v>
      </c>
    </row>
    <row r="116" spans="1:9" ht="17" customHeight="1">
      <c r="A116" s="527"/>
      <c r="B116" s="632" t="s">
        <v>17</v>
      </c>
      <c r="C116" s="555" t="s">
        <v>17</v>
      </c>
      <c r="D116" s="697" t="s">
        <v>500</v>
      </c>
      <c r="E116" s="530" t="s">
        <v>17</v>
      </c>
      <c r="F116" s="530" t="s">
        <v>17</v>
      </c>
      <c r="G116" s="852" t="s">
        <v>270</v>
      </c>
      <c r="H116" s="715"/>
      <c r="I116" s="529"/>
    </row>
    <row r="117" spans="1:9" s="482" customFormat="1" ht="17" customHeight="1" thickBot="1">
      <c r="A117" s="473" t="s">
        <v>15</v>
      </c>
      <c r="B117" s="543" t="str">
        <f>B71</f>
        <v>玲玲友情報 # 48</v>
      </c>
      <c r="C117" s="515" t="str">
        <f>$C$71</f>
        <v>2024國際大事回顧</v>
      </c>
      <c r="D117" s="740" t="s">
        <v>501</v>
      </c>
      <c r="E117" s="492" t="str">
        <f>$E$71</f>
        <v>港女野人奇異記 # 17</v>
      </c>
      <c r="F117" s="493" t="str">
        <f>F71</f>
        <v>最強生命線 # 378</v>
      </c>
      <c r="G117" s="854" t="s">
        <v>568</v>
      </c>
      <c r="H117" s="716"/>
      <c r="I117" s="505" t="s">
        <v>15</v>
      </c>
    </row>
    <row r="118" spans="1:9" ht="17" customHeight="1">
      <c r="A118" s="544"/>
      <c r="B118" s="497" t="s">
        <v>17</v>
      </c>
      <c r="C118" s="498"/>
      <c r="D118" s="499"/>
      <c r="E118" s="515"/>
      <c r="F118" s="499"/>
      <c r="G118" s="852" t="s">
        <v>270</v>
      </c>
      <c r="H118" s="717" t="s">
        <v>282</v>
      </c>
      <c r="I118" s="513"/>
    </row>
    <row r="119" spans="1:9" ht="17" customHeight="1">
      <c r="A119" s="533">
        <v>30</v>
      </c>
      <c r="B119" s="634"/>
      <c r="C119" s="515"/>
      <c r="D119" s="421" t="str">
        <f>D64</f>
        <v>在你的冬夜裡閃耀 Winter Night (24 EPI)</v>
      </c>
      <c r="E119" s="422"/>
      <c r="F119" s="423"/>
      <c r="G119" s="844" t="s">
        <v>557</v>
      </c>
      <c r="H119" s="726" t="s">
        <v>547</v>
      </c>
      <c r="I119" s="517">
        <v>30</v>
      </c>
    </row>
    <row r="120" spans="1:9" ht="17" customHeight="1">
      <c r="A120" s="527"/>
      <c r="B120" s="502" t="str">
        <f>B65</f>
        <v># 3</v>
      </c>
      <c r="C120" s="515" t="str">
        <f>C65</f>
        <v># 4</v>
      </c>
      <c r="D120" s="515" t="str">
        <f>D65</f>
        <v># 5</v>
      </c>
      <c r="E120" s="515" t="str">
        <f>E65</f>
        <v># 6</v>
      </c>
      <c r="F120" s="515" t="str">
        <f>F65</f>
        <v># 7</v>
      </c>
      <c r="G120" s="852" t="s">
        <v>270</v>
      </c>
      <c r="H120" s="717" t="s">
        <v>282</v>
      </c>
      <c r="I120" s="519"/>
    </row>
    <row r="121" spans="1:9" s="482" customFormat="1" ht="17" customHeight="1" thickBot="1">
      <c r="A121" s="473" t="s">
        <v>13</v>
      </c>
      <c r="B121" s="520"/>
      <c r="C121" s="503"/>
      <c r="D121" s="503"/>
      <c r="E121" s="503"/>
      <c r="F121" s="503"/>
      <c r="G121" s="833" t="s">
        <v>569</v>
      </c>
      <c r="H121" s="670" t="s">
        <v>540</v>
      </c>
      <c r="I121" s="505" t="s">
        <v>13</v>
      </c>
    </row>
    <row r="122" spans="1:9" ht="17" customHeight="1">
      <c r="A122" s="506"/>
      <c r="B122" s="598" t="s">
        <v>17</v>
      </c>
      <c r="C122" s="511"/>
      <c r="D122" s="468"/>
      <c r="E122" s="468"/>
      <c r="F122" s="468"/>
      <c r="G122" s="852" t="s">
        <v>270</v>
      </c>
      <c r="H122" s="684" t="s">
        <v>282</v>
      </c>
      <c r="I122" s="501"/>
    </row>
    <row r="123" spans="1:9" ht="17" customHeight="1">
      <c r="A123" s="533" t="s">
        <v>2</v>
      </c>
      <c r="B123" s="637"/>
      <c r="C123" s="467"/>
      <c r="D123" s="515" t="str">
        <f>D43</f>
        <v>流行都市  Big City Shop 2024</v>
      </c>
      <c r="E123" s="468"/>
      <c r="F123" s="515"/>
      <c r="G123" s="867" t="s">
        <v>570</v>
      </c>
      <c r="H123" s="718" t="s">
        <v>548</v>
      </c>
      <c r="I123" s="517" t="s">
        <v>2</v>
      </c>
    </row>
    <row r="124" spans="1:9" ht="17" customHeight="1">
      <c r="A124" s="527"/>
      <c r="B124" s="502" t="str">
        <f>B44</f>
        <v># 1621</v>
      </c>
      <c r="C124" s="515" t="str">
        <f>C44</f>
        <v># 1622</v>
      </c>
      <c r="D124" s="515" t="str">
        <f>D44</f>
        <v># 1623</v>
      </c>
      <c r="E124" s="515" t="str">
        <f>E44</f>
        <v># 1624</v>
      </c>
      <c r="F124" s="515" t="str">
        <f>F44</f>
        <v># 1625</v>
      </c>
      <c r="G124" s="754" t="s">
        <v>270</v>
      </c>
      <c r="H124" s="670"/>
      <c r="I124" s="529"/>
    </row>
    <row r="125" spans="1:9" ht="17" customHeight="1" thickBot="1">
      <c r="A125" s="638" t="s">
        <v>14</v>
      </c>
      <c r="B125" s="639"/>
      <c r="C125" s="640"/>
      <c r="D125" s="640"/>
      <c r="E125" s="640"/>
      <c r="F125" s="641"/>
      <c r="G125" s="719" t="s">
        <v>549</v>
      </c>
      <c r="H125" s="686"/>
      <c r="I125" s="644" t="s">
        <v>14</v>
      </c>
    </row>
    <row r="126" spans="1:9" ht="17" customHeight="1" thickTop="1">
      <c r="A126" s="645"/>
      <c r="B126" s="646" t="s">
        <v>455</v>
      </c>
      <c r="C126" s="468"/>
      <c r="D126" s="468"/>
      <c r="E126" s="468"/>
      <c r="F126" s="468"/>
      <c r="G126" s="468"/>
      <c r="H126" s="782">
        <f ca="1">TODAY()</f>
        <v>45644</v>
      </c>
      <c r="I126" s="783"/>
    </row>
    <row r="127" spans="1:9" ht="17" customHeight="1"/>
    <row r="128" spans="1:9" ht="17" customHeight="1"/>
    <row r="129" ht="17" customHeight="1"/>
  </sheetData>
  <mergeCells count="15">
    <mergeCell ref="D48:E48"/>
    <mergeCell ref="C1:G1"/>
    <mergeCell ref="H2:I2"/>
    <mergeCell ref="D6:E6"/>
    <mergeCell ref="B11:F11"/>
    <mergeCell ref="G11:H11"/>
    <mergeCell ref="E102:F102"/>
    <mergeCell ref="H126:I126"/>
    <mergeCell ref="C56:D56"/>
    <mergeCell ref="E61:F61"/>
    <mergeCell ref="B68:F68"/>
    <mergeCell ref="G68:H68"/>
    <mergeCell ref="E90:F90"/>
    <mergeCell ref="G81:H81"/>
    <mergeCell ref="G84:H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wk1</vt:lpstr>
      <vt:lpstr>wk2</vt:lpstr>
      <vt:lpstr>wk3</vt:lpstr>
      <vt:lpstr>wk4</vt:lpstr>
      <vt:lpstr>wk5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2024-09-23T07:02:50Z</cp:lastPrinted>
  <dcterms:created xsi:type="dcterms:W3CDTF">2009-06-03T02:40:18Z</dcterms:created>
  <dcterms:modified xsi:type="dcterms:W3CDTF">2024-12-18T04:02:17Z</dcterms:modified>
</cp:coreProperties>
</file>