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5\"/>
    </mc:Choice>
  </mc:AlternateContent>
  <xr:revisionPtr revIDLastSave="0" documentId="13_ncr:1_{D889A379-BF50-4EA2-A83D-A5D2B75F9057}" xr6:coauthVersionLast="47" xr6:coauthVersionMax="47" xr10:uidLastSave="{00000000-0000-0000-0000-000000000000}"/>
  <bookViews>
    <workbookView xWindow="-110" yWindow="-110" windowWidth="19420" windowHeight="10300" tabRatio="602" activeTab="4" xr2:uid="{00000000-000D-0000-FFFF-FFFF00000000}"/>
  </bookViews>
  <sheets>
    <sheet name="wk1" sheetId="3" r:id="rId1"/>
    <sheet name="wk2" sheetId="4" r:id="rId2"/>
    <sheet name="wk3" sheetId="5" r:id="rId3"/>
    <sheet name="wk4" sheetId="6" r:id="rId4"/>
    <sheet name="wk5" sheetId="7" r:id="rId5"/>
  </sheets>
  <definedNames>
    <definedName name="_xlnm.Print_Area" localSheetId="0">'wk1'!$A$1:$I$130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7" l="1"/>
  <c r="G128" i="7"/>
  <c r="C128" i="7"/>
  <c r="D128" i="7" s="1"/>
  <c r="E128" i="7" s="1"/>
  <c r="F128" i="7" s="1"/>
  <c r="H126" i="7"/>
  <c r="G125" i="7"/>
  <c r="C125" i="7"/>
  <c r="B125" i="7"/>
  <c r="G123" i="7"/>
  <c r="B122" i="7"/>
  <c r="G120" i="7"/>
  <c r="F119" i="7"/>
  <c r="D119" i="7"/>
  <c r="C119" i="7"/>
  <c r="B119" i="7"/>
  <c r="E117" i="7"/>
  <c r="C117" i="7"/>
  <c r="B117" i="7"/>
  <c r="F115" i="7"/>
  <c r="B115" i="7"/>
  <c r="D114" i="7"/>
  <c r="C114" i="7"/>
  <c r="G113" i="7"/>
  <c r="C111" i="7"/>
  <c r="D111" i="7" s="1"/>
  <c r="E111" i="7" s="1"/>
  <c r="F111" i="7" s="1"/>
  <c r="B111" i="7"/>
  <c r="G110" i="7"/>
  <c r="D110" i="7"/>
  <c r="H108" i="7"/>
  <c r="F107" i="7"/>
  <c r="B107" i="7"/>
  <c r="C107" i="7" s="1"/>
  <c r="D107" i="7" s="1"/>
  <c r="H106" i="7"/>
  <c r="C104" i="7"/>
  <c r="B104" i="7"/>
  <c r="H103" i="7"/>
  <c r="G103" i="7"/>
  <c r="H99" i="7"/>
  <c r="G99" i="7"/>
  <c r="C95" i="7"/>
  <c r="D95" i="7" s="1"/>
  <c r="D92" i="7"/>
  <c r="C92" i="7"/>
  <c r="C87" i="7"/>
  <c r="D48" i="7" s="1"/>
  <c r="D81" i="7"/>
  <c r="C81" i="7"/>
  <c r="C30" i="7" s="1"/>
  <c r="C77" i="7"/>
  <c r="C115" i="7" s="1"/>
  <c r="F74" i="7"/>
  <c r="F117" i="7" s="1"/>
  <c r="C74" i="7"/>
  <c r="D74" i="7" s="1"/>
  <c r="D117" i="7" s="1"/>
  <c r="C64" i="7"/>
  <c r="D64" i="7" s="1"/>
  <c r="C61" i="7"/>
  <c r="D35" i="7" s="1"/>
  <c r="H60" i="7"/>
  <c r="G58" i="7"/>
  <c r="E58" i="7"/>
  <c r="F58" i="7" s="1"/>
  <c r="H57" i="7"/>
  <c r="H54" i="7"/>
  <c r="D52" i="7"/>
  <c r="E52" i="7" s="1"/>
  <c r="C52" i="7"/>
  <c r="D51" i="7"/>
  <c r="H50" i="7"/>
  <c r="C48" i="7"/>
  <c r="H47" i="7"/>
  <c r="C45" i="7"/>
  <c r="B45" i="7"/>
  <c r="H44" i="7"/>
  <c r="D44" i="7"/>
  <c r="D42" i="7"/>
  <c r="D125" i="7" s="1"/>
  <c r="C42" i="7"/>
  <c r="B38" i="7"/>
  <c r="C35" i="7"/>
  <c r="G33" i="7"/>
  <c r="H33" i="7" s="1"/>
  <c r="F33" i="7"/>
  <c r="B33" i="7"/>
  <c r="F30" i="7"/>
  <c r="E30" i="7"/>
  <c r="D30" i="7"/>
  <c r="D29" i="7"/>
  <c r="E26" i="7"/>
  <c r="D26" i="7"/>
  <c r="C26" i="7"/>
  <c r="B26" i="7"/>
  <c r="C7" i="7" s="1"/>
  <c r="D23" i="7"/>
  <c r="E23" i="7" s="1"/>
  <c r="C23" i="7"/>
  <c r="C21" i="7"/>
  <c r="D21" i="7" s="1"/>
  <c r="E21" i="7" s="1"/>
  <c r="C19" i="7"/>
  <c r="D18" i="7"/>
  <c r="C18" i="7"/>
  <c r="F16" i="7"/>
  <c r="G16" i="7" s="1"/>
  <c r="H16" i="7" s="1"/>
  <c r="D16" i="7"/>
  <c r="C16" i="7"/>
  <c r="G9" i="7"/>
  <c r="H9" i="7" s="1"/>
  <c r="C9" i="7"/>
  <c r="C33" i="7" s="1"/>
  <c r="H7" i="7"/>
  <c r="G7" i="7"/>
  <c r="F7" i="7"/>
  <c r="E7" i="7"/>
  <c r="D7" i="7"/>
  <c r="G6" i="7"/>
  <c r="F6" i="7"/>
  <c r="E6" i="7"/>
  <c r="D6" i="7"/>
  <c r="C4" i="7"/>
  <c r="D4" i="7" s="1"/>
  <c r="E4" i="7" s="1"/>
  <c r="F4" i="7" s="1"/>
  <c r="G4" i="7" s="1"/>
  <c r="H4" i="7" s="1"/>
  <c r="D122" i="7" l="1"/>
  <c r="E64" i="7"/>
  <c r="F21" i="7"/>
  <c r="E38" i="7"/>
  <c r="E42" i="7"/>
  <c r="D61" i="7"/>
  <c r="D87" i="7"/>
  <c r="E48" i="7" s="1"/>
  <c r="D19" i="7"/>
  <c r="C38" i="7"/>
  <c r="D38" i="7" s="1"/>
  <c r="G74" i="7"/>
  <c r="E119" i="7"/>
  <c r="D77" i="7"/>
  <c r="D9" i="7"/>
  <c r="D45" i="7"/>
  <c r="C122" i="7"/>
  <c r="E35" i="7" l="1"/>
  <c r="E61" i="7"/>
  <c r="E125" i="7"/>
  <c r="F42" i="7"/>
  <c r="F125" i="7" s="1"/>
  <c r="D115" i="7"/>
  <c r="E45" i="7"/>
  <c r="E19" i="7"/>
  <c r="D33" i="7"/>
  <c r="E9" i="7"/>
  <c r="E33" i="7" s="1"/>
  <c r="G21" i="7"/>
  <c r="H21" i="7" s="1"/>
  <c r="F38" i="7"/>
  <c r="G117" i="7"/>
  <c r="H74" i="7"/>
  <c r="F64" i="7"/>
  <c r="F122" i="7" s="1"/>
  <c r="E122" i="7"/>
  <c r="F35" i="7" l="1"/>
  <c r="E104" i="7"/>
  <c r="F61" i="7"/>
  <c r="F104" i="7" s="1"/>
  <c r="G74" i="6" l="1"/>
  <c r="H131" i="6" l="1"/>
  <c r="G130" i="6"/>
  <c r="C130" i="6"/>
  <c r="D130" i="6" s="1"/>
  <c r="E130" i="6" s="1"/>
  <c r="F130" i="6" s="1"/>
  <c r="H128" i="6"/>
  <c r="G127" i="6"/>
  <c r="B127" i="6"/>
  <c r="D126" i="6"/>
  <c r="G124" i="6"/>
  <c r="B124" i="6"/>
  <c r="H123" i="6"/>
  <c r="H121" i="6"/>
  <c r="F121" i="6"/>
  <c r="D121" i="6"/>
  <c r="C121" i="6"/>
  <c r="B121" i="6"/>
  <c r="H119" i="6"/>
  <c r="B119" i="6"/>
  <c r="B117" i="6"/>
  <c r="D116" i="6"/>
  <c r="C116" i="6"/>
  <c r="G114" i="6"/>
  <c r="H113" i="6"/>
  <c r="C113" i="6"/>
  <c r="D113" i="6" s="1"/>
  <c r="E113" i="6" s="1"/>
  <c r="F113" i="6" s="1"/>
  <c r="B113" i="6"/>
  <c r="D112" i="6"/>
  <c r="C109" i="6"/>
  <c r="D109" i="6" s="1"/>
  <c r="E109" i="6" s="1"/>
  <c r="F109" i="6" s="1"/>
  <c r="B106" i="6"/>
  <c r="H105" i="6"/>
  <c r="G105" i="6"/>
  <c r="D105" i="6"/>
  <c r="H101" i="6"/>
  <c r="G101" i="6"/>
  <c r="C97" i="6"/>
  <c r="D97" i="6" s="1"/>
  <c r="E97" i="6" s="1"/>
  <c r="F97" i="6" s="1"/>
  <c r="C94" i="6"/>
  <c r="D94" i="6" s="1"/>
  <c r="E94" i="6" s="1"/>
  <c r="F94" i="6" s="1"/>
  <c r="C89" i="6"/>
  <c r="D89" i="6" s="1"/>
  <c r="C83" i="6"/>
  <c r="C30" i="6" s="1"/>
  <c r="C77" i="6"/>
  <c r="D77" i="6" s="1"/>
  <c r="C74" i="6"/>
  <c r="D74" i="6" s="1"/>
  <c r="C64" i="6"/>
  <c r="D64" i="6" s="1"/>
  <c r="C61" i="6"/>
  <c r="D61" i="6" s="1"/>
  <c r="G58" i="6"/>
  <c r="E58" i="6"/>
  <c r="F58" i="6" s="1"/>
  <c r="C52" i="6"/>
  <c r="D52" i="6" s="1"/>
  <c r="E52" i="6" s="1"/>
  <c r="F52" i="6" s="1"/>
  <c r="D51" i="6"/>
  <c r="H48" i="6"/>
  <c r="D48" i="6"/>
  <c r="C48" i="6"/>
  <c r="D45" i="6"/>
  <c r="B45" i="6"/>
  <c r="D44" i="6"/>
  <c r="C42" i="6"/>
  <c r="C127" i="6" s="1"/>
  <c r="B38" i="6"/>
  <c r="C35" i="6"/>
  <c r="B33" i="6"/>
  <c r="E32" i="6"/>
  <c r="D29" i="6"/>
  <c r="E26" i="6"/>
  <c r="D26" i="6"/>
  <c r="C26" i="6"/>
  <c r="B26" i="6"/>
  <c r="C23" i="6"/>
  <c r="D23" i="6" s="1"/>
  <c r="E23" i="6" s="1"/>
  <c r="F23" i="6" s="1"/>
  <c r="D22" i="6"/>
  <c r="C21" i="6"/>
  <c r="D21" i="6" s="1"/>
  <c r="E21" i="6" s="1"/>
  <c r="D19" i="6"/>
  <c r="C19" i="6"/>
  <c r="C45" i="6" s="1"/>
  <c r="D18" i="6"/>
  <c r="C18" i="6"/>
  <c r="C16" i="6"/>
  <c r="D16" i="6" s="1"/>
  <c r="E16" i="6" s="1"/>
  <c r="F16" i="6" s="1"/>
  <c r="G16" i="6" s="1"/>
  <c r="H16" i="6" s="1"/>
  <c r="C9" i="6"/>
  <c r="D9" i="6" s="1"/>
  <c r="E8" i="6"/>
  <c r="H7" i="6"/>
  <c r="G7" i="6"/>
  <c r="F7" i="6"/>
  <c r="E7" i="6"/>
  <c r="D7" i="6"/>
  <c r="C7" i="6"/>
  <c r="G6" i="6"/>
  <c r="F6" i="6"/>
  <c r="E6" i="6"/>
  <c r="D6" i="6"/>
  <c r="C4" i="6"/>
  <c r="D4" i="6" s="1"/>
  <c r="E4" i="6" s="1"/>
  <c r="F4" i="6" s="1"/>
  <c r="G4" i="6" s="1"/>
  <c r="H4" i="6" s="1"/>
  <c r="E61" i="6" l="1"/>
  <c r="E35" i="6"/>
  <c r="D106" i="6"/>
  <c r="E38" i="6"/>
  <c r="F21" i="6"/>
  <c r="E74" i="6"/>
  <c r="D119" i="6"/>
  <c r="E48" i="6"/>
  <c r="E89" i="6"/>
  <c r="E64" i="6"/>
  <c r="D124" i="6"/>
  <c r="E9" i="6"/>
  <c r="D33" i="6"/>
  <c r="E45" i="6"/>
  <c r="D117" i="6"/>
  <c r="E19" i="6"/>
  <c r="E77" i="6"/>
  <c r="C38" i="6"/>
  <c r="D38" i="6" s="1"/>
  <c r="C106" i="6"/>
  <c r="C119" i="6"/>
  <c r="E121" i="6"/>
  <c r="D35" i="6"/>
  <c r="C33" i="6"/>
  <c r="D42" i="6"/>
  <c r="D83" i="6"/>
  <c r="C117" i="6"/>
  <c r="C124" i="6"/>
  <c r="E42" i="6" l="1"/>
  <c r="D127" i="6"/>
  <c r="F74" i="6"/>
  <c r="E119" i="6"/>
  <c r="D30" i="6"/>
  <c r="E83" i="6"/>
  <c r="F38" i="6"/>
  <c r="G21" i="6"/>
  <c r="H21" i="6" s="1"/>
  <c r="F9" i="6"/>
  <c r="E33" i="6"/>
  <c r="E124" i="6"/>
  <c r="F64" i="6"/>
  <c r="F124" i="6" s="1"/>
  <c r="E117" i="6"/>
  <c r="F45" i="6"/>
  <c r="F77" i="6"/>
  <c r="F117" i="6" s="1"/>
  <c r="F19" i="6"/>
  <c r="F48" i="6"/>
  <c r="F89" i="6"/>
  <c r="F61" i="6"/>
  <c r="F106" i="6" s="1"/>
  <c r="E106" i="6"/>
  <c r="F35" i="6"/>
  <c r="E127" i="6" l="1"/>
  <c r="F42" i="6"/>
  <c r="F127" i="6" s="1"/>
  <c r="G9" i="6"/>
  <c r="H9" i="6" s="1"/>
  <c r="F33" i="6"/>
  <c r="G33" i="6" s="1"/>
  <c r="H33" i="6" s="1"/>
  <c r="E30" i="6"/>
  <c r="F83" i="6"/>
  <c r="F30" i="6"/>
  <c r="F119" i="6"/>
  <c r="H131" i="5" l="1"/>
  <c r="G130" i="5"/>
  <c r="C130" i="5"/>
  <c r="D130" i="5" s="1"/>
  <c r="E130" i="5" s="1"/>
  <c r="F130" i="5" s="1"/>
  <c r="H128" i="5"/>
  <c r="G127" i="5"/>
  <c r="B127" i="5"/>
  <c r="D126" i="5"/>
  <c r="H125" i="5"/>
  <c r="G124" i="5"/>
  <c r="B124" i="5"/>
  <c r="H123" i="5"/>
  <c r="H121" i="5"/>
  <c r="F121" i="5"/>
  <c r="D121" i="5"/>
  <c r="C121" i="5"/>
  <c r="B121" i="5"/>
  <c r="C117" i="5"/>
  <c r="D116" i="5"/>
  <c r="G114" i="5"/>
  <c r="H113" i="5"/>
  <c r="C113" i="5"/>
  <c r="D113" i="5" s="1"/>
  <c r="E113" i="5" s="1"/>
  <c r="F113" i="5" s="1"/>
  <c r="D112" i="5"/>
  <c r="H110" i="5"/>
  <c r="C109" i="5"/>
  <c r="H108" i="5"/>
  <c r="B106" i="5"/>
  <c r="H105" i="5"/>
  <c r="G105" i="5"/>
  <c r="D105" i="5"/>
  <c r="H101" i="5"/>
  <c r="G101" i="5"/>
  <c r="C97" i="5"/>
  <c r="D97" i="5" s="1"/>
  <c r="E97" i="5" s="1"/>
  <c r="F97" i="5" s="1"/>
  <c r="C94" i="5"/>
  <c r="D94" i="5" s="1"/>
  <c r="E94" i="5" s="1"/>
  <c r="F94" i="5" s="1"/>
  <c r="D89" i="5"/>
  <c r="D109" i="5" s="1"/>
  <c r="E109" i="5" s="1"/>
  <c r="F109" i="5" s="1"/>
  <c r="D83" i="5"/>
  <c r="E83" i="5" s="1"/>
  <c r="C77" i="5"/>
  <c r="D19" i="5" s="1"/>
  <c r="C74" i="5"/>
  <c r="C119" i="5" s="1"/>
  <c r="C64" i="5"/>
  <c r="D64" i="5" s="1"/>
  <c r="C61" i="5"/>
  <c r="D61" i="5" s="1"/>
  <c r="H60" i="5"/>
  <c r="G58" i="5"/>
  <c r="E58" i="5"/>
  <c r="F58" i="5" s="1"/>
  <c r="H57" i="5"/>
  <c r="H48" i="5"/>
  <c r="D48" i="5"/>
  <c r="B45" i="5"/>
  <c r="D44" i="5"/>
  <c r="C42" i="5"/>
  <c r="C127" i="5" s="1"/>
  <c r="B38" i="5"/>
  <c r="D35" i="5"/>
  <c r="B33" i="5"/>
  <c r="E32" i="5"/>
  <c r="D29" i="5"/>
  <c r="E26" i="5"/>
  <c r="D26" i="5"/>
  <c r="C26" i="5"/>
  <c r="B26" i="5"/>
  <c r="C7" i="5" s="1"/>
  <c r="C23" i="5"/>
  <c r="C52" i="5" s="1"/>
  <c r="D52" i="5" s="1"/>
  <c r="E52" i="5" s="1"/>
  <c r="F52" i="5" s="1"/>
  <c r="D22" i="5"/>
  <c r="D51" i="5" s="1"/>
  <c r="C21" i="5"/>
  <c r="C38" i="5" s="1"/>
  <c r="D38" i="5" s="1"/>
  <c r="C19" i="5"/>
  <c r="C45" i="5" s="1"/>
  <c r="D18" i="5"/>
  <c r="C18" i="5"/>
  <c r="C16" i="5"/>
  <c r="D16" i="5" s="1"/>
  <c r="E16" i="5" s="1"/>
  <c r="F16" i="5" s="1"/>
  <c r="G16" i="5" s="1"/>
  <c r="H16" i="5" s="1"/>
  <c r="C9" i="5"/>
  <c r="D9" i="5" s="1"/>
  <c r="E8" i="5"/>
  <c r="H7" i="5"/>
  <c r="G7" i="5"/>
  <c r="F7" i="5"/>
  <c r="E7" i="5"/>
  <c r="D7" i="5"/>
  <c r="B7" i="5"/>
  <c r="G6" i="5"/>
  <c r="F6" i="5"/>
  <c r="E6" i="5"/>
  <c r="D6" i="5"/>
  <c r="C4" i="5"/>
  <c r="D4" i="5" s="1"/>
  <c r="E4" i="5" s="1"/>
  <c r="F4" i="5" s="1"/>
  <c r="G4" i="5" s="1"/>
  <c r="H4" i="5" s="1"/>
  <c r="E61" i="5" l="1"/>
  <c r="E35" i="5"/>
  <c r="D106" i="5"/>
  <c r="D124" i="5"/>
  <c r="E64" i="5"/>
  <c r="F83" i="5"/>
  <c r="F30" i="5"/>
  <c r="E30" i="5"/>
  <c r="D33" i="5"/>
  <c r="E9" i="5"/>
  <c r="E89" i="5"/>
  <c r="C106" i="5"/>
  <c r="D23" i="5"/>
  <c r="E23" i="5" s="1"/>
  <c r="F23" i="5" s="1"/>
  <c r="D30" i="5"/>
  <c r="D21" i="5"/>
  <c r="E21" i="5" s="1"/>
  <c r="D45" i="5"/>
  <c r="D77" i="5"/>
  <c r="D42" i="5"/>
  <c r="D74" i="5"/>
  <c r="C124" i="5"/>
  <c r="E48" i="5"/>
  <c r="E121" i="5"/>
  <c r="E33" i="5" l="1"/>
  <c r="F9" i="5"/>
  <c r="F21" i="5"/>
  <c r="E38" i="5"/>
  <c r="D127" i="5"/>
  <c r="E42" i="5"/>
  <c r="E19" i="5"/>
  <c r="E45" i="5"/>
  <c r="E77" i="5"/>
  <c r="D117" i="5"/>
  <c r="F61" i="5"/>
  <c r="F106" i="5" s="1"/>
  <c r="F35" i="5"/>
  <c r="E106" i="5"/>
  <c r="E124" i="5"/>
  <c r="F64" i="5"/>
  <c r="F124" i="5" s="1"/>
  <c r="D119" i="5"/>
  <c r="E74" i="5"/>
  <c r="F48" i="5"/>
  <c r="F89" i="5"/>
  <c r="F74" i="5" l="1"/>
  <c r="E119" i="5"/>
  <c r="F19" i="5"/>
  <c r="E117" i="5"/>
  <c r="F77" i="5"/>
  <c r="F117" i="5" s="1"/>
  <c r="F45" i="5"/>
  <c r="E127" i="5"/>
  <c r="F42" i="5"/>
  <c r="F127" i="5" s="1"/>
  <c r="G21" i="5"/>
  <c r="H21" i="5" s="1"/>
  <c r="F38" i="5"/>
  <c r="G9" i="5"/>
  <c r="H9" i="5" s="1"/>
  <c r="F33" i="5"/>
  <c r="G33" i="5" s="1"/>
  <c r="H33" i="5" s="1"/>
  <c r="F119" i="5" l="1"/>
  <c r="G74" i="5"/>
  <c r="H74" i="5" l="1"/>
  <c r="G121" i="5"/>
  <c r="F117" i="4" l="1"/>
  <c r="E117" i="4"/>
  <c r="D117" i="4"/>
  <c r="C117" i="4"/>
  <c r="B117" i="4"/>
  <c r="C74" i="4"/>
  <c r="D74" i="4" s="1"/>
  <c r="E74" i="4" s="1"/>
  <c r="F74" i="4" s="1"/>
  <c r="G74" i="4" s="1"/>
  <c r="H74" i="4" s="1"/>
  <c r="F33" i="4"/>
  <c r="G33" i="4" s="1"/>
  <c r="H33" i="4" s="1"/>
  <c r="E33" i="4"/>
  <c r="D33" i="4"/>
  <c r="C33" i="4"/>
  <c r="B33" i="4"/>
  <c r="C9" i="4"/>
  <c r="D9" i="4" s="1"/>
  <c r="E9" i="4" s="1"/>
  <c r="F9" i="4" s="1"/>
  <c r="G9" i="4" s="1"/>
  <c r="H9" i="4" s="1"/>
  <c r="C74" i="3" l="1"/>
  <c r="D74" i="3" s="1"/>
  <c r="E74" i="3" s="1"/>
  <c r="F74" i="3" s="1"/>
  <c r="G74" i="3" s="1"/>
  <c r="H74" i="3" s="1"/>
  <c r="H129" i="4" l="1"/>
  <c r="G128" i="4"/>
  <c r="C128" i="4"/>
  <c r="D128" i="4" s="1"/>
  <c r="E128" i="4" s="1"/>
  <c r="F128" i="4" s="1"/>
  <c r="H126" i="4"/>
  <c r="G125" i="4"/>
  <c r="C125" i="4"/>
  <c r="B125" i="4"/>
  <c r="D124" i="4"/>
  <c r="G122" i="4"/>
  <c r="B122" i="4"/>
  <c r="H119" i="4"/>
  <c r="F119" i="4"/>
  <c r="E119" i="4"/>
  <c r="D119" i="4"/>
  <c r="C119" i="4"/>
  <c r="B119" i="4"/>
  <c r="H117" i="4"/>
  <c r="H111" i="4"/>
  <c r="B111" i="4"/>
  <c r="D110" i="4"/>
  <c r="H108" i="4"/>
  <c r="D107" i="4"/>
  <c r="E107" i="4" s="1"/>
  <c r="F107" i="4" s="1"/>
  <c r="B107" i="4"/>
  <c r="C107" i="4" s="1"/>
  <c r="H106" i="4"/>
  <c r="B104" i="4"/>
  <c r="H103" i="4"/>
  <c r="G103" i="4"/>
  <c r="D103" i="4"/>
  <c r="H99" i="4"/>
  <c r="G99" i="4"/>
  <c r="E87" i="4"/>
  <c r="F87" i="4" s="1"/>
  <c r="C87" i="4"/>
  <c r="C81" i="4"/>
  <c r="C30" i="4" s="1"/>
  <c r="C64" i="4"/>
  <c r="C122" i="4" s="1"/>
  <c r="C61" i="4"/>
  <c r="D35" i="4" s="1"/>
  <c r="E58" i="4"/>
  <c r="F58" i="4" s="1"/>
  <c r="F48" i="4"/>
  <c r="E48" i="4"/>
  <c r="D48" i="4"/>
  <c r="C48" i="4"/>
  <c r="C35" i="4"/>
  <c r="E32" i="4"/>
  <c r="E26" i="4"/>
  <c r="D26" i="4"/>
  <c r="C26" i="4"/>
  <c r="B26" i="4"/>
  <c r="C7" i="4" s="1"/>
  <c r="C21" i="4"/>
  <c r="D21" i="4" s="1"/>
  <c r="E21" i="4" s="1"/>
  <c r="C16" i="4"/>
  <c r="D16" i="4" s="1"/>
  <c r="E16" i="4" s="1"/>
  <c r="F16" i="4" s="1"/>
  <c r="G16" i="4" s="1"/>
  <c r="H16" i="4" s="1"/>
  <c r="E8" i="4"/>
  <c r="H7" i="4"/>
  <c r="G7" i="4"/>
  <c r="F7" i="4"/>
  <c r="E7" i="4"/>
  <c r="D7" i="4"/>
  <c r="B7" i="4"/>
  <c r="G6" i="4"/>
  <c r="F6" i="4"/>
  <c r="E6" i="4"/>
  <c r="D6" i="4"/>
  <c r="C4" i="4"/>
  <c r="D4" i="4" s="1"/>
  <c r="E4" i="4" s="1"/>
  <c r="F4" i="4" s="1"/>
  <c r="G4" i="4" s="1"/>
  <c r="H4" i="4" s="1"/>
  <c r="D125" i="4" l="1"/>
  <c r="F21" i="4"/>
  <c r="D64" i="4"/>
  <c r="D81" i="4"/>
  <c r="C111" i="4"/>
  <c r="D61" i="4"/>
  <c r="C104" i="4"/>
  <c r="E35" i="4" l="1"/>
  <c r="D104" i="4"/>
  <c r="E61" i="4"/>
  <c r="D111" i="4"/>
  <c r="E111" i="4" s="1"/>
  <c r="F111" i="4" s="1"/>
  <c r="E81" i="4"/>
  <c r="D30" i="4"/>
  <c r="D122" i="4"/>
  <c r="E64" i="4"/>
  <c r="G21" i="4"/>
  <c r="H21" i="4" s="1"/>
  <c r="F125" i="4"/>
  <c r="E125" i="4"/>
  <c r="E104" i="4" l="1"/>
  <c r="F61" i="4"/>
  <c r="F104" i="4" s="1"/>
  <c r="F35" i="4"/>
  <c r="E122" i="4"/>
  <c r="F64" i="4"/>
  <c r="F122" i="4" s="1"/>
  <c r="E30" i="4"/>
  <c r="F30" i="4"/>
  <c r="F81" i="4"/>
  <c r="F107" i="3" l="1"/>
  <c r="E107" i="3"/>
  <c r="D107" i="3"/>
  <c r="H108" i="3"/>
  <c r="B107" i="3"/>
  <c r="C107" i="3" s="1"/>
  <c r="H106" i="3"/>
  <c r="F21" i="3" l="1"/>
  <c r="E21" i="3"/>
  <c r="H121" i="3"/>
  <c r="H119" i="3"/>
  <c r="H111" i="3"/>
  <c r="H99" i="3"/>
  <c r="G122" i="3"/>
  <c r="G99" i="3"/>
  <c r="G119" i="3"/>
  <c r="G103" i="3"/>
  <c r="H123" i="3" l="1"/>
  <c r="F38" i="3"/>
  <c r="E38" i="3"/>
  <c r="H117" i="3"/>
  <c r="B38" i="3" l="1"/>
  <c r="D21" i="3" l="1"/>
  <c r="C38" i="3"/>
  <c r="D38" i="3" s="1"/>
  <c r="G21" i="3" l="1"/>
  <c r="H21" i="3" s="1"/>
  <c r="H60" i="3" l="1"/>
  <c r="G125" i="3"/>
  <c r="F6" i="3" l="1"/>
  <c r="C33" i="3" l="1"/>
  <c r="B117" i="3" l="1"/>
  <c r="D117" i="3" l="1"/>
  <c r="E117" i="3"/>
  <c r="F117" i="3"/>
  <c r="C117" i="3"/>
  <c r="D47" i="3" l="1"/>
  <c r="G63" i="3" l="1"/>
  <c r="C87" i="3" l="1"/>
  <c r="D87" i="3" s="1"/>
  <c r="C64" i="3"/>
  <c r="C16" i="3"/>
  <c r="D16" i="3" s="1"/>
  <c r="E16" i="3" s="1"/>
  <c r="F16" i="3" s="1"/>
  <c r="G16" i="3" s="1"/>
  <c r="C128" i="3"/>
  <c r="D128" i="3" s="1"/>
  <c r="E128" i="3" s="1"/>
  <c r="F128" i="3" s="1"/>
  <c r="D110" i="3"/>
  <c r="C81" i="3"/>
  <c r="C111" i="3" s="1"/>
  <c r="D111" i="3" s="1"/>
  <c r="E111" i="3" s="1"/>
  <c r="F111" i="3" s="1"/>
  <c r="E58" i="3"/>
  <c r="D119" i="3"/>
  <c r="B33" i="3"/>
  <c r="C48" i="3"/>
  <c r="C35" i="3"/>
  <c r="B125" i="3"/>
  <c r="B7" i="3"/>
  <c r="H103" i="3"/>
  <c r="B26" i="3"/>
  <c r="C7" i="3" s="1"/>
  <c r="E6" i="3"/>
  <c r="D6" i="3"/>
  <c r="B111" i="3"/>
  <c r="D103" i="3"/>
  <c r="C61" i="3"/>
  <c r="D35" i="3" s="1"/>
  <c r="D124" i="3"/>
  <c r="B104" i="3"/>
  <c r="E7" i="3"/>
  <c r="C42" i="3"/>
  <c r="C125" i="3" s="1"/>
  <c r="G7" i="3"/>
  <c r="G6" i="3"/>
  <c r="F7" i="3"/>
  <c r="D7" i="3"/>
  <c r="E26" i="3"/>
  <c r="H7" i="3"/>
  <c r="B122" i="3"/>
  <c r="G128" i="3"/>
  <c r="H126" i="3"/>
  <c r="F119" i="3"/>
  <c r="C119" i="3"/>
  <c r="B119" i="3"/>
  <c r="E32" i="3"/>
  <c r="D26" i="3"/>
  <c r="C26" i="3"/>
  <c r="E8" i="3"/>
  <c r="H129" i="3"/>
  <c r="C4" i="3"/>
  <c r="D4" i="3" s="1"/>
  <c r="E4" i="3" s="1"/>
  <c r="F4" i="3" s="1"/>
  <c r="G4" i="3" s="1"/>
  <c r="H4" i="3" s="1"/>
  <c r="C122" i="3" l="1"/>
  <c r="D64" i="3"/>
  <c r="F58" i="3"/>
  <c r="E119" i="3"/>
  <c r="D61" i="3"/>
  <c r="C104" i="3"/>
  <c r="D42" i="3"/>
  <c r="D125" i="3" s="1"/>
  <c r="D33" i="3"/>
  <c r="E48" i="3"/>
  <c r="E87" i="3"/>
  <c r="D48" i="3"/>
  <c r="D81" i="3"/>
  <c r="C30" i="3"/>
  <c r="E64" i="3" l="1"/>
  <c r="F64" i="3" s="1"/>
  <c r="D104" i="3"/>
  <c r="E61" i="3"/>
  <c r="E35" i="3"/>
  <c r="E42" i="3"/>
  <c r="E125" i="3" s="1"/>
  <c r="E33" i="3"/>
  <c r="F48" i="3"/>
  <c r="F87" i="3"/>
  <c r="D30" i="3"/>
  <c r="E81" i="3"/>
  <c r="D122" i="3"/>
  <c r="F42" i="3" l="1"/>
  <c r="F125" i="3" s="1"/>
  <c r="F35" i="3"/>
  <c r="F61" i="3"/>
  <c r="F104" i="3" s="1"/>
  <c r="E104" i="3"/>
  <c r="F33" i="3"/>
  <c r="G33" i="3" s="1"/>
  <c r="H33" i="3" s="1"/>
  <c r="F81" i="3"/>
  <c r="F30" i="3"/>
  <c r="E30" i="3"/>
  <c r="E122" i="3"/>
  <c r="F122" i="3"/>
</calcChain>
</file>

<file path=xl/sharedStrings.xml><?xml version="1.0" encoding="utf-8"?>
<sst xmlns="http://schemas.openxmlformats.org/spreadsheetml/2006/main" count="1605" uniqueCount="508">
  <si>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</si>
  <si>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</si>
  <si>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</si>
  <si>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</si>
  <si>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</si>
  <si>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</si>
  <si>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</si>
  <si>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</si>
  <si>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</si>
  <si>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</si>
  <si>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</si>
  <si>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</si>
  <si>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</si>
  <si>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</si>
  <si>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</si>
  <si>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</si>
  <si>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</si>
  <si>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</si>
  <si>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</si>
  <si>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</si>
  <si>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</si>
  <si>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</si>
  <si>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(R)        </t>
    <phoneticPr fontId="0" type="noConversion"/>
  </si>
  <si>
    <t>(CA/MA) (Sub: Chi/Eng)  (CC)</t>
    <phoneticPr fontId="0" type="noConversion"/>
  </si>
  <si>
    <t>800636931(Sub: Chi) (CC)</t>
    <phoneticPr fontId="0" type="noConversion"/>
  </si>
  <si>
    <t>News Treasury 2024</t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</si>
  <si>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</si>
  <si>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</si>
  <si>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</si>
  <si>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</si>
  <si>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</si>
  <si>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</si>
  <si>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</si>
  <si>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</si>
  <si>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</si>
  <si>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</si>
  <si>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</si>
  <si>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t xml:space="preserve">                                      </t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</si>
  <si>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</si>
  <si>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  <phoneticPr fontId="0" type="noConversion"/>
  </si>
  <si>
    <t>Finance Magazine 2025</t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</si>
  <si>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</si>
  <si>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800651331 (Sub: Chi) (CA/MA) (OP)</t>
    <phoneticPr fontId="0" type="noConversion"/>
  </si>
  <si>
    <t>800651362 (NA)</t>
    <phoneticPr fontId="0" type="noConversion"/>
  </si>
  <si>
    <t>800651161 (OP)</t>
    <phoneticPr fontId="0" type="noConversion"/>
  </si>
  <si>
    <t>800651192 (NA)</t>
    <phoneticPr fontId="0" type="noConversion"/>
  </si>
  <si>
    <t>快樂長門人Happy Old Buddies</t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</si>
  <si>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</si>
  <si>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</si>
  <si>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</si>
  <si>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 xml:space="preserve">800641576 (Sub: Chi) (CC)  </t>
    <phoneticPr fontId="0" type="noConversion"/>
  </si>
  <si>
    <t>800651370 (Sub: Chi) (CC)</t>
    <phoneticPr fontId="0" type="noConversion"/>
  </si>
  <si>
    <t>Gourmet Express</t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</si>
  <si>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  <phoneticPr fontId="0" type="noConversion"/>
  </si>
  <si>
    <t>兄弟幫 Big Boys Club (2505 EPI)</t>
  </si>
  <si>
    <t>0545</t>
    <phoneticPr fontId="0" type="noConversion"/>
  </si>
  <si>
    <t>800651315 (Sub: *Chi) (OP) (CA/MA)</t>
    <phoneticPr fontId="0" type="noConversion"/>
  </si>
  <si>
    <t>News Magazine 2025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</si>
  <si>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</si>
  <si>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</si>
  <si>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</si>
  <si>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  <phoneticPr fontId="0" type="noConversion"/>
  </si>
  <si>
    <t xml:space="preserve">800605406 (Sub: Chi)(CC) </t>
    <phoneticPr fontId="0" type="noConversion"/>
  </si>
  <si>
    <t>Gourmet Express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</si>
  <si>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</si>
  <si>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</si>
  <si>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東張西望  Scoop 2024</t>
  </si>
  <si>
    <t>Shock Mystery (Sr.2) (52 EPI)</t>
    <phoneticPr fontId="0" type="noConversion"/>
  </si>
  <si>
    <t>800658211 (Sub: Chi) (CC)</t>
    <phoneticPr fontId="0" type="noConversion"/>
  </si>
  <si>
    <t># 1</t>
    <phoneticPr fontId="0" type="noConversion"/>
  </si>
  <si>
    <t>開卷 Open Book (108 EPI)</t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</si>
  <si>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  <phoneticPr fontId="0" type="noConversion"/>
  </si>
  <si>
    <t>800638520 (Sub: Chi) (CC)</t>
    <phoneticPr fontId="0" type="noConversion"/>
  </si>
  <si>
    <r>
      <t xml:space="preserve">一條麻甩在東莞 </t>
    </r>
    <r>
      <rPr>
        <sz val="14"/>
        <rFont val="Times New Roman"/>
        <family val="1"/>
      </rPr>
      <t>Made In Dongguan (13 EPI)</t>
    </r>
    <phoneticPr fontId="0" type="noConversion"/>
  </si>
  <si>
    <t>800643803 (Sub: Chi) (CC)</t>
    <phoneticPr fontId="0" type="noConversion"/>
  </si>
  <si>
    <t>Cantopop At 50 (160 EPI)</t>
  </si>
  <si>
    <t>800503983 (Sub: Chi)  (CC)</t>
    <phoneticPr fontId="0" type="noConversion"/>
  </si>
  <si>
    <t>家常便飯爭霸戰</t>
  </si>
  <si>
    <t>Clash Of Home Chefs (10 EPI)</t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</si>
  <si>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  <phoneticPr fontId="0" type="noConversion"/>
  </si>
  <si>
    <t>800651281 (Sub: *Chi) (OP) (CA/MA)</t>
    <phoneticPr fontId="0" type="noConversion"/>
  </si>
  <si>
    <t>Sunday Report 2025</t>
    <phoneticPr fontId="0" type="noConversion"/>
  </si>
  <si>
    <t>七公主</t>
  </si>
  <si>
    <t>Battle Of The Seven Sisters (26 EPI)</t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</si>
  <si>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  <charset val="136"/>
      </rPr>
      <t xml:space="preserve"> </t>
    </r>
    <r>
      <rPr>
        <sz val="14"/>
        <rFont val="微軟正黑體"/>
        <family val="1"/>
        <charset val="136"/>
      </rPr>
      <t xml:space="preserve">過節篇 </t>
    </r>
    <r>
      <rPr>
        <sz val="14"/>
        <rFont val="Times New Roman"/>
        <family val="1"/>
        <charset val="136"/>
      </rPr>
      <t>10 Festive Ways to Enjoy Hong Kong (10 EPI)</t>
    </r>
    <phoneticPr fontId="0" type="noConversion"/>
  </si>
  <si>
    <t>800650165 (Sub: Chi) (CC)</t>
    <phoneticPr fontId="0" type="noConversion"/>
  </si>
  <si>
    <t>阿媽唔信我去亞馬遜 I Will Be Back (10 EPI)</t>
    <phoneticPr fontId="0" type="noConversion"/>
  </si>
  <si>
    <t>800626333 (Sub: Chi) (CC)</t>
    <phoneticPr fontId="0" type="noConversion"/>
  </si>
  <si>
    <r>
      <rPr>
        <sz val="14"/>
        <rFont val="微軟正黑體"/>
        <family val="1"/>
        <charset val="136"/>
      </rPr>
      <t>新聞女王</t>
    </r>
    <r>
      <rPr>
        <sz val="14"/>
        <rFont val="Times New Roman"/>
        <family val="1"/>
      </rPr>
      <t>2</t>
    </r>
    <r>
      <rPr>
        <sz val="14"/>
        <rFont val="Times New Roman"/>
        <family val="1"/>
        <charset val="136"/>
      </rPr>
      <t xml:space="preserve"> The QUEEN Of News 2 (25 EPI)</t>
    </r>
    <phoneticPr fontId="0" type="noConversion"/>
  </si>
  <si>
    <t>800659230 (CA/MA) (Sub: Chi/Eng) (CC)</t>
    <phoneticPr fontId="0" type="noConversion"/>
  </si>
  <si>
    <r>
      <rPr>
        <sz val="14"/>
        <rFont val="新細明體"/>
        <family val="1"/>
        <charset val="136"/>
      </rPr>
      <t xml:space="preserve">降魔的 </t>
    </r>
    <r>
      <rPr>
        <sz val="14"/>
        <rFont val="Times New Roman"/>
        <family val="1"/>
      </rPr>
      <t>Exorcist's Meter, The (21 EPI)</t>
    </r>
    <phoneticPr fontId="0" type="noConversion"/>
  </si>
  <si>
    <t># 3</t>
    <phoneticPr fontId="0" type="noConversion"/>
  </si>
  <si>
    <t>800644490 (Sub: Chi) (CC)</t>
    <phoneticPr fontId="0" type="noConversion"/>
  </si>
  <si>
    <r>
      <t>驪歌行</t>
    </r>
    <r>
      <rPr>
        <sz val="14"/>
        <rFont val="Times New Roman"/>
        <family val="1"/>
        <charset val="136"/>
      </rPr>
      <t xml:space="preserve"> </t>
    </r>
    <r>
      <rPr>
        <sz val="14"/>
        <rFont val="細明體"/>
        <family val="3"/>
        <charset val="136"/>
      </rPr>
      <t>Court Lady (43 EPI)</t>
    </r>
    <phoneticPr fontId="0" type="noConversion"/>
  </si>
  <si>
    <r>
      <t>錦囊妙錄: 終極局中局</t>
    </r>
    <r>
      <rPr>
        <sz val="14"/>
        <rFont val="Times New Roman"/>
        <family val="2"/>
      </rPr>
      <t xml:space="preserve"> Under The Moonlight (17 EPI) </t>
    </r>
    <phoneticPr fontId="0" type="noConversion"/>
  </si>
  <si>
    <t>800656332 (CA/MA) (Sub: Chi/Eng) (CC)</t>
    <phoneticPr fontId="0" type="noConversion"/>
  </si>
  <si>
    <t>800651211 (Sub: *Chi) (OP)</t>
    <phoneticPr fontId="0" type="noConversion"/>
  </si>
  <si>
    <t>Hands Up   Hands Up 2025</t>
    <phoneticPr fontId="0" type="noConversion"/>
  </si>
  <si>
    <t>Star Trail (8 EPI)</t>
    <phoneticPr fontId="0" type="noConversion"/>
  </si>
  <si>
    <t>800641151 (Sub: Chi) (CC)</t>
    <phoneticPr fontId="0" type="noConversion"/>
  </si>
  <si>
    <t>Midlife, Sing &amp; Shine! 4 (37 EPI)</t>
    <phoneticPr fontId="0" type="noConversion"/>
  </si>
  <si>
    <r>
      <rPr>
        <sz val="11"/>
        <rFont val="新細明體"/>
        <family val="1"/>
        <charset val="136"/>
      </rPr>
      <t>感動味蕾美食餐廳</t>
    </r>
    <r>
      <rPr>
        <sz val="11"/>
        <rFont val="Times New Roman"/>
        <family val="1"/>
      </rPr>
      <t>100</t>
    </r>
    <r>
      <rPr>
        <sz val="11"/>
        <rFont val="微軟正黑體"/>
        <family val="1"/>
        <charset val="136"/>
      </rPr>
      <t>強</t>
    </r>
    <r>
      <rPr>
        <sz val="11"/>
        <rFont val="Times New Roman"/>
        <family val="1"/>
      </rPr>
      <t xml:space="preserve"> - </t>
    </r>
    <r>
      <rPr>
        <sz val="11"/>
        <rFont val="微軟正黑體"/>
        <family val="1"/>
        <charset val="136"/>
      </rPr>
      <t>關西篇</t>
    </r>
    <r>
      <rPr>
        <sz val="11"/>
        <rFont val="新細明體"/>
        <family val="1"/>
        <charset val="136"/>
      </rPr>
      <t xml:space="preserve"> </t>
    </r>
    <r>
      <rPr>
        <sz val="11"/>
        <rFont val="Times New Roman"/>
        <family val="1"/>
      </rPr>
      <t>Tastebuds Pamper Top 100 Delicacy Restro (12 EPI)</t>
    </r>
    <phoneticPr fontId="0" type="noConversion"/>
  </si>
  <si>
    <t>800653554 (Sub: Chi) (CC)</t>
    <phoneticPr fontId="0" type="noConversion"/>
  </si>
  <si>
    <t>'Roadside Station Guide XIII (16 EPI)</t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</si>
  <si>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11</t>
    </r>
    <phoneticPr fontId="0" type="noConversion"/>
  </si>
  <si>
    <t># 9</t>
    <phoneticPr fontId="0" type="noConversion"/>
  </si>
  <si>
    <t># 4</t>
    <phoneticPr fontId="0" type="noConversion"/>
  </si>
  <si>
    <t># 8</t>
    <phoneticPr fontId="0" type="noConversion"/>
  </si>
  <si>
    <t>800545631 (CA/MA) (Sub: Chi) (CC)</t>
    <phoneticPr fontId="0" type="noConversion"/>
  </si>
  <si>
    <r>
      <t>驪歌行</t>
    </r>
    <r>
      <rPr>
        <sz val="14"/>
        <rFont val="Times New Roman"/>
        <family val="1"/>
        <charset val="136"/>
      </rPr>
      <t xml:space="preserve"> Court Lady (43 EPI)</t>
    </r>
  </si>
  <si>
    <t># 14</t>
    <phoneticPr fontId="0" type="noConversion"/>
  </si>
  <si>
    <t>800661952 (Sub: *Chi) (OP)</t>
    <phoneticPr fontId="0" type="noConversion"/>
  </si>
  <si>
    <t>芷珊再約王嘉爾 #2</t>
    <phoneticPr fontId="0" type="noConversion"/>
  </si>
  <si>
    <t xml:space="preserve">800653241 (Sub: Chi) (CC)  </t>
    <phoneticPr fontId="0" type="noConversion"/>
  </si>
  <si>
    <t>Not Far From Here (16 EPI)</t>
    <phoneticPr fontId="0" type="noConversion"/>
  </si>
  <si>
    <t>No Poverty Land V - Odyssey of Intelligence (10 EPI)</t>
    <phoneticPr fontId="0" type="noConversion"/>
  </si>
  <si>
    <r>
      <rPr>
        <sz val="14"/>
        <rFont val="細明體"/>
        <family val="1"/>
        <charset val="136"/>
      </rPr>
      <t>無窮之路</t>
    </r>
    <r>
      <rPr>
        <sz val="14"/>
        <rFont val="Times New Roman"/>
        <family val="1"/>
      </rPr>
      <t xml:space="preserve">V </t>
    </r>
    <r>
      <rPr>
        <sz val="14"/>
        <rFont val="Times New Roman"/>
        <family val="1"/>
        <charset val="1"/>
      </rPr>
      <t>—</t>
    </r>
    <r>
      <rPr>
        <sz val="14"/>
        <rFont val="Times New Roman"/>
        <family val="1"/>
      </rPr>
      <t xml:space="preserve"> </t>
    </r>
    <r>
      <rPr>
        <sz val="14"/>
        <rFont val="細明體"/>
        <family val="1"/>
        <charset val="136"/>
      </rPr>
      <t>智行無疆 #1</t>
    </r>
    <phoneticPr fontId="0" type="noConversion"/>
  </si>
  <si>
    <t>800662046 (Sub: *Chi) (OP)</t>
    <phoneticPr fontId="0" type="noConversion"/>
  </si>
  <si>
    <t># 334</t>
    <phoneticPr fontId="0" type="noConversion"/>
  </si>
  <si>
    <t># 16</t>
    <phoneticPr fontId="0" type="noConversion"/>
  </si>
  <si>
    <t>是咁的，法官閣下</t>
  </si>
  <si>
    <t># 1514</t>
    <phoneticPr fontId="0" type="noConversion"/>
  </si>
  <si>
    <t># 1861</t>
    <phoneticPr fontId="0" type="noConversion"/>
  </si>
  <si>
    <t># 5</t>
    <phoneticPr fontId="0" type="noConversion"/>
  </si>
  <si>
    <t>WK 47</t>
    <phoneticPr fontId="0" type="noConversion"/>
  </si>
  <si>
    <t>PERIOD: 1 - 7 Dec 2025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</si>
  <si>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#239-243</t>
    </r>
    <phoneticPr fontId="0" type="noConversion"/>
  </si>
  <si>
    <t># 17 - 18</t>
    <phoneticPr fontId="0" type="noConversion"/>
  </si>
  <si>
    <t># 19 - 20</t>
    <phoneticPr fontId="0" type="noConversion"/>
  </si>
  <si>
    <t># 67</t>
    <phoneticPr fontId="0" type="noConversion"/>
  </si>
  <si>
    <t># 2016</t>
    <phoneticPr fontId="0" type="noConversion"/>
  </si>
  <si>
    <t># 219</t>
    <phoneticPr fontId="0" type="noConversion"/>
  </si>
  <si>
    <t># 2015</t>
    <phoneticPr fontId="0" type="noConversion"/>
  </si>
  <si>
    <t># 1507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</si>
  <si>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144</t>
    </r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</si>
  <si>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145</t>
    </r>
    <phoneticPr fontId="0" type="noConversion"/>
  </si>
  <si>
    <r>
      <t>旅行最緊要近</t>
    </r>
    <r>
      <rPr>
        <sz val="14"/>
        <rFont val="Times New Roman"/>
        <family val="1"/>
        <charset val="136"/>
      </rPr>
      <t xml:space="preserve"> #3</t>
    </r>
    <phoneticPr fontId="0" type="noConversion"/>
  </si>
  <si>
    <t>地球大神秘 # 65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</si>
  <si>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426</t>
    </r>
    <phoneticPr fontId="0" type="noConversion"/>
  </si>
  <si>
    <t># 30</t>
    <phoneticPr fontId="0" type="noConversion"/>
  </si>
  <si>
    <t># 6</t>
    <phoneticPr fontId="0" type="noConversion"/>
  </si>
  <si>
    <t># 29</t>
    <phoneticPr fontId="0" type="noConversion"/>
  </si>
  <si>
    <t># 13</t>
    <phoneticPr fontId="0" type="noConversion"/>
  </si>
  <si>
    <t>家常便飯爭霸戰 #8</t>
    <phoneticPr fontId="0" type="noConversion"/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</si>
  <si>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3</t>
    </r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</si>
  <si>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47</t>
    </r>
    <phoneticPr fontId="0" type="noConversion"/>
  </si>
  <si>
    <t># 144</t>
    <phoneticPr fontId="0" type="noConversion"/>
  </si>
  <si>
    <t># 145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</si>
  <si>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279</t>
    </r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</si>
  <si>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68</t>
    </r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</si>
  <si>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47</t>
    </r>
    <phoneticPr fontId="0" type="noConversion"/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</si>
  <si>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#30</t>
    </r>
    <phoneticPr fontId="0" type="noConversion"/>
  </si>
  <si>
    <t>You Are Not Alone (29 EPI)</t>
    <phoneticPr fontId="45" type="noConversion"/>
  </si>
  <si>
    <t>800651242 (Sub: *Chi) (OP)</t>
    <phoneticPr fontId="0" type="noConversion"/>
  </si>
  <si>
    <t>JSG Billboard 2025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</si>
  <si>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3"/>
        <charset val="136"/>
      </rPr>
      <t xml:space="preserve"> # 48      1615</t>
    </r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</si>
  <si>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#27</t>
    </r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</si>
  <si>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49</t>
    </r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</si>
  <si>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49</t>
    </r>
    <phoneticPr fontId="0" type="noConversion"/>
  </si>
  <si>
    <r>
      <rPr>
        <sz val="14"/>
        <rFont val="細明體"/>
        <family val="1"/>
        <charset val="136"/>
      </rPr>
      <t>無窮之路</t>
    </r>
    <r>
      <rPr>
        <sz val="14"/>
        <rFont val="Times New Roman"/>
        <family val="1"/>
      </rPr>
      <t xml:space="preserve">V </t>
    </r>
    <r>
      <rPr>
        <sz val="14"/>
        <rFont val="Times New Roman"/>
        <family val="1"/>
        <charset val="1"/>
      </rPr>
      <t>—</t>
    </r>
    <r>
      <rPr>
        <sz val="14"/>
        <rFont val="Times New Roman"/>
        <family val="1"/>
      </rPr>
      <t xml:space="preserve"> </t>
    </r>
    <r>
      <rPr>
        <sz val="14"/>
        <rFont val="細明體"/>
        <family val="1"/>
        <charset val="136"/>
      </rPr>
      <t>智行無疆 #2</t>
    </r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</si>
  <si>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12</t>
    </r>
    <phoneticPr fontId="0" type="noConversion"/>
  </si>
  <si>
    <r>
      <t>晚間新聞</t>
    </r>
    <r>
      <rPr>
        <b/>
        <sz val="14"/>
        <rFont val="Times New Roman"/>
        <family val="1"/>
      </rPr>
      <t xml:space="preserve">   News Roundup</t>
    </r>
  </si>
  <si>
    <r>
      <t>2025</t>
    </r>
    <r>
      <rPr>
        <b/>
        <u/>
        <sz val="28"/>
        <rFont val="新細明體"/>
        <family val="1"/>
        <charset val="136"/>
      </rPr>
      <t xml:space="preserve">年12月第1週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</si>
  <si>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8</t>
    </r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</si>
  <si>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年12月第2週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</si>
  <si>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48</t>
    <phoneticPr fontId="0" type="noConversion"/>
  </si>
  <si>
    <t>PERIOD: 8 - 14 Dec 2025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</si>
  <si>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</si>
  <si>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t># 341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</si>
  <si>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</si>
  <si>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r>
      <rPr>
        <sz val="14"/>
        <rFont val="新細明體"/>
        <family val="1"/>
        <charset val="136"/>
      </rPr>
      <t xml:space="preserve">是咁的，法官閣下 </t>
    </r>
    <r>
      <rPr>
        <sz val="14"/>
        <rFont val="Times New Roman"/>
        <family val="1"/>
      </rPr>
      <t>OMG, Your Honour (25 EPI)</t>
    </r>
  </si>
  <si>
    <t># 2</t>
    <phoneticPr fontId="0" type="noConversion"/>
  </si>
  <si>
    <t># 1520</t>
    <phoneticPr fontId="0" type="noConversion"/>
  </si>
  <si>
    <t># 10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</si>
  <si>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</si>
  <si>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t>家常便飯爭霸戰 #9</t>
    <phoneticPr fontId="0" type="noConversion"/>
  </si>
  <si>
    <t># 21 - 22</t>
    <phoneticPr fontId="0" type="noConversion"/>
  </si>
  <si>
    <t># 23 - 24</t>
    <phoneticPr fontId="0" type="noConversion"/>
  </si>
  <si>
    <r>
      <rPr>
        <sz val="14"/>
        <rFont val="微軟正黑體"/>
        <family val="1"/>
        <charset val="136"/>
      </rPr>
      <t>新聞女王</t>
    </r>
    <r>
      <rPr>
        <sz val="14"/>
        <rFont val="Times New Roman"/>
        <family val="1"/>
      </rPr>
      <t>2</t>
    </r>
    <r>
      <rPr>
        <sz val="14"/>
        <rFont val="Times New Roman"/>
        <family val="1"/>
        <charset val="136"/>
      </rPr>
      <t xml:space="preserve"> The QUEEN Of News 2 (25 EPI)</t>
    </r>
  </si>
  <si>
    <t># 18</t>
    <phoneticPr fontId="0" type="noConversion"/>
  </si>
  <si>
    <t># 2020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</si>
  <si>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280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</si>
  <si>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4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</si>
  <si>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69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</si>
  <si>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</si>
  <si>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48</t>
    </r>
  </si>
  <si>
    <t>錦囊妙錄: 終極局中局</t>
  </si>
  <si>
    <t>綻放的許開心</t>
  </si>
  <si>
    <t>鹿鼎記</t>
  </si>
  <si>
    <r>
      <rPr>
        <sz val="14"/>
        <rFont val="細明體"/>
        <family val="1"/>
        <charset val="136"/>
      </rPr>
      <t>無窮之路</t>
    </r>
    <r>
      <rPr>
        <sz val="14"/>
        <rFont val="Times New Roman"/>
        <family val="1"/>
      </rPr>
      <t xml:space="preserve">V </t>
    </r>
    <r>
      <rPr>
        <sz val="14"/>
        <rFont val="Times New Roman"/>
        <family val="1"/>
        <charset val="1"/>
      </rPr>
      <t>—</t>
    </r>
    <r>
      <rPr>
        <sz val="14"/>
        <rFont val="Times New Roman"/>
        <family val="1"/>
      </rPr>
      <t xml:space="preserve"> </t>
    </r>
    <r>
      <rPr>
        <sz val="14"/>
        <rFont val="細明體"/>
        <family val="1"/>
        <charset val="136"/>
      </rPr>
      <t>智行無疆 #2</t>
    </r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</si>
  <si>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  <charset val="136"/>
      </rPr>
      <t xml:space="preserve"> </t>
    </r>
    <r>
      <rPr>
        <sz val="14"/>
        <rFont val="微軟正黑體"/>
        <family val="1"/>
        <charset val="136"/>
      </rPr>
      <t xml:space="preserve">過節篇 </t>
    </r>
    <r>
      <rPr>
        <sz val="14"/>
        <rFont val="Times New Roman"/>
        <family val="1"/>
        <charset val="136"/>
      </rPr>
      <t>10 Festive Ways to Enjoy Hong Kong (10 EPI)</t>
    </r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</si>
  <si>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</si>
  <si>
    <r>
      <t xml:space="preserve">一條麻甩在東莞 </t>
    </r>
    <r>
      <rPr>
        <sz val="14"/>
        <rFont val="Times New Roman"/>
        <family val="1"/>
      </rPr>
      <t>Made In Dongguan (13 EPI)</t>
    </r>
  </si>
  <si>
    <r>
      <rPr>
        <sz val="11"/>
        <rFont val="新細明體"/>
        <family val="1"/>
        <charset val="136"/>
      </rPr>
      <t>感動味蕾美食餐廳</t>
    </r>
    <r>
      <rPr>
        <sz val="11"/>
        <rFont val="Times New Roman"/>
        <family val="1"/>
      </rPr>
      <t>100</t>
    </r>
    <r>
      <rPr>
        <sz val="11"/>
        <rFont val="微軟正黑體"/>
        <family val="1"/>
        <charset val="136"/>
      </rPr>
      <t>強</t>
    </r>
    <r>
      <rPr>
        <sz val="11"/>
        <rFont val="Times New Roman"/>
        <family val="1"/>
      </rPr>
      <t xml:space="preserve"> - </t>
    </r>
    <r>
      <rPr>
        <sz val="11"/>
        <rFont val="微軟正黑體"/>
        <family val="1"/>
        <charset val="136"/>
      </rPr>
      <t>關西篇</t>
    </r>
    <r>
      <rPr>
        <sz val="11"/>
        <rFont val="新細明體"/>
        <family val="1"/>
        <charset val="136"/>
      </rPr>
      <t xml:space="preserve"> </t>
    </r>
    <r>
      <rPr>
        <sz val="11"/>
        <rFont val="Times New Roman"/>
        <family val="1"/>
      </rPr>
      <t>Tastebuds Pamper Top 100 Delicacy Restro (12 EPI)</t>
    </r>
  </si>
  <si>
    <t>娛樂訪談</t>
    <phoneticPr fontId="0" type="noConversion"/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</si>
  <si>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</si>
  <si>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12</t>
    </r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</si>
  <si>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</si>
  <si>
    <t># 70</t>
    <phoneticPr fontId="0" type="noConversion"/>
  </si>
  <si>
    <t># 2021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</si>
  <si>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50</t>
    </r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</si>
  <si>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</si>
  <si>
    <t># 146</t>
    <phoneticPr fontId="0" type="noConversion"/>
  </si>
  <si>
    <t># 147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</si>
  <si>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</si>
  <si>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</si>
  <si>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t>美食新聞報道</t>
    </r>
    <r>
      <rPr>
        <sz val="14"/>
        <rFont val="Times New Roman"/>
        <family val="1"/>
        <charset val="136"/>
      </rPr>
      <t xml:space="preserve"> # 146</t>
    </r>
  </si>
  <si>
    <r>
      <t>美食新聞報道</t>
    </r>
    <r>
      <rPr>
        <sz val="14"/>
        <rFont val="Times New Roman"/>
        <family val="1"/>
        <charset val="136"/>
      </rPr>
      <t xml:space="preserve"> # 147</t>
    </r>
  </si>
  <si>
    <r>
      <t>旅行最緊要近</t>
    </r>
    <r>
      <rPr>
        <sz val="14"/>
        <rFont val="Times New Roman"/>
        <family val="1"/>
        <charset val="136"/>
      </rPr>
      <t xml:space="preserve"> #4</t>
    </r>
  </si>
  <si>
    <t>地球大神秘 # 66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</si>
  <si>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427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</si>
  <si>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48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</si>
  <si>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#31</t>
    </r>
  </si>
  <si>
    <r>
      <t xml:space="preserve">Vital Lifeline 2025   </t>
    </r>
    <r>
      <rPr>
        <b/>
        <sz val="14"/>
        <rFont val="Times New Roman"/>
        <family val="1"/>
      </rPr>
      <t>1930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</si>
  <si>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</si>
  <si>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</si>
  <si>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# 19</t>
    <phoneticPr fontId="0" type="noConversion"/>
  </si>
  <si>
    <t>Royal Tramp</t>
  </si>
  <si>
    <r>
      <rPr>
        <sz val="14"/>
        <rFont val="細明體"/>
        <family val="1"/>
        <charset val="136"/>
      </rPr>
      <t>無窮之路</t>
    </r>
    <r>
      <rPr>
        <sz val="14"/>
        <rFont val="Times New Roman"/>
        <family val="1"/>
      </rPr>
      <t xml:space="preserve">V </t>
    </r>
    <r>
      <rPr>
        <sz val="14"/>
        <rFont val="Times New Roman"/>
        <family val="1"/>
        <charset val="1"/>
      </rPr>
      <t>—</t>
    </r>
    <r>
      <rPr>
        <sz val="14"/>
        <rFont val="Times New Roman"/>
        <family val="1"/>
      </rPr>
      <t xml:space="preserve"> </t>
    </r>
    <r>
      <rPr>
        <sz val="14"/>
        <rFont val="細明體"/>
        <family val="1"/>
        <charset val="136"/>
      </rPr>
      <t>智行無疆 #3</t>
    </r>
  </si>
  <si>
    <r>
      <t>錦囊妙錄: 終極局中局</t>
    </r>
    <r>
      <rPr>
        <sz val="14"/>
        <rFont val="Times New Roman"/>
        <family val="2"/>
      </rPr>
      <t xml:space="preserve"> Under The Moonlight (17 EPI) </t>
    </r>
  </si>
  <si>
    <r>
      <rPr>
        <sz val="14"/>
        <rFont val="細明體"/>
        <family val="1"/>
        <charset val="136"/>
      </rPr>
      <t>綻放的許開心</t>
    </r>
    <r>
      <rPr>
        <sz val="14"/>
        <rFont val="Times New Roman"/>
        <family val="1"/>
      </rPr>
      <t xml:space="preserve"> Double Happiness</t>
    </r>
    <r>
      <rPr>
        <sz val="14"/>
        <rFont val="Times New Roman"/>
        <family val="1"/>
        <charset val="136"/>
      </rPr>
      <t xml:space="preserve"> (30 EPI)</t>
    </r>
  </si>
  <si>
    <t># 35</t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</si>
  <si>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13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</si>
  <si>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</si>
  <si>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</si>
  <si>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9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</si>
  <si>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</si>
  <si>
    <r>
      <t>驪歌行</t>
    </r>
    <r>
      <rPr>
        <sz val="14"/>
        <rFont val="Times New Roman"/>
        <family val="1"/>
        <charset val="136"/>
      </rPr>
      <t xml:space="preserve"> </t>
    </r>
    <r>
      <rPr>
        <sz val="14"/>
        <rFont val="細明體"/>
        <family val="3"/>
        <charset val="136"/>
      </rPr>
      <t>Court Lady (43 EPI)</t>
    </r>
  </si>
  <si>
    <t># 224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</si>
  <si>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#244-248</t>
    </r>
  </si>
  <si>
    <t># 333</t>
  </si>
  <si>
    <t># 334</t>
  </si>
  <si>
    <t># 335</t>
  </si>
  <si>
    <t># 336</t>
  </si>
  <si>
    <t># 337</t>
  </si>
  <si>
    <t># 338</t>
  </si>
  <si>
    <t># 339</t>
  </si>
  <si>
    <t>中年好聲音4 決戰美加澳 # 2</t>
  </si>
  <si>
    <t>中年好聲音4 決戰大灣區 # 3</t>
  </si>
  <si>
    <t># 340</t>
    <phoneticPr fontId="0" type="noConversion"/>
  </si>
  <si>
    <t>中年好聲音4 決戰TVB藝人賽區 # 4</t>
    <phoneticPr fontId="0" type="noConversion"/>
  </si>
  <si>
    <t>帶阿姐看世界 Take Liza to the World (12 EPI)</t>
  </si>
  <si>
    <t># 5</t>
  </si>
  <si>
    <t># 6</t>
  </si>
  <si>
    <t xml:space="preserve">(R)        </t>
  </si>
  <si>
    <t>旅行最緊要近 #3</t>
  </si>
  <si>
    <t>最強生命線 # 426</t>
  </si>
  <si>
    <t>800661430 (Sub: Chi) (CC)</t>
  </si>
  <si>
    <r>
      <rPr>
        <sz val="14"/>
        <rFont val="細明體"/>
        <family val="1"/>
        <charset val="136"/>
      </rPr>
      <t xml:space="preserve">帶阿姐看世界 </t>
    </r>
    <r>
      <rPr>
        <sz val="14"/>
        <rFont val="Times New Roman"/>
        <family val="1"/>
      </rPr>
      <t>Take Liza to the World (12 EPI)</t>
    </r>
  </si>
  <si>
    <t>Christian's Choice (12 EPI)</t>
  </si>
  <si>
    <t>800658934 (OP)</t>
  </si>
  <si>
    <t># 3905</t>
  </si>
  <si>
    <t># 3906</t>
  </si>
  <si>
    <t># 9</t>
  </si>
  <si>
    <t># 10</t>
  </si>
  <si>
    <t># 11</t>
  </si>
  <si>
    <t>老友記 #7</t>
  </si>
  <si>
    <t># 3910</t>
  </si>
  <si>
    <t># 3911</t>
  </si>
  <si>
    <t xml:space="preserve"> </t>
  </si>
  <si>
    <t xml:space="preserve">愛．回家之開心速遞  Lo And Behold </t>
  </si>
  <si>
    <t># 2691</t>
  </si>
  <si>
    <t># 2692</t>
  </si>
  <si>
    <t># 2693</t>
  </si>
  <si>
    <t># 2694</t>
  </si>
  <si>
    <t># 2695</t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</si>
  <si>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11</t>
    </r>
  </si>
  <si>
    <t># 3</t>
  </si>
  <si>
    <t># 4</t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</si>
  <si>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425</t>
    </r>
  </si>
  <si>
    <t>800653086 (CA/MA) (Sub: Chi)   (CC)</t>
  </si>
  <si>
    <t># 2696</t>
  </si>
  <si>
    <t>800662584</t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</si>
  <si>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#1</t>
    </r>
  </si>
  <si>
    <t>Star Weekly</t>
  </si>
  <si>
    <r>
      <rPr>
        <sz val="14"/>
        <rFont val="細明體"/>
        <family val="1"/>
        <charset val="136"/>
      </rPr>
      <t>帶阿姐看世界</t>
    </r>
    <r>
      <rPr>
        <sz val="14"/>
        <rFont val="Times New Roman"/>
        <family val="1"/>
      </rPr>
      <t xml:space="preserve"> Take Liza to the World (12 EPI)</t>
    </r>
  </si>
  <si>
    <t># 3903</t>
  </si>
  <si>
    <t># 3904</t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</si>
  <si>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</rPr>
      <t xml:space="preserve"> </t>
    </r>
    <r>
      <rPr>
        <sz val="14"/>
        <rFont val="微軟正黑體"/>
        <family val="1"/>
        <charset val="136"/>
      </rPr>
      <t>過節篇</t>
    </r>
    <r>
      <rPr>
        <sz val="14"/>
        <rFont val="Times New Roman"/>
        <family val="1"/>
      </rPr>
      <t xml:space="preserve"> 10 Festive Ways to Enjoy Hong Kong (10 EPI)</t>
    </r>
  </si>
  <si>
    <r>
      <rPr>
        <sz val="14"/>
        <rFont val="細明體"/>
        <family val="3"/>
        <charset val="136"/>
      </rPr>
      <t>美食新聞報道</t>
    </r>
    <r>
      <rPr>
        <sz val="14"/>
        <rFont val="Times New Roman"/>
        <family val="1"/>
      </rPr>
      <t xml:space="preserve"> # 144</t>
    </r>
  </si>
  <si>
    <t xml:space="preserve">(R)          </t>
  </si>
  <si>
    <r>
      <rPr>
        <sz val="14"/>
        <rFont val="細明體"/>
        <family val="3"/>
        <charset val="136"/>
      </rPr>
      <t>芷珊再約王嘉爾</t>
    </r>
    <r>
      <rPr>
        <sz val="14"/>
        <rFont val="Times New Roman"/>
        <family val="1"/>
      </rPr>
      <t xml:space="preserve"> #2</t>
    </r>
  </si>
  <si>
    <t># 2697</t>
  </si>
  <si>
    <t># 2698</t>
  </si>
  <si>
    <t># 2699</t>
  </si>
  <si>
    <t># 2700</t>
  </si>
  <si>
    <t># 7</t>
  </si>
  <si>
    <t># 8</t>
  </si>
  <si>
    <t>Hands Up   Hands Up 2025</t>
  </si>
  <si>
    <t># 1520</t>
  </si>
  <si>
    <t># 1521</t>
  </si>
  <si>
    <t># 1522</t>
  </si>
  <si>
    <t># 1523</t>
  </si>
  <si>
    <t># 1524</t>
  </si>
  <si>
    <t>800651192 (NA)</t>
  </si>
  <si>
    <t># 1866</t>
  </si>
  <si>
    <t># 1867</t>
  </si>
  <si>
    <t># 1868</t>
  </si>
  <si>
    <t># 1869</t>
  </si>
  <si>
    <t># 1870</t>
  </si>
  <si>
    <t>帶阿姐看世界</t>
  </si>
  <si>
    <t># 2701</t>
  </si>
  <si>
    <t>#12</t>
  </si>
  <si>
    <t xml:space="preserve">TBC </t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</si>
  <si>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#2</t>
    </r>
  </si>
  <si>
    <t>800653554 (Sub: Chi) (CC)</t>
  </si>
  <si>
    <t>800651242 (Sub: *Chi) (OP)</t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</si>
  <si>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50</t>
    </r>
  </si>
  <si>
    <t>JSG Billboard 2025</t>
  </si>
  <si>
    <t># 3907</t>
  </si>
  <si>
    <t># 3908</t>
  </si>
  <si>
    <t># 3909</t>
  </si>
  <si>
    <t>重案組</t>
  </si>
  <si>
    <t>Crime Story</t>
  </si>
  <si>
    <t>2205</t>
  </si>
  <si>
    <r>
      <t>2025</t>
    </r>
    <r>
      <rPr>
        <b/>
        <u/>
        <sz val="28"/>
        <rFont val="新細明體"/>
        <family val="1"/>
        <charset val="136"/>
      </rPr>
      <t>年12月第3週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</si>
  <si>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49</t>
    <phoneticPr fontId="0" type="noConversion"/>
  </si>
  <si>
    <t>PERIOD: 15 - 21 Dec 2025</t>
    <phoneticPr fontId="0" type="noConversion"/>
  </si>
  <si>
    <t># 347</t>
    <phoneticPr fontId="0" type="noConversion"/>
  </si>
  <si>
    <t># 2701</t>
    <phoneticPr fontId="0" type="noConversion"/>
  </si>
  <si>
    <t># 1527</t>
    <phoneticPr fontId="0" type="noConversion"/>
  </si>
  <si>
    <t># 11</t>
    <phoneticPr fontId="0" type="noConversion"/>
  </si>
  <si>
    <t>白色強人II</t>
  </si>
  <si>
    <t>家常便飯爭霸戰 #10</t>
    <phoneticPr fontId="0" type="noConversion"/>
  </si>
  <si>
    <t>Big White Duel II (30 EPI)</t>
    <phoneticPr fontId="0" type="noConversion"/>
  </si>
  <si>
    <t># 25 - 26</t>
    <phoneticPr fontId="0" type="noConversion"/>
  </si>
  <si>
    <t># 1 - 2</t>
    <phoneticPr fontId="0" type="noConversion"/>
  </si>
  <si>
    <r>
      <t>新聞女王</t>
    </r>
    <r>
      <rPr>
        <sz val="14"/>
        <rFont val="Times New Roman"/>
        <family val="1"/>
      </rPr>
      <t xml:space="preserve">2 </t>
    </r>
  </si>
  <si>
    <t># 23</t>
    <phoneticPr fontId="0" type="noConversion"/>
  </si>
  <si>
    <t># 24-25</t>
    <phoneticPr fontId="0" type="noConversion"/>
  </si>
  <si>
    <t># 2025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</si>
  <si>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281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</si>
  <si>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5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</si>
  <si>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70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</si>
  <si>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49</t>
    </r>
  </si>
  <si>
    <t># 1871</t>
    <phoneticPr fontId="0" type="noConversion"/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</si>
  <si>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 2</t>
    </r>
  </si>
  <si>
    <r>
      <rPr>
        <sz val="14"/>
        <rFont val="細明體"/>
        <family val="3"/>
        <charset val="136"/>
      </rPr>
      <t>帶阿姐看世界</t>
    </r>
    <r>
      <rPr>
        <sz val="14"/>
        <rFont val="Times New Roman"/>
        <family val="1"/>
      </rPr>
      <t xml:space="preserve"> #12</t>
    </r>
  </si>
  <si>
    <r>
      <t>(R)</t>
    </r>
    <r>
      <rPr>
        <sz val="14"/>
        <rFont val="細明體"/>
        <family val="1"/>
        <charset val="136"/>
      </rPr>
      <t>帶阿姐看世界</t>
    </r>
  </si>
  <si>
    <t># 7</t>
    <phoneticPr fontId="0" type="noConversion"/>
  </si>
  <si>
    <t># 73</t>
    <phoneticPr fontId="0" type="noConversion"/>
  </si>
  <si>
    <t># 2026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</si>
  <si>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51</t>
    </r>
  </si>
  <si>
    <t># 148</t>
    <phoneticPr fontId="0" type="noConversion"/>
  </si>
  <si>
    <t># 149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</si>
  <si>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148</t>
    </r>
  </si>
  <si>
    <r>
      <t>美食新聞報道</t>
    </r>
    <r>
      <rPr>
        <sz val="14"/>
        <rFont val="Times New Roman"/>
        <family val="1"/>
        <charset val="136"/>
      </rPr>
      <t xml:space="preserve"> # 149</t>
    </r>
  </si>
  <si>
    <r>
      <t>旅行最緊要近</t>
    </r>
    <r>
      <rPr>
        <sz val="14"/>
        <rFont val="Times New Roman"/>
        <family val="1"/>
        <charset val="136"/>
      </rPr>
      <t xml:space="preserve"> #5</t>
    </r>
  </si>
  <si>
    <t>地球大神秘 # 67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</si>
  <si>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428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</si>
  <si>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49</t>
    </r>
  </si>
  <si>
    <t>2025兩岸大事回顧</t>
    <phoneticPr fontId="0" type="noConversion"/>
  </si>
  <si>
    <t>China Review 2025</t>
    <phoneticPr fontId="0" type="noConversion"/>
  </si>
  <si>
    <t># 348</t>
    <phoneticPr fontId="0" type="noConversion"/>
  </si>
  <si>
    <t>800653086 (CA/MA) (Sub: Chi)   (CC)</t>
    <phoneticPr fontId="0" type="noConversion"/>
  </si>
  <si>
    <t xml:space="preserve"> </t>
    <phoneticPr fontId="45" type="noConversion"/>
  </si>
  <si>
    <t># 2702</t>
    <phoneticPr fontId="0" type="noConversion"/>
  </si>
  <si>
    <t>中年好聲音4之百強誕生</t>
    <phoneticPr fontId="0" type="noConversion"/>
  </si>
  <si>
    <r>
      <rPr>
        <sz val="14"/>
        <rFont val="Times New Roman"/>
        <family val="1"/>
      </rPr>
      <t xml:space="preserve">&lt;A.I. </t>
    </r>
    <r>
      <rPr>
        <sz val="14"/>
        <rFont val="細明體"/>
        <family val="1"/>
        <charset val="136"/>
      </rPr>
      <t>聖誕特輯</t>
    </r>
    <r>
      <rPr>
        <sz val="14"/>
        <rFont val="Times New Roman"/>
        <family val="1"/>
      </rPr>
      <t xml:space="preserve">&gt; </t>
    </r>
    <r>
      <rPr>
        <sz val="14"/>
        <rFont val="細明體"/>
        <family val="1"/>
        <charset val="136"/>
      </rPr>
      <t>在我心中，你是獨一無二</t>
    </r>
    <r>
      <rPr>
        <sz val="14"/>
        <rFont val="Times New Roman"/>
        <family val="1"/>
      </rPr>
      <t xml:space="preserve"> </t>
    </r>
    <r>
      <rPr>
        <sz val="14"/>
        <rFont val="Times New Roman"/>
        <family val="1"/>
        <charset val="136"/>
      </rPr>
      <t>You, and Only You (10 EPI)</t>
    </r>
  </si>
  <si>
    <t># 5               2035</t>
    <phoneticPr fontId="0" type="noConversion"/>
  </si>
  <si>
    <t>中年好聲音4 # 5</t>
    <phoneticPr fontId="0" type="noConversion"/>
  </si>
  <si>
    <r>
      <rPr>
        <sz val="14"/>
        <rFont val="微軟正黑體"/>
        <family val="1"/>
        <charset val="136"/>
      </rPr>
      <t>守誠者</t>
    </r>
    <r>
      <rPr>
        <sz val="14"/>
        <rFont val="Times New Roman"/>
        <family val="1"/>
        <charset val="136"/>
      </rPr>
      <t xml:space="preserve"> Homeland Guardian (24 EPI)</t>
    </r>
  </si>
  <si>
    <t>鹿鼎記II神龍教</t>
    <phoneticPr fontId="0" type="noConversion"/>
  </si>
  <si>
    <t>Royal Tramp II</t>
    <phoneticPr fontId="0" type="noConversion"/>
  </si>
  <si>
    <t>800659075 (Sub: Chi/Eng) (CC)</t>
    <phoneticPr fontId="0" type="noConversion"/>
  </si>
  <si>
    <t>China Resources (Holdings) Co. Ltd. Presents: No Poverty Land V - Odyssey of Intelligence (10 EPI)</t>
    <phoneticPr fontId="0" type="noConversion"/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</si>
  <si>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#3</t>
    </r>
  </si>
  <si>
    <t>Star Weekly</t>
    <phoneticPr fontId="0" type="noConversion"/>
  </si>
  <si>
    <t>800661430 (Sub: Chi) (CC)</t>
    <phoneticPr fontId="0" type="noConversion"/>
  </si>
  <si>
    <r>
      <rPr>
        <sz val="14"/>
        <rFont val="細明體"/>
        <family val="1"/>
        <charset val="136"/>
      </rPr>
      <t xml:space="preserve">玩轉桂林懶人包 </t>
    </r>
    <r>
      <rPr>
        <sz val="14"/>
        <rFont val="Times New Roman"/>
        <family val="1"/>
      </rPr>
      <t>Journey to Guilin (5 EPI)</t>
    </r>
  </si>
  <si>
    <t>老友記 # 5</t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</si>
  <si>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14</t>
    </r>
  </si>
  <si>
    <t>Christian's Choice (12 EPI)</t>
    <phoneticPr fontId="0" type="noConversion"/>
  </si>
  <si>
    <t>800658934 (OP)</t>
    <phoneticPr fontId="0" type="noConversion"/>
  </si>
  <si>
    <t># 3912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</si>
  <si>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51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</si>
  <si>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10</t>
    </r>
  </si>
  <si>
    <t>老友記 #4</t>
    <phoneticPr fontId="0" type="noConversion"/>
  </si>
  <si>
    <t># 229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</si>
  <si>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#249-253</t>
    </r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</si>
  <si>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49</t>
    </r>
  </si>
  <si>
    <r>
      <rPr>
        <sz val="14"/>
        <rFont val="微軟正黑體"/>
        <family val="1"/>
        <charset val="136"/>
      </rPr>
      <t>無窮之路</t>
    </r>
    <r>
      <rPr>
        <sz val="14"/>
        <rFont val="Times New Roman"/>
        <family val="1"/>
      </rPr>
      <t xml:space="preserve">V - </t>
    </r>
    <r>
      <rPr>
        <sz val="14"/>
        <rFont val="微軟正黑體"/>
        <family val="1"/>
        <charset val="136"/>
      </rPr>
      <t>智行無疆</t>
    </r>
    <r>
      <rPr>
        <sz val="14"/>
        <rFont val="Times New Roman"/>
        <family val="1"/>
      </rPr>
      <t xml:space="preserve"> # 3</t>
    </r>
  </si>
  <si>
    <r>
      <rPr>
        <sz val="14"/>
        <rFont val="微軟正黑體"/>
        <family val="1"/>
        <charset val="136"/>
      </rPr>
      <t>無窮之路</t>
    </r>
    <r>
      <rPr>
        <sz val="14"/>
        <rFont val="Times New Roman"/>
        <family val="1"/>
      </rPr>
      <t xml:space="preserve">V - </t>
    </r>
    <r>
      <rPr>
        <sz val="14"/>
        <rFont val="微軟正黑體"/>
        <family val="1"/>
        <charset val="136"/>
      </rPr>
      <t>智行無疆</t>
    </r>
    <r>
      <rPr>
        <sz val="14"/>
        <rFont val="Times New Roman"/>
        <family val="1"/>
      </rPr>
      <t xml:space="preserve"> # 4</t>
    </r>
  </si>
  <si>
    <t>無窮之路V - 智行無疆 # 4</t>
  </si>
  <si>
    <r>
      <t>2025</t>
    </r>
    <r>
      <rPr>
        <b/>
        <u/>
        <sz val="28"/>
        <rFont val="新細明體"/>
        <family val="1"/>
        <charset val="136"/>
      </rPr>
      <t xml:space="preserve">年12月第4週 </t>
    </r>
    <r>
      <rPr>
        <b/>
        <u/>
        <sz val="28"/>
        <rFont val="Times New Roman"/>
        <family val="1"/>
      </rPr>
      <t>TVB JADE MALAYSIA</t>
    </r>
    <r>
      <rPr>
        <b/>
        <u/>
        <sz val="28"/>
        <rFont val="新細明體"/>
        <family val="1"/>
        <charset val="136"/>
      </rPr>
      <t>節目表</t>
    </r>
  </si>
  <si>
    <t>WK 50</t>
    <phoneticPr fontId="0" type="noConversion"/>
  </si>
  <si>
    <t>PERIOD: 22 - 28 Dec 2025</t>
    <phoneticPr fontId="0" type="noConversion"/>
  </si>
  <si>
    <t>財經透視  # 51</t>
  </si>
  <si>
    <t># 354</t>
    <phoneticPr fontId="0" type="noConversion"/>
  </si>
  <si>
    <t>剪裁魔法師</t>
  </si>
  <si>
    <t># 2706</t>
    <phoneticPr fontId="0" type="noConversion"/>
  </si>
  <si>
    <t># 1534</t>
    <phoneticPr fontId="0" type="noConversion"/>
  </si>
  <si>
    <t>玩轉桂林懶人包</t>
    <phoneticPr fontId="0" type="noConversion"/>
  </si>
  <si>
    <t>剪裁魔法師 #1</t>
    <phoneticPr fontId="0" type="noConversion"/>
  </si>
  <si>
    <t># 3 - 4</t>
    <phoneticPr fontId="0" type="noConversion"/>
  </si>
  <si>
    <t># 5 - 6</t>
    <phoneticPr fontId="0" type="noConversion"/>
  </si>
  <si>
    <t># 2030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</si>
  <si>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282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</si>
  <si>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6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</si>
  <si>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71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</si>
  <si>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50</t>
    </r>
  </si>
  <si>
    <t># 1876</t>
    <phoneticPr fontId="0" type="noConversion"/>
  </si>
  <si>
    <t># 12</t>
    <phoneticPr fontId="0" type="noConversion"/>
  </si>
  <si>
    <r>
      <t xml:space="preserve">800647194 (Sub: Chi)(CC) </t>
    </r>
    <r>
      <rPr>
        <sz val="12"/>
        <rFont val="微軟正黑體"/>
        <family val="1"/>
        <charset val="136"/>
      </rPr>
      <t>剪裁魔法師</t>
    </r>
  </si>
  <si>
    <t>Amazing Cut (5 EPI)</t>
    <phoneticPr fontId="0" type="noConversion"/>
  </si>
  <si>
    <t># 76</t>
    <phoneticPr fontId="0" type="noConversion"/>
  </si>
  <si>
    <t>東華行善無界限</t>
    <phoneticPr fontId="0" type="noConversion"/>
  </si>
  <si>
    <t># 2031</t>
    <phoneticPr fontId="0" type="noConversion"/>
  </si>
  <si>
    <t>TBC (Sub: Chi) (CA/MA) (OP)</t>
    <phoneticPr fontId="0" type="noConversion"/>
  </si>
  <si>
    <r>
      <rPr>
        <sz val="14"/>
        <rFont val="新細明體"/>
        <family val="1"/>
        <charset val="136"/>
      </rPr>
      <t>2025財經</t>
    </r>
    <r>
      <rPr>
        <sz val="14"/>
        <rFont val="細明體"/>
        <family val="1"/>
        <charset val="136"/>
      </rPr>
      <t>大事回顧</t>
    </r>
  </si>
  <si>
    <t>Financial Review 2025</t>
    <phoneticPr fontId="0" type="noConversion"/>
  </si>
  <si>
    <t># 150</t>
    <phoneticPr fontId="0" type="noConversion"/>
  </si>
  <si>
    <t># 151</t>
    <phoneticPr fontId="0" type="noConversion"/>
  </si>
  <si>
    <t>TBC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</si>
  <si>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150</t>
    </r>
  </si>
  <si>
    <r>
      <t>美食新聞報道</t>
    </r>
    <r>
      <rPr>
        <sz val="14"/>
        <rFont val="Times New Roman"/>
        <family val="1"/>
        <charset val="136"/>
      </rPr>
      <t xml:space="preserve"> # 151</t>
    </r>
  </si>
  <si>
    <r>
      <t>旅行最緊要近</t>
    </r>
    <r>
      <rPr>
        <sz val="14"/>
        <rFont val="Times New Roman"/>
        <family val="1"/>
        <charset val="136"/>
      </rPr>
      <t xml:space="preserve"> #6</t>
    </r>
  </si>
  <si>
    <t>地球大神秘 # 68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</si>
  <si>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429</t>
    </r>
  </si>
  <si>
    <t>2025香港大事回顧</t>
    <phoneticPr fontId="0" type="noConversion"/>
  </si>
  <si>
    <t>Hong Kong Review 2025</t>
    <phoneticPr fontId="0" type="noConversion"/>
  </si>
  <si>
    <t># 355</t>
    <phoneticPr fontId="0" type="noConversion"/>
  </si>
  <si>
    <t>800661654 (CA/MA) (Sub: Chi)   (CC)</t>
    <phoneticPr fontId="0" type="noConversion"/>
  </si>
  <si>
    <t># 2707</t>
    <phoneticPr fontId="0" type="noConversion"/>
  </si>
  <si>
    <t xml:space="preserve"> TBC</t>
    <phoneticPr fontId="0" type="noConversion"/>
  </si>
  <si>
    <t># 10               2035</t>
    <phoneticPr fontId="0" type="noConversion"/>
  </si>
  <si>
    <t>中年好聲音4 # 6</t>
    <phoneticPr fontId="0" type="noConversion"/>
  </si>
  <si>
    <t>鍾無艷</t>
    <phoneticPr fontId="0" type="noConversion"/>
  </si>
  <si>
    <t>Wu Yen</t>
    <phoneticPr fontId="0" type="noConversion"/>
  </si>
  <si>
    <r>
      <rPr>
        <sz val="14"/>
        <rFont val="微軟正黑體"/>
        <family val="1"/>
        <charset val="136"/>
      </rPr>
      <t>無窮之路</t>
    </r>
    <r>
      <rPr>
        <sz val="14"/>
        <rFont val="Times New Roman"/>
        <family val="1"/>
      </rPr>
      <t xml:space="preserve">V - </t>
    </r>
    <r>
      <rPr>
        <sz val="14"/>
        <rFont val="微軟正黑體"/>
        <family val="1"/>
        <charset val="136"/>
      </rPr>
      <t>智行無疆</t>
    </r>
    <r>
      <rPr>
        <sz val="14"/>
        <rFont val="Times New Roman"/>
        <family val="1"/>
      </rPr>
      <t xml:space="preserve"> # 5</t>
    </r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</si>
  <si>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#4</t>
    </r>
  </si>
  <si>
    <r>
      <rPr>
        <sz val="14"/>
        <rFont val="細明體"/>
        <family val="1"/>
        <charset val="136"/>
      </rPr>
      <t xml:space="preserve">塔斯曼尼亞潮什麽 </t>
    </r>
    <r>
      <rPr>
        <sz val="14"/>
        <rFont val="Times New Roman"/>
        <family val="1"/>
      </rPr>
      <t>Hipster Tour - Tasmania (6 EPI)</t>
    </r>
  </si>
  <si>
    <t>2025國際大事回顧</t>
    <phoneticPr fontId="0" type="noConversion"/>
  </si>
  <si>
    <t>World Review 2025</t>
    <phoneticPr fontId="0" type="noConversion"/>
  </si>
  <si>
    <t># 3917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</si>
  <si>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52</t>
    </r>
  </si>
  <si>
    <r>
      <t>剪裁魔法師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</t>
    </r>
  </si>
  <si>
    <t># 234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</si>
  <si>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#254-258</t>
    </r>
  </si>
  <si>
    <t>0345</t>
  </si>
  <si>
    <t>800660465 (Sub: Chi)  (CC)</t>
    <phoneticPr fontId="0" type="noConversion"/>
  </si>
  <si>
    <r>
      <t>破局密碼</t>
    </r>
    <r>
      <rPr>
        <sz val="14"/>
        <rFont val="Times New Roman"/>
        <family val="1"/>
      </rPr>
      <t>ESG</t>
    </r>
    <r>
      <rPr>
        <sz val="14"/>
        <rFont val="細明體"/>
        <family val="3"/>
        <charset val="136"/>
      </rPr>
      <t xml:space="preserve"> #2</t>
    </r>
  </si>
  <si>
    <t>ESG Decoded</t>
  </si>
  <si>
    <t>東華三院善道同行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</si>
  <si>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12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5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</si>
  <si>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51</t>
    <phoneticPr fontId="0" type="noConversion"/>
  </si>
  <si>
    <t>PERIOD: 29 - 4 Jan 2026</t>
    <phoneticPr fontId="0" type="noConversion"/>
  </si>
  <si>
    <t>2025財經大事回顧</t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</si>
  <si>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2026</t>
    </r>
  </si>
  <si>
    <r>
      <rPr>
        <sz val="14"/>
        <rFont val="細明體"/>
        <family val="1"/>
        <charset val="136"/>
      </rPr>
      <t>一周星星</t>
    </r>
    <r>
      <rPr>
        <sz val="14"/>
        <rFont val="Times New Roman"/>
        <family val="1"/>
      </rPr>
      <t xml:space="preserve"> #4</t>
    </r>
  </si>
  <si>
    <t>寵愛Pet Pet My Pet My Angel (20 EPI)</t>
    <phoneticPr fontId="0" type="noConversion"/>
  </si>
  <si>
    <t># 2711</t>
    <phoneticPr fontId="0" type="noConversion"/>
  </si>
  <si>
    <t>Hands Up   Hands Up 2026</t>
    <phoneticPr fontId="0" type="noConversion"/>
  </si>
  <si>
    <t># 1541</t>
    <phoneticPr fontId="0" type="noConversion"/>
  </si>
  <si>
    <t>塔斯曼尼亞潮什麽</t>
    <phoneticPr fontId="0" type="noConversion"/>
  </si>
  <si>
    <t>東張今年大件事2025</t>
    <phoneticPr fontId="0" type="noConversion"/>
  </si>
  <si>
    <t># 7 - 8</t>
    <phoneticPr fontId="0" type="noConversion"/>
  </si>
  <si>
    <t># 9 - 10</t>
    <phoneticPr fontId="0" type="noConversion"/>
  </si>
  <si>
    <t># 2035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</si>
  <si>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283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</si>
  <si>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7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</si>
  <si>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72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</si>
  <si>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2026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</si>
  <si>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51</t>
    </r>
  </si>
  <si>
    <t># 1881</t>
    <phoneticPr fontId="0" type="noConversion"/>
  </si>
  <si>
    <t># 79</t>
    <phoneticPr fontId="0" type="noConversion"/>
  </si>
  <si>
    <t># 2036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</si>
  <si>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1</t>
    </r>
  </si>
  <si>
    <t># 28</t>
    <phoneticPr fontId="0" type="noConversion"/>
  </si>
  <si>
    <t>Finance Magazine 2026</t>
    <phoneticPr fontId="0" type="noConversion"/>
  </si>
  <si>
    <t># 152</t>
    <phoneticPr fontId="0" type="noConversion"/>
  </si>
  <si>
    <t># 153</t>
    <phoneticPr fontId="0" type="noConversion"/>
  </si>
  <si>
    <t>TBC (Sub: *Chi) (OP) (CA/MA)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</si>
  <si>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152</t>
    </r>
  </si>
  <si>
    <r>
      <t>美食新聞報道</t>
    </r>
    <r>
      <rPr>
        <sz val="14"/>
        <rFont val="Times New Roman"/>
        <family val="1"/>
        <charset val="136"/>
      </rPr>
      <t xml:space="preserve"> # 153</t>
    </r>
  </si>
  <si>
    <r>
      <t>旅行最緊要近</t>
    </r>
    <r>
      <rPr>
        <sz val="14"/>
        <rFont val="Times New Roman"/>
        <family val="1"/>
        <charset val="136"/>
      </rPr>
      <t xml:space="preserve"> #7</t>
    </r>
  </si>
  <si>
    <t>地球大神秘 # 69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</si>
  <si>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430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</si>
  <si>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1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</si>
  <si>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1</t>
    </r>
  </si>
  <si>
    <t>News Magazine 2026</t>
    <phoneticPr fontId="0" type="noConversion"/>
  </si>
  <si>
    <t>Sunday Report 2026</t>
    <phoneticPr fontId="0" type="noConversion"/>
  </si>
  <si>
    <t># 361</t>
    <phoneticPr fontId="0" type="noConversion"/>
  </si>
  <si>
    <t># 2712</t>
    <phoneticPr fontId="0" type="noConversion"/>
  </si>
  <si>
    <t># 2715</t>
    <phoneticPr fontId="0" type="noConversion"/>
  </si>
  <si>
    <t>女神玩轉冬日嘉年華 #1</t>
    <phoneticPr fontId="0" type="noConversion"/>
  </si>
  <si>
    <t>同願同行福佑香江</t>
    <phoneticPr fontId="0" type="noConversion"/>
  </si>
  <si>
    <t>800654252 (Sub: Chi)  (CC)</t>
    <phoneticPr fontId="0" type="noConversion"/>
  </si>
  <si>
    <t>萬千星輝頒獎典禮2025 (直播)</t>
    <phoneticPr fontId="0" type="noConversion"/>
  </si>
  <si>
    <t>TV Awards Presentation 2025 (Live)</t>
    <phoneticPr fontId="0" type="noConversion"/>
  </si>
  <si>
    <t>奇情谷 #13</t>
    <phoneticPr fontId="0" type="noConversion"/>
  </si>
  <si>
    <t>Mystery Files (40 EPI)</t>
  </si>
  <si>
    <t>縱橫四海</t>
  </si>
  <si>
    <t>Once A Thief</t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</si>
  <si>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#28</t>
    </r>
  </si>
  <si>
    <t>TBC (Sub: *Chi) (OP)</t>
    <phoneticPr fontId="0" type="noConversion"/>
  </si>
  <si>
    <t># 3922</t>
    <phoneticPr fontId="0" type="noConversion"/>
  </si>
  <si>
    <t># 3925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</si>
  <si>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1</t>
    </r>
  </si>
  <si>
    <r>
      <rPr>
        <sz val="14"/>
        <rFont val="新細明體"/>
        <family val="1"/>
        <charset val="136"/>
      </rPr>
      <t>頒獎禮</t>
    </r>
    <r>
      <rPr>
        <sz val="14"/>
        <rFont val="Times New Roman"/>
        <family val="1"/>
      </rPr>
      <t>After Show</t>
    </r>
  </si>
  <si>
    <t>JSG Billboard 2026</t>
    <phoneticPr fontId="0" type="noConversion"/>
  </si>
  <si>
    <t>New Year Countdown (Live)</t>
    <phoneticPr fontId="0" type="noConversion"/>
  </si>
  <si>
    <r>
      <t>剪裁魔法師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2</t>
    </r>
  </si>
  <si>
    <r>
      <rPr>
        <sz val="11"/>
        <rFont val="新細明體"/>
        <family val="1"/>
        <charset val="136"/>
      </rPr>
      <t>感動味蕾美食餐廳</t>
    </r>
    <r>
      <rPr>
        <sz val="11"/>
        <rFont val="Times New Roman"/>
        <family val="1"/>
      </rPr>
      <t>100</t>
    </r>
    <r>
      <rPr>
        <sz val="11"/>
        <rFont val="微軟正黑體"/>
        <family val="1"/>
        <charset val="136"/>
      </rPr>
      <t>強</t>
    </r>
    <r>
      <rPr>
        <sz val="11"/>
        <rFont val="Times New Roman"/>
        <family val="1"/>
      </rPr>
      <t xml:space="preserve"> - </t>
    </r>
    <r>
      <rPr>
        <sz val="11"/>
        <rFont val="微軟正黑體"/>
        <family val="1"/>
        <charset val="136"/>
      </rPr>
      <t>關西篇</t>
    </r>
    <r>
      <rPr>
        <sz val="11"/>
        <rFont val="新細明體"/>
        <family val="1"/>
        <charset val="136"/>
      </rPr>
      <t xml:space="preserve"> </t>
    </r>
  </si>
  <si>
    <t>阿媽唔信我去亞馬遜</t>
  </si>
  <si>
    <t xml:space="preserve">萬千星輝頒獎典禮2025 </t>
    <phoneticPr fontId="0" type="noConversion"/>
  </si>
  <si>
    <t># 239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</si>
  <si>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#259-261, 1-2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</si>
</sst>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119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</font>
    <font>
      <sz val="11"/>
      <name val="Times New Roman"/>
      <family val="1"/>
      <charset val="136"/>
    </font>
    <font>
      <sz val="11"/>
      <name val="Times New Roman"/>
      <family val="1"/>
    </font>
    <font>
      <sz val="14"/>
      <name val="Times New Roman"/>
      <family val="2"/>
      <charset val="136"/>
    </font>
    <font>
      <sz val="11"/>
      <name val="新細明體"/>
      <family val="1"/>
      <charset val="136"/>
    </font>
    <font>
      <sz val="11"/>
      <name val="微軟正黑體"/>
      <family val="1"/>
      <charset val="136"/>
    </font>
    <font>
      <sz val="14"/>
      <name val="Times New Roman"/>
      <family val="1"/>
      <charset val="1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6"/>
    </font>
    <font>
      <sz val="11"/>
      <color indexed="20"/>
      <name val="宋体"/>
      <charset val="136"/>
    </font>
    <font>
      <b/>
      <sz val="11"/>
      <color indexed="52"/>
      <name val="宋体"/>
      <charset val="136"/>
    </font>
    <font>
      <b/>
      <sz val="11"/>
      <color indexed="9"/>
      <name val="宋体"/>
      <charset val="136"/>
    </font>
    <font>
      <i/>
      <sz val="11"/>
      <color indexed="23"/>
      <name val="宋体"/>
      <charset val="136"/>
    </font>
    <font>
      <sz val="11"/>
      <color indexed="17"/>
      <name val="宋体"/>
      <charset val="136"/>
    </font>
    <font>
      <b/>
      <sz val="15"/>
      <color indexed="56"/>
      <name val="宋体"/>
      <charset val="136"/>
    </font>
    <font>
      <b/>
      <sz val="13"/>
      <color indexed="56"/>
      <name val="宋体"/>
      <charset val="136"/>
    </font>
    <font>
      <b/>
      <sz val="11"/>
      <color indexed="56"/>
      <name val="宋体"/>
      <charset val="136"/>
    </font>
    <font>
      <sz val="11"/>
      <color indexed="62"/>
      <name val="宋体"/>
      <charset val="136"/>
    </font>
    <font>
      <sz val="11"/>
      <color indexed="52"/>
      <name val="宋体"/>
      <charset val="136"/>
    </font>
    <font>
      <sz val="11"/>
      <color indexed="60"/>
      <name val="宋体"/>
      <charset val="136"/>
    </font>
    <font>
      <b/>
      <sz val="11"/>
      <color indexed="63"/>
      <name val="宋体"/>
      <charset val="136"/>
    </font>
    <font>
      <b/>
      <sz val="18"/>
      <color indexed="56"/>
      <name val="宋体"/>
      <charset val="136"/>
    </font>
    <font>
      <b/>
      <sz val="11"/>
      <color indexed="8"/>
      <name val="宋体"/>
      <charset val="136"/>
    </font>
    <font>
      <sz val="11"/>
      <color indexed="10"/>
      <name val="宋体"/>
      <charset val="136"/>
    </font>
    <font>
      <sz val="12"/>
      <name val="細明體"/>
      <family val="1"/>
      <charset val="136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57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2" fillId="25" borderId="1" applyNumberFormat="0" applyAlignment="0" applyProtection="0">
      <alignment vertical="center"/>
    </xf>
    <xf numFmtId="0" fontId="72" fillId="25" borderId="1" applyNumberFormat="0" applyAlignment="0" applyProtection="0">
      <alignment vertical="center"/>
    </xf>
    <xf numFmtId="0" fontId="73" fillId="26" borderId="2" applyNumberFormat="0" applyAlignment="0" applyProtection="0">
      <alignment vertical="center"/>
    </xf>
    <xf numFmtId="0" fontId="73" fillId="26" borderId="2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0" borderId="4" applyNumberFormat="0" applyFill="0" applyAlignment="0" applyProtection="0">
      <alignment vertical="center"/>
    </xf>
    <xf numFmtId="0" fontId="76" fillId="0" borderId="4" applyNumberFormat="0" applyFill="0" applyAlignment="0" applyProtection="0">
      <alignment vertical="center"/>
    </xf>
    <xf numFmtId="0" fontId="77" fillId="0" borderId="6" applyNumberFormat="0" applyFill="0" applyAlignment="0" applyProtection="0">
      <alignment vertical="center"/>
    </xf>
    <xf numFmtId="0" fontId="77" fillId="0" borderId="6" applyNumberFormat="0" applyFill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8" borderId="1" applyNumberFormat="0" applyAlignment="0" applyProtection="0">
      <alignment vertical="center"/>
    </xf>
    <xf numFmtId="0" fontId="79" fillId="8" borderId="1" applyNumberFormat="0" applyAlignment="0" applyProtection="0">
      <alignment vertical="center"/>
    </xf>
    <xf numFmtId="0" fontId="80" fillId="0" borderId="10" applyNumberFormat="0" applyFill="0" applyAlignment="0" applyProtection="0">
      <alignment vertical="center"/>
    </xf>
    <xf numFmtId="0" fontId="80" fillId="0" borderId="10" applyNumberFormat="0" applyFill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14" applyNumberFormat="0" applyFill="0" applyAlignment="0" applyProtection="0">
      <alignment vertical="center"/>
    </xf>
    <xf numFmtId="0" fontId="84" fillId="0" borderId="14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88" fillId="25" borderId="1" applyNumberFormat="0" applyAlignment="0" applyProtection="0">
      <alignment vertical="center"/>
    </xf>
    <xf numFmtId="0" fontId="88" fillId="25" borderId="1" applyNumberFormat="0" applyAlignment="0" applyProtection="0">
      <alignment vertical="center"/>
    </xf>
    <xf numFmtId="0" fontId="89" fillId="26" borderId="2" applyNumberFormat="0" applyAlignment="0" applyProtection="0">
      <alignment vertical="center"/>
    </xf>
    <xf numFmtId="0" fontId="89" fillId="26" borderId="2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2" fillId="0" borderId="4" applyNumberFormat="0" applyFill="0" applyAlignment="0" applyProtection="0">
      <alignment vertical="center"/>
    </xf>
    <xf numFmtId="0" fontId="92" fillId="0" borderId="4" applyNumberFormat="0" applyFill="0" applyAlignment="0" applyProtection="0">
      <alignment vertical="center"/>
    </xf>
    <xf numFmtId="0" fontId="93" fillId="0" borderId="6" applyNumberFormat="0" applyFill="0" applyAlignment="0" applyProtection="0">
      <alignment vertical="center"/>
    </xf>
    <xf numFmtId="0" fontId="93" fillId="0" borderId="6" applyNumberFormat="0" applyFill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8" borderId="1" applyNumberFormat="0" applyAlignment="0" applyProtection="0">
      <alignment vertical="center"/>
    </xf>
    <xf numFmtId="0" fontId="95" fillId="8" borderId="1" applyNumberFormat="0" applyAlignment="0" applyProtection="0">
      <alignment vertical="center"/>
    </xf>
    <xf numFmtId="0" fontId="96" fillId="0" borderId="10" applyNumberFormat="0" applyFill="0" applyAlignment="0" applyProtection="0">
      <alignment vertical="center"/>
    </xf>
    <xf numFmtId="0" fontId="96" fillId="0" borderId="10" applyNumberFormat="0" applyFill="0" applyAlignment="0" applyProtection="0">
      <alignment vertical="center"/>
    </xf>
    <xf numFmtId="0" fontId="97" fillId="11" borderId="0" applyNumberFormat="0" applyBorder="0" applyAlignment="0" applyProtection="0">
      <alignment vertical="center"/>
    </xf>
    <xf numFmtId="0" fontId="97" fillId="11" borderId="0" applyNumberFormat="0" applyBorder="0" applyAlignment="0" applyProtection="0">
      <alignment vertical="center"/>
    </xf>
    <xf numFmtId="0" fontId="98" fillId="25" borderId="12" applyNumberFormat="0" applyAlignment="0" applyProtection="0">
      <alignment vertical="center"/>
    </xf>
    <xf numFmtId="0" fontId="98" fillId="25" borderId="12" applyNumberFormat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16" borderId="0" applyNumberFormat="0" applyBorder="0" applyAlignment="0" applyProtection="0">
      <alignment vertical="center"/>
    </xf>
    <xf numFmtId="0" fontId="102" fillId="16" borderId="0" applyNumberFormat="0" applyBorder="0" applyAlignment="0" applyProtection="0">
      <alignment vertical="center"/>
    </xf>
    <xf numFmtId="0" fontId="102" fillId="17" borderId="0" applyNumberFormat="0" applyBorder="0" applyAlignment="0" applyProtection="0">
      <alignment vertical="center"/>
    </xf>
    <xf numFmtId="0" fontId="102" fillId="17" borderId="0" applyNumberFormat="0" applyBorder="0" applyAlignment="0" applyProtection="0">
      <alignment vertical="center"/>
    </xf>
    <xf numFmtId="0" fontId="102" fillId="18" borderId="0" applyNumberFormat="0" applyBorder="0" applyAlignment="0" applyProtection="0">
      <alignment vertical="center"/>
    </xf>
    <xf numFmtId="0" fontId="102" fillId="18" borderId="0" applyNumberFormat="0" applyBorder="0" applyAlignment="0" applyProtection="0">
      <alignment vertical="center"/>
    </xf>
    <xf numFmtId="0" fontId="102" fillId="20" borderId="0" applyNumberFormat="0" applyBorder="0" applyAlignment="0" applyProtection="0">
      <alignment vertical="center"/>
    </xf>
    <xf numFmtId="0" fontId="102" fillId="20" borderId="0" applyNumberFormat="0" applyBorder="0" applyAlignment="0" applyProtection="0">
      <alignment vertical="center"/>
    </xf>
    <xf numFmtId="0" fontId="102" fillId="21" borderId="0" applyNumberFormat="0" applyBorder="0" applyAlignment="0" applyProtection="0">
      <alignment vertical="center"/>
    </xf>
    <xf numFmtId="0" fontId="102" fillId="21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102" fillId="16" borderId="0" applyNumberFormat="0" applyBorder="0" applyAlignment="0" applyProtection="0">
      <alignment vertical="center"/>
    </xf>
    <xf numFmtId="0" fontId="102" fillId="16" borderId="0" applyNumberFormat="0" applyBorder="0" applyAlignment="0" applyProtection="0">
      <alignment vertical="center"/>
    </xf>
    <xf numFmtId="0" fontId="102" fillId="17" borderId="0" applyNumberFormat="0" applyBorder="0" applyAlignment="0" applyProtection="0">
      <alignment vertical="center"/>
    </xf>
    <xf numFmtId="0" fontId="102" fillId="17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4" fillId="25" borderId="1" applyNumberFormat="0" applyAlignment="0" applyProtection="0">
      <alignment vertical="center"/>
    </xf>
    <xf numFmtId="0" fontId="104" fillId="25" borderId="1" applyNumberFormat="0" applyAlignment="0" applyProtection="0">
      <alignment vertical="center"/>
    </xf>
    <xf numFmtId="0" fontId="105" fillId="26" borderId="2" applyNumberFormat="0" applyAlignment="0" applyProtection="0">
      <alignment vertical="center"/>
    </xf>
    <xf numFmtId="0" fontId="105" fillId="26" borderId="2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0" borderId="4" applyNumberFormat="0" applyFill="0" applyAlignment="0" applyProtection="0">
      <alignment vertical="center"/>
    </xf>
    <xf numFmtId="0" fontId="108" fillId="0" borderId="4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8" borderId="1" applyNumberFormat="0" applyAlignment="0" applyProtection="0">
      <alignment vertical="center"/>
    </xf>
    <xf numFmtId="0" fontId="111" fillId="8" borderId="1" applyNumberFormat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4" fillId="25" borderId="12" applyNumberFormat="0" applyAlignment="0" applyProtection="0">
      <alignment vertical="center"/>
    </xf>
    <xf numFmtId="0" fontId="114" fillId="25" borderId="12" applyNumberFormat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14" applyNumberFormat="0" applyFill="0" applyAlignment="0" applyProtection="0">
      <alignment vertical="center"/>
    </xf>
    <xf numFmtId="0" fontId="116" fillId="0" borderId="14" applyNumberFormat="0" applyFill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</cellStyleXfs>
  <cellXfs count="902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86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4" fillId="0" borderId="54" xfId="0" applyFont="1" applyBorder="1" applyAlignment="1">
      <alignment horizontal="center"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54" fillId="0" borderId="45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47" fillId="0" borderId="38" xfId="0" applyFont="1" applyBorder="1" applyAlignment="1">
      <alignment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0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3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87" xfId="0" applyNumberFormat="1" applyFont="1" applyBorder="1" applyAlignment="1">
      <alignment horizontal="right" vertical="center"/>
    </xf>
    <xf numFmtId="0" fontId="66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49" fontId="47" fillId="0" borderId="77" xfId="0" applyNumberFormat="1" applyFont="1" applyBorder="1" applyAlignment="1">
      <alignment horizontal="right" vertical="center"/>
    </xf>
    <xf numFmtId="0" fontId="47" fillId="0" borderId="55" xfId="0" applyFont="1" applyBorder="1" applyAlignment="1">
      <alignment horizontal="left" vertical="center"/>
    </xf>
    <xf numFmtId="0" fontId="47" fillId="0" borderId="45" xfId="0" applyFont="1" applyBorder="1" applyAlignment="1">
      <alignment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40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2" fillId="0" borderId="40" xfId="0" applyFont="1" applyBorder="1" applyAlignment="1">
      <alignment horizontal="center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56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5" fillId="0" borderId="40" xfId="0" applyFont="1" applyBorder="1" applyAlignment="1">
      <alignment vertical="center"/>
    </xf>
    <xf numFmtId="0" fontId="47" fillId="0" borderId="61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4" fillId="0" borderId="40" xfId="0" applyFont="1" applyBorder="1" applyAlignment="1">
      <alignment horizontal="center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40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0" fontId="46" fillId="0" borderId="60" xfId="0" applyFont="1" applyBorder="1" applyAlignment="1">
      <alignment horizontal="left" vertical="center"/>
    </xf>
    <xf numFmtId="0" fontId="47" fillId="0" borderId="77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/>
    </xf>
    <xf numFmtId="0" fontId="47" fillId="0" borderId="58" xfId="0" quotePrefix="1" applyFont="1" applyBorder="1" applyAlignment="1">
      <alignment horizontal="left" vertical="center"/>
    </xf>
    <xf numFmtId="0" fontId="53" fillId="0" borderId="36" xfId="0" applyFont="1" applyBorder="1" applyAlignment="1">
      <alignment horizontal="right" vertical="center" wrapText="1"/>
    </xf>
    <xf numFmtId="0" fontId="52" fillId="0" borderId="88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64" fillId="0" borderId="39" xfId="0" applyFont="1" applyBorder="1" applyAlignment="1">
      <alignment vertical="center"/>
    </xf>
    <xf numFmtId="0" fontId="47" fillId="0" borderId="33" xfId="0" quotePrefix="1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47" fillId="0" borderId="77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53" fillId="0" borderId="88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4" fillId="0" borderId="50" xfId="388" applyFont="1" applyBorder="1" applyAlignment="1">
      <alignment horizontal="center" vertical="center" wrapText="1"/>
    </xf>
    <xf numFmtId="0" fontId="59" fillId="0" borderId="36" xfId="0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2" fillId="0" borderId="36" xfId="0" applyFont="1" applyBorder="1" applyAlignment="1">
      <alignment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79" xfId="0" applyFont="1" applyBorder="1" applyAlignment="1">
      <alignment horizontal="righ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7" fillId="0" borderId="45" xfId="0" quotePrefix="1" applyFont="1" applyBorder="1" applyAlignment="1">
      <alignment vertical="center"/>
    </xf>
    <xf numFmtId="0" fontId="52" fillId="0" borderId="54" xfId="0" applyFont="1" applyBorder="1" applyAlignment="1">
      <alignment horizontal="center" vertical="center"/>
    </xf>
    <xf numFmtId="0" fontId="46" fillId="0" borderId="61" xfId="0" applyFont="1" applyBorder="1" applyAlignment="1">
      <alignment horizontal="left" vertical="center"/>
    </xf>
    <xf numFmtId="0" fontId="62" fillId="0" borderId="83" xfId="0" applyFont="1" applyBorder="1" applyAlignment="1">
      <alignment vertical="center"/>
    </xf>
    <xf numFmtId="0" fontId="47" fillId="0" borderId="83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9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47" fillId="0" borderId="72" xfId="0" applyFont="1" applyBorder="1" applyAlignment="1">
      <alignment horizontal="left" vertical="center"/>
    </xf>
    <xf numFmtId="0" fontId="46" fillId="0" borderId="75" xfId="0" applyFont="1" applyBorder="1" applyAlignment="1">
      <alignment horizontal="right" vertical="center"/>
    </xf>
    <xf numFmtId="0" fontId="46" fillId="0" borderId="61" xfId="0" applyFont="1" applyBorder="1" applyAlignment="1">
      <alignment horizontal="right" vertical="center"/>
    </xf>
    <xf numFmtId="0" fontId="47" fillId="0" borderId="45" xfId="0" applyFont="1" applyBorder="1" applyAlignment="1">
      <alignment horizontal="left" vertical="center"/>
    </xf>
    <xf numFmtId="0" fontId="54" fillId="0" borderId="52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0" fontId="47" fillId="0" borderId="52" xfId="0" quotePrefix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4" fillId="0" borderId="0" xfId="0" applyFont="1" applyAlignment="1">
      <alignment horizontal="right" vertical="center"/>
    </xf>
    <xf numFmtId="0" fontId="64" fillId="0" borderId="45" xfId="0" applyFont="1" applyBorder="1" applyAlignment="1">
      <alignment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42" xfId="0" quotePrefix="1" applyFont="1" applyBorder="1" applyAlignment="1">
      <alignment vertical="center"/>
    </xf>
    <xf numFmtId="49" fontId="47" fillId="0" borderId="79" xfId="0" applyNumberFormat="1" applyFont="1" applyBorder="1" applyAlignment="1">
      <alignment horizontal="left" vertical="center"/>
    </xf>
    <xf numFmtId="49" fontId="52" fillId="0" borderId="39" xfId="0" applyNumberFormat="1" applyFont="1" applyBorder="1" applyAlignment="1">
      <alignment horizontal="center" vertical="center" wrapText="1"/>
    </xf>
    <xf numFmtId="0" fontId="47" fillId="0" borderId="55" xfId="0" applyFont="1" applyBorder="1" applyAlignment="1">
      <alignment vertical="center"/>
    </xf>
    <xf numFmtId="49" fontId="52" fillId="0" borderId="43" xfId="0" applyNumberFormat="1" applyFont="1" applyBorder="1" applyAlignment="1">
      <alignment horizontal="center" vertical="center" wrapText="1"/>
    </xf>
    <xf numFmtId="0" fontId="54" fillId="0" borderId="57" xfId="0" applyFont="1" applyBorder="1" applyAlignment="1">
      <alignment horizontal="center" vertical="center"/>
    </xf>
    <xf numFmtId="0" fontId="47" fillId="0" borderId="58" xfId="0" applyFont="1" applyBorder="1" applyAlignment="1">
      <alignment vertical="center"/>
    </xf>
    <xf numFmtId="0" fontId="47" fillId="0" borderId="53" xfId="0" quotePrefix="1" applyFont="1" applyBorder="1" applyAlignment="1">
      <alignment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42" xfId="0" quotePrefix="1" applyFont="1" applyBorder="1" applyAlignment="1">
      <alignment horizontal="left" vertical="center"/>
    </xf>
    <xf numFmtId="0" fontId="47" fillId="0" borderId="53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54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0" xfId="0" applyFont="1" applyFill="1" applyAlignment="1">
      <alignment vertical="center"/>
    </xf>
    <xf numFmtId="0" fontId="47" fillId="27" borderId="31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40" xfId="0" applyFont="1" applyFill="1" applyBorder="1" applyAlignment="1">
      <alignment horizontal="left" vertical="center"/>
    </xf>
    <xf numFmtId="0" fontId="47" fillId="27" borderId="39" xfId="0" applyFont="1" applyFill="1" applyBorder="1" applyAlignment="1">
      <alignment horizontal="center" vertical="center"/>
    </xf>
    <xf numFmtId="0" fontId="47" fillId="27" borderId="30" xfId="0" applyFont="1" applyFill="1" applyBorder="1" applyAlignment="1">
      <alignment vertical="center"/>
    </xf>
    <xf numFmtId="0" fontId="47" fillId="27" borderId="67" xfId="0" applyFont="1" applyFill="1" applyBorder="1" applyAlignment="1">
      <alignment horizontal="left" vertical="center"/>
    </xf>
    <xf numFmtId="0" fontId="47" fillId="27" borderId="45" xfId="0" quotePrefix="1" applyFont="1" applyFill="1" applyBorder="1" applyAlignment="1">
      <alignment vertical="center"/>
    </xf>
    <xf numFmtId="0" fontId="54" fillId="27" borderId="40" xfId="0" applyFont="1" applyFill="1" applyBorder="1" applyAlignment="1">
      <alignment horizontal="center" vertical="center"/>
    </xf>
    <xf numFmtId="0" fontId="59" fillId="27" borderId="41" xfId="0" applyFont="1" applyFill="1" applyBorder="1" applyAlignment="1">
      <alignment horizontal="center" vertical="center"/>
    </xf>
    <xf numFmtId="0" fontId="47" fillId="27" borderId="40" xfId="0" quotePrefix="1" applyFont="1" applyFill="1" applyBorder="1" applyAlignment="1">
      <alignment horizontal="center" vertical="center"/>
    </xf>
    <xf numFmtId="0" fontId="52" fillId="27" borderId="36" xfId="0" applyFont="1" applyFill="1" applyBorder="1" applyAlignment="1">
      <alignment horizontal="center" vertical="center"/>
    </xf>
    <xf numFmtId="0" fontId="47" fillId="27" borderId="44" xfId="0" quotePrefix="1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right" vertical="center"/>
    </xf>
    <xf numFmtId="0" fontId="48" fillId="27" borderId="84" xfId="0" applyFont="1" applyFill="1" applyBorder="1" applyAlignment="1">
      <alignment horizontal="left" vertical="center"/>
    </xf>
    <xf numFmtId="0" fontId="62" fillId="27" borderId="83" xfId="0" applyFont="1" applyFill="1" applyBorder="1" applyAlignment="1">
      <alignment vertical="center"/>
    </xf>
    <xf numFmtId="0" fontId="48" fillId="27" borderId="83" xfId="0" applyFont="1" applyFill="1" applyBorder="1" applyAlignment="1">
      <alignment horizontal="center" vertical="center"/>
    </xf>
    <xf numFmtId="0" fontId="47" fillId="27" borderId="83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37" xfId="0" applyFont="1" applyFill="1" applyBorder="1" applyAlignment="1">
      <alignment horizontal="center" vertical="center"/>
    </xf>
    <xf numFmtId="0" fontId="66" fillId="27" borderId="0" xfId="0" applyFont="1" applyFill="1" applyAlignment="1">
      <alignment horizontal="left" vertical="center"/>
    </xf>
    <xf numFmtId="0" fontId="54" fillId="27" borderId="3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left" vertical="center"/>
    </xf>
    <xf numFmtId="0" fontId="47" fillId="27" borderId="5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30" xfId="0" applyFont="1" applyFill="1" applyBorder="1" applyAlignment="1">
      <alignment horizontal="left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66" xfId="0" applyFont="1" applyFill="1" applyBorder="1" applyAlignment="1">
      <alignment horizontal="center" vertical="center"/>
    </xf>
    <xf numFmtId="0" fontId="43" fillId="27" borderId="66" xfId="0" applyFont="1" applyFill="1" applyBorder="1" applyAlignment="1">
      <alignment vertical="center"/>
    </xf>
    <xf numFmtId="0" fontId="47" fillId="27" borderId="29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85" xfId="0" applyFont="1" applyFill="1" applyBorder="1" applyAlignment="1">
      <alignment horizontal="left" vertical="center"/>
    </xf>
    <xf numFmtId="0" fontId="47" fillId="27" borderId="86" xfId="0" applyFont="1" applyFill="1" applyBorder="1" applyAlignment="1">
      <alignment horizontal="left" vertical="center"/>
    </xf>
    <xf numFmtId="0" fontId="52" fillId="27" borderId="39" xfId="0" applyFont="1" applyFill="1" applyBorder="1" applyAlignment="1">
      <alignment horizontal="center" vertical="center"/>
    </xf>
    <xf numFmtId="0" fontId="52" fillId="27" borderId="54" xfId="0" applyFont="1" applyFill="1" applyBorder="1" applyAlignment="1">
      <alignment horizontal="center" vertical="center"/>
    </xf>
    <xf numFmtId="0" fontId="47" fillId="27" borderId="39" xfId="0" applyFont="1" applyFill="1" applyBorder="1" applyAlignment="1">
      <alignment horizontal="center" vertical="center" wrapText="1"/>
    </xf>
    <xf numFmtId="0" fontId="47" fillId="27" borderId="54" xfId="0" applyFont="1" applyFill="1" applyBorder="1" applyAlignment="1">
      <alignment horizontal="center" vertical="center"/>
    </xf>
    <xf numFmtId="0" fontId="47" fillId="27" borderId="43" xfId="0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/>
    </xf>
    <xf numFmtId="49" fontId="47" fillId="27" borderId="56" xfId="0" applyNumberFormat="1" applyFont="1" applyFill="1" applyBorder="1" applyAlignment="1">
      <alignment horizontal="left" vertical="center"/>
    </xf>
    <xf numFmtId="0" fontId="53" fillId="27" borderId="33" xfId="0" applyFont="1" applyFill="1" applyBorder="1" applyAlignment="1">
      <alignment horizontal="center" vertical="center"/>
    </xf>
    <xf numFmtId="0" fontId="42" fillId="27" borderId="33" xfId="0" applyFont="1" applyFill="1" applyBorder="1" applyAlignment="1">
      <alignment horizontal="center" vertical="center"/>
    </xf>
    <xf numFmtId="0" fontId="59" fillId="27" borderId="40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vertical="center"/>
    </xf>
    <xf numFmtId="0" fontId="42" fillId="27" borderId="57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left" vertical="center"/>
    </xf>
    <xf numFmtId="0" fontId="52" fillId="27" borderId="33" xfId="0" applyFont="1" applyFill="1" applyBorder="1" applyAlignment="1">
      <alignment horizontal="center" vertical="center"/>
    </xf>
    <xf numFmtId="0" fontId="47" fillId="27" borderId="57" xfId="0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left" vertical="center"/>
    </xf>
    <xf numFmtId="49" fontId="52" fillId="27" borderId="40" xfId="0" applyNumberFormat="1" applyFont="1" applyFill="1" applyBorder="1" applyAlignment="1">
      <alignment horizontal="center" vertical="center"/>
    </xf>
    <xf numFmtId="49" fontId="47" fillId="27" borderId="40" xfId="0" applyNumberFormat="1" applyFont="1" applyFill="1" applyBorder="1" applyAlignment="1">
      <alignment horizontal="center" vertical="center"/>
    </xf>
    <xf numFmtId="0" fontId="47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54" xfId="0" applyFont="1" applyFill="1" applyBorder="1" applyAlignment="1">
      <alignment horizontal="left" vertical="center"/>
    </xf>
    <xf numFmtId="49" fontId="47" fillId="27" borderId="42" xfId="0" applyNumberFormat="1" applyFont="1" applyFill="1" applyBorder="1" applyAlignment="1">
      <alignment horizontal="left" vertical="center" wrapText="1"/>
    </xf>
    <xf numFmtId="0" fontId="57" fillId="27" borderId="65" xfId="0" applyFont="1" applyFill="1" applyBorder="1" applyAlignment="1">
      <alignment horizontal="center" vertical="center"/>
    </xf>
    <xf numFmtId="49" fontId="48" fillId="0" borderId="41" xfId="0" applyNumberFormat="1" applyFont="1" applyBorder="1" applyAlignment="1">
      <alignment horizontal="center" vertical="center" shrinkToFit="1"/>
    </xf>
    <xf numFmtId="0" fontId="47" fillId="0" borderId="41" xfId="0" applyFont="1" applyBorder="1" applyAlignment="1">
      <alignment horizontal="left" vertical="center"/>
    </xf>
    <xf numFmtId="0" fontId="54" fillId="0" borderId="31" xfId="0" applyFont="1" applyBorder="1" applyAlignment="1">
      <alignment horizontal="left" vertical="center"/>
    </xf>
    <xf numFmtId="0" fontId="54" fillId="0" borderId="41" xfId="0" applyFont="1" applyBorder="1" applyAlignment="1">
      <alignment horizontal="left" vertical="center"/>
    </xf>
    <xf numFmtId="0" fontId="59" fillId="0" borderId="0" xfId="0" applyFont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42" fillId="0" borderId="41" xfId="0" applyFont="1" applyBorder="1" applyAlignment="1">
      <alignment horizontal="center" vertical="center"/>
    </xf>
    <xf numFmtId="0" fontId="42" fillId="0" borderId="41" xfId="0" applyFont="1" applyBorder="1" applyAlignment="1">
      <alignment vertical="center"/>
    </xf>
    <xf numFmtId="0" fontId="54" fillId="0" borderId="36" xfId="0" applyFont="1" applyBorder="1" applyAlignment="1">
      <alignment horizontal="center" vertical="center"/>
    </xf>
    <xf numFmtId="0" fontId="62" fillId="0" borderId="38" xfId="0" applyFont="1" applyBorder="1" applyAlignment="1">
      <alignment horizontal="center" vertical="center"/>
    </xf>
    <xf numFmtId="0" fontId="54" fillId="0" borderId="41" xfId="0" applyFont="1" applyBorder="1" applyAlignment="1">
      <alignment horizontal="right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38" xfId="0" applyFont="1" applyFill="1" applyBorder="1" applyAlignment="1">
      <alignment horizontal="center" vertical="center"/>
    </xf>
    <xf numFmtId="0" fontId="47" fillId="27" borderId="4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right" vertical="center"/>
    </xf>
    <xf numFmtId="0" fontId="54" fillId="27" borderId="39" xfId="0" applyFont="1" applyFill="1" applyBorder="1" applyAlignment="1">
      <alignment horizontal="left"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44" xfId="0" applyFont="1" applyFill="1" applyBorder="1" applyAlignment="1">
      <alignment horizontal="center" vertical="center"/>
    </xf>
    <xf numFmtId="0" fontId="47" fillId="28" borderId="30" xfId="0" applyFont="1" applyFill="1" applyBorder="1" applyAlignment="1">
      <alignment horizontal="center" vertical="center"/>
    </xf>
    <xf numFmtId="0" fontId="47" fillId="28" borderId="31" xfId="0" applyFont="1" applyFill="1" applyBorder="1" applyAlignment="1">
      <alignment horizontal="center" vertical="center"/>
    </xf>
    <xf numFmtId="0" fontId="47" fillId="28" borderId="0" xfId="0" applyFont="1" applyFill="1" applyAlignment="1">
      <alignment horizontal="center" vertical="center"/>
    </xf>
    <xf numFmtId="0" fontId="48" fillId="28" borderId="40" xfId="0" applyFont="1" applyFill="1" applyBorder="1" applyAlignment="1">
      <alignment horizontal="center" vertical="center"/>
    </xf>
    <xf numFmtId="0" fontId="44" fillId="28" borderId="33" xfId="0" applyFont="1" applyFill="1" applyBorder="1" applyAlignment="1">
      <alignment horizontal="center" vertical="center"/>
    </xf>
    <xf numFmtId="0" fontId="47" fillId="28" borderId="35" xfId="0" applyFont="1" applyFill="1" applyBorder="1" applyAlignment="1">
      <alignment horizontal="center" vertical="center"/>
    </xf>
    <xf numFmtId="0" fontId="47" fillId="28" borderId="51" xfId="0" applyFont="1" applyFill="1" applyBorder="1" applyAlignment="1">
      <alignment horizontal="center" vertical="center"/>
    </xf>
    <xf numFmtId="0" fontId="44" fillId="28" borderId="33" xfId="0" applyFont="1" applyFill="1" applyBorder="1" applyAlignment="1">
      <alignment horizontal="left" vertical="center"/>
    </xf>
    <xf numFmtId="49" fontId="52" fillId="29" borderId="39" xfId="0" applyNumberFormat="1" applyFont="1" applyFill="1" applyBorder="1" applyAlignment="1">
      <alignment horizontal="center" vertical="center"/>
    </xf>
    <xf numFmtId="0" fontId="47" fillId="29" borderId="40" xfId="0" quotePrefix="1" applyFont="1" applyFill="1" applyBorder="1" applyAlignment="1">
      <alignment horizontal="center" vertical="center"/>
    </xf>
    <xf numFmtId="0" fontId="54" fillId="29" borderId="41" xfId="0" applyFont="1" applyFill="1" applyBorder="1" applyAlignment="1">
      <alignment horizontal="center" vertical="center"/>
    </xf>
    <xf numFmtId="49" fontId="52" fillId="29" borderId="57" xfId="0" applyNumberFormat="1" applyFont="1" applyFill="1" applyBorder="1" applyAlignment="1">
      <alignment horizontal="center" vertical="center"/>
    </xf>
    <xf numFmtId="0" fontId="47" fillId="29" borderId="56" xfId="0" quotePrefix="1" applyFont="1" applyFill="1" applyBorder="1" applyAlignment="1">
      <alignment vertical="center"/>
    </xf>
    <xf numFmtId="0" fontId="48" fillId="29" borderId="83" xfId="0" applyFont="1" applyFill="1" applyBorder="1" applyAlignment="1">
      <alignment horizontal="center" vertical="center"/>
    </xf>
    <xf numFmtId="0" fontId="62" fillId="29" borderId="35" xfId="0" applyFont="1" applyFill="1" applyBorder="1" applyAlignment="1">
      <alignment vertical="center"/>
    </xf>
    <xf numFmtId="0" fontId="47" fillId="29" borderId="82" xfId="0" applyFont="1" applyFill="1" applyBorder="1" applyAlignment="1">
      <alignment horizontal="left" vertical="center"/>
    </xf>
    <xf numFmtId="0" fontId="54" fillId="29" borderId="40" xfId="0" applyFont="1" applyFill="1" applyBorder="1" applyAlignment="1">
      <alignment horizontal="center" vertical="center"/>
    </xf>
    <xf numFmtId="0" fontId="47" fillId="29" borderId="39" xfId="0" applyFont="1" applyFill="1" applyBorder="1" applyAlignment="1">
      <alignment horizontal="center" vertical="center"/>
    </xf>
    <xf numFmtId="0" fontId="47" fillId="29" borderId="40" xfId="0" applyFont="1" applyFill="1" applyBorder="1" applyAlignment="1">
      <alignment horizontal="right" vertical="center"/>
    </xf>
    <xf numFmtId="0" fontId="47" fillId="29" borderId="45" xfId="0" applyFont="1" applyFill="1" applyBorder="1" applyAlignment="1">
      <alignment horizontal="left" vertical="center"/>
    </xf>
    <xf numFmtId="0" fontId="54" fillId="29" borderId="39" xfId="0" applyFont="1" applyFill="1" applyBorder="1" applyAlignment="1">
      <alignment horizontal="center" vertical="center"/>
    </xf>
    <xf numFmtId="0" fontId="47" fillId="30" borderId="37" xfId="0" applyFont="1" applyFill="1" applyBorder="1" applyAlignment="1">
      <alignment horizontal="left" vertical="center"/>
    </xf>
    <xf numFmtId="0" fontId="47" fillId="30" borderId="37" xfId="0" applyFont="1" applyFill="1" applyBorder="1" applyAlignment="1">
      <alignment vertical="center"/>
    </xf>
    <xf numFmtId="0" fontId="47" fillId="30" borderId="31" xfId="0" applyFont="1" applyFill="1" applyBorder="1" applyAlignment="1">
      <alignment horizontal="center" vertical="center"/>
    </xf>
    <xf numFmtId="0" fontId="47" fillId="30" borderId="58" xfId="0" applyFont="1" applyFill="1" applyBorder="1" applyAlignment="1">
      <alignment horizontal="left" vertical="center"/>
    </xf>
    <xf numFmtId="49" fontId="47" fillId="30" borderId="53" xfId="0" applyNumberFormat="1" applyFont="1" applyFill="1" applyBorder="1" applyAlignment="1">
      <alignment horizontal="left" vertical="center"/>
    </xf>
    <xf numFmtId="0" fontId="47" fillId="30" borderId="52" xfId="0" applyFont="1" applyFill="1" applyBorder="1" applyAlignment="1">
      <alignment horizontal="center" vertical="center"/>
    </xf>
    <xf numFmtId="0" fontId="47" fillId="30" borderId="35" xfId="0" applyFont="1" applyFill="1" applyBorder="1" applyAlignment="1">
      <alignment horizontal="center" vertical="center"/>
    </xf>
    <xf numFmtId="0" fontId="47" fillId="30" borderId="51" xfId="0" applyFont="1" applyFill="1" applyBorder="1" applyAlignment="1">
      <alignment horizontal="center" vertical="center"/>
    </xf>
    <xf numFmtId="0" fontId="47" fillId="30" borderId="55" xfId="0" applyFont="1" applyFill="1" applyBorder="1" applyAlignment="1">
      <alignment horizontal="left" vertical="center"/>
    </xf>
    <xf numFmtId="0" fontId="47" fillId="30" borderId="44" xfId="0" applyFont="1" applyFill="1" applyBorder="1" applyAlignment="1">
      <alignment horizontal="center" vertical="center"/>
    </xf>
    <xf numFmtId="0" fontId="47" fillId="30" borderId="0" xfId="0" applyFont="1" applyFill="1" applyBorder="1" applyAlignment="1">
      <alignment vertical="center"/>
    </xf>
    <xf numFmtId="0" fontId="47" fillId="30" borderId="31" xfId="0" applyFont="1" applyFill="1" applyBorder="1" applyAlignment="1">
      <alignment horizontal="left" vertical="center"/>
    </xf>
    <xf numFmtId="0" fontId="47" fillId="30" borderId="42" xfId="0" applyFont="1" applyFill="1" applyBorder="1" applyAlignment="1">
      <alignment vertical="center"/>
    </xf>
    <xf numFmtId="0" fontId="47" fillId="30" borderId="0" xfId="0" applyFont="1" applyFill="1" applyBorder="1" applyAlignment="1">
      <alignment horizontal="center" vertical="center"/>
    </xf>
    <xf numFmtId="0" fontId="47" fillId="30" borderId="50" xfId="0" applyFont="1" applyFill="1" applyBorder="1" applyAlignment="1">
      <alignment horizontal="center" vertical="center"/>
    </xf>
    <xf numFmtId="0" fontId="47" fillId="30" borderId="54" xfId="0" applyFont="1" applyFill="1" applyBorder="1" applyAlignment="1">
      <alignment horizontal="center" vertical="center"/>
    </xf>
    <xf numFmtId="0" fontId="43" fillId="31" borderId="66" xfId="0" applyFont="1" applyFill="1" applyBorder="1" applyAlignment="1">
      <alignment vertical="center"/>
    </xf>
    <xf numFmtId="0" fontId="46" fillId="31" borderId="89" xfId="0" applyFont="1" applyFill="1" applyBorder="1" applyAlignment="1">
      <alignment horizontal="center" vertical="center"/>
    </xf>
    <xf numFmtId="0" fontId="46" fillId="31" borderId="0" xfId="0" applyFont="1" applyFill="1" applyAlignment="1">
      <alignment vertical="center"/>
    </xf>
    <xf numFmtId="0" fontId="47" fillId="31" borderId="30" xfId="0" applyFont="1" applyFill="1" applyBorder="1" applyAlignment="1">
      <alignment horizontal="left" vertical="center"/>
    </xf>
    <xf numFmtId="0" fontId="47" fillId="31" borderId="0" xfId="0" applyFont="1" applyFill="1" applyAlignment="1">
      <alignment vertical="center"/>
    </xf>
    <xf numFmtId="0" fontId="47" fillId="31" borderId="39" xfId="0" applyFont="1" applyFill="1" applyBorder="1" applyAlignment="1">
      <alignment vertical="center"/>
    </xf>
    <xf numFmtId="0" fontId="47" fillId="31" borderId="0" xfId="0" applyFont="1" applyFill="1" applyAlignment="1">
      <alignment horizontal="left" vertical="center"/>
    </xf>
    <xf numFmtId="0" fontId="46" fillId="31" borderId="39" xfId="0" applyFont="1" applyFill="1" applyBorder="1" applyAlignment="1">
      <alignment horizontal="center" vertical="center"/>
    </xf>
    <xf numFmtId="0" fontId="47" fillId="31" borderId="34" xfId="0" applyFont="1" applyFill="1" applyBorder="1" applyAlignment="1">
      <alignment horizontal="center" vertical="center"/>
    </xf>
    <xf numFmtId="0" fontId="47" fillId="31" borderId="85" xfId="0" applyFont="1" applyFill="1" applyBorder="1" applyAlignment="1">
      <alignment horizontal="center" vertical="center"/>
    </xf>
    <xf numFmtId="0" fontId="47" fillId="31" borderId="0" xfId="0" applyFont="1" applyFill="1" applyAlignment="1">
      <alignment horizontal="right" vertical="center"/>
    </xf>
    <xf numFmtId="0" fontId="46" fillId="31" borderId="66" xfId="0" applyFont="1" applyFill="1" applyBorder="1" applyAlignment="1">
      <alignment horizontal="center" vertical="center"/>
    </xf>
    <xf numFmtId="0" fontId="47" fillId="31" borderId="31" xfId="0" applyFont="1" applyFill="1" applyBorder="1" applyAlignment="1">
      <alignment horizontal="center" vertical="center"/>
    </xf>
    <xf numFmtId="0" fontId="46" fillId="31" borderId="39" xfId="0" applyFont="1" applyFill="1" applyBorder="1" applyAlignment="1">
      <alignment vertical="center"/>
    </xf>
    <xf numFmtId="0" fontId="47" fillId="31" borderId="31" xfId="0" applyFont="1" applyFill="1" applyBorder="1" applyAlignment="1">
      <alignment horizontal="left" vertical="center"/>
    </xf>
    <xf numFmtId="0" fontId="46" fillId="31" borderId="44" xfId="0" applyFont="1" applyFill="1" applyBorder="1" applyAlignment="1">
      <alignment horizontal="right" vertical="center"/>
    </xf>
    <xf numFmtId="0" fontId="46" fillId="31" borderId="35" xfId="0" applyFont="1" applyFill="1" applyBorder="1" applyAlignment="1">
      <alignment horizontal="right" vertical="center"/>
    </xf>
    <xf numFmtId="0" fontId="47" fillId="31" borderId="43" xfId="0" applyFont="1" applyFill="1" applyBorder="1" applyAlignment="1">
      <alignment horizontal="center" vertical="center"/>
    </xf>
    <xf numFmtId="0" fontId="42" fillId="31" borderId="31" xfId="0" applyFont="1" applyFill="1" applyBorder="1" applyAlignment="1">
      <alignment horizontal="center" vertical="center"/>
    </xf>
    <xf numFmtId="0" fontId="46" fillId="31" borderId="0" xfId="0" applyFont="1" applyFill="1" applyAlignment="1">
      <alignment horizontal="center" vertical="center"/>
    </xf>
    <xf numFmtId="0" fontId="47" fillId="31" borderId="41" xfId="0" applyFont="1" applyFill="1" applyBorder="1" applyAlignment="1">
      <alignment horizontal="center" vertical="center"/>
    </xf>
    <xf numFmtId="0" fontId="47" fillId="31" borderId="0" xfId="0" applyFont="1" applyFill="1" applyAlignment="1">
      <alignment horizontal="center" vertical="center"/>
    </xf>
    <xf numFmtId="0" fontId="62" fillId="31" borderId="39" xfId="0" applyFont="1" applyFill="1" applyBorder="1" applyAlignment="1">
      <alignment horizontal="center" vertical="center"/>
    </xf>
    <xf numFmtId="0" fontId="48" fillId="31" borderId="31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left" vertical="center"/>
    </xf>
    <xf numFmtId="0" fontId="42" fillId="31" borderId="37" xfId="0" applyFont="1" applyFill="1" applyBorder="1" applyAlignment="1">
      <alignment vertical="center"/>
    </xf>
    <xf numFmtId="0" fontId="47" fillId="31" borderId="55" xfId="0" quotePrefix="1" applyFont="1" applyFill="1" applyBorder="1" applyAlignment="1">
      <alignment horizontal="left" vertical="center"/>
    </xf>
    <xf numFmtId="0" fontId="48" fillId="31" borderId="38" xfId="0" applyFont="1" applyFill="1" applyBorder="1" applyAlignment="1">
      <alignment horizontal="left" vertical="center"/>
    </xf>
    <xf numFmtId="0" fontId="47" fillId="31" borderId="44" xfId="0" applyFont="1" applyFill="1" applyBorder="1" applyAlignment="1">
      <alignment horizontal="center" vertical="center"/>
    </xf>
    <xf numFmtId="0" fontId="47" fillId="31" borderId="35" xfId="0" applyFont="1" applyFill="1" applyBorder="1" applyAlignment="1">
      <alignment horizontal="center" vertical="center"/>
    </xf>
    <xf numFmtId="0" fontId="47" fillId="31" borderId="36" xfId="0" applyFont="1" applyFill="1" applyBorder="1" applyAlignment="1">
      <alignment horizontal="center" vertical="center"/>
    </xf>
    <xf numFmtId="0" fontId="47" fillId="31" borderId="38" xfId="0" applyFont="1" applyFill="1" applyBorder="1" applyAlignment="1">
      <alignment vertical="center"/>
    </xf>
    <xf numFmtId="0" fontId="47" fillId="31" borderId="37" xfId="0" applyFont="1" applyFill="1" applyBorder="1" applyAlignment="1">
      <alignment vertical="center"/>
    </xf>
    <xf numFmtId="0" fontId="47" fillId="31" borderId="37" xfId="0" applyFont="1" applyFill="1" applyBorder="1" applyAlignment="1">
      <alignment horizontal="left" vertical="center"/>
    </xf>
    <xf numFmtId="0" fontId="47" fillId="31" borderId="45" xfId="0" quotePrefix="1" applyFont="1" applyFill="1" applyBorder="1" applyAlignment="1">
      <alignment horizontal="left" vertical="center"/>
    </xf>
    <xf numFmtId="0" fontId="47" fillId="31" borderId="39" xfId="0" applyFont="1" applyFill="1" applyBorder="1" applyAlignment="1">
      <alignment horizontal="center" vertical="center"/>
    </xf>
    <xf numFmtId="0" fontId="47" fillId="31" borderId="45" xfId="0" applyFont="1" applyFill="1" applyBorder="1" applyAlignment="1">
      <alignment horizontal="left" vertical="center"/>
    </xf>
    <xf numFmtId="0" fontId="47" fillId="31" borderId="42" xfId="0" applyFont="1" applyFill="1" applyBorder="1" applyAlignment="1">
      <alignment horizontal="left" vertical="center"/>
    </xf>
    <xf numFmtId="0" fontId="47" fillId="33" borderId="37" xfId="0" applyFont="1" applyFill="1" applyBorder="1" applyAlignment="1">
      <alignment vertical="center"/>
    </xf>
    <xf numFmtId="0" fontId="47" fillId="33" borderId="38" xfId="0" applyFont="1" applyFill="1" applyBorder="1" applyAlignment="1">
      <alignment vertical="center"/>
    </xf>
    <xf numFmtId="0" fontId="54" fillId="33" borderId="52" xfId="0" applyFont="1" applyFill="1" applyBorder="1" applyAlignment="1">
      <alignment horizontal="center" vertical="center"/>
    </xf>
    <xf numFmtId="49" fontId="47" fillId="33" borderId="53" xfId="0" applyNumberFormat="1" applyFont="1" applyFill="1" applyBorder="1" applyAlignment="1">
      <alignment horizontal="left" vertical="center"/>
    </xf>
    <xf numFmtId="0" fontId="53" fillId="33" borderId="54" xfId="0" applyFont="1" applyFill="1" applyBorder="1" applyAlignment="1">
      <alignment horizontal="center" vertical="center"/>
    </xf>
    <xf numFmtId="0" fontId="47" fillId="33" borderId="53" xfId="0" applyFont="1" applyFill="1" applyBorder="1" applyAlignment="1">
      <alignment horizontal="left" vertical="center"/>
    </xf>
    <xf numFmtId="0" fontId="47" fillId="33" borderId="39" xfId="0" applyFont="1" applyFill="1" applyBorder="1" applyAlignment="1">
      <alignment horizontal="center" vertical="center"/>
    </xf>
    <xf numFmtId="0" fontId="52" fillId="33" borderId="39" xfId="0" applyFont="1" applyFill="1" applyBorder="1" applyAlignment="1">
      <alignment horizontal="center" vertical="center"/>
    </xf>
    <xf numFmtId="49" fontId="47" fillId="33" borderId="42" xfId="0" applyNumberFormat="1" applyFont="1" applyFill="1" applyBorder="1" applyAlignment="1">
      <alignment horizontal="left" vertical="center" wrapText="1"/>
    </xf>
    <xf numFmtId="0" fontId="47" fillId="33" borderId="54" xfId="0" applyFont="1" applyFill="1" applyBorder="1" applyAlignment="1">
      <alignment horizontal="left" vertical="center"/>
    </xf>
    <xf numFmtId="0" fontId="46" fillId="33" borderId="0" xfId="0" applyFont="1" applyFill="1" applyAlignment="1">
      <alignment horizontal="right" vertical="center"/>
    </xf>
    <xf numFmtId="0" fontId="52" fillId="33" borderId="0" xfId="0" applyFont="1" applyFill="1" applyAlignment="1">
      <alignment horizontal="center" vertical="center"/>
    </xf>
    <xf numFmtId="0" fontId="47" fillId="33" borderId="31" xfId="0" applyFont="1" applyFill="1" applyBorder="1" applyAlignment="1">
      <alignment horizontal="center" vertical="center"/>
    </xf>
    <xf numFmtId="0" fontId="0" fillId="33" borderId="0" xfId="0" applyFill="1"/>
    <xf numFmtId="0" fontId="47" fillId="33" borderId="0" xfId="0" applyFont="1" applyFill="1" applyAlignment="1">
      <alignment horizontal="left" vertical="center"/>
    </xf>
    <xf numFmtId="0" fontId="46" fillId="33" borderId="44" xfId="0" applyFont="1" applyFill="1" applyBorder="1" applyAlignment="1">
      <alignment horizontal="right" vertical="center"/>
    </xf>
    <xf numFmtId="0" fontId="47" fillId="33" borderId="41" xfId="0" applyFont="1" applyFill="1" applyBorder="1" applyAlignment="1">
      <alignment horizontal="center" vertical="center"/>
    </xf>
    <xf numFmtId="0" fontId="47" fillId="33" borderId="37" xfId="0" applyFont="1" applyFill="1" applyBorder="1" applyAlignment="1">
      <alignment horizontal="center" vertical="center"/>
    </xf>
    <xf numFmtId="0" fontId="47" fillId="33" borderId="55" xfId="0" applyFont="1" applyFill="1" applyBorder="1" applyAlignment="1">
      <alignment horizontal="left" vertical="center"/>
    </xf>
    <xf numFmtId="0" fontId="47" fillId="33" borderId="44" xfId="0" applyFont="1" applyFill="1" applyBorder="1" applyAlignment="1">
      <alignment horizontal="center" vertical="center"/>
    </xf>
    <xf numFmtId="0" fontId="47" fillId="33" borderId="35" xfId="0" applyFont="1" applyFill="1" applyBorder="1" applyAlignment="1">
      <alignment horizontal="center" vertical="center"/>
    </xf>
    <xf numFmtId="0" fontId="47" fillId="33" borderId="42" xfId="0" applyFont="1" applyFill="1" applyBorder="1" applyAlignment="1">
      <alignment horizontal="left" vertical="center"/>
    </xf>
    <xf numFmtId="0" fontId="47" fillId="33" borderId="0" xfId="0" applyFont="1" applyFill="1" applyAlignment="1">
      <alignment vertical="center"/>
    </xf>
    <xf numFmtId="0" fontId="47" fillId="33" borderId="31" xfId="0" applyFont="1" applyFill="1" applyBorder="1" applyAlignment="1">
      <alignment horizontal="left" vertical="center"/>
    </xf>
    <xf numFmtId="0" fontId="52" fillId="33" borderId="37" xfId="0" applyFont="1" applyFill="1" applyBorder="1" applyAlignment="1">
      <alignment horizontal="center" vertical="center"/>
    </xf>
    <xf numFmtId="0" fontId="47" fillId="33" borderId="0" xfId="0" applyFont="1" applyFill="1" applyAlignment="1">
      <alignment horizontal="center" vertical="center"/>
    </xf>
    <xf numFmtId="0" fontId="47" fillId="33" borderId="38" xfId="0" applyFont="1" applyFill="1" applyBorder="1" applyAlignment="1">
      <alignment horizontal="center" vertical="center"/>
    </xf>
    <xf numFmtId="0" fontId="47" fillId="33" borderId="35" xfId="0" applyFont="1" applyFill="1" applyBorder="1" applyAlignment="1">
      <alignment horizontal="right" vertical="center"/>
    </xf>
    <xf numFmtId="49" fontId="61" fillId="33" borderId="45" xfId="0" applyNumberFormat="1" applyFont="1" applyFill="1" applyBorder="1" applyAlignment="1">
      <alignment horizontal="center" vertical="center"/>
    </xf>
    <xf numFmtId="49" fontId="61" fillId="33" borderId="36" xfId="0" applyNumberFormat="1" applyFont="1" applyFill="1" applyBorder="1" applyAlignment="1">
      <alignment horizontal="center" vertical="center" shrinkToFit="1"/>
    </xf>
    <xf numFmtId="0" fontId="47" fillId="33" borderId="42" xfId="0" applyFont="1" applyFill="1" applyBorder="1" applyAlignment="1">
      <alignment vertical="center"/>
    </xf>
    <xf numFmtId="0" fontId="47" fillId="33" borderId="37" xfId="0" applyFont="1" applyFill="1" applyBorder="1" applyAlignment="1">
      <alignment horizontal="left" vertical="center"/>
    </xf>
    <xf numFmtId="0" fontId="47" fillId="33" borderId="0" xfId="0" applyFont="1" applyFill="1" applyAlignment="1">
      <alignment horizontal="right" vertical="center"/>
    </xf>
    <xf numFmtId="0" fontId="53" fillId="33" borderId="0" xfId="0" applyFont="1" applyFill="1" applyAlignment="1">
      <alignment horizontal="center" vertical="center"/>
    </xf>
    <xf numFmtId="0" fontId="47" fillId="33" borderId="54" xfId="0" applyFont="1" applyFill="1" applyBorder="1" applyAlignment="1">
      <alignment horizontal="center" vertical="center"/>
    </xf>
    <xf numFmtId="0" fontId="46" fillId="33" borderId="35" xfId="0" applyFont="1" applyFill="1" applyBorder="1" applyAlignment="1">
      <alignment horizontal="right" vertical="center"/>
    </xf>
    <xf numFmtId="0" fontId="48" fillId="33" borderId="0" xfId="0" applyFont="1" applyFill="1" applyAlignment="1">
      <alignment horizontal="left" vertical="center"/>
    </xf>
    <xf numFmtId="0" fontId="62" fillId="33" borderId="0" xfId="0" applyFont="1" applyFill="1" applyAlignment="1">
      <alignment horizontal="center" vertical="center"/>
    </xf>
    <xf numFmtId="0" fontId="46" fillId="33" borderId="0" xfId="0" applyFont="1" applyFill="1" applyAlignment="1">
      <alignment vertical="center"/>
    </xf>
    <xf numFmtId="0" fontId="42" fillId="33" borderId="0" xfId="0" applyFont="1" applyFill="1" applyAlignment="1">
      <alignment vertical="center"/>
    </xf>
    <xf numFmtId="0" fontId="47" fillId="33" borderId="51" xfId="0" applyFont="1" applyFill="1" applyBorder="1" applyAlignment="1">
      <alignment horizontal="center" vertical="center"/>
    </xf>
    <xf numFmtId="0" fontId="47" fillId="33" borderId="55" xfId="0" applyFont="1" applyFill="1" applyBorder="1" applyAlignment="1">
      <alignment vertical="center"/>
    </xf>
    <xf numFmtId="0" fontId="47" fillId="33" borderId="37" xfId="0" applyFont="1" applyFill="1" applyBorder="1" applyAlignment="1">
      <alignment horizontal="right" vertical="center"/>
    </xf>
    <xf numFmtId="0" fontId="47" fillId="32" borderId="35" xfId="0" applyFont="1" applyFill="1" applyBorder="1" applyAlignment="1">
      <alignment horizontal="center" vertical="center"/>
    </xf>
    <xf numFmtId="0" fontId="47" fillId="0" borderId="37" xfId="0" applyFont="1" applyFill="1" applyBorder="1" applyAlignment="1">
      <alignment vertical="center"/>
    </xf>
    <xf numFmtId="0" fontId="47" fillId="0" borderId="55" xfId="0" applyFont="1" applyFill="1" applyBorder="1" applyAlignment="1">
      <alignment vertical="center"/>
    </xf>
    <xf numFmtId="0" fontId="47" fillId="0" borderId="37" xfId="0" applyFont="1" applyFill="1" applyBorder="1" applyAlignment="1">
      <alignment horizontal="right" vertical="center"/>
    </xf>
    <xf numFmtId="0" fontId="47" fillId="32" borderId="5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54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34" borderId="33" xfId="0" applyFont="1" applyFill="1" applyBorder="1" applyAlignment="1">
      <alignment horizontal="center" vertical="center"/>
    </xf>
    <xf numFmtId="0" fontId="42" fillId="34" borderId="54" xfId="0" applyFont="1" applyFill="1" applyBorder="1" applyAlignment="1">
      <alignment vertical="center"/>
    </xf>
    <xf numFmtId="0" fontId="42" fillId="34" borderId="54" xfId="0" applyFont="1" applyFill="1" applyBorder="1" applyAlignment="1">
      <alignment horizontal="center" vertical="center"/>
    </xf>
    <xf numFmtId="0" fontId="47" fillId="34" borderId="54" xfId="0" applyFont="1" applyFill="1" applyBorder="1" applyAlignment="1">
      <alignment horizontal="center" vertical="center"/>
    </xf>
    <xf numFmtId="0" fontId="59" fillId="34" borderId="40" xfId="0" applyFont="1" applyFill="1" applyBorder="1" applyAlignment="1">
      <alignment horizontal="center" vertical="center"/>
    </xf>
    <xf numFmtId="0" fontId="47" fillId="34" borderId="54" xfId="0" applyFont="1" applyFill="1" applyBorder="1" applyAlignment="1">
      <alignment horizontal="left" vertical="center"/>
    </xf>
    <xf numFmtId="49" fontId="48" fillId="34" borderId="54" xfId="0" applyNumberFormat="1" applyFont="1" applyFill="1" applyBorder="1" applyAlignment="1">
      <alignment horizontal="center" vertical="center" shrinkToFit="1"/>
    </xf>
    <xf numFmtId="0" fontId="47" fillId="34" borderId="56" xfId="0" quotePrefix="1" applyFont="1" applyFill="1" applyBorder="1" applyAlignment="1">
      <alignment vertical="center"/>
    </xf>
    <xf numFmtId="49" fontId="47" fillId="34" borderId="36" xfId="0" applyNumberFormat="1" applyFont="1" applyFill="1" applyBorder="1" applyAlignment="1">
      <alignment horizontal="right" vertical="center"/>
    </xf>
    <xf numFmtId="0" fontId="42" fillId="34" borderId="40" xfId="0" applyFont="1" applyFill="1" applyBorder="1" applyAlignment="1">
      <alignment vertical="center"/>
    </xf>
    <xf numFmtId="0" fontId="47" fillId="34" borderId="40" xfId="0" applyFont="1" applyFill="1" applyBorder="1" applyAlignment="1">
      <alignment horizontal="center" vertical="center"/>
    </xf>
    <xf numFmtId="0" fontId="47" fillId="34" borderId="40" xfId="0" applyFont="1" applyFill="1" applyBorder="1" applyAlignment="1">
      <alignment horizontal="left" vertical="center"/>
    </xf>
    <xf numFmtId="49" fontId="48" fillId="34" borderId="45" xfId="0" applyNumberFormat="1" applyFont="1" applyFill="1" applyBorder="1" applyAlignment="1">
      <alignment horizontal="center" vertical="center"/>
    </xf>
    <xf numFmtId="0" fontId="42" fillId="34" borderId="40" xfId="0" applyFont="1" applyFill="1" applyBorder="1" applyAlignment="1">
      <alignment horizontal="center" vertical="center"/>
    </xf>
    <xf numFmtId="49" fontId="48" fillId="34" borderId="40" xfId="0" applyNumberFormat="1" applyFont="1" applyFill="1" applyBorder="1" applyAlignment="1">
      <alignment horizontal="center" vertical="center" shrinkToFit="1"/>
    </xf>
    <xf numFmtId="0" fontId="47" fillId="0" borderId="40" xfId="0" applyFont="1" applyBorder="1" applyAlignment="1">
      <alignment horizontal="center" vertical="center"/>
    </xf>
    <xf numFmtId="0" fontId="47" fillId="0" borderId="40" xfId="0" applyFont="1" applyBorder="1" applyAlignment="1">
      <alignment horizontal="left" vertical="center"/>
    </xf>
    <xf numFmtId="0" fontId="47" fillId="0" borderId="36" xfId="0" applyFont="1" applyBorder="1" applyAlignment="1">
      <alignment horizontal="center" vertical="center"/>
    </xf>
    <xf numFmtId="0" fontId="47" fillId="0" borderId="45" xfId="0" quotePrefix="1" applyFont="1" applyBorder="1" applyAlignment="1">
      <alignment vertical="center"/>
    </xf>
    <xf numFmtId="49" fontId="47" fillId="0" borderId="40" xfId="0" applyNumberFormat="1" applyFont="1" applyBorder="1" applyAlignment="1">
      <alignment horizontal="center" vertical="center"/>
    </xf>
    <xf numFmtId="0" fontId="47" fillId="34" borderId="36" xfId="0" applyFont="1" applyFill="1" applyBorder="1" applyAlignment="1">
      <alignment horizontal="center" vertical="center"/>
    </xf>
    <xf numFmtId="0" fontId="47" fillId="34" borderId="45" xfId="0" quotePrefix="1" applyFont="1" applyFill="1" applyBorder="1" applyAlignment="1">
      <alignment vertical="center"/>
    </xf>
    <xf numFmtId="49" fontId="47" fillId="34" borderId="40" xfId="0" applyNumberFormat="1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52" fillId="0" borderId="37" xfId="0" applyFont="1" applyBorder="1" applyAlignment="1">
      <alignment horizontal="center" vertical="center"/>
    </xf>
    <xf numFmtId="0" fontId="47" fillId="0" borderId="54" xfId="0" quotePrefix="1" applyFont="1" applyBorder="1" applyAlignment="1">
      <alignment vertical="center"/>
    </xf>
    <xf numFmtId="0" fontId="52" fillId="0" borderId="0" xfId="0" applyFont="1" applyAlignment="1">
      <alignment horizontal="left" vertical="center"/>
    </xf>
    <xf numFmtId="49" fontId="61" fillId="0" borderId="54" xfId="0" applyNumberFormat="1" applyFont="1" applyBorder="1" applyAlignment="1">
      <alignment horizontal="center" vertical="center" shrinkToFit="1"/>
    </xf>
    <xf numFmtId="49" fontId="54" fillId="0" borderId="52" xfId="0" applyNumberFormat="1" applyFont="1" applyBorder="1" applyAlignment="1">
      <alignment horizontal="center" vertical="center" shrinkToFit="1"/>
    </xf>
    <xf numFmtId="0" fontId="47" fillId="0" borderId="36" xfId="0" applyFont="1" applyBorder="1" applyAlignment="1">
      <alignment horizontal="left" vertical="center"/>
    </xf>
    <xf numFmtId="0" fontId="47" fillId="0" borderId="42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4" fillId="0" borderId="39" xfId="0" applyFont="1" applyBorder="1" applyAlignment="1">
      <alignment horizontal="left" vertical="center"/>
    </xf>
    <xf numFmtId="0" fontId="48" fillId="0" borderId="35" xfId="0" applyFont="1" applyBorder="1" applyAlignment="1">
      <alignment horizontal="center" vertical="center"/>
    </xf>
    <xf numFmtId="49" fontId="52" fillId="0" borderId="57" xfId="0" applyNumberFormat="1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/>
    </xf>
    <xf numFmtId="0" fontId="42" fillId="0" borderId="61" xfId="0" applyFont="1" applyBorder="1" applyAlignment="1">
      <alignment horizontal="left" vertical="center"/>
    </xf>
    <xf numFmtId="0" fontId="47" fillId="0" borderId="79" xfId="0" applyFont="1" applyBorder="1" applyAlignment="1">
      <alignment horizontal="left" vertical="center"/>
    </xf>
    <xf numFmtId="0" fontId="47" fillId="0" borderId="40" xfId="388" applyFont="1" applyBorder="1" applyAlignment="1">
      <alignment horizontal="center" vertical="center"/>
    </xf>
    <xf numFmtId="0" fontId="47" fillId="0" borderId="58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47" fillId="0" borderId="88" xfId="0" applyFont="1" applyBorder="1" applyAlignment="1">
      <alignment horizontal="center" vertical="center"/>
    </xf>
    <xf numFmtId="0" fontId="54" fillId="0" borderId="88" xfId="0" applyFont="1" applyBorder="1" applyAlignment="1">
      <alignment horizontal="center" vertical="center"/>
    </xf>
    <xf numFmtId="0" fontId="47" fillId="0" borderId="37" xfId="0" applyFont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52" fillId="27" borderId="37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vertical="center"/>
    </xf>
    <xf numFmtId="0" fontId="54" fillId="0" borderId="31" xfId="0" applyFont="1" applyFill="1" applyBorder="1" applyAlignment="1">
      <alignment horizontal="center" vertical="center"/>
    </xf>
    <xf numFmtId="0" fontId="47" fillId="0" borderId="42" xfId="0" applyFont="1" applyFill="1" applyBorder="1" applyAlignment="1">
      <alignment vertical="center"/>
    </xf>
    <xf numFmtId="0" fontId="52" fillId="0" borderId="37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vertical="center"/>
    </xf>
    <xf numFmtId="0" fontId="47" fillId="0" borderId="42" xfId="0" applyFont="1" applyFill="1" applyBorder="1" applyAlignment="1">
      <alignment horizontal="left" vertical="center"/>
    </xf>
    <xf numFmtId="0" fontId="47" fillId="0" borderId="53" xfId="0" applyFont="1" applyFill="1" applyBorder="1" applyAlignment="1">
      <alignment horizontal="left" vertical="center"/>
    </xf>
    <xf numFmtId="0" fontId="59" fillId="27" borderId="54" xfId="0" applyFont="1" applyFill="1" applyBorder="1" applyAlignment="1">
      <alignment horizontal="center" vertical="center"/>
    </xf>
    <xf numFmtId="0" fontId="43" fillId="27" borderId="45" xfId="0" applyFont="1" applyFill="1" applyBorder="1" applyAlignment="1">
      <alignment vertical="center"/>
    </xf>
    <xf numFmtId="49" fontId="61" fillId="27" borderId="40" xfId="0" applyNumberFormat="1" applyFont="1" applyFill="1" applyBorder="1" applyAlignment="1">
      <alignment horizontal="center" vertical="center"/>
    </xf>
    <xf numFmtId="49" fontId="47" fillId="27" borderId="33" xfId="0" applyNumberFormat="1" applyFont="1" applyFill="1" applyBorder="1" applyAlignment="1">
      <alignment horizontal="left" vertical="center"/>
    </xf>
    <xf numFmtId="0" fontId="47" fillId="27" borderId="42" xfId="0" applyFont="1" applyFill="1" applyBorder="1" applyAlignment="1">
      <alignment horizontal="center" vertical="center"/>
    </xf>
    <xf numFmtId="49" fontId="61" fillId="27" borderId="36" xfId="0" applyNumberFormat="1" applyFont="1" applyFill="1" applyBorder="1" applyAlignment="1">
      <alignment horizontal="center" vertical="center" shrinkToFit="1"/>
    </xf>
    <xf numFmtId="0" fontId="47" fillId="27" borderId="44" xfId="0" applyFont="1" applyFill="1" applyBorder="1" applyAlignment="1">
      <alignment horizontal="right" vertical="center"/>
    </xf>
    <xf numFmtId="0" fontId="44" fillId="27" borderId="33" xfId="0" applyFont="1" applyFill="1" applyBorder="1" applyAlignment="1">
      <alignment horizontal="center" vertical="center"/>
    </xf>
    <xf numFmtId="0" fontId="66" fillId="27" borderId="39" xfId="0" applyFont="1" applyFill="1" applyBorder="1" applyAlignment="1">
      <alignment horizontal="left" vertical="center"/>
    </xf>
    <xf numFmtId="0" fontId="43" fillId="27" borderId="0" xfId="0" applyFont="1" applyFill="1" applyAlignment="1">
      <alignment vertical="center"/>
    </xf>
    <xf numFmtId="0" fontId="65" fillId="27" borderId="57" xfId="0" applyFont="1" applyFill="1" applyBorder="1" applyAlignment="1">
      <alignment horizontal="center" vertical="center"/>
    </xf>
    <xf numFmtId="49" fontId="47" fillId="27" borderId="53" xfId="0" applyNumberFormat="1" applyFont="1" applyFill="1" applyBorder="1" applyAlignment="1">
      <alignment horizontal="left" vertical="center"/>
    </xf>
    <xf numFmtId="0" fontId="42" fillId="27" borderId="35" xfId="0" applyFont="1" applyFill="1" applyBorder="1" applyAlignment="1">
      <alignment vertical="center"/>
    </xf>
    <xf numFmtId="0" fontId="47" fillId="27" borderId="40" xfId="0" applyFont="1" applyFill="1" applyBorder="1" applyAlignment="1">
      <alignment horizontal="right" vertical="center"/>
    </xf>
    <xf numFmtId="0" fontId="47" fillId="27" borderId="52" xfId="0" applyFont="1" applyFill="1" applyBorder="1" applyAlignment="1">
      <alignment horizontal="center" vertical="center"/>
    </xf>
    <xf numFmtId="0" fontId="62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0" fontId="46" fillId="27" borderId="35" xfId="0" applyFont="1" applyFill="1" applyBorder="1" applyAlignment="1">
      <alignment horizontal="right" vertical="center"/>
    </xf>
    <xf numFmtId="0" fontId="53" fillId="27" borderId="0" xfId="0" applyFont="1" applyFill="1" applyAlignment="1">
      <alignment horizontal="center" vertical="center"/>
    </xf>
    <xf numFmtId="49" fontId="47" fillId="27" borderId="37" xfId="0" applyNumberFormat="1" applyFont="1" applyFill="1" applyBorder="1" applyAlignment="1">
      <alignment horizontal="left" vertical="center" wrapText="1"/>
    </xf>
    <xf numFmtId="0" fontId="47" fillId="27" borderId="0" xfId="0" applyFont="1" applyFill="1" applyAlignment="1">
      <alignment horizontal="right" vertical="center"/>
    </xf>
    <xf numFmtId="0" fontId="57" fillId="27" borderId="66" xfId="0" applyFont="1" applyFill="1" applyBorder="1" applyAlignment="1">
      <alignment horizontal="center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left" vertical="center" wrapText="1"/>
    </xf>
    <xf numFmtId="0" fontId="59" fillId="35" borderId="41" xfId="0" applyFont="1" applyFill="1" applyBorder="1" applyAlignment="1">
      <alignment horizontal="center" vertical="center"/>
    </xf>
    <xf numFmtId="49" fontId="48" fillId="35" borderId="41" xfId="0" applyNumberFormat="1" applyFont="1" applyFill="1" applyBorder="1" applyAlignment="1">
      <alignment horizontal="center" vertical="center" shrinkToFit="1"/>
    </xf>
    <xf numFmtId="0" fontId="47" fillId="35" borderId="41" xfId="0" applyFont="1" applyFill="1" applyBorder="1" applyAlignment="1">
      <alignment horizontal="left" vertical="center"/>
    </xf>
    <xf numFmtId="0" fontId="54" fillId="35" borderId="41" xfId="0" applyFont="1" applyFill="1" applyBorder="1" applyAlignment="1">
      <alignment horizontal="center" vertical="center"/>
    </xf>
    <xf numFmtId="0" fontId="47" fillId="35" borderId="56" xfId="0" quotePrefix="1" applyFont="1" applyFill="1" applyBorder="1" applyAlignment="1">
      <alignment vertical="center"/>
    </xf>
    <xf numFmtId="0" fontId="54" fillId="35" borderId="40" xfId="0" applyFont="1" applyFill="1" applyBorder="1" applyAlignment="1">
      <alignment horizontal="center" vertical="center"/>
    </xf>
    <xf numFmtId="0" fontId="42" fillId="35" borderId="41" xfId="0" applyFont="1" applyFill="1" applyBorder="1" applyAlignment="1">
      <alignment horizontal="center" vertical="center"/>
    </xf>
    <xf numFmtId="0" fontId="42" fillId="35" borderId="41" xfId="0" applyFont="1" applyFill="1" applyBorder="1" applyAlignment="1">
      <alignment vertical="center"/>
    </xf>
    <xf numFmtId="0" fontId="47" fillId="35" borderId="41" xfId="0" applyFont="1" applyFill="1" applyBorder="1" applyAlignment="1">
      <alignment horizontal="center" vertical="center"/>
    </xf>
    <xf numFmtId="0" fontId="47" fillId="35" borderId="33" xfId="0" quotePrefix="1" applyFont="1" applyFill="1" applyBorder="1" applyAlignment="1">
      <alignment horizontal="right" vertical="center"/>
    </xf>
    <xf numFmtId="0" fontId="52" fillId="35" borderId="39" xfId="0" applyFont="1" applyFill="1" applyBorder="1" applyAlignment="1">
      <alignment horizontal="center" vertical="center"/>
    </xf>
    <xf numFmtId="0" fontId="47" fillId="35" borderId="53" xfId="0" quotePrefix="1" applyFont="1" applyFill="1" applyBorder="1" applyAlignment="1">
      <alignment horizontal="left" vertical="center"/>
    </xf>
    <xf numFmtId="0" fontId="47" fillId="35" borderId="54" xfId="0" quotePrefix="1" applyFont="1" applyFill="1" applyBorder="1" applyAlignment="1">
      <alignment horizontal="left" vertical="center"/>
    </xf>
    <xf numFmtId="0" fontId="47" fillId="35" borderId="54" xfId="0" applyFont="1" applyFill="1" applyBorder="1" applyAlignment="1">
      <alignment horizontal="center" vertical="center"/>
    </xf>
    <xf numFmtId="0" fontId="43" fillId="35" borderId="0" xfId="0" applyFont="1" applyFill="1" applyAlignment="1">
      <alignment vertical="center"/>
    </xf>
    <xf numFmtId="0" fontId="57" fillId="27" borderId="61" xfId="0" applyFont="1" applyFill="1" applyBorder="1" applyAlignment="1">
      <alignment vertical="center"/>
    </xf>
    <xf numFmtId="0" fontId="54" fillId="27" borderId="33" xfId="0" applyFont="1" applyFill="1" applyBorder="1" applyAlignment="1">
      <alignment horizontal="center" vertical="center"/>
    </xf>
    <xf numFmtId="0" fontId="48" fillId="27" borderId="45" xfId="388" applyFont="1" applyFill="1" applyBorder="1" applyAlignment="1">
      <alignment horizontal="left" vertical="center" wrapText="1"/>
    </xf>
    <xf numFmtId="0" fontId="52" fillId="0" borderId="52" xfId="0" applyFont="1" applyBorder="1" applyAlignment="1">
      <alignment horizontal="center" vertical="center"/>
    </xf>
    <xf numFmtId="0" fontId="42" fillId="0" borderId="61" xfId="0" applyFont="1" applyBorder="1" applyAlignment="1">
      <alignment vertical="center"/>
    </xf>
    <xf numFmtId="0" fontId="42" fillId="0" borderId="61" xfId="0" applyFont="1" applyBorder="1" applyAlignment="1">
      <alignment horizontal="right" vertical="center"/>
    </xf>
    <xf numFmtId="0" fontId="42" fillId="0" borderId="60" xfId="0" applyFont="1" applyBorder="1" applyAlignment="1">
      <alignment vertical="center"/>
    </xf>
    <xf numFmtId="49" fontId="54" fillId="0" borderId="40" xfId="0" applyNumberFormat="1" applyFont="1" applyBorder="1" applyAlignment="1">
      <alignment horizontal="center" vertical="center" shrinkToFit="1"/>
    </xf>
    <xf numFmtId="0" fontId="47" fillId="27" borderId="39" xfId="0" applyFont="1" applyFill="1" applyBorder="1" applyAlignment="1">
      <alignment horizontal="left" vertical="center"/>
    </xf>
    <xf numFmtId="0" fontId="52" fillId="35" borderId="40" xfId="0" applyFont="1" applyFill="1" applyBorder="1" applyAlignment="1">
      <alignment horizontal="center" vertical="center"/>
    </xf>
    <xf numFmtId="0" fontId="54" fillId="35" borderId="57" xfId="0" applyFont="1" applyFill="1" applyBorder="1" applyAlignment="1">
      <alignment horizontal="right" vertical="center"/>
    </xf>
    <xf numFmtId="0" fontId="52" fillId="35" borderId="54" xfId="0" applyFont="1" applyFill="1" applyBorder="1" applyAlignment="1">
      <alignment horizontal="center" vertical="center"/>
    </xf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54" fillId="0" borderId="45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52" fillId="0" borderId="37" xfId="0" applyFont="1" applyBorder="1" applyAlignment="1">
      <alignment horizontal="center" vertical="center"/>
    </xf>
    <xf numFmtId="0" fontId="47" fillId="0" borderId="38" xfId="0" applyFont="1" applyBorder="1" applyAlignment="1">
      <alignment vertical="center"/>
    </xf>
    <xf numFmtId="0" fontId="47" fillId="0" borderId="60" xfId="0" applyFont="1" applyBorder="1" applyAlignment="1">
      <alignment horizontal="left" vertical="center"/>
    </xf>
    <xf numFmtId="49" fontId="47" fillId="0" borderId="80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3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87" xfId="0" applyNumberFormat="1" applyFont="1" applyBorder="1" applyAlignment="1">
      <alignment horizontal="right" vertical="center"/>
    </xf>
    <xf numFmtId="0" fontId="54" fillId="0" borderId="41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46" fillId="0" borderId="29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40" xfId="0" applyFont="1" applyBorder="1" applyAlignment="1">
      <alignment horizontal="center" vertical="center"/>
    </xf>
    <xf numFmtId="0" fontId="47" fillId="0" borderId="55" xfId="0" applyFont="1" applyBorder="1" applyAlignment="1">
      <alignment horizontal="left" vertical="center"/>
    </xf>
    <xf numFmtId="0" fontId="47" fillId="0" borderId="45" xfId="0" applyFont="1" applyBorder="1" applyAlignment="1">
      <alignment vertical="center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40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2" fillId="0" borderId="40" xfId="0" applyFont="1" applyBorder="1" applyAlignment="1">
      <alignment horizontal="center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56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49" fontId="48" fillId="0" borderId="41" xfId="0" applyNumberFormat="1" applyFont="1" applyBorder="1" applyAlignment="1">
      <alignment horizontal="center" vertical="center" shrinkToFit="1"/>
    </xf>
    <xf numFmtId="49" fontId="47" fillId="0" borderId="77" xfId="0" applyNumberFormat="1" applyFont="1" applyBorder="1" applyAlignment="1">
      <alignment horizontal="right" vertical="center" wrapText="1"/>
    </xf>
    <xf numFmtId="0" fontId="65" fillId="0" borderId="40" xfId="0" applyFont="1" applyBorder="1" applyAlignment="1">
      <alignment vertical="center"/>
    </xf>
    <xf numFmtId="0" fontId="47" fillId="0" borderId="41" xfId="0" applyFont="1" applyBorder="1" applyAlignment="1">
      <alignment horizontal="left" vertical="center"/>
    </xf>
    <xf numFmtId="0" fontId="47" fillId="0" borderId="61" xfId="0" applyFont="1" applyBorder="1" applyAlignment="1">
      <alignment horizontal="right" vertical="center"/>
    </xf>
    <xf numFmtId="0" fontId="47" fillId="0" borderId="42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9" fillId="0" borderId="0" xfId="0" applyFont="1" applyAlignment="1">
      <alignment horizontal="center" vertical="center"/>
    </xf>
    <xf numFmtId="0" fontId="54" fillId="0" borderId="39" xfId="0" applyFont="1" applyBorder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7" fillId="0" borderId="45" xfId="0" applyFont="1" applyBorder="1" applyAlignment="1">
      <alignment horizontal="left" vertical="center"/>
    </xf>
    <xf numFmtId="0" fontId="46" fillId="0" borderId="60" xfId="0" applyFont="1" applyBorder="1" applyAlignment="1">
      <alignment horizontal="left" vertical="center"/>
    </xf>
    <xf numFmtId="0" fontId="47" fillId="0" borderId="77" xfId="0" applyFont="1" applyBorder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53" fillId="0" borderId="36" xfId="0" applyFont="1" applyBorder="1" applyAlignment="1">
      <alignment horizontal="center" vertical="center"/>
    </xf>
    <xf numFmtId="0" fontId="59" fillId="0" borderId="36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2" fillId="0" borderId="41" xfId="0" applyFont="1" applyBorder="1" applyAlignment="1">
      <alignment vertical="center"/>
    </xf>
    <xf numFmtId="0" fontId="47" fillId="0" borderId="58" xfId="0" quotePrefix="1" applyFont="1" applyBorder="1" applyAlignment="1">
      <alignment horizontal="left" vertical="center"/>
    </xf>
    <xf numFmtId="0" fontId="52" fillId="0" borderId="88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64" fillId="0" borderId="39" xfId="0" applyFont="1" applyBorder="1" applyAlignment="1">
      <alignment vertical="center"/>
    </xf>
    <xf numFmtId="0" fontId="47" fillId="0" borderId="33" xfId="0" quotePrefix="1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0" fontId="54" fillId="0" borderId="36" xfId="0" applyFont="1" applyBorder="1" applyAlignment="1">
      <alignment horizontal="center" vertical="center"/>
    </xf>
    <xf numFmtId="0" fontId="47" fillId="0" borderId="77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53" fillId="0" borderId="88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4" fillId="0" borderId="50" xfId="388" applyFont="1" applyBorder="1" applyAlignment="1">
      <alignment horizontal="center" vertical="center" wrapText="1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52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79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59" fillId="0" borderId="36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7" fillId="0" borderId="45" xfId="0" quotePrefix="1" applyFont="1" applyBorder="1" applyAlignment="1">
      <alignment vertical="center"/>
    </xf>
    <xf numFmtId="0" fontId="59" fillId="0" borderId="54" xfId="0" applyFont="1" applyBorder="1" applyAlignment="1">
      <alignment horizontal="center" vertical="center"/>
    </xf>
    <xf numFmtId="0" fontId="46" fillId="0" borderId="61" xfId="0" applyFont="1" applyBorder="1" applyAlignment="1">
      <alignment horizontal="left" vertical="center"/>
    </xf>
    <xf numFmtId="0" fontId="62" fillId="0" borderId="83" xfId="0" applyFont="1" applyBorder="1" applyAlignment="1">
      <alignment vertical="center"/>
    </xf>
    <xf numFmtId="0" fontId="47" fillId="0" borderId="83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9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2" fillId="0" borderId="61" xfId="0" applyFont="1" applyBorder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7" fillId="0" borderId="79" xfId="0" applyFont="1" applyBorder="1" applyAlignment="1">
      <alignment horizontal="left" vertical="center"/>
    </xf>
    <xf numFmtId="0" fontId="46" fillId="0" borderId="61" xfId="0" applyFont="1" applyBorder="1" applyAlignment="1">
      <alignment horizontal="right" vertical="center"/>
    </xf>
    <xf numFmtId="0" fontId="47" fillId="0" borderId="33" xfId="0" applyFont="1" applyBorder="1" applyAlignment="1">
      <alignment horizontal="center" vertical="center"/>
    </xf>
    <xf numFmtId="0" fontId="46" fillId="0" borderId="21" xfId="0" applyFont="1" applyBorder="1" applyAlignment="1">
      <alignment vertical="center"/>
    </xf>
    <xf numFmtId="0" fontId="46" fillId="0" borderId="68" xfId="0" applyFont="1" applyBorder="1" applyAlignment="1">
      <alignment horizontal="left"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0" fontId="47" fillId="0" borderId="52" xfId="0" quotePrefix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40" xfId="388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42" xfId="0" quotePrefix="1" applyFont="1" applyBorder="1" applyAlignment="1">
      <alignment vertical="center"/>
    </xf>
    <xf numFmtId="49" fontId="47" fillId="0" borderId="79" xfId="0" applyNumberFormat="1" applyFont="1" applyBorder="1" applyAlignment="1">
      <alignment horizontal="left" vertical="center"/>
    </xf>
    <xf numFmtId="49" fontId="52" fillId="0" borderId="39" xfId="0" applyNumberFormat="1" applyFont="1" applyBorder="1" applyAlignment="1">
      <alignment horizontal="center" vertical="center" wrapText="1"/>
    </xf>
    <xf numFmtId="0" fontId="47" fillId="0" borderId="37" xfId="0" applyFont="1" applyBorder="1" applyAlignment="1">
      <alignment horizontal="right" vertical="center"/>
    </xf>
    <xf numFmtId="49" fontId="47" fillId="0" borderId="40" xfId="0" applyNumberFormat="1" applyFont="1" applyBorder="1" applyAlignment="1">
      <alignment horizontal="center" vertical="center"/>
    </xf>
    <xf numFmtId="49" fontId="52" fillId="0" borderId="43" xfId="0" applyNumberFormat="1" applyFont="1" applyBorder="1" applyAlignment="1">
      <alignment horizontal="center" vertical="center" wrapText="1"/>
    </xf>
    <xf numFmtId="0" fontId="47" fillId="0" borderId="58" xfId="0" applyFont="1" applyBorder="1" applyAlignment="1">
      <alignment vertical="center"/>
    </xf>
    <xf numFmtId="0" fontId="47" fillId="0" borderId="53" xfId="0" quotePrefix="1" applyFont="1" applyBorder="1" applyAlignment="1">
      <alignment vertical="center"/>
    </xf>
    <xf numFmtId="0" fontId="54" fillId="0" borderId="52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42" xfId="0" quotePrefix="1" applyFont="1" applyBorder="1" applyAlignment="1">
      <alignment horizontal="left" vertical="center"/>
    </xf>
    <xf numFmtId="0" fontId="47" fillId="0" borderId="55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6" fillId="27" borderId="0" xfId="0" applyFont="1" applyFill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54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36" borderId="39" xfId="0" applyFont="1" applyFill="1" applyBorder="1" applyAlignment="1">
      <alignment horizontal="center" vertical="center"/>
    </xf>
    <xf numFmtId="49" fontId="47" fillId="36" borderId="36" xfId="0" applyNumberFormat="1" applyFont="1" applyFill="1" applyBorder="1" applyAlignment="1">
      <alignment horizontal="right" vertical="center"/>
    </xf>
    <xf numFmtId="49" fontId="47" fillId="36" borderId="40" xfId="0" applyNumberFormat="1" applyFont="1" applyFill="1" applyBorder="1" applyAlignment="1">
      <alignment horizontal="center" vertical="center"/>
    </xf>
    <xf numFmtId="0" fontId="47" fillId="36" borderId="40" xfId="0" applyFont="1" applyFill="1" applyBorder="1" applyAlignment="1">
      <alignment horizontal="center" vertical="center"/>
    </xf>
    <xf numFmtId="0" fontId="47" fillId="36" borderId="40" xfId="0" applyFont="1" applyFill="1" applyBorder="1" applyAlignment="1">
      <alignment horizontal="left" vertical="center"/>
    </xf>
    <xf numFmtId="0" fontId="54" fillId="36" borderId="40" xfId="0" applyFont="1" applyFill="1" applyBorder="1" applyAlignment="1">
      <alignment horizontal="center" vertical="center"/>
    </xf>
    <xf numFmtId="0" fontId="47" fillId="36" borderId="45" xfId="0" quotePrefix="1" applyFont="1" applyFill="1" applyBorder="1" applyAlignment="1">
      <alignment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57" fillId="27" borderId="0" xfId="0" applyFont="1" applyFill="1" applyAlignment="1">
      <alignment horizontal="center" vertical="center" wrapText="1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2" fillId="0" borderId="42" xfId="0" quotePrefix="1" applyFont="1" applyBorder="1" applyAlignment="1">
      <alignment horizontal="left" vertical="center"/>
    </xf>
    <xf numFmtId="0" fontId="52" fillId="0" borderId="56" xfId="0" quotePrefix="1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5" fillId="27" borderId="60" xfId="0" applyFont="1" applyFill="1" applyBorder="1" applyAlignment="1">
      <alignment horizontal="center" vertical="center"/>
    </xf>
    <xf numFmtId="0" fontId="55" fillId="27" borderId="61" xfId="0" applyFont="1" applyFill="1" applyBorder="1" applyAlignment="1">
      <alignment horizontal="center" vertical="center"/>
    </xf>
    <xf numFmtId="0" fontId="55" fillId="27" borderId="18" xfId="0" applyFont="1" applyFill="1" applyBorder="1" applyAlignment="1">
      <alignment horizontal="center" vertical="center"/>
    </xf>
    <xf numFmtId="0" fontId="57" fillId="0" borderId="65" xfId="0" applyFont="1" applyBorder="1" applyAlignment="1">
      <alignment horizontal="center" vertical="center"/>
    </xf>
    <xf numFmtId="0" fontId="57" fillId="0" borderId="90" xfId="0" applyFont="1" applyBorder="1" applyAlignment="1">
      <alignment horizontal="center" vertical="center"/>
    </xf>
    <xf numFmtId="0" fontId="57" fillId="27" borderId="60" xfId="0" applyFont="1" applyFill="1" applyBorder="1" applyAlignment="1">
      <alignment horizontal="center" vertical="center"/>
    </xf>
    <xf numFmtId="0" fontId="57" fillId="27" borderId="61" xfId="0" applyFont="1" applyFill="1" applyBorder="1" applyAlignment="1">
      <alignment horizontal="center" vertical="center"/>
    </xf>
    <xf numFmtId="0" fontId="57" fillId="27" borderId="18" xfId="0" applyFont="1" applyFill="1" applyBorder="1" applyAlignment="1">
      <alignment horizontal="center" vertical="center"/>
    </xf>
    <xf numFmtId="0" fontId="57" fillId="27" borderId="65" xfId="0" applyFont="1" applyFill="1" applyBorder="1" applyAlignment="1">
      <alignment horizontal="center" vertical="center"/>
    </xf>
    <xf numFmtId="0" fontId="57" fillId="27" borderId="90" xfId="0" applyFont="1" applyFill="1" applyBorder="1" applyAlignment="1">
      <alignment horizontal="center" vertical="center"/>
    </xf>
    <xf numFmtId="0" fontId="47" fillId="37" borderId="85" xfId="0" applyFont="1" applyFill="1" applyBorder="1" applyAlignment="1">
      <alignment horizontal="left" vertical="center"/>
    </xf>
    <xf numFmtId="0" fontId="54" fillId="37" borderId="39" xfId="0" applyFont="1" applyFill="1" applyBorder="1" applyAlignment="1">
      <alignment horizontal="center" vertical="center"/>
    </xf>
    <xf numFmtId="0" fontId="47" fillId="37" borderId="39" xfId="0" applyFont="1" applyFill="1" applyBorder="1" applyAlignment="1">
      <alignment horizontal="center" vertical="center" wrapText="1"/>
    </xf>
    <xf numFmtId="0" fontId="47" fillId="37" borderId="43" xfId="0" applyFont="1" applyFill="1" applyBorder="1" applyAlignment="1">
      <alignment horizontal="center" vertical="center" wrapText="1"/>
    </xf>
    <xf numFmtId="0" fontId="47" fillId="37" borderId="0" xfId="0" applyFont="1" applyFill="1" applyAlignment="1">
      <alignment vertical="center"/>
    </xf>
    <xf numFmtId="0" fontId="47" fillId="37" borderId="0" xfId="0" applyFont="1" applyFill="1" applyAlignment="1">
      <alignment horizontal="center" vertical="center"/>
    </xf>
    <xf numFmtId="0" fontId="48" fillId="37" borderId="45" xfId="388" applyFont="1" applyFill="1" applyBorder="1" applyAlignment="1">
      <alignment horizontal="left" vertical="center" wrapText="1"/>
    </xf>
    <xf numFmtId="49" fontId="54" fillId="37" borderId="40" xfId="0" applyNumberFormat="1" applyFont="1" applyFill="1" applyBorder="1" applyAlignment="1">
      <alignment horizontal="center" vertical="center" shrinkToFit="1"/>
    </xf>
    <xf numFmtId="49" fontId="47" fillId="37" borderId="40" xfId="0" applyNumberFormat="1" applyFont="1" applyFill="1" applyBorder="1" applyAlignment="1">
      <alignment horizontal="center" vertical="center" shrinkToFit="1"/>
    </xf>
    <xf numFmtId="0" fontId="62" fillId="37" borderId="40" xfId="0" applyFont="1" applyFill="1" applyBorder="1" applyAlignment="1">
      <alignment vertical="center"/>
    </xf>
    <xf numFmtId="0" fontId="62" fillId="37" borderId="36" xfId="0" applyFont="1" applyFill="1" applyBorder="1" applyAlignment="1">
      <alignment vertical="center"/>
    </xf>
    <xf numFmtId="0" fontId="52" fillId="0" borderId="51" xfId="0" applyFont="1" applyBorder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47" fillId="0" borderId="91" xfId="0" applyFont="1" applyBorder="1" applyAlignment="1">
      <alignment horizontal="center" vertical="center"/>
    </xf>
    <xf numFmtId="0" fontId="47" fillId="0" borderId="67" xfId="0" applyFont="1" applyBorder="1" applyAlignment="1">
      <alignment horizontal="left" vertical="center"/>
    </xf>
    <xf numFmtId="0" fontId="47" fillId="0" borderId="44" xfId="0" applyFont="1" applyBorder="1" applyAlignment="1">
      <alignment horizontal="left" vertical="center"/>
    </xf>
    <xf numFmtId="0" fontId="54" fillId="0" borderId="37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49" fontId="54" fillId="0" borderId="40" xfId="0" applyNumberFormat="1" applyFont="1" applyBorder="1" applyAlignment="1">
      <alignment horizontal="center" vertical="center"/>
    </xf>
    <xf numFmtId="0" fontId="65" fillId="0" borderId="41" xfId="0" applyFont="1" applyBorder="1" applyAlignment="1">
      <alignment vertical="center"/>
    </xf>
    <xf numFmtId="0" fontId="59" fillId="0" borderId="41" xfId="0" applyFont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0" fontId="59" fillId="0" borderId="88" xfId="0" applyFont="1" applyBorder="1" applyAlignment="1">
      <alignment horizontal="center" vertical="center"/>
    </xf>
    <xf numFmtId="49" fontId="47" fillId="0" borderId="57" xfId="0" applyNumberFormat="1" applyFont="1" applyBorder="1" applyAlignment="1">
      <alignment horizontal="center" vertical="center"/>
    </xf>
    <xf numFmtId="0" fontId="59" fillId="0" borderId="40" xfId="0" applyFont="1" applyBorder="1" applyAlignment="1">
      <alignment horizontal="center" vertical="center"/>
    </xf>
    <xf numFmtId="49" fontId="54" fillId="0" borderId="36" xfId="0" applyNumberFormat="1" applyFont="1" applyBorder="1" applyAlignment="1">
      <alignment horizontal="center" vertical="center" shrinkToFit="1"/>
    </xf>
    <xf numFmtId="0" fontId="118" fillId="0" borderId="33" xfId="0" applyFont="1" applyBorder="1" applyAlignment="1">
      <alignment horizontal="center" vertical="center"/>
    </xf>
    <xf numFmtId="49" fontId="52" fillId="0" borderId="40" xfId="0" applyNumberFormat="1" applyFont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54" fillId="0" borderId="31" xfId="0" applyFont="1" applyBorder="1" applyAlignment="1">
      <alignment vertical="center"/>
    </xf>
    <xf numFmtId="49" fontId="47" fillId="0" borderId="36" xfId="0" applyNumberFormat="1" applyFont="1" applyBorder="1" applyAlignment="1">
      <alignment horizontal="center" vertical="center"/>
    </xf>
    <xf numFmtId="0" fontId="52" fillId="0" borderId="38" xfId="0" applyFont="1" applyBorder="1" applyAlignment="1">
      <alignment horizontal="center" vertical="center"/>
    </xf>
    <xf numFmtId="0" fontId="47" fillId="0" borderId="36" xfId="0" quotePrefix="1" applyFont="1" applyBorder="1" applyAlignment="1">
      <alignment horizontal="center" vertical="center"/>
    </xf>
    <xf numFmtId="0" fontId="52" fillId="0" borderId="93" xfId="0" applyFont="1" applyBorder="1" applyAlignment="1">
      <alignment horizontal="center" vertical="center"/>
    </xf>
    <xf numFmtId="0" fontId="59" fillId="27" borderId="52" xfId="0" applyFont="1" applyFill="1" applyBorder="1" applyAlignment="1">
      <alignment horizontal="center" vertical="center"/>
    </xf>
    <xf numFmtId="0" fontId="47" fillId="27" borderId="38" xfId="0" applyFont="1" applyFill="1" applyBorder="1" applyAlignment="1">
      <alignment vertical="center"/>
    </xf>
    <xf numFmtId="0" fontId="47" fillId="27" borderId="45" xfId="0" applyFont="1" applyFill="1" applyBorder="1" applyAlignment="1">
      <alignment horizontal="center" vertical="center"/>
    </xf>
    <xf numFmtId="49" fontId="54" fillId="27" borderId="36" xfId="0" applyNumberFormat="1" applyFont="1" applyFill="1" applyBorder="1" applyAlignment="1">
      <alignment horizontal="center" vertical="center" shrinkToFit="1"/>
    </xf>
    <xf numFmtId="0" fontId="54" fillId="27" borderId="36" xfId="0" applyFont="1" applyFill="1" applyBorder="1" applyAlignment="1">
      <alignment horizontal="center" vertical="center"/>
    </xf>
    <xf numFmtId="0" fontId="42" fillId="27" borderId="45" xfId="0" applyFont="1" applyFill="1" applyBorder="1" applyAlignment="1">
      <alignment vertical="center"/>
    </xf>
    <xf numFmtId="0" fontId="118" fillId="27" borderId="33" xfId="0" applyFont="1" applyFill="1" applyBorder="1" applyAlignment="1">
      <alignment horizontal="center" vertical="center"/>
    </xf>
    <xf numFmtId="0" fontId="43" fillId="27" borderId="40" xfId="0" applyFont="1" applyFill="1" applyBorder="1" applyAlignment="1">
      <alignment vertical="center"/>
    </xf>
    <xf numFmtId="0" fontId="62" fillId="27" borderId="37" xfId="0" applyFont="1" applyFill="1" applyBorder="1" applyAlignment="1">
      <alignment horizontal="center" vertical="center"/>
    </xf>
    <xf numFmtId="0" fontId="42" fillId="27" borderId="37" xfId="0" applyFont="1" applyFill="1" applyBorder="1" applyAlignment="1">
      <alignment vertical="center"/>
    </xf>
    <xf numFmtId="0" fontId="48" fillId="27" borderId="31" xfId="0" applyFont="1" applyFill="1" applyBorder="1" applyAlignment="1">
      <alignment horizontal="left" vertical="center"/>
    </xf>
    <xf numFmtId="0" fontId="54" fillId="27" borderId="0" xfId="0" applyFont="1" applyFill="1" applyAlignment="1">
      <alignment horizontal="center" vertical="center"/>
    </xf>
    <xf numFmtId="0" fontId="52" fillId="27" borderId="0" xfId="0" applyFont="1" applyFill="1" applyAlignment="1">
      <alignment horizontal="left" vertical="center"/>
    </xf>
    <xf numFmtId="49" fontId="47" fillId="27" borderId="45" xfId="0" applyNumberFormat="1" applyFont="1" applyFill="1" applyBorder="1" applyAlignment="1">
      <alignment horizontal="left" vertical="center" wrapText="1"/>
    </xf>
    <xf numFmtId="0" fontId="47" fillId="27" borderId="92" xfId="0" applyFont="1" applyFill="1" applyBorder="1" applyAlignment="1">
      <alignment horizontal="center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90" xfId="0" applyFont="1" applyFill="1" applyBorder="1" applyAlignment="1">
      <alignment horizontal="center" vertical="center"/>
    </xf>
    <xf numFmtId="0" fontId="43" fillId="27" borderId="60" xfId="0" applyFont="1" applyFill="1" applyBorder="1" applyAlignment="1">
      <alignment vertical="center"/>
    </xf>
    <xf numFmtId="0" fontId="47" fillId="27" borderId="61" xfId="0" applyFont="1" applyFill="1" applyBorder="1" applyAlignment="1">
      <alignment horizontal="center" vertical="center"/>
    </xf>
    <xf numFmtId="0" fontId="42" fillId="27" borderId="61" xfId="0" applyFont="1" applyFill="1" applyBorder="1" applyAlignment="1">
      <alignment vertical="center"/>
    </xf>
    <xf numFmtId="0" fontId="47" fillId="27" borderId="18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vertical="center"/>
    </xf>
  </cellXfs>
  <cellStyles count="557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D8702CAD-FE5B-484E-8F62-81A70D78D0E1}"/>
    <cellStyle name="60% - Accent1 2 7 3" xfId="445" xr:uid="{D89D3C8A-EDDD-482A-86E2-50C04F49DE30}"/>
    <cellStyle name="60% - Accent1 2 7 4" xfId="501" xr:uid="{D3390797-5CE4-4E7D-8E4A-99FC9EC5EC22}"/>
    <cellStyle name="60% - Accent1 3" xfId="128" xr:uid="{00000000-0005-0000-0000-00007F000000}"/>
    <cellStyle name="60% - Accent1 3 2" xfId="390" xr:uid="{60425A28-D50D-48C4-8A2F-C81422AB7BBE}"/>
    <cellStyle name="60% - Accent1 3 3" xfId="446" xr:uid="{50405CE5-FF66-4663-A283-036630E11E76}"/>
    <cellStyle name="60% - Accent1 3 4" xfId="502" xr:uid="{5308179B-F9E4-4501-BF4C-B9E3B8344C9E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6C16FB77-1660-4B59-9BB6-6B8966F7E8B2}"/>
    <cellStyle name="60% - Accent2 2 7 3" xfId="447" xr:uid="{BFCF58E9-8EEA-48EA-B8F4-47AD8F8FD207}"/>
    <cellStyle name="60% - Accent2 2 7 4" xfId="503" xr:uid="{2C2B77CB-E5CC-4DB9-BD53-E896F6C27510}"/>
    <cellStyle name="60% - Accent2 3" xfId="136" xr:uid="{00000000-0005-0000-0000-000087000000}"/>
    <cellStyle name="60% - Accent2 3 2" xfId="392" xr:uid="{520DEB11-F623-46DE-9147-335FDD9DF15F}"/>
    <cellStyle name="60% - Accent2 3 3" xfId="448" xr:uid="{BB3C7482-E3F1-45CF-AA11-4AC04E1ACB8A}"/>
    <cellStyle name="60% - Accent2 3 4" xfId="504" xr:uid="{B8543ED6-9665-4A21-8ACD-A0EFF383D534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DFCD9F65-F914-49F1-BC28-A842F2000816}"/>
    <cellStyle name="60% - Accent3 2 7 3" xfId="449" xr:uid="{4BC7AC3E-63EF-421C-8DA2-DA9BB4C71054}"/>
    <cellStyle name="60% - Accent3 2 7 4" xfId="505" xr:uid="{2278F232-044E-434B-93EC-B6ED3871F18F}"/>
    <cellStyle name="60% - Accent3 3" xfId="144" xr:uid="{00000000-0005-0000-0000-00008F000000}"/>
    <cellStyle name="60% - Accent3 3 2" xfId="394" xr:uid="{9D30C70A-4E6D-4C5D-9A3D-0972E57B6882}"/>
    <cellStyle name="60% - Accent3 3 3" xfId="450" xr:uid="{3EBFB0E1-4E31-49CD-81AA-87191298E813}"/>
    <cellStyle name="60% - Accent3 3 4" xfId="506" xr:uid="{4B78A513-F475-485D-96CF-7BDFA75C5519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B1158069-ACF0-4B7C-8D49-6F11D4FA5C6B}"/>
    <cellStyle name="60% - Accent4 2 7 3" xfId="451" xr:uid="{5DF28BFE-1263-4418-B3EF-9B8BA36CC518}"/>
    <cellStyle name="60% - Accent4 2 7 4" xfId="507" xr:uid="{BAF20AB2-2C9E-4437-B2FD-3198CF2441C5}"/>
    <cellStyle name="60% - Accent4 3" xfId="152" xr:uid="{00000000-0005-0000-0000-000097000000}"/>
    <cellStyle name="60% - Accent4 3 2" xfId="396" xr:uid="{F4A01354-AAFF-47D6-9D16-0751A1441F6C}"/>
    <cellStyle name="60% - Accent4 3 3" xfId="452" xr:uid="{C0A21A0B-B3F1-4C34-86EF-BE6C9D2CEB28}"/>
    <cellStyle name="60% - Accent4 3 4" xfId="508" xr:uid="{2C35E2C2-088D-4966-BF55-536234CF021D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F87D10A5-9459-4B91-95F0-412218826EE9}"/>
    <cellStyle name="60% - Accent5 2 7 3" xfId="453" xr:uid="{93E6A013-424C-4196-A0EE-3023D6D56F40}"/>
    <cellStyle name="60% - Accent5 2 7 4" xfId="509" xr:uid="{5AEF7CE5-9C54-4549-BE18-2E6D16D7C043}"/>
    <cellStyle name="60% - Accent5 3" xfId="160" xr:uid="{00000000-0005-0000-0000-00009F000000}"/>
    <cellStyle name="60% - Accent5 3 2" xfId="398" xr:uid="{ECB053DD-4C78-463D-B25C-53C8DAD00F1A}"/>
    <cellStyle name="60% - Accent5 3 3" xfId="454" xr:uid="{9E58E814-EE9C-489D-BAEC-08EE57070D68}"/>
    <cellStyle name="60% - Accent5 3 4" xfId="510" xr:uid="{2EA96FCE-AA56-4334-9A8F-BEEE2A9B08DF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2AFF9E0F-DF1B-4859-BE19-CC5477303C20}"/>
    <cellStyle name="60% - Accent6 2 7 3" xfId="455" xr:uid="{074B9AAE-F284-4C86-B492-8C8FAF9F8114}"/>
    <cellStyle name="60% - Accent6 2 7 4" xfId="511" xr:uid="{291A9169-98F1-4F30-91CF-9AD7D28A0A63}"/>
    <cellStyle name="60% - Accent6 3" xfId="168" xr:uid="{00000000-0005-0000-0000-0000A7000000}"/>
    <cellStyle name="60% - Accent6 3 2" xfId="400" xr:uid="{31FC71CF-1587-46D6-B513-B4F1FBA7C9F6}"/>
    <cellStyle name="60% - Accent6 3 3" xfId="456" xr:uid="{48BF6EB3-9AED-4165-BF64-18333B9AAE36}"/>
    <cellStyle name="60% - Accent6 3 4" xfId="512" xr:uid="{086546B9-84AA-452E-B054-4CCC0C025859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D7D7DDE8-D9A9-410C-948E-876312BE4A5A}"/>
    <cellStyle name="Accent1 2 7 3" xfId="457" xr:uid="{DF09D8D5-CDF8-4AB3-AC47-CB17D98FF966}"/>
    <cellStyle name="Accent1 2 7 4" xfId="513" xr:uid="{5DDD405A-D647-44FF-AA90-A33327B4323F}"/>
    <cellStyle name="Accent1 3" xfId="176" xr:uid="{00000000-0005-0000-0000-0000AF000000}"/>
    <cellStyle name="Accent1 3 2" xfId="402" xr:uid="{81361C5B-806A-4E76-A59A-DFA6F304FFE4}"/>
    <cellStyle name="Accent1 3 3" xfId="458" xr:uid="{0AB4EE40-6C94-4B14-9907-C2FD65E5F65E}"/>
    <cellStyle name="Accent1 3 4" xfId="514" xr:uid="{A2DE7E2D-9BF5-4763-8828-F569EC58CFED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72CBCCCC-D2AC-450B-940A-6FE20F87C984}"/>
    <cellStyle name="Accent2 2 7 3" xfId="459" xr:uid="{528751BD-CE74-4E8B-B6E4-11468891F84F}"/>
    <cellStyle name="Accent2 2 7 4" xfId="515" xr:uid="{6E6E850A-84AB-461C-9C2D-AC579A70DC26}"/>
    <cellStyle name="Accent2 3" xfId="184" xr:uid="{00000000-0005-0000-0000-0000B7000000}"/>
    <cellStyle name="Accent2 3 2" xfId="404" xr:uid="{BBE7B2CE-5E50-436E-AD81-7D485A3696EC}"/>
    <cellStyle name="Accent2 3 3" xfId="460" xr:uid="{D79BC5B0-97CA-4BBF-8E2F-DCCCBEBD9CC7}"/>
    <cellStyle name="Accent2 3 4" xfId="516" xr:uid="{D5162F78-390E-4D65-9EAD-422BE604727C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51E5B729-B0F6-481E-A4B7-7397C18F5EB9}"/>
    <cellStyle name="Accent3 2 7 3" xfId="461" xr:uid="{76B35FD9-6683-454F-8D21-81CF9B03D93E}"/>
    <cellStyle name="Accent3 2 7 4" xfId="517" xr:uid="{A5B6F7C0-E07D-4F99-AAB8-E2DE4F700F45}"/>
    <cellStyle name="Accent3 3" xfId="192" xr:uid="{00000000-0005-0000-0000-0000BF000000}"/>
    <cellStyle name="Accent3 3 2" xfId="406" xr:uid="{B476ABC0-D332-47F5-B360-AF895C4D80E3}"/>
    <cellStyle name="Accent3 3 3" xfId="462" xr:uid="{0291A288-57D1-4E85-A42D-7616339A0843}"/>
    <cellStyle name="Accent3 3 4" xfId="518" xr:uid="{9B26A8B5-F2D7-4F63-86DB-B64A25CAF1F5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E4FF82D4-10CF-4949-B12D-E5EC122EE25F}"/>
    <cellStyle name="Accent4 2 7 3" xfId="463" xr:uid="{206C0CFA-CCC4-41A1-8513-CCA2C327039D}"/>
    <cellStyle name="Accent4 2 7 4" xfId="519" xr:uid="{70F2612B-27DA-4181-8175-9511E7FB9919}"/>
    <cellStyle name="Accent4 3" xfId="200" xr:uid="{00000000-0005-0000-0000-0000C7000000}"/>
    <cellStyle name="Accent4 3 2" xfId="408" xr:uid="{FFDD38E0-2276-4A3C-8F8B-E6BC688F365B}"/>
    <cellStyle name="Accent4 3 3" xfId="464" xr:uid="{A5074435-9A34-41E1-B0DB-F22C803A6DBC}"/>
    <cellStyle name="Accent4 3 4" xfId="520" xr:uid="{A45B282B-2E8F-4523-91A6-2F2EDA254B76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2C3EE13D-F935-40B6-9CA7-A648624021E9}"/>
    <cellStyle name="Accent5 2 7 3" xfId="465" xr:uid="{53A3FF30-7A79-4800-901E-FE9A146CC4EC}"/>
    <cellStyle name="Accent5 2 7 4" xfId="521" xr:uid="{F91A4287-45B2-4DF9-A7F8-C1C250183EE6}"/>
    <cellStyle name="Accent5 3" xfId="208" xr:uid="{00000000-0005-0000-0000-0000CF000000}"/>
    <cellStyle name="Accent5 3 2" xfId="410" xr:uid="{D358B06B-FECC-4AD7-A3ED-17F73B94F867}"/>
    <cellStyle name="Accent5 3 3" xfId="466" xr:uid="{4859FE26-BDF8-41CB-8FBE-30ADEE941F69}"/>
    <cellStyle name="Accent5 3 4" xfId="522" xr:uid="{25A0C0B9-ADC4-4949-96FF-3A0012D0C214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3B0E6B00-2C19-453E-AF50-9BBE24A32B70}"/>
    <cellStyle name="Accent6 2 7 3" xfId="467" xr:uid="{610638C6-F257-4C42-ACB1-82F83EBB320C}"/>
    <cellStyle name="Accent6 2 7 4" xfId="523" xr:uid="{8E223C4D-A438-459F-B98A-F35E507ADB48}"/>
    <cellStyle name="Accent6 3" xfId="216" xr:uid="{00000000-0005-0000-0000-0000D7000000}"/>
    <cellStyle name="Accent6 3 2" xfId="412" xr:uid="{6A4698E3-71E9-4FB4-9C35-15092F8F8520}"/>
    <cellStyle name="Accent6 3 3" xfId="468" xr:uid="{2E30D261-9B82-495F-9F55-503978D799AE}"/>
    <cellStyle name="Accent6 3 4" xfId="524" xr:uid="{75EB8AEE-5300-4E49-8A84-1433BD05E251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294AC9A7-1B63-48D8-BE9F-D4E72DC48821}"/>
    <cellStyle name="Bad 2 7 3" xfId="469" xr:uid="{42BBF2BA-CADA-4F96-BFBE-F5A5369A864F}"/>
    <cellStyle name="Bad 2 7 4" xfId="525" xr:uid="{55B959FA-2414-4D03-BA99-0819FECF8C38}"/>
    <cellStyle name="Bad 3" xfId="224" xr:uid="{00000000-0005-0000-0000-0000DF000000}"/>
    <cellStyle name="Bad 3 2" xfId="414" xr:uid="{E0B91C06-4138-4E51-B8E2-8FFFBE13498F}"/>
    <cellStyle name="Bad 3 3" xfId="470" xr:uid="{411BB0F9-EE21-4D34-BD34-354A55CE86E8}"/>
    <cellStyle name="Bad 3 4" xfId="526" xr:uid="{D3434F20-4CF5-4422-B4B2-5FF93DC5EE75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76A72EBA-8757-45B2-B62A-96572EB9401A}"/>
    <cellStyle name="Calculation 2 7 3" xfId="471" xr:uid="{3CB1299D-D9B1-443E-AC5F-B4C30B764EDF}"/>
    <cellStyle name="Calculation 2 7 4" xfId="527" xr:uid="{68E436D0-E92A-4262-A902-77400150A055}"/>
    <cellStyle name="Calculation 3" xfId="232" xr:uid="{00000000-0005-0000-0000-0000E7000000}"/>
    <cellStyle name="Calculation 3 2" xfId="416" xr:uid="{BE01CFB2-F077-4D4A-B505-0D9762AB3F2B}"/>
    <cellStyle name="Calculation 3 3" xfId="472" xr:uid="{0E4CAE5D-3CED-4F85-8539-C77D9A67E4BD}"/>
    <cellStyle name="Calculation 3 4" xfId="528" xr:uid="{093B1895-DDD8-4438-B0E7-2F81C72CA044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4553D791-4A36-461D-A350-A85B44EEB0DE}"/>
    <cellStyle name="Check Cell 2 7 3" xfId="473" xr:uid="{71493FC8-85B5-45C8-91DE-7B509962041D}"/>
    <cellStyle name="Check Cell 2 7 4" xfId="529" xr:uid="{BB5C9E3D-45AB-4B12-B50C-132755A528AF}"/>
    <cellStyle name="Check Cell 3" xfId="240" xr:uid="{00000000-0005-0000-0000-0000EF000000}"/>
    <cellStyle name="Check Cell 3 2" xfId="418" xr:uid="{0D257D2E-88FB-4CA9-BDD5-5E23EEC2C105}"/>
    <cellStyle name="Check Cell 3 3" xfId="474" xr:uid="{5DA62A1F-3CE0-4BD4-8938-1604F05B4134}"/>
    <cellStyle name="Check Cell 3 4" xfId="530" xr:uid="{4ADFDE27-F553-4424-81BC-B41375C16627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0C880CA2-328F-436C-A958-BFB5B4D92CFB}"/>
    <cellStyle name="Explanatory Text 2 7 3" xfId="475" xr:uid="{B22CBF4A-571E-4BD4-B4E6-109C3521C3B2}"/>
    <cellStyle name="Explanatory Text 2 7 4" xfId="531" xr:uid="{E8B312F2-97FA-40F3-BE21-5338DDFCA3D2}"/>
    <cellStyle name="Explanatory Text 3" xfId="251" xr:uid="{00000000-0005-0000-0000-0000FA000000}"/>
    <cellStyle name="Explanatory Text 3 2" xfId="420" xr:uid="{E73C162E-88FE-4346-916C-82BF551FC8BA}"/>
    <cellStyle name="Explanatory Text 3 3" xfId="476" xr:uid="{AB448196-E500-4890-86CE-23978B237429}"/>
    <cellStyle name="Explanatory Text 3 4" xfId="532" xr:uid="{B61B283E-6E50-4149-A28E-DADF10E5D052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26E252FF-30AD-4D27-BE5E-D8D25B1E59A2}"/>
    <cellStyle name="Good 2 7 3" xfId="477" xr:uid="{4EB0ABD2-6256-4374-97C4-0FEFFACC110B}"/>
    <cellStyle name="Good 2 7 4" xfId="533" xr:uid="{14C872BE-D36C-4FE0-A468-B912EBA1AAD4}"/>
    <cellStyle name="Good 3" xfId="259" xr:uid="{00000000-0005-0000-0000-000002010000}"/>
    <cellStyle name="Good 3 2" xfId="422" xr:uid="{FE7283D9-1F8A-49B4-807B-CCEDEE9A2059}"/>
    <cellStyle name="Good 3 3" xfId="478" xr:uid="{263E5A0C-99E7-46D4-BE7A-7503938A122E}"/>
    <cellStyle name="Good 3 4" xfId="534" xr:uid="{14F1CFA4-55D7-4057-9D49-4EA7F0B5E976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D463BCBB-061C-450B-968D-986AEFF64F64}"/>
    <cellStyle name="Heading 1 2 7 3" xfId="479" xr:uid="{E5D8CED8-C86C-4B03-B2A9-21CC219EDBDB}"/>
    <cellStyle name="Heading 1 2 7 4" xfId="535" xr:uid="{5A7BA08C-127B-4298-93FB-B393C86F594E}"/>
    <cellStyle name="Heading 1 3" xfId="267" xr:uid="{00000000-0005-0000-0000-00000A010000}"/>
    <cellStyle name="Heading 1 3 2" xfId="424" xr:uid="{25395E24-21ED-422F-8E44-B966007448CE}"/>
    <cellStyle name="Heading 1 3 3" xfId="480" xr:uid="{E7F6B38A-CC85-432F-9691-65CB33E2E9C5}"/>
    <cellStyle name="Heading 1 3 4" xfId="536" xr:uid="{5A080B26-7F5D-49E3-BA5B-633F24C9A6F7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A8CFBF69-5F6D-456E-AB58-037A0931062C}"/>
    <cellStyle name="Heading 2 2 7 3" xfId="481" xr:uid="{36897E02-810B-4517-9DE1-9F81D41CBBDC}"/>
    <cellStyle name="Heading 2 2 7 4" xfId="537" xr:uid="{38D773D3-953F-406F-8DC5-B5DD87FDCB3E}"/>
    <cellStyle name="Heading 2 3" xfId="275" xr:uid="{00000000-0005-0000-0000-000012010000}"/>
    <cellStyle name="Heading 2 3 2" xfId="426" xr:uid="{F902A2C3-EB90-4AA0-BE43-0BAF276F1D6B}"/>
    <cellStyle name="Heading 2 3 3" xfId="482" xr:uid="{7ED24B3D-67B4-411C-9FD1-62A77904F419}"/>
    <cellStyle name="Heading 2 3 4" xfId="538" xr:uid="{2E42B33C-E6A7-4B33-AA58-530964FA1C17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5AEBD8EC-69EE-49B0-92E8-5DF586EE3AC9}"/>
    <cellStyle name="Heading 3 2 7 3" xfId="483" xr:uid="{48F8AA21-3C4A-40B0-A7ED-9688ADA16236}"/>
    <cellStyle name="Heading 3 2 7 4" xfId="539" xr:uid="{707EED63-E475-47C6-A3BA-0E12FF439226}"/>
    <cellStyle name="Heading 3 3" xfId="283" xr:uid="{00000000-0005-0000-0000-00001A010000}"/>
    <cellStyle name="Heading 3 3 2" xfId="428" xr:uid="{B8ED56C1-7686-4234-9F78-BA839C6FF128}"/>
    <cellStyle name="Heading 3 3 3" xfId="484" xr:uid="{31361998-34B1-4E44-A176-6E6BA06D9F5C}"/>
    <cellStyle name="Heading 3 3 4" xfId="540" xr:uid="{90C4BB69-3476-40E7-934F-2FAB23280F60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71B795A5-324B-4E45-ADAD-D415F9AF8D15}"/>
    <cellStyle name="Heading 4 2 7 3" xfId="485" xr:uid="{04783ADB-D550-42DA-99A2-B81ABB16DD03}"/>
    <cellStyle name="Heading 4 2 7 4" xfId="541" xr:uid="{99F71BD7-02A5-4A1C-A19B-11EA39E89DCB}"/>
    <cellStyle name="Heading 4 3" xfId="291" xr:uid="{00000000-0005-0000-0000-000022010000}"/>
    <cellStyle name="Heading 4 3 2" xfId="430" xr:uid="{1DC0661D-E2A5-4DB7-9B1D-B882FB79C559}"/>
    <cellStyle name="Heading 4 3 3" xfId="486" xr:uid="{A29E9CDD-7D7B-4A32-A281-82D56EBFDD09}"/>
    <cellStyle name="Heading 4 3 4" xfId="542" xr:uid="{A0DB4082-73C7-4FD9-9794-3273DB0283F9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60D6BB46-9384-4A54-BAF6-EFE29F04ED16}"/>
    <cellStyle name="Input 2 7 3" xfId="487" xr:uid="{E968EEB6-048E-44BD-B571-AEA94130021E}"/>
    <cellStyle name="Input 2 7 4" xfId="543" xr:uid="{A78BD073-5315-4B9C-87A7-FF6FFDD45B2B}"/>
    <cellStyle name="Input 3" xfId="300" xr:uid="{00000000-0005-0000-0000-00002B010000}"/>
    <cellStyle name="Input 3 2" xfId="432" xr:uid="{49BE56D8-EA79-4C27-A7C1-8A3589532A93}"/>
    <cellStyle name="Input 3 3" xfId="488" xr:uid="{8776B30F-44BD-4294-9CEF-32EB1C2AE67E}"/>
    <cellStyle name="Input 3 4" xfId="544" xr:uid="{4087A324-89F1-40D6-A536-7C9EBE0652DE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25CA9D84-D99B-4B7A-B73D-782A64B68E1B}"/>
    <cellStyle name="Linked Cell 2 7 3" xfId="489" xr:uid="{B8728A34-5A6E-47A9-B8AC-401E3A107CE8}"/>
    <cellStyle name="Linked Cell 2 7 4" xfId="545" xr:uid="{642932B1-EBB1-41BA-92FC-270547243B80}"/>
    <cellStyle name="Linked Cell 3" xfId="308" xr:uid="{00000000-0005-0000-0000-000033010000}"/>
    <cellStyle name="Linked Cell 3 2" xfId="434" xr:uid="{4F65BC05-CF91-43DB-A3DC-6F7DCF7FB865}"/>
    <cellStyle name="Linked Cell 3 3" xfId="490" xr:uid="{75D2FEDF-B477-452D-B699-435FC0EDD0CB}"/>
    <cellStyle name="Linked Cell 3 4" xfId="546" xr:uid="{81B1D1E7-574D-438E-AD55-258661608113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A95FE909-571E-4380-BB70-F1C0DF18F4D3}"/>
    <cellStyle name="Neutral 2 7 3" xfId="491" xr:uid="{78DB1304-CFD4-40A4-9A41-E33E753A673A}"/>
    <cellStyle name="Neutral 2 7 4" xfId="547" xr:uid="{961AAACB-82BC-4F63-AD61-44672ABA8506}"/>
    <cellStyle name="Neutral 3" xfId="316" xr:uid="{00000000-0005-0000-0000-00003B010000}"/>
    <cellStyle name="Neutral 3 2" xfId="436" xr:uid="{A48221C4-CE46-4CA5-9FD1-3AFB530E65D8}"/>
    <cellStyle name="Neutral 3 3" xfId="492" xr:uid="{DC5802A5-2ED9-41F1-8E65-815D022E01F8}"/>
    <cellStyle name="Neutral 3 4" xfId="548" xr:uid="{BBE9CF8A-8EEC-4DF9-875A-210C381E79B5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C44EC039-4F3B-4CD8-835C-7B6210F897F0}"/>
    <cellStyle name="Output 2 7 3" xfId="493" xr:uid="{A1F97053-6912-4BBB-9F7B-09B6496095CB}"/>
    <cellStyle name="Output 2 7 4" xfId="549" xr:uid="{0F44838D-6029-4BE9-901C-2F5DDAA60574}"/>
    <cellStyle name="Output 3" xfId="354" xr:uid="{00000000-0005-0000-0000-000061010000}"/>
    <cellStyle name="Output 3 2" xfId="438" xr:uid="{44BD55E7-0325-4D35-8AAA-0682F6137E99}"/>
    <cellStyle name="Output 3 3" xfId="494" xr:uid="{C62303C4-CAE2-4ABC-89B8-57BA7CD7E610}"/>
    <cellStyle name="Output 3 4" xfId="550" xr:uid="{9F5EFA9E-7301-4107-9BB4-10FD0663C9E6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2D693ED4-38AC-4F28-A733-80B5190C2FDA}"/>
    <cellStyle name="Title 2 7 3" xfId="495" xr:uid="{FC8507A5-4E3A-418D-AD60-BA17D9EBDF7E}"/>
    <cellStyle name="Title 2 7 4" xfId="551" xr:uid="{1CE24B8C-3B01-435F-99FB-1EC12D2E8202}"/>
    <cellStyle name="Title 3" xfId="365" xr:uid="{00000000-0005-0000-0000-00006C010000}"/>
    <cellStyle name="Title 3 2" xfId="440" xr:uid="{2F995C0C-C34F-47C5-8CC1-16A1A8CB606C}"/>
    <cellStyle name="Title 3 3" xfId="496" xr:uid="{271DF93B-899C-4F69-ABEE-9FB90A1C82F3}"/>
    <cellStyle name="Title 3 4" xfId="552" xr:uid="{6FE2F14B-495A-4427-B891-E8F3EEFE06CD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6EB05BDF-81EA-4BB3-B6F0-2F2A980DABA6}"/>
    <cellStyle name="Total 2 7 3" xfId="497" xr:uid="{53D088AA-A332-470A-A40F-D7051B64FF81}"/>
    <cellStyle name="Total 2 7 4" xfId="553" xr:uid="{C2053414-6A5D-4F0F-AF9C-6C0FDB5E0420}"/>
    <cellStyle name="Total 3" xfId="373" xr:uid="{00000000-0005-0000-0000-000074010000}"/>
    <cellStyle name="Total 3 2" xfId="442" xr:uid="{0644FBF4-42A5-4F85-90C7-A832CA5D7B0E}"/>
    <cellStyle name="Total 3 3" xfId="498" xr:uid="{DA66EDB6-2B25-4C3E-B608-830E1F04069C}"/>
    <cellStyle name="Total 3 4" xfId="554" xr:uid="{6AF33779-98D1-474B-9EF7-E0139AFF15F9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3825AB86-5A4D-42B0-861E-3CD4C51C24D7}"/>
    <cellStyle name="Warning Text 2 7 3" xfId="499" xr:uid="{F0D455E2-4B9B-470B-83A5-519AA54757F2}"/>
    <cellStyle name="Warning Text 2 7 4" xfId="555" xr:uid="{F924CB59-437A-4034-A745-1B71111E2C4A}"/>
    <cellStyle name="Warning Text 3" xfId="381" xr:uid="{00000000-0005-0000-0000-00007C010000}"/>
    <cellStyle name="Warning Text 3 2" xfId="444" xr:uid="{E116C303-732E-4B12-BA1A-394F4E6A04ED}"/>
    <cellStyle name="Warning Text 3 3" xfId="500" xr:uid="{47747DD9-752A-4DD6-9C88-80A50D1014C9}"/>
    <cellStyle name="Warning Text 3 4" xfId="556" xr:uid="{AAEF3257-B4F4-4C61-BE54-436A3E6ACBB3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FFCCCC"/>
      <color rgb="FFCCECFF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2"/>
  <sheetViews>
    <sheetView zoomScale="70" zoomScaleNormal="70" zoomScaleSheetLayoutView="70" workbookViewId="0">
      <pane xSplit="1" ySplit="4" topLeftCell="B76" activePane="bottomRight" state="frozen"/>
      <selection pane="topRight" activeCell="B1" sqref="B1"/>
      <selection pane="bottomLeft" activeCell="A5" sqref="A5"/>
      <selection pane="bottomRight" activeCell="E116" sqref="E116"/>
    </sheetView>
  </sheetViews>
  <sheetFormatPr defaultColWidth="9.453125" defaultRowHeight="15.5"/>
  <cols>
    <col min="1" max="1" width="7.7265625" style="233" customWidth="1"/>
    <col min="2" max="8" width="32.7265625" style="4" customWidth="1"/>
    <col min="9" max="9" width="7.7265625" style="234" customWidth="1"/>
    <col min="10" max="16384" width="9.453125" style="4"/>
  </cols>
  <sheetData>
    <row r="1" spans="1:9" ht="36" customHeight="1">
      <c r="A1" s="2"/>
      <c r="B1" s="3"/>
      <c r="C1" s="825" t="s">
        <v>162</v>
      </c>
      <c r="D1" s="825"/>
      <c r="E1" s="825"/>
      <c r="F1" s="825"/>
      <c r="G1" s="825"/>
      <c r="H1" s="3"/>
      <c r="I1" s="3"/>
    </row>
    <row r="2" spans="1:9" ht="16.899999999999999" customHeight="1" thickBot="1">
      <c r="A2" s="5" t="s">
        <v>124</v>
      </c>
      <c r="B2" s="6"/>
      <c r="C2" s="6"/>
      <c r="D2" s="1" t="s">
        <v>18</v>
      </c>
      <c r="E2" s="1"/>
      <c r="F2" s="7"/>
      <c r="G2" s="7"/>
      <c r="H2" s="826" t="s">
        <v>125</v>
      </c>
      <c r="I2" s="826"/>
    </row>
    <row r="3" spans="1:9" ht="16.899999999999999" customHeight="1" thickTop="1">
      <c r="A3" s="8" t="s">
        <v>19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30</v>
      </c>
      <c r="G3" s="9" t="s">
        <v>31</v>
      </c>
      <c r="H3" s="9" t="s">
        <v>32</v>
      </c>
      <c r="I3" s="10" t="s">
        <v>19</v>
      </c>
    </row>
    <row r="4" spans="1:9" ht="16.899999999999999" customHeight="1" thickBot="1">
      <c r="A4" s="11"/>
      <c r="B4" s="12">
        <v>45992</v>
      </c>
      <c r="C4" s="12">
        <f t="shared" ref="C4:H4" si="0">SUM(B4+1)</f>
        <v>45993</v>
      </c>
      <c r="D4" s="13">
        <f t="shared" si="0"/>
        <v>45994</v>
      </c>
      <c r="E4" s="13">
        <f t="shared" si="0"/>
        <v>45995</v>
      </c>
      <c r="F4" s="13">
        <f t="shared" si="0"/>
        <v>45996</v>
      </c>
      <c r="G4" s="13">
        <f t="shared" si="0"/>
        <v>45997</v>
      </c>
      <c r="H4" s="13">
        <f t="shared" si="0"/>
        <v>45998</v>
      </c>
      <c r="I4" s="14"/>
    </row>
    <row r="5" spans="1:9" s="20" customFormat="1" ht="16.899999999999999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6.899999999999999" customHeight="1">
      <c r="A6" s="21"/>
      <c r="B6" s="22" t="s">
        <v>17</v>
      </c>
      <c r="C6" s="23" t="s">
        <v>17</v>
      </c>
      <c r="D6" s="24" t="str">
        <f t="shared" ref="D6:G7" si="1">C54</f>
        <v>HOME即是識 Funny Funny Home (15 EPI)</v>
      </c>
      <c r="E6" s="25" t="str">
        <f t="shared" si="1"/>
        <v>一條麻甩在東莞 Made In Dongguan (13 EPI)</v>
      </c>
      <c r="F6" s="26" t="str">
        <f t="shared" si="1"/>
        <v>阿媽唔信我去亞馬遜 I Will Be Back (10 EPI)</v>
      </c>
      <c r="G6" s="27" t="str">
        <f t="shared" si="1"/>
        <v>感動味蕾美食餐廳100強 - 關西篇 Tastebuds Pamper Top 100 Delicacy Restro (12 EPI)</v>
      </c>
      <c r="H6" s="28" t="s">
        <v>17</v>
      </c>
      <c r="I6" s="29"/>
    </row>
    <row r="7" spans="1:9" ht="16.899999999999999" customHeight="1">
      <c r="A7" s="30">
        <v>30</v>
      </c>
      <c r="B7" s="31" t="str">
        <f>LEFT($H$63,5) &amp; " # " &amp; VALUE(RIGHT($H$63,2)-1)</f>
        <v>財經透視  # 48</v>
      </c>
      <c r="C7" s="32" t="str">
        <f>B26</f>
        <v>新聞掏寶  # 278</v>
      </c>
      <c r="D7" s="33" t="str">
        <f t="shared" si="1"/>
        <v># 9</v>
      </c>
      <c r="E7" s="32" t="str">
        <f t="shared" si="1"/>
        <v># 9</v>
      </c>
      <c r="F7" s="33" t="str">
        <f t="shared" si="1"/>
        <v># 4</v>
      </c>
      <c r="G7" s="32" t="str">
        <f t="shared" si="1"/>
        <v># 3</v>
      </c>
      <c r="H7" s="34" t="str">
        <f>D70</f>
        <v>旅行最緊要近 #3</v>
      </c>
      <c r="I7" s="35">
        <v>30</v>
      </c>
    </row>
    <row r="8" spans="1:9" ht="16.899999999999999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37</v>
      </c>
      <c r="H8" s="40"/>
      <c r="I8" s="41"/>
    </row>
    <row r="9" spans="1:9" s="20" customFormat="1" ht="16.899999999999999" customHeight="1" thickBot="1">
      <c r="A9" s="11" t="s">
        <v>0</v>
      </c>
      <c r="B9" s="339" t="s">
        <v>230</v>
      </c>
      <c r="C9" s="339" t="s">
        <v>231</v>
      </c>
      <c r="D9" s="339" t="s">
        <v>232</v>
      </c>
      <c r="E9" s="339" t="s">
        <v>233</v>
      </c>
      <c r="F9" s="339" t="s">
        <v>234</v>
      </c>
      <c r="G9" s="339" t="s">
        <v>235</v>
      </c>
      <c r="H9" s="339" t="s">
        <v>236</v>
      </c>
      <c r="I9" s="43" t="s">
        <v>0</v>
      </c>
    </row>
    <row r="10" spans="1:9" ht="16.899999999999999" customHeight="1">
      <c r="A10" s="44"/>
      <c r="B10" s="240"/>
      <c r="C10" s="241"/>
      <c r="D10" s="241"/>
      <c r="E10" s="241"/>
      <c r="F10" s="242"/>
      <c r="G10" s="240"/>
      <c r="H10" s="243"/>
      <c r="I10" s="29"/>
    </row>
    <row r="11" spans="1:9" ht="16.899999999999999" customHeight="1">
      <c r="A11" s="30">
        <v>30</v>
      </c>
      <c r="B11" s="244"/>
      <c r="C11" s="244"/>
      <c r="D11" s="244"/>
      <c r="E11" s="244"/>
      <c r="F11" s="244"/>
      <c r="G11" s="828" t="s">
        <v>33</v>
      </c>
      <c r="H11" s="829"/>
      <c r="I11" s="35">
        <v>30</v>
      </c>
    </row>
    <row r="12" spans="1:9" ht="16.899999999999999" customHeight="1">
      <c r="A12" s="45"/>
      <c r="B12" s="827" t="s">
        <v>65</v>
      </c>
      <c r="C12" s="821"/>
      <c r="D12" s="821"/>
      <c r="E12" s="821"/>
      <c r="F12" s="822"/>
      <c r="G12" s="245"/>
      <c r="H12" s="246"/>
      <c r="I12" s="41"/>
    </row>
    <row r="13" spans="1:9" s="20" customFormat="1" ht="16.899999999999999" customHeight="1" thickBot="1">
      <c r="A13" s="46" t="s">
        <v>1</v>
      </c>
      <c r="B13" s="247"/>
      <c r="C13" s="248"/>
      <c r="D13" s="248"/>
      <c r="E13" s="248"/>
      <c r="F13" s="249"/>
      <c r="G13" s="250"/>
      <c r="H13" s="251"/>
      <c r="I13" s="43" t="s">
        <v>1</v>
      </c>
    </row>
    <row r="14" spans="1:9" ht="16.899999999999999" customHeight="1">
      <c r="A14" s="47"/>
      <c r="B14" s="48">
        <v>800512081</v>
      </c>
      <c r="C14" s="48"/>
      <c r="D14" s="48"/>
      <c r="E14" s="48"/>
      <c r="F14" s="48"/>
      <c r="G14" s="48"/>
      <c r="H14" s="49"/>
      <c r="I14" s="50"/>
    </row>
    <row r="15" spans="1:9" ht="16.899999999999999" customHeight="1">
      <c r="A15" s="51" t="s">
        <v>2</v>
      </c>
      <c r="B15" s="52"/>
      <c r="C15" s="53"/>
      <c r="D15" s="53"/>
      <c r="E15" s="54" t="s">
        <v>90</v>
      </c>
      <c r="F15" s="53"/>
      <c r="G15" s="53"/>
      <c r="H15" s="55" t="s">
        <v>120</v>
      </c>
      <c r="I15" s="56" t="s">
        <v>2</v>
      </c>
    </row>
    <row r="16" spans="1:9" ht="16.899999999999999" customHeight="1">
      <c r="A16" s="57"/>
      <c r="B16" s="52" t="s">
        <v>119</v>
      </c>
      <c r="C16" s="58" t="str">
        <f t="shared" ref="C16:G16" si="2">"# " &amp; VALUE(RIGHT(B16,2)+1)</f>
        <v># 17</v>
      </c>
      <c r="D16" s="58" t="str">
        <f t="shared" si="2"/>
        <v># 18</v>
      </c>
      <c r="E16" s="58" t="str">
        <f t="shared" si="2"/>
        <v># 19</v>
      </c>
      <c r="F16" s="58" t="str">
        <f t="shared" si="2"/>
        <v># 20</v>
      </c>
      <c r="G16" s="58" t="str">
        <f t="shared" si="2"/>
        <v># 21</v>
      </c>
      <c r="H16" s="59" t="s">
        <v>69</v>
      </c>
      <c r="I16" s="60"/>
    </row>
    <row r="17" spans="1:9" s="20" customFormat="1" ht="16.899999999999999" customHeight="1" thickBot="1">
      <c r="A17" s="46" t="s">
        <v>3</v>
      </c>
      <c r="B17" s="61" t="s">
        <v>23</v>
      </c>
      <c r="C17" s="62"/>
      <c r="D17" s="62"/>
      <c r="E17" s="62"/>
      <c r="F17" s="62"/>
      <c r="G17" s="62"/>
      <c r="H17" s="63"/>
      <c r="I17" s="43" t="s">
        <v>16</v>
      </c>
    </row>
    <row r="18" spans="1:9" s="20" customFormat="1" ht="16.899999999999999" customHeight="1">
      <c r="A18" s="46"/>
      <c r="B18" s="368" t="s">
        <v>17</v>
      </c>
      <c r="C18" s="370" t="s">
        <v>259</v>
      </c>
      <c r="D18" s="370" t="s">
        <v>260</v>
      </c>
      <c r="E18" s="370"/>
      <c r="F18" s="370"/>
      <c r="G18" s="64" t="s">
        <v>77</v>
      </c>
      <c r="H18" s="65" t="s">
        <v>86</v>
      </c>
      <c r="I18" s="66"/>
    </row>
    <row r="19" spans="1:9" ht="16.899999999999999" customHeight="1">
      <c r="A19" s="67" t="s">
        <v>2</v>
      </c>
      <c r="B19" s="367" t="s">
        <v>261</v>
      </c>
      <c r="C19" s="366" t="s">
        <v>262</v>
      </c>
      <c r="D19" s="366" t="s">
        <v>263</v>
      </c>
      <c r="E19" s="366" t="s">
        <v>264</v>
      </c>
      <c r="F19" s="369" t="s">
        <v>265</v>
      </c>
      <c r="G19" s="68" t="s">
        <v>107</v>
      </c>
      <c r="H19" s="34" t="s">
        <v>106</v>
      </c>
      <c r="I19" s="56" t="s">
        <v>2</v>
      </c>
    </row>
    <row r="20" spans="1:9" ht="16.899999999999999" customHeight="1">
      <c r="A20" s="70"/>
      <c r="B20" s="37" t="s">
        <v>96</v>
      </c>
      <c r="C20" s="58"/>
      <c r="D20" s="58"/>
      <c r="E20" s="58" t="s">
        <v>97</v>
      </c>
      <c r="F20" s="58"/>
      <c r="G20" s="58"/>
      <c r="H20" s="58"/>
      <c r="I20" s="71"/>
    </row>
    <row r="21" spans="1:9" s="20" customFormat="1" ht="16.899999999999999" customHeight="1" thickBot="1">
      <c r="A21" s="15" t="s">
        <v>4</v>
      </c>
      <c r="B21" s="33" t="s">
        <v>133</v>
      </c>
      <c r="C21" s="68" t="s">
        <v>121</v>
      </c>
      <c r="D21" s="68" t="str">
        <f t="shared" ref="D21:F21" si="3">"# " &amp; VALUE(RIGHT(C21,4)+1)</f>
        <v># 1515</v>
      </c>
      <c r="E21" s="68" t="str">
        <f t="shared" si="3"/>
        <v># 1516</v>
      </c>
      <c r="F21" s="68" t="str">
        <f t="shared" si="3"/>
        <v># 1517</v>
      </c>
      <c r="G21" s="58" t="str">
        <f t="shared" ref="G21:H21" si="4">"# " &amp; VALUE(RIGHT(F21,4)+1)</f>
        <v># 1518</v>
      </c>
      <c r="H21" s="68" t="str">
        <f t="shared" si="4"/>
        <v># 1519</v>
      </c>
      <c r="I21" s="43" t="s">
        <v>4</v>
      </c>
    </row>
    <row r="22" spans="1:9" ht="16.899999999999999" customHeight="1">
      <c r="A22" s="72"/>
      <c r="B22" s="371" t="s">
        <v>17</v>
      </c>
      <c r="C22" s="410" t="s">
        <v>278</v>
      </c>
      <c r="D22" s="409" t="s">
        <v>241</v>
      </c>
      <c r="E22" s="408"/>
      <c r="F22" s="407"/>
      <c r="G22" s="37">
        <v>800579910</v>
      </c>
      <c r="H22" s="74"/>
      <c r="I22" s="75"/>
    </row>
    <row r="23" spans="1:9" ht="16.899999999999999" customHeight="1">
      <c r="A23" s="76" t="s">
        <v>2</v>
      </c>
      <c r="B23" s="362" t="s">
        <v>266</v>
      </c>
      <c r="C23" s="406" t="s">
        <v>242</v>
      </c>
      <c r="D23" s="405" t="s">
        <v>267</v>
      </c>
      <c r="E23" s="405" t="s">
        <v>268</v>
      </c>
      <c r="F23" s="404" t="s">
        <v>242</v>
      </c>
      <c r="G23" s="77"/>
      <c r="H23" s="78"/>
      <c r="I23" s="79" t="s">
        <v>2</v>
      </c>
    </row>
    <row r="24" spans="1:9" ht="16.899999999999999" customHeight="1">
      <c r="A24" s="80"/>
      <c r="B24" s="81" t="s">
        <v>17</v>
      </c>
      <c r="C24" s="82"/>
      <c r="D24" s="83" t="s">
        <v>58</v>
      </c>
      <c r="E24" s="83"/>
      <c r="F24" s="83"/>
      <c r="G24" s="77"/>
      <c r="H24" s="78"/>
      <c r="I24" s="84"/>
    </row>
    <row r="25" spans="1:9" ht="16.899999999999999" customHeight="1">
      <c r="A25" s="80"/>
      <c r="B25" s="85" t="s">
        <v>17</v>
      </c>
      <c r="C25" s="86" t="s">
        <v>17</v>
      </c>
      <c r="D25" s="87" t="s">
        <v>17</v>
      </c>
      <c r="E25" s="87" t="s">
        <v>17</v>
      </c>
      <c r="F25" s="87" t="s">
        <v>17</v>
      </c>
      <c r="G25" s="832" t="s">
        <v>82</v>
      </c>
      <c r="H25" s="833"/>
      <c r="I25" s="84"/>
    </row>
    <row r="26" spans="1:9" ht="16.899999999999999" customHeight="1">
      <c r="A26" s="80"/>
      <c r="B26" s="89" t="str">
        <f>LEFT($H$35,5) &amp; " # " &amp; VALUE(RIGHT($H$35,3)-1)</f>
        <v>新聞掏寶  # 278</v>
      </c>
      <c r="C26" s="89" t="str">
        <f>B70</f>
        <v>美食新聞報道 # 144</v>
      </c>
      <c r="D26" s="77" t="str">
        <f>C70</f>
        <v>美食新聞報道 # 145</v>
      </c>
      <c r="E26" s="77" t="str">
        <f>D70</f>
        <v>旅行最緊要近 #3</v>
      </c>
      <c r="F26" s="88" t="s">
        <v>143</v>
      </c>
      <c r="G26" s="834" t="s">
        <v>83</v>
      </c>
      <c r="H26" s="835"/>
      <c r="I26" s="84"/>
    </row>
    <row r="27" spans="1:9" s="20" customFormat="1" ht="16.899999999999999" customHeight="1" thickBot="1">
      <c r="A27" s="91" t="s">
        <v>5</v>
      </c>
      <c r="B27" s="89"/>
      <c r="C27" s="89"/>
      <c r="D27" s="33"/>
      <c r="E27" s="33"/>
      <c r="F27" s="33"/>
      <c r="G27" s="77" t="s">
        <v>127</v>
      </c>
      <c r="H27" s="58" t="s">
        <v>128</v>
      </c>
      <c r="I27" s="92" t="s">
        <v>5</v>
      </c>
    </row>
    <row r="28" spans="1:9" ht="16.899999999999999" customHeight="1">
      <c r="A28" s="93"/>
      <c r="B28" s="37" t="s">
        <v>17</v>
      </c>
      <c r="C28" s="38"/>
      <c r="D28" s="39"/>
      <c r="E28" s="39"/>
      <c r="F28" s="94"/>
      <c r="G28" s="95"/>
      <c r="H28" s="78"/>
      <c r="I28" s="96"/>
    </row>
    <row r="29" spans="1:9" ht="16.899999999999999" customHeight="1">
      <c r="A29" s="97" t="s">
        <v>2</v>
      </c>
      <c r="B29" s="88"/>
      <c r="C29" s="98"/>
      <c r="D29" s="54" t="s">
        <v>88</v>
      </c>
      <c r="E29" s="98"/>
      <c r="F29" s="89"/>
      <c r="G29" s="99"/>
      <c r="H29" s="100"/>
      <c r="I29" s="79" t="s">
        <v>2</v>
      </c>
    </row>
    <row r="30" spans="1:9" ht="16.899999999999999" customHeight="1">
      <c r="A30" s="93"/>
      <c r="B30" s="77" t="s">
        <v>142</v>
      </c>
      <c r="C30" s="58" t="str">
        <f>"# " &amp; VALUE(RIGHT(C81,2)-1)</f>
        <v># 14</v>
      </c>
      <c r="D30" s="58" t="str">
        <f>"# " &amp; VALUE(RIGHT(D81,2)-1)</f>
        <v># 15</v>
      </c>
      <c r="E30" s="58" t="str">
        <f>"# " &amp; VALUE(RIGHT(E81,2)-1)</f>
        <v># 16</v>
      </c>
      <c r="F30" s="89" t="str">
        <f>E81</f>
        <v># 17</v>
      </c>
      <c r="G30" s="77"/>
      <c r="H30" s="78"/>
      <c r="I30" s="84"/>
    </row>
    <row r="31" spans="1:9" s="20" customFormat="1" ht="16.899999999999999" customHeight="1" thickBot="1">
      <c r="A31" s="101" t="s">
        <v>6</v>
      </c>
      <c r="B31" s="33"/>
      <c r="C31" s="68"/>
      <c r="D31" s="68"/>
      <c r="E31" s="68"/>
      <c r="F31" s="69"/>
      <c r="G31" s="102" t="s">
        <v>23</v>
      </c>
      <c r="H31" s="103"/>
      <c r="I31" s="104" t="s">
        <v>6</v>
      </c>
    </row>
    <row r="32" spans="1:9" ht="16.899999999999999" customHeight="1">
      <c r="A32" s="105"/>
      <c r="B32" s="22" t="s">
        <v>17</v>
      </c>
      <c r="C32" s="6"/>
      <c r="D32" s="38"/>
      <c r="E32" s="39" t="str">
        <f>$E$73</f>
        <v>東張西望  Scoop 2025</v>
      </c>
      <c r="F32" s="38"/>
      <c r="G32" s="6"/>
      <c r="H32" s="106"/>
      <c r="I32" s="71"/>
    </row>
    <row r="33" spans="1:9" ht="16.899999999999999" customHeight="1">
      <c r="A33" s="107" t="s">
        <v>2</v>
      </c>
      <c r="B33" s="68" t="str">
        <f>B9</f>
        <v># 333</v>
      </c>
      <c r="C33" s="68" t="str">
        <f>B74</f>
        <v># 334</v>
      </c>
      <c r="D33" s="68" t="str">
        <f>D9</f>
        <v># 335</v>
      </c>
      <c r="E33" s="68" t="str">
        <f>E9</f>
        <v># 336</v>
      </c>
      <c r="F33" s="68" t="str">
        <f>F9</f>
        <v># 337</v>
      </c>
      <c r="G33" s="68" t="str">
        <f>"# " &amp; VALUE(RIGHT(F33,3)+1)</f>
        <v># 338</v>
      </c>
      <c r="H33" s="68" t="str">
        <f>"# " &amp; VALUE(RIGHT(G33,3)+1)</f>
        <v># 339</v>
      </c>
      <c r="I33" s="56" t="s">
        <v>2</v>
      </c>
    </row>
    <row r="34" spans="1:9" ht="16.899999999999999" customHeight="1">
      <c r="A34" s="80"/>
      <c r="B34" s="108" t="s">
        <v>17</v>
      </c>
      <c r="C34" s="38"/>
      <c r="D34" s="58" t="s">
        <v>54</v>
      </c>
      <c r="E34" s="58"/>
      <c r="F34" s="58"/>
      <c r="G34" s="109" t="s">
        <v>99</v>
      </c>
      <c r="H34" s="110" t="s">
        <v>24</v>
      </c>
      <c r="I34" s="111"/>
    </row>
    <row r="35" spans="1:9" ht="16.899999999999999" customHeight="1">
      <c r="A35" s="80"/>
      <c r="B35" s="58" t="s">
        <v>132</v>
      </c>
      <c r="C35" s="58" t="str">
        <f>B61</f>
        <v># 2016</v>
      </c>
      <c r="D35" s="58" t="str">
        <f>C61</f>
        <v># 2017</v>
      </c>
      <c r="E35" s="58" t="str">
        <f>D61</f>
        <v># 2018</v>
      </c>
      <c r="F35" s="58" t="str">
        <f>E61</f>
        <v># 2019</v>
      </c>
      <c r="G35" s="112"/>
      <c r="H35" s="113" t="s">
        <v>148</v>
      </c>
      <c r="I35" s="111"/>
    </row>
    <row r="36" spans="1:9" s="20" customFormat="1" ht="16.899999999999999" customHeight="1" thickBot="1">
      <c r="A36" s="91" t="s">
        <v>7</v>
      </c>
      <c r="B36" s="58"/>
      <c r="C36" s="58"/>
      <c r="D36" s="68"/>
      <c r="E36" s="68"/>
      <c r="F36" s="114">
        <v>1255</v>
      </c>
      <c r="G36" s="115" t="s">
        <v>144</v>
      </c>
      <c r="H36" s="116" t="s">
        <v>25</v>
      </c>
      <c r="I36" s="14" t="s">
        <v>7</v>
      </c>
    </row>
    <row r="37" spans="1:9" ht="16.899999999999999" customHeight="1">
      <c r="A37" s="117"/>
      <c r="B37" s="108" t="s">
        <v>17</v>
      </c>
      <c r="C37" s="39"/>
      <c r="D37" s="39"/>
      <c r="E37" s="39" t="s">
        <v>97</v>
      </c>
      <c r="F37" s="94"/>
      <c r="G37" s="118" t="s">
        <v>98</v>
      </c>
      <c r="H37" s="119" t="s">
        <v>76</v>
      </c>
      <c r="I37" s="120"/>
    </row>
    <row r="38" spans="1:9" ht="16.899999999999999" customHeight="1">
      <c r="A38" s="70"/>
      <c r="B38" s="58" t="str">
        <f>B21</f>
        <v># 1507</v>
      </c>
      <c r="C38" s="58" t="str">
        <f>C21</f>
        <v># 1514</v>
      </c>
      <c r="D38" s="58" t="str">
        <f t="shared" ref="D38" si="5">"# " &amp; VALUE(RIGHT(C38,4)+1)</f>
        <v># 1515</v>
      </c>
      <c r="E38" s="58" t="str">
        <f>E21</f>
        <v># 1516</v>
      </c>
      <c r="F38" s="89" t="str">
        <f>F21</f>
        <v># 1517</v>
      </c>
      <c r="G38" s="115"/>
      <c r="I38" s="111"/>
    </row>
    <row r="39" spans="1:9" ht="16.899999999999999" customHeight="1">
      <c r="A39" s="51" t="s">
        <v>2</v>
      </c>
      <c r="B39" s="68"/>
      <c r="C39" s="68"/>
      <c r="D39" s="68"/>
      <c r="E39" s="68"/>
      <c r="F39" s="121">
        <v>1320</v>
      </c>
      <c r="G39" s="122"/>
      <c r="H39" s="123" t="s">
        <v>149</v>
      </c>
      <c r="I39" s="124" t="s">
        <v>2</v>
      </c>
    </row>
    <row r="40" spans="1:9" ht="16.899999999999999" customHeight="1">
      <c r="A40" s="125"/>
      <c r="B40" s="252" t="s">
        <v>45</v>
      </c>
      <c r="C40" s="253"/>
      <c r="D40" s="244"/>
      <c r="E40" s="254"/>
      <c r="F40" s="254"/>
      <c r="G40" s="23" t="s">
        <v>43</v>
      </c>
      <c r="H40" s="126" t="s">
        <v>75</v>
      </c>
      <c r="I40" s="111"/>
    </row>
    <row r="41" spans="1:9" ht="16.899999999999999" customHeight="1" thickBot="1">
      <c r="A41" s="70"/>
      <c r="B41" s="255"/>
      <c r="C41" s="256"/>
      <c r="D41" s="257" t="s">
        <v>53</v>
      </c>
      <c r="E41" s="256"/>
      <c r="F41" s="256"/>
      <c r="G41" s="115" t="s">
        <v>145</v>
      </c>
      <c r="H41" s="126"/>
      <c r="I41" s="111"/>
    </row>
    <row r="42" spans="1:9" s="20" customFormat="1" ht="16.899999999999999" customHeight="1" thickBot="1">
      <c r="A42" s="127" t="s">
        <v>8</v>
      </c>
      <c r="B42" s="255" t="s">
        <v>122</v>
      </c>
      <c r="C42" s="256" t="str">
        <f>"# " &amp; VALUE(RIGHT(B42,4)+1)</f>
        <v># 1862</v>
      </c>
      <c r="D42" s="256" t="str">
        <f>"# " &amp; VALUE(RIGHT(C42,4)+1)</f>
        <v># 1863</v>
      </c>
      <c r="E42" s="256" t="str">
        <f>"# " &amp; VALUE(RIGHT(D42,4)+1)</f>
        <v># 1864</v>
      </c>
      <c r="F42" s="256" t="str">
        <f>"# " &amp; VALUE(RIGHT(E42,4)+1)</f>
        <v># 1865</v>
      </c>
      <c r="G42" s="32" t="s">
        <v>21</v>
      </c>
      <c r="H42" s="59"/>
      <c r="I42" s="14" t="s">
        <v>8</v>
      </c>
    </row>
    <row r="43" spans="1:9" ht="16.899999999999999" customHeight="1">
      <c r="A43" s="105"/>
      <c r="B43" s="256"/>
      <c r="C43" s="258"/>
      <c r="D43" s="256"/>
      <c r="E43" s="256"/>
      <c r="F43" s="259">
        <v>1405</v>
      </c>
      <c r="G43" s="128" t="s">
        <v>20</v>
      </c>
      <c r="H43" s="474" t="s">
        <v>244</v>
      </c>
      <c r="I43" s="96"/>
    </row>
    <row r="44" spans="1:9" ht="16.899999999999999" customHeight="1">
      <c r="A44" s="80"/>
      <c r="B44" s="368" t="s">
        <v>17</v>
      </c>
      <c r="C44" s="370"/>
      <c r="D44" s="361" t="s">
        <v>260</v>
      </c>
      <c r="E44" s="361"/>
      <c r="F44" s="361"/>
      <c r="G44" s="130"/>
      <c r="H44" s="473"/>
      <c r="I44" s="84"/>
    </row>
    <row r="45" spans="1:9" ht="16.899999999999999" customHeight="1">
      <c r="A45" s="131" t="s">
        <v>2</v>
      </c>
      <c r="B45" s="367" t="s">
        <v>261</v>
      </c>
      <c r="C45" s="366" t="s">
        <v>262</v>
      </c>
      <c r="D45" s="373" t="s">
        <v>263</v>
      </c>
      <c r="E45" s="373" t="s">
        <v>264</v>
      </c>
      <c r="F45" s="373" t="s">
        <v>265</v>
      </c>
      <c r="G45" s="132"/>
      <c r="H45" s="472"/>
      <c r="I45" s="79" t="s">
        <v>2</v>
      </c>
    </row>
    <row r="46" spans="1:9" ht="16.899999999999999" customHeight="1">
      <c r="A46" s="133"/>
      <c r="B46" s="134" t="s">
        <v>17</v>
      </c>
      <c r="C46" s="39"/>
      <c r="D46" s="39"/>
      <c r="E46" s="39"/>
      <c r="F46" s="94"/>
      <c r="G46" s="342" t="s">
        <v>237</v>
      </c>
      <c r="H46" s="471" t="s">
        <v>312</v>
      </c>
      <c r="I46" s="136"/>
    </row>
    <row r="47" spans="1:9" s="20" customFormat="1" ht="16.899999999999999" customHeight="1" thickBot="1">
      <c r="A47" s="137">
        <v>1500</v>
      </c>
      <c r="B47" s="138"/>
      <c r="C47" s="139"/>
      <c r="D47" s="138" t="str">
        <f>D86</f>
        <v xml:space="preserve">錦囊妙錄: 終極局中局 Under The Moonlight (17 EPI) </v>
      </c>
      <c r="F47" s="89"/>
      <c r="G47" s="140"/>
      <c r="H47" s="470"/>
      <c r="I47" s="141">
        <v>1500</v>
      </c>
    </row>
    <row r="48" spans="1:9" ht="16.899999999999999" customHeight="1">
      <c r="A48" s="142"/>
      <c r="B48" s="58" t="s">
        <v>141</v>
      </c>
      <c r="C48" s="58" t="str">
        <f>B87</f>
        <v># 30</v>
      </c>
      <c r="D48" s="58" t="str">
        <f>C87</f>
        <v># 31</v>
      </c>
      <c r="E48" s="58" t="str">
        <f>D87</f>
        <v># 32</v>
      </c>
      <c r="F48" s="89" t="str">
        <f>E87</f>
        <v># 33</v>
      </c>
      <c r="G48" s="130"/>
      <c r="H48" s="470"/>
      <c r="I48" s="144"/>
    </row>
    <row r="49" spans="1:9" ht="16.899999999999999" customHeight="1">
      <c r="A49" s="145">
        <v>30</v>
      </c>
      <c r="B49" s="138"/>
      <c r="C49" s="68"/>
      <c r="D49" s="68"/>
      <c r="E49" s="68"/>
      <c r="F49" s="69"/>
      <c r="G49" s="146"/>
      <c r="H49" s="469"/>
      <c r="I49" s="79" t="s">
        <v>2</v>
      </c>
    </row>
    <row r="50" spans="1:9" ht="16.899999999999999" customHeight="1">
      <c r="A50" s="133"/>
      <c r="B50" s="81" t="s">
        <v>17</v>
      </c>
      <c r="C50" s="82"/>
      <c r="D50" s="83" t="s">
        <v>58</v>
      </c>
      <c r="E50" s="83"/>
      <c r="F50" s="83"/>
      <c r="G50" s="128" t="s">
        <v>20</v>
      </c>
      <c r="H50" s="468"/>
      <c r="I50" s="84"/>
    </row>
    <row r="51" spans="1:9" ht="16.899999999999999" customHeight="1">
      <c r="A51" s="133"/>
      <c r="B51" s="363" t="s">
        <v>17</v>
      </c>
      <c r="C51" s="412" t="s">
        <v>17</v>
      </c>
      <c r="D51" s="409" t="s">
        <v>241</v>
      </c>
      <c r="E51" s="408"/>
      <c r="F51" s="407"/>
      <c r="G51" s="115" t="s">
        <v>116</v>
      </c>
      <c r="H51" s="467"/>
      <c r="I51" s="84"/>
    </row>
    <row r="52" spans="1:9" s="20" customFormat="1" ht="16.899999999999999" customHeight="1" thickBot="1">
      <c r="A52" s="137">
        <v>1600</v>
      </c>
      <c r="B52" s="374" t="s">
        <v>269</v>
      </c>
      <c r="C52" s="406" t="s">
        <v>279</v>
      </c>
      <c r="D52" s="405" t="s">
        <v>267</v>
      </c>
      <c r="E52" s="405" t="s">
        <v>268</v>
      </c>
      <c r="F52" s="404" t="s">
        <v>242</v>
      </c>
      <c r="G52" s="147"/>
      <c r="H52" s="467"/>
      <c r="I52" s="141">
        <v>1600</v>
      </c>
    </row>
    <row r="53" spans="1:9" ht="16.899999999999999" customHeight="1">
      <c r="A53" s="72"/>
      <c r="B53" s="148" t="s">
        <v>85</v>
      </c>
      <c r="C53" s="87" t="s">
        <v>72</v>
      </c>
      <c r="D53" s="23" t="s">
        <v>74</v>
      </c>
      <c r="E53" s="86" t="s">
        <v>87</v>
      </c>
      <c r="F53" s="87" t="s">
        <v>92</v>
      </c>
      <c r="G53" s="149" t="s">
        <v>155</v>
      </c>
      <c r="H53" s="351" t="s">
        <v>244</v>
      </c>
      <c r="I53" s="75"/>
    </row>
    <row r="54" spans="1:9" ht="16.899999999999999" customHeight="1">
      <c r="A54" s="133"/>
      <c r="B54" s="150" t="s">
        <v>84</v>
      </c>
      <c r="C54" s="26" t="s">
        <v>71</v>
      </c>
      <c r="D54" s="151" t="s">
        <v>73</v>
      </c>
      <c r="E54" s="65" t="s">
        <v>86</v>
      </c>
      <c r="F54" s="152" t="s">
        <v>101</v>
      </c>
      <c r="G54" s="128" t="s">
        <v>20</v>
      </c>
      <c r="H54" s="355" t="s">
        <v>245</v>
      </c>
      <c r="I54" s="154"/>
    </row>
    <row r="55" spans="1:9" ht="16.899999999999999" customHeight="1">
      <c r="A55" s="145">
        <v>30</v>
      </c>
      <c r="B55" s="155" t="s">
        <v>123</v>
      </c>
      <c r="C55" s="33" t="s">
        <v>105</v>
      </c>
      <c r="D55" s="77" t="s">
        <v>105</v>
      </c>
      <c r="E55" s="77" t="s">
        <v>106</v>
      </c>
      <c r="F55" s="77" t="s">
        <v>91</v>
      </c>
      <c r="G55" s="156"/>
      <c r="H55" s="349"/>
      <c r="I55" s="158">
        <v>30</v>
      </c>
    </row>
    <row r="56" spans="1:9" ht="16.899999999999999" customHeight="1">
      <c r="A56" s="133"/>
      <c r="B56" s="148" t="s">
        <v>20</v>
      </c>
      <c r="C56" s="159" t="s">
        <v>79</v>
      </c>
      <c r="D56" s="37" t="s">
        <v>62</v>
      </c>
      <c r="E56" s="38"/>
      <c r="F56" s="38"/>
      <c r="G56" s="135" t="s">
        <v>112</v>
      </c>
      <c r="H56" s="351" t="s">
        <v>244</v>
      </c>
      <c r="I56" s="136"/>
    </row>
    <row r="57" spans="1:9" ht="16.899999999999999" customHeight="1">
      <c r="A57" s="133"/>
      <c r="B57" s="160" t="s">
        <v>104</v>
      </c>
      <c r="C57" s="161" t="s">
        <v>78</v>
      </c>
      <c r="D57" s="77"/>
      <c r="E57" s="162" t="s">
        <v>61</v>
      </c>
      <c r="F57" s="162"/>
      <c r="G57" s="118"/>
      <c r="H57" s="348" t="s">
        <v>246</v>
      </c>
      <c r="I57" s="136"/>
    </row>
    <row r="58" spans="1:9" s="20" customFormat="1" ht="16.899999999999999" customHeight="1" thickBot="1">
      <c r="A58" s="137">
        <v>1700</v>
      </c>
      <c r="B58" s="163"/>
      <c r="C58" s="69" t="s">
        <v>107</v>
      </c>
      <c r="D58" s="33" t="s">
        <v>129</v>
      </c>
      <c r="E58" s="68" t="str">
        <f>"# " &amp; VALUE(RIGHT(D58,2)+1)</f>
        <v># 68</v>
      </c>
      <c r="F58" s="68" t="str">
        <f>"# " &amp; VALUE(RIGHT(E58,2)+1)</f>
        <v># 69</v>
      </c>
      <c r="G58" s="164"/>
      <c r="H58" s="350"/>
      <c r="I58" s="141">
        <v>1700</v>
      </c>
    </row>
    <row r="59" spans="1:9" ht="16.899999999999999" customHeight="1">
      <c r="A59" s="72"/>
      <c r="B59" s="38" t="s">
        <v>49</v>
      </c>
      <c r="C59" s="165"/>
      <c r="D59" s="86"/>
      <c r="E59" s="86"/>
      <c r="F59" s="86"/>
      <c r="G59" s="128" t="s">
        <v>20</v>
      </c>
      <c r="H59" s="129" t="s">
        <v>22</v>
      </c>
      <c r="I59" s="75"/>
    </row>
    <row r="60" spans="1:9" ht="16.899999999999999" customHeight="1">
      <c r="A60" s="133"/>
      <c r="B60" s="86"/>
      <c r="C60" s="58"/>
      <c r="D60" s="166" t="s">
        <v>48</v>
      </c>
      <c r="E60" s="6"/>
      <c r="F60" s="6"/>
      <c r="G60" s="130" t="s">
        <v>104</v>
      </c>
      <c r="H60" s="113" t="str">
        <f>H35</f>
        <v>新聞掏寶 # 279</v>
      </c>
      <c r="I60" s="136"/>
    </row>
    <row r="61" spans="1:9" ht="16.899999999999999" customHeight="1">
      <c r="A61" s="145">
        <v>30</v>
      </c>
      <c r="B61" s="68" t="s">
        <v>130</v>
      </c>
      <c r="C61" s="68" t="str">
        <f>"# " &amp; VALUE(RIGHT(B61,4)+1)</f>
        <v># 2017</v>
      </c>
      <c r="D61" s="68" t="str">
        <f>"# " &amp; VALUE(RIGHT(C61,4)+1)</f>
        <v># 2018</v>
      </c>
      <c r="E61" s="68" t="str">
        <f>"# " &amp; VALUE(RIGHT(D61,4)+1)</f>
        <v># 2019</v>
      </c>
      <c r="F61" s="68" t="str">
        <f>"# " &amp; VALUE(RIGHT(E61,4)+1)</f>
        <v># 2020</v>
      </c>
      <c r="G61" s="167"/>
      <c r="H61" s="168"/>
      <c r="I61" s="158">
        <v>30</v>
      </c>
    </row>
    <row r="62" spans="1:9" ht="16.899999999999999" customHeight="1">
      <c r="A62" s="169"/>
      <c r="B62" s="108" t="s">
        <v>108</v>
      </c>
      <c r="C62" s="134"/>
      <c r="D62" s="134"/>
      <c r="E62" s="86"/>
      <c r="F62" s="134" t="s">
        <v>18</v>
      </c>
      <c r="G62" s="128" t="s">
        <v>20</v>
      </c>
      <c r="H62" s="277" t="s">
        <v>42</v>
      </c>
      <c r="I62" s="136"/>
    </row>
    <row r="63" spans="1:9" ht="16.899999999999999" customHeight="1">
      <c r="A63" s="133"/>
      <c r="B63" s="22"/>
      <c r="C63" s="138"/>
      <c r="D63" s="138" t="s">
        <v>109</v>
      </c>
      <c r="E63" s="166"/>
      <c r="F63" s="170"/>
      <c r="G63" s="115" t="str">
        <f>G41</f>
        <v>周六聊Teen谷 # 47</v>
      </c>
      <c r="H63" s="257" t="s">
        <v>158</v>
      </c>
      <c r="I63" s="136"/>
    </row>
    <row r="64" spans="1:9" s="20" customFormat="1" ht="16.899999999999999" customHeight="1" thickBot="1">
      <c r="A64" s="137">
        <v>1800</v>
      </c>
      <c r="B64" s="52" t="s">
        <v>107</v>
      </c>
      <c r="C64" s="58" t="str">
        <f>"# " &amp; VALUE(RIGHT(B64,2)+1)</f>
        <v># 9</v>
      </c>
      <c r="D64" s="58" t="str">
        <f>"# " &amp; VALUE(RIGHT(C64,2)+1)</f>
        <v># 10</v>
      </c>
      <c r="E64" s="58" t="str">
        <f>"# " &amp; VALUE(RIGHT(D64,2)+1)</f>
        <v># 11</v>
      </c>
      <c r="F64" s="58" t="str">
        <f>"# " &amp; VALUE(RIGHT(E64,2)+1)</f>
        <v># 12</v>
      </c>
      <c r="G64" s="32"/>
      <c r="H64" s="311" t="s">
        <v>40</v>
      </c>
      <c r="I64" s="141">
        <v>1800</v>
      </c>
    </row>
    <row r="65" spans="1:9" ht="16.899999999999999" customHeight="1">
      <c r="A65" s="133"/>
      <c r="B65" s="52"/>
      <c r="C65" s="58"/>
      <c r="D65" s="58"/>
      <c r="E65" s="58"/>
      <c r="F65" s="58"/>
      <c r="G65" s="830" t="s">
        <v>64</v>
      </c>
      <c r="H65" s="831"/>
      <c r="I65" s="41"/>
    </row>
    <row r="66" spans="1:9" ht="16.899999999999999" customHeight="1" thickBot="1">
      <c r="A66" s="145">
        <v>30</v>
      </c>
      <c r="B66" s="171"/>
      <c r="C66" s="42"/>
      <c r="D66" s="42"/>
      <c r="E66" s="42"/>
      <c r="F66" s="42"/>
      <c r="G66" s="172" t="s">
        <v>146</v>
      </c>
      <c r="H66" s="173" t="s">
        <v>147</v>
      </c>
      <c r="I66" s="35">
        <v>30</v>
      </c>
    </row>
    <row r="67" spans="1:9" ht="16.899999999999999" customHeight="1">
      <c r="A67" s="133"/>
      <c r="B67" s="820" t="s">
        <v>60</v>
      </c>
      <c r="C67" s="821"/>
      <c r="D67" s="821"/>
      <c r="E67" s="821"/>
      <c r="F67" s="822"/>
      <c r="G67" s="823" t="s">
        <v>34</v>
      </c>
      <c r="H67" s="824"/>
      <c r="I67" s="41"/>
    </row>
    <row r="68" spans="1:9" s="20" customFormat="1" ht="12.65" customHeight="1" thickBot="1">
      <c r="A68" s="137">
        <v>1900</v>
      </c>
      <c r="B68" s="262"/>
      <c r="C68" s="262"/>
      <c r="D68" s="262"/>
      <c r="E68" s="262"/>
      <c r="F68" s="249">
        <v>1900</v>
      </c>
      <c r="G68" s="291"/>
      <c r="H68" s="292"/>
      <c r="I68" s="174">
        <v>1900</v>
      </c>
    </row>
    <row r="69" spans="1:9" s="20" customFormat="1" ht="16.899999999999999" customHeight="1">
      <c r="A69" s="175"/>
      <c r="B69" s="260" t="s">
        <v>50</v>
      </c>
      <c r="C69" s="260" t="s">
        <v>50</v>
      </c>
      <c r="D69" s="260" t="s">
        <v>113</v>
      </c>
      <c r="E69" s="263" t="s">
        <v>68</v>
      </c>
      <c r="F69" s="264" t="s">
        <v>51</v>
      </c>
      <c r="G69" s="293" t="s">
        <v>56</v>
      </c>
      <c r="H69" s="294" t="s">
        <v>80</v>
      </c>
      <c r="I69" s="144"/>
    </row>
    <row r="70" spans="1:9" s="20" customFormat="1" ht="16.899999999999999" customHeight="1">
      <c r="A70" s="175"/>
      <c r="B70" s="265" t="s">
        <v>134</v>
      </c>
      <c r="C70" s="265" t="s">
        <v>135</v>
      </c>
      <c r="D70" s="265" t="s">
        <v>136</v>
      </c>
      <c r="E70" s="266" t="s">
        <v>137</v>
      </c>
      <c r="F70" s="267" t="s">
        <v>138</v>
      </c>
      <c r="G70" s="295" t="s">
        <v>150</v>
      </c>
      <c r="H70" s="296" t="s">
        <v>151</v>
      </c>
      <c r="I70" s="178"/>
    </row>
    <row r="71" spans="1:9" s="20" customFormat="1" ht="16.899999999999999" customHeight="1">
      <c r="A71" s="44">
        <v>30</v>
      </c>
      <c r="B71" s="268" t="s">
        <v>52</v>
      </c>
      <c r="C71" s="268" t="s">
        <v>63</v>
      </c>
      <c r="D71" s="268" t="s">
        <v>114</v>
      </c>
      <c r="E71" s="269" t="s">
        <v>67</v>
      </c>
      <c r="F71" s="270" t="s">
        <v>59</v>
      </c>
      <c r="G71" s="297" t="s">
        <v>57</v>
      </c>
      <c r="H71" s="298" t="s">
        <v>81</v>
      </c>
      <c r="I71" s="136">
        <v>30</v>
      </c>
    </row>
    <row r="72" spans="1:9" s="20" customFormat="1" ht="16.899999999999999" customHeight="1">
      <c r="A72" s="44"/>
      <c r="B72" s="271">
        <v>800653411</v>
      </c>
      <c r="C72" s="272"/>
      <c r="D72" s="273" t="s">
        <v>58</v>
      </c>
      <c r="E72" s="273"/>
      <c r="F72" s="274">
        <v>1935</v>
      </c>
      <c r="G72" s="299"/>
      <c r="H72" s="300">
        <v>1935</v>
      </c>
      <c r="I72" s="136"/>
    </row>
    <row r="73" spans="1:9" ht="16.899999999999999" customHeight="1">
      <c r="A73" s="181"/>
      <c r="B73" s="275" t="s">
        <v>44</v>
      </c>
      <c r="C73" s="254"/>
      <c r="D73" s="254"/>
      <c r="E73" s="257" t="s">
        <v>39</v>
      </c>
      <c r="F73" s="254"/>
      <c r="G73" s="254"/>
      <c r="H73" s="254"/>
      <c r="I73" s="182"/>
    </row>
    <row r="74" spans="1:9" ht="16.899999999999999" customHeight="1">
      <c r="A74" s="175"/>
      <c r="B74" s="340" t="s">
        <v>118</v>
      </c>
      <c r="C74" s="341" t="str">
        <f t="shared" ref="C74:H74" si="6">"# " &amp; VALUE(RIGHT(B74,3)+1)</f>
        <v># 335</v>
      </c>
      <c r="D74" s="341" t="str">
        <f t="shared" si="6"/>
        <v># 336</v>
      </c>
      <c r="E74" s="341" t="str">
        <f t="shared" si="6"/>
        <v># 337</v>
      </c>
      <c r="F74" s="341" t="str">
        <f t="shared" si="6"/>
        <v># 338</v>
      </c>
      <c r="G74" s="341" t="str">
        <f t="shared" si="6"/>
        <v># 339</v>
      </c>
      <c r="H74" s="341" t="str">
        <f t="shared" si="6"/>
        <v># 340</v>
      </c>
      <c r="I74" s="183"/>
    </row>
    <row r="75" spans="1:9" s="20" customFormat="1" ht="16.899999999999999" customHeight="1" thickBot="1">
      <c r="A75" s="175">
        <v>2000</v>
      </c>
      <c r="B75" s="255"/>
      <c r="C75" s="258"/>
      <c r="D75" s="276"/>
      <c r="E75" s="258"/>
      <c r="F75" s="276"/>
      <c r="G75" s="256"/>
      <c r="H75" s="258"/>
      <c r="I75" s="141">
        <v>2000</v>
      </c>
    </row>
    <row r="76" spans="1:9" s="20" customFormat="1" ht="16.899999999999999" customHeight="1">
      <c r="A76" s="184"/>
      <c r="B76" s="368" t="s">
        <v>270</v>
      </c>
      <c r="C76" s="372" t="s">
        <v>259</v>
      </c>
      <c r="D76" s="360" t="s">
        <v>215</v>
      </c>
      <c r="E76" s="360"/>
      <c r="F76" s="361"/>
      <c r="G76" s="479"/>
      <c r="H76" s="301" t="s">
        <v>111</v>
      </c>
      <c r="I76" s="185"/>
    </row>
    <row r="77" spans="1:9" ht="16.899999999999999" customHeight="1">
      <c r="A77" s="44">
        <v>30</v>
      </c>
      <c r="B77" s="362" t="s">
        <v>262</v>
      </c>
      <c r="C77" s="373" t="s">
        <v>263</v>
      </c>
      <c r="D77" s="373" t="s">
        <v>264</v>
      </c>
      <c r="E77" s="373" t="s">
        <v>265</v>
      </c>
      <c r="F77" s="373" t="s">
        <v>271</v>
      </c>
      <c r="G77" s="481"/>
      <c r="H77" s="302"/>
      <c r="I77" s="35">
        <v>30</v>
      </c>
    </row>
    <row r="78" spans="1:9" ht="16.899999999999999" customHeight="1">
      <c r="A78" s="36"/>
      <c r="B78" s="275" t="s">
        <v>89</v>
      </c>
      <c r="C78" s="278"/>
      <c r="D78" s="278"/>
      <c r="E78" s="278"/>
      <c r="F78" s="278"/>
      <c r="G78" s="478"/>
      <c r="H78" s="303"/>
      <c r="I78" s="186"/>
    </row>
    <row r="79" spans="1:9" ht="16.899999999999999" customHeight="1" thickBot="1">
      <c r="A79" s="44"/>
      <c r="B79" s="252"/>
      <c r="C79" s="256"/>
      <c r="D79" s="256"/>
      <c r="E79" s="256"/>
      <c r="F79" s="256"/>
      <c r="G79" s="471" t="s">
        <v>312</v>
      </c>
      <c r="H79" s="343" t="s">
        <v>238</v>
      </c>
      <c r="I79" s="41"/>
    </row>
    <row r="80" spans="1:9" s="20" customFormat="1" ht="16.899999999999999" customHeight="1" thickBot="1">
      <c r="A80" s="187">
        <v>2100</v>
      </c>
      <c r="B80" s="255"/>
      <c r="C80" s="279"/>
      <c r="D80" s="257" t="s">
        <v>88</v>
      </c>
      <c r="E80" s="256"/>
      <c r="F80" s="256"/>
      <c r="G80" s="477" t="s">
        <v>313</v>
      </c>
      <c r="H80" s="302" t="s">
        <v>100</v>
      </c>
      <c r="I80" s="174">
        <v>2100</v>
      </c>
    </row>
    <row r="81" spans="1:14" s="20" customFormat="1" ht="16.899999999999999" customHeight="1">
      <c r="A81" s="142"/>
      <c r="B81" s="256" t="s">
        <v>110</v>
      </c>
      <c r="C81" s="256" t="str">
        <f>"# " &amp; VALUE(RIGHT(B81,2)+1)</f>
        <v># 15</v>
      </c>
      <c r="D81" s="256" t="str">
        <f>"# " &amp; VALUE(RIGHT(C81,2)+1)</f>
        <v># 16</v>
      </c>
      <c r="E81" s="256" t="str">
        <f>"# " &amp; VALUE(RIGHT(D81,2)+1)</f>
        <v># 17</v>
      </c>
      <c r="F81" s="256" t="str">
        <f>"# " &amp; VALUE(RIGHT(E81,2)+1)</f>
        <v># 18</v>
      </c>
      <c r="G81" s="477"/>
      <c r="H81" s="303"/>
      <c r="I81" s="144"/>
    </row>
    <row r="82" spans="1:14" s="20" customFormat="1" ht="16.899999999999999" customHeight="1">
      <c r="A82" s="188"/>
      <c r="B82" s="256"/>
      <c r="C82" s="256"/>
      <c r="D82" s="256"/>
      <c r="E82" s="256"/>
      <c r="F82" s="256"/>
      <c r="G82" s="480"/>
      <c r="H82" s="306"/>
      <c r="I82" s="178"/>
    </row>
    <row r="83" spans="1:14" ht="16.899999999999999" customHeight="1">
      <c r="A83" s="145">
        <v>30</v>
      </c>
      <c r="B83" s="256"/>
      <c r="C83" s="256"/>
      <c r="D83" s="256"/>
      <c r="E83" s="256"/>
      <c r="F83" s="256"/>
      <c r="G83" s="476"/>
      <c r="H83" s="308"/>
      <c r="I83" s="158">
        <v>30</v>
      </c>
    </row>
    <row r="84" spans="1:14" ht="16.899999999999999" customHeight="1">
      <c r="A84" s="133"/>
      <c r="B84" s="275" t="s">
        <v>95</v>
      </c>
      <c r="C84" s="277"/>
      <c r="D84" s="278"/>
      <c r="E84" s="278"/>
      <c r="F84" s="278"/>
      <c r="G84" s="478"/>
      <c r="H84" s="309" t="s">
        <v>117</v>
      </c>
      <c r="I84" s="136"/>
    </row>
    <row r="85" spans="1:14" ht="16.899999999999999" customHeight="1">
      <c r="A85" s="133"/>
      <c r="B85" s="252"/>
      <c r="C85" s="256"/>
      <c r="D85" s="256"/>
      <c r="E85" s="256"/>
      <c r="F85" s="256"/>
      <c r="G85" s="477"/>
      <c r="H85" s="310" t="s">
        <v>159</v>
      </c>
      <c r="I85" s="136"/>
    </row>
    <row r="86" spans="1:14" s="20" customFormat="1" ht="16.899999999999999" customHeight="1" thickBot="1">
      <c r="A86" s="137">
        <v>2200</v>
      </c>
      <c r="B86" s="280"/>
      <c r="C86" s="281"/>
      <c r="D86" s="281" t="s">
        <v>94</v>
      </c>
      <c r="E86" s="256"/>
      <c r="F86" s="256"/>
      <c r="G86" s="475" t="s">
        <v>314</v>
      </c>
      <c r="H86" s="311" t="s">
        <v>115</v>
      </c>
      <c r="I86" s="141">
        <v>2200</v>
      </c>
      <c r="M86" s="4"/>
      <c r="N86" s="4"/>
    </row>
    <row r="87" spans="1:14" s="20" customFormat="1" ht="16.899999999999999" customHeight="1">
      <c r="A87" s="188"/>
      <c r="B87" s="256" t="s">
        <v>139</v>
      </c>
      <c r="C87" s="256" t="str">
        <f>"# " &amp; VALUE(RIGHT(B87,2)+1)</f>
        <v># 31</v>
      </c>
      <c r="D87" s="256" t="str">
        <f>"# " &amp; VALUE(RIGHT(C87,2)+1)</f>
        <v># 32</v>
      </c>
      <c r="E87" s="256" t="str">
        <f>"# " &amp; VALUE(RIGHT(D87,2)+1)</f>
        <v># 33</v>
      </c>
      <c r="F87" s="256" t="str">
        <f>"# " &amp; VALUE(RIGHT(E87,2)+1)</f>
        <v># 34</v>
      </c>
      <c r="G87" s="312">
        <v>800641584</v>
      </c>
      <c r="H87" s="364" t="s">
        <v>272</v>
      </c>
      <c r="I87" s="144"/>
    </row>
    <row r="88" spans="1:14" s="20" customFormat="1" ht="16.899999999999999" customHeight="1">
      <c r="A88" s="188"/>
      <c r="B88" s="255"/>
      <c r="C88" s="256"/>
      <c r="D88" s="256"/>
      <c r="E88" s="256"/>
      <c r="F88" s="256"/>
      <c r="G88" s="305"/>
      <c r="H88" s="375" t="s">
        <v>273</v>
      </c>
      <c r="I88" s="178"/>
    </row>
    <row r="89" spans="1:14" ht="16.899999999999999" customHeight="1">
      <c r="A89" s="145">
        <v>30</v>
      </c>
      <c r="B89" s="282"/>
      <c r="C89" s="258"/>
      <c r="D89" s="258"/>
      <c r="E89" s="258"/>
      <c r="F89" s="258"/>
      <c r="G89" s="313" t="s">
        <v>156</v>
      </c>
      <c r="H89" s="365" t="s">
        <v>274</v>
      </c>
      <c r="I89" s="158">
        <v>30</v>
      </c>
      <c r="M89" s="20"/>
    </row>
    <row r="90" spans="1:14" ht="16.899999999999999" customHeight="1">
      <c r="A90" s="169"/>
      <c r="B90" s="402"/>
      <c r="C90" s="413">
        <v>800661936</v>
      </c>
      <c r="D90" s="401"/>
      <c r="E90" s="400"/>
      <c r="F90" s="403"/>
      <c r="G90" s="314" t="s">
        <v>152</v>
      </c>
      <c r="H90" s="315" t="s">
        <v>102</v>
      </c>
      <c r="I90" s="136"/>
    </row>
    <row r="91" spans="1:14" ht="16.899999999999999" customHeight="1">
      <c r="A91" s="133"/>
      <c r="B91" s="399"/>
      <c r="C91" s="398"/>
      <c r="D91" s="397" t="s">
        <v>275</v>
      </c>
      <c r="E91" s="397"/>
      <c r="F91" s="396"/>
      <c r="G91" s="307"/>
      <c r="H91" s="316" t="s">
        <v>160</v>
      </c>
      <c r="I91" s="136"/>
    </row>
    <row r="92" spans="1:14" ht="16.899999999999999" customHeight="1">
      <c r="A92" s="133"/>
      <c r="B92" s="395" t="s">
        <v>41</v>
      </c>
      <c r="C92" s="411" t="s">
        <v>267</v>
      </c>
      <c r="D92" s="397" t="s">
        <v>268</v>
      </c>
      <c r="E92" s="397" t="s">
        <v>242</v>
      </c>
      <c r="F92" s="396" t="s">
        <v>243</v>
      </c>
      <c r="G92" s="305"/>
      <c r="H92" s="298" t="s">
        <v>103</v>
      </c>
      <c r="I92" s="136"/>
    </row>
    <row r="93" spans="1:14" ht="16.899999999999999" customHeight="1" thickBot="1">
      <c r="A93" s="137">
        <v>2300</v>
      </c>
      <c r="B93" s="394"/>
      <c r="C93" s="393"/>
      <c r="D93" s="392"/>
      <c r="E93" s="392"/>
      <c r="F93" s="391"/>
      <c r="G93" s="317"/>
      <c r="H93" s="318"/>
      <c r="I93" s="141">
        <v>2300</v>
      </c>
    </row>
    <row r="94" spans="1:14" s="20" customFormat="1" ht="16.899999999999999" customHeight="1">
      <c r="A94" s="193"/>
      <c r="B94" s="390"/>
      <c r="C94" s="389"/>
      <c r="D94" s="397" t="s">
        <v>223</v>
      </c>
      <c r="E94" s="397"/>
      <c r="F94" s="397"/>
      <c r="G94" s="319" t="s">
        <v>153</v>
      </c>
      <c r="H94" s="836" t="s">
        <v>161</v>
      </c>
      <c r="I94" s="185"/>
    </row>
    <row r="95" spans="1:14" s="20" customFormat="1" ht="16.899999999999999" customHeight="1" thickBot="1">
      <c r="A95" s="193"/>
      <c r="B95" s="388"/>
      <c r="C95" s="411" t="s">
        <v>276</v>
      </c>
      <c r="D95" s="397" t="s">
        <v>277</v>
      </c>
      <c r="E95" s="397" t="s">
        <v>251</v>
      </c>
      <c r="F95" s="397" t="s">
        <v>252</v>
      </c>
      <c r="G95" s="295" t="s">
        <v>157</v>
      </c>
      <c r="H95" s="837"/>
      <c r="I95" s="194"/>
    </row>
    <row r="96" spans="1:14" s="20" customFormat="1" ht="16.899999999999999" customHeight="1" thickBot="1">
      <c r="A96" s="195">
        <v>2315</v>
      </c>
      <c r="B96" s="387" t="s">
        <v>38</v>
      </c>
      <c r="C96" s="411"/>
      <c r="D96" s="397"/>
      <c r="E96" s="397"/>
      <c r="F96" s="386">
        <v>2315</v>
      </c>
      <c r="G96" s="261" t="s">
        <v>154</v>
      </c>
      <c r="H96" s="837"/>
      <c r="I96" s="196">
        <v>2315</v>
      </c>
    </row>
    <row r="97" spans="1:9" ht="16.899999999999999" customHeight="1" thickBot="1">
      <c r="A97" s="30">
        <v>30</v>
      </c>
      <c r="B97" s="402" t="s">
        <v>280</v>
      </c>
      <c r="C97" s="385"/>
      <c r="D97" s="384"/>
      <c r="E97" s="384"/>
      <c r="F97" s="384"/>
      <c r="G97" s="320" t="s">
        <v>36</v>
      </c>
      <c r="H97" s="838"/>
      <c r="I97" s="198">
        <v>30</v>
      </c>
    </row>
    <row r="98" spans="1:9" ht="16.899999999999999" customHeight="1">
      <c r="A98" s="36"/>
      <c r="B98" s="388" t="s">
        <v>281</v>
      </c>
      <c r="C98" s="383"/>
      <c r="D98" s="395" t="s">
        <v>41</v>
      </c>
      <c r="E98" s="382"/>
      <c r="F98" s="395"/>
      <c r="G98" s="199" t="s">
        <v>22</v>
      </c>
      <c r="H98" s="200" t="s">
        <v>20</v>
      </c>
      <c r="I98" s="41"/>
    </row>
    <row r="99" spans="1:9" ht="16.899999999999999" customHeight="1">
      <c r="A99" s="44"/>
      <c r="B99" s="388"/>
      <c r="C99" s="381"/>
      <c r="D99" s="380"/>
      <c r="E99" s="382"/>
      <c r="F99" s="380"/>
      <c r="G99" s="99" t="str">
        <f>G41</f>
        <v>周六聊Teen谷 # 47</v>
      </c>
      <c r="H99" s="112" t="str">
        <f>F70</f>
        <v>最強生命線 # 426</v>
      </c>
      <c r="I99" s="41"/>
    </row>
    <row r="100" spans="1:9" ht="16.899999999999999" customHeight="1" thickBot="1">
      <c r="A100" s="44"/>
      <c r="B100" s="388"/>
      <c r="C100" s="381"/>
      <c r="D100" s="380"/>
      <c r="E100" s="379"/>
      <c r="F100" s="378">
        <v>2350</v>
      </c>
      <c r="G100" s="77"/>
      <c r="H100" s="201"/>
      <c r="I100" s="41"/>
    </row>
    <row r="101" spans="1:9" s="20" customFormat="1" ht="16.899999999999999" customHeight="1" thickBot="1">
      <c r="A101" s="11" t="s">
        <v>9</v>
      </c>
      <c r="B101" s="388"/>
      <c r="C101" s="377"/>
      <c r="D101" s="387" t="s">
        <v>38</v>
      </c>
      <c r="E101" s="376"/>
      <c r="F101" s="387"/>
      <c r="G101" s="33"/>
      <c r="H101" s="202"/>
      <c r="I101" s="43" t="s">
        <v>9</v>
      </c>
    </row>
    <row r="102" spans="1:9" ht="16.899999999999999" customHeight="1">
      <c r="A102" s="21"/>
      <c r="B102" s="203" t="s">
        <v>17</v>
      </c>
      <c r="C102" s="197"/>
      <c r="D102" s="197"/>
      <c r="E102" s="6"/>
      <c r="F102" s="197"/>
      <c r="G102" s="204" t="s">
        <v>22</v>
      </c>
      <c r="H102" s="200" t="s">
        <v>20</v>
      </c>
      <c r="I102" s="75"/>
    </row>
    <row r="103" spans="1:9" ht="16.899999999999999" customHeight="1">
      <c r="A103" s="44"/>
      <c r="B103" s="86"/>
      <c r="C103" s="6"/>
      <c r="D103" s="6" t="str">
        <f>D60</f>
        <v>兄弟幫 Big Boys Club (2505 EPI)</v>
      </c>
      <c r="F103" s="205"/>
      <c r="G103" s="206" t="str">
        <f>G70</f>
        <v>新聞透視 # 47</v>
      </c>
      <c r="H103" s="54" t="str">
        <f>H35</f>
        <v>新聞掏寶 # 279</v>
      </c>
      <c r="I103" s="136"/>
    </row>
    <row r="104" spans="1:9" ht="16.899999999999999" customHeight="1">
      <c r="A104" s="30">
        <v>30</v>
      </c>
      <c r="B104" s="68" t="str">
        <f>B61</f>
        <v># 2016</v>
      </c>
      <c r="C104" s="68" t="str">
        <f>C61</f>
        <v># 2017</v>
      </c>
      <c r="D104" s="58" t="str">
        <f>D61</f>
        <v># 2018</v>
      </c>
      <c r="E104" s="58" t="str">
        <f>E61</f>
        <v># 2019</v>
      </c>
      <c r="F104" s="68" t="str">
        <f>F61</f>
        <v># 2020</v>
      </c>
      <c r="G104" s="207"/>
      <c r="H104" s="208"/>
      <c r="I104" s="158">
        <v>30</v>
      </c>
    </row>
    <row r="105" spans="1:9" ht="16.899999999999999" customHeight="1">
      <c r="A105" s="44"/>
      <c r="B105" s="22" t="s">
        <v>17</v>
      </c>
      <c r="C105" s="191"/>
      <c r="D105" s="39"/>
      <c r="E105" s="39"/>
      <c r="F105" s="39"/>
      <c r="G105" s="176" t="s">
        <v>22</v>
      </c>
      <c r="H105" s="119" t="s">
        <v>20</v>
      </c>
      <c r="I105" s="136"/>
    </row>
    <row r="106" spans="1:9" s="20" customFormat="1" ht="16.899999999999999" customHeight="1" thickBot="1">
      <c r="A106" s="11" t="s">
        <v>10</v>
      </c>
      <c r="B106" s="192"/>
      <c r="C106" s="209"/>
      <c r="D106" s="138" t="s">
        <v>94</v>
      </c>
      <c r="E106" s="138"/>
      <c r="G106" s="135" t="s">
        <v>163</v>
      </c>
      <c r="H106" s="54" t="str">
        <f>H63</f>
        <v>財經透視 # 49</v>
      </c>
      <c r="I106" s="104" t="s">
        <v>10</v>
      </c>
    </row>
    <row r="107" spans="1:9" ht="16.899999999999999" customHeight="1">
      <c r="A107" s="117"/>
      <c r="B107" s="58" t="str">
        <f>B87</f>
        <v># 30</v>
      </c>
      <c r="C107" s="58" t="str">
        <f>"# " &amp; VALUE(RIGHT(B107,2)+1)</f>
        <v># 31</v>
      </c>
      <c r="D107" s="58" t="str">
        <f>"# " &amp; VALUE(RIGHT(C107,2)+1)</f>
        <v># 32</v>
      </c>
      <c r="E107" s="58" t="str">
        <f>"# " &amp; VALUE(RIGHT(D107,2)+1)</f>
        <v># 33</v>
      </c>
      <c r="F107" s="58" t="str">
        <f>"# " &amp; VALUE(RIGHT(E107,2)+1)</f>
        <v># 34</v>
      </c>
      <c r="G107" s="210" t="s">
        <v>101</v>
      </c>
      <c r="H107" s="119" t="s">
        <v>20</v>
      </c>
      <c r="I107" s="96"/>
    </row>
    <row r="108" spans="1:9" ht="16.899999999999999" customHeight="1">
      <c r="A108" s="211">
        <v>30</v>
      </c>
      <c r="B108" s="68"/>
      <c r="C108" s="68"/>
      <c r="D108" s="68"/>
      <c r="E108" s="68"/>
      <c r="F108" s="157"/>
      <c r="G108" s="32" t="s">
        <v>91</v>
      </c>
      <c r="H108" s="113" t="str">
        <f>H70</f>
        <v>星期日檔案 #30</v>
      </c>
      <c r="I108" s="79">
        <v>30</v>
      </c>
    </row>
    <row r="109" spans="1:9" ht="16.899999999999999" customHeight="1">
      <c r="A109" s="125"/>
      <c r="B109" s="108" t="s">
        <v>17</v>
      </c>
      <c r="C109" s="58"/>
      <c r="D109" s="58"/>
      <c r="E109" s="58"/>
      <c r="F109" s="39"/>
      <c r="G109" s="488" t="s">
        <v>244</v>
      </c>
      <c r="H109" s="212" t="s">
        <v>22</v>
      </c>
      <c r="I109" s="213"/>
    </row>
    <row r="110" spans="1:9" s="20" customFormat="1" ht="16.899999999999999" customHeight="1" thickBot="1">
      <c r="A110" s="11" t="s">
        <v>11</v>
      </c>
      <c r="B110" s="52"/>
      <c r="C110" s="86"/>
      <c r="D110" s="58" t="str">
        <f>$D$80</f>
        <v>新聞女王2 The QUEEN Of News 2 (25 EPI)</v>
      </c>
      <c r="E110" s="58"/>
      <c r="F110" s="58"/>
      <c r="G110" s="477"/>
      <c r="H110" s="88"/>
      <c r="I110" s="104" t="s">
        <v>11</v>
      </c>
    </row>
    <row r="111" spans="1:9" ht="16.899999999999999" customHeight="1">
      <c r="A111" s="117"/>
      <c r="B111" s="52" t="str">
        <f>B81</f>
        <v># 14</v>
      </c>
      <c r="C111" s="58" t="str">
        <f>C81</f>
        <v># 15</v>
      </c>
      <c r="D111" s="58" t="str">
        <f>"# " &amp; VALUE(RIGHT(C111,2)+1)</f>
        <v># 16</v>
      </c>
      <c r="E111" s="58" t="str">
        <f>"# " &amp; VALUE(RIGHT(D111,2)+1)</f>
        <v># 17</v>
      </c>
      <c r="F111" s="58" t="str">
        <f>"# " &amp; VALUE(RIGHT(E111,2)+1)</f>
        <v># 18</v>
      </c>
      <c r="G111" s="478"/>
      <c r="H111" s="88" t="str">
        <f>H79</f>
        <v>中年好聲音4 決戰大灣區 # 3</v>
      </c>
      <c r="I111" s="96"/>
    </row>
    <row r="112" spans="1:9" ht="16.899999999999999" customHeight="1">
      <c r="A112" s="70">
        <v>30</v>
      </c>
      <c r="B112" s="61"/>
      <c r="C112" s="68"/>
      <c r="D112" s="68"/>
      <c r="E112" s="68"/>
      <c r="F112" s="58"/>
      <c r="G112" s="471" t="s">
        <v>312</v>
      </c>
      <c r="H112" s="214"/>
      <c r="I112" s="79">
        <v>30</v>
      </c>
    </row>
    <row r="113" spans="1:9" ht="16.899999999999999" customHeight="1">
      <c r="A113" s="70"/>
      <c r="B113" s="108" t="s">
        <v>17</v>
      </c>
      <c r="C113" s="179"/>
      <c r="D113" s="83" t="s">
        <v>58</v>
      </c>
      <c r="E113" s="83"/>
      <c r="F113" s="180"/>
      <c r="G113" s="477"/>
      <c r="H113" s="199"/>
      <c r="I113" s="84"/>
    </row>
    <row r="114" spans="1:9" ht="16.899999999999999" customHeight="1">
      <c r="A114" s="125"/>
      <c r="B114" s="459" t="s">
        <v>17</v>
      </c>
      <c r="C114" s="460"/>
      <c r="D114" s="460" t="s">
        <v>260</v>
      </c>
      <c r="E114" s="458"/>
      <c r="F114" s="458"/>
      <c r="G114" s="477"/>
      <c r="H114" s="214"/>
      <c r="I114" s="213"/>
    </row>
    <row r="115" spans="1:9" s="20" customFormat="1" ht="16.899999999999999" customHeight="1" thickBot="1">
      <c r="A115" s="11" t="s">
        <v>12</v>
      </c>
      <c r="B115" s="461" t="s">
        <v>282</v>
      </c>
      <c r="C115" s="457" t="s">
        <v>283</v>
      </c>
      <c r="D115" s="457" t="s">
        <v>284</v>
      </c>
      <c r="E115" s="457" t="s">
        <v>285</v>
      </c>
      <c r="F115" s="457" t="s">
        <v>301</v>
      </c>
      <c r="G115" s="489"/>
      <c r="H115" s="216"/>
      <c r="I115" s="104" t="s">
        <v>12</v>
      </c>
    </row>
    <row r="116" spans="1:9" ht="16.899999999999999" customHeight="1">
      <c r="A116" s="117"/>
      <c r="B116" s="215" t="s">
        <v>17</v>
      </c>
      <c r="C116" s="134"/>
      <c r="D116" s="58" t="s">
        <v>35</v>
      </c>
      <c r="E116" s="38"/>
      <c r="F116" s="38"/>
      <c r="G116" s="477"/>
      <c r="H116" s="212" t="s">
        <v>22</v>
      </c>
      <c r="I116" s="96"/>
    </row>
    <row r="117" spans="1:9" ht="16.899999999999999" customHeight="1">
      <c r="A117" s="211">
        <v>30</v>
      </c>
      <c r="B117" s="31" t="str">
        <f>B74</f>
        <v># 334</v>
      </c>
      <c r="C117" s="68" t="str">
        <f>C74</f>
        <v># 335</v>
      </c>
      <c r="D117" s="68" t="str">
        <f>D74</f>
        <v># 336</v>
      </c>
      <c r="E117" s="68" t="str">
        <f>E74</f>
        <v># 337</v>
      </c>
      <c r="F117" s="68" t="str">
        <f>F74</f>
        <v># 338</v>
      </c>
      <c r="G117" s="487"/>
      <c r="H117" s="217" t="str">
        <f>H85</f>
        <v>無窮之路V — 智行無疆 #2</v>
      </c>
      <c r="I117" s="79">
        <v>30</v>
      </c>
    </row>
    <row r="118" spans="1:9" ht="16.899999999999999" customHeight="1">
      <c r="A118" s="70"/>
      <c r="B118" s="218" t="s">
        <v>17</v>
      </c>
      <c r="C118" s="134" t="s">
        <v>17</v>
      </c>
      <c r="D118" s="189" t="s">
        <v>17</v>
      </c>
      <c r="E118" s="162" t="s">
        <v>70</v>
      </c>
      <c r="F118" s="37" t="s">
        <v>17</v>
      </c>
      <c r="G118" s="143" t="s">
        <v>66</v>
      </c>
      <c r="H118" s="219" t="s">
        <v>22</v>
      </c>
      <c r="I118" s="84"/>
    </row>
    <row r="119" spans="1:9" s="20" customFormat="1" ht="16.899999999999999" customHeight="1" thickBot="1">
      <c r="A119" s="11" t="s">
        <v>15</v>
      </c>
      <c r="B119" s="155" t="str">
        <f>B70</f>
        <v>美食新聞報道 # 144</v>
      </c>
      <c r="C119" s="58" t="str">
        <f>$C$70</f>
        <v>美食新聞報道 # 145</v>
      </c>
      <c r="D119" s="143" t="str">
        <f>D70</f>
        <v>旅行最緊要近 #3</v>
      </c>
      <c r="E119" s="77" t="str">
        <f>E58</f>
        <v># 68</v>
      </c>
      <c r="F119" s="33" t="str">
        <f>F70</f>
        <v>最強生命線 # 426</v>
      </c>
      <c r="G119" s="32" t="str">
        <f>G74</f>
        <v># 339</v>
      </c>
      <c r="H119" s="190" t="str">
        <f>H88</f>
        <v>一周星星 #1</v>
      </c>
      <c r="I119" s="104" t="s">
        <v>15</v>
      </c>
    </row>
    <row r="120" spans="1:9" ht="16.899999999999999" customHeight="1">
      <c r="A120" s="117"/>
      <c r="B120" s="108" t="s">
        <v>17</v>
      </c>
      <c r="C120" s="38"/>
      <c r="D120" s="39"/>
      <c r="E120" s="39"/>
      <c r="F120" s="39"/>
      <c r="G120" s="176" t="s">
        <v>22</v>
      </c>
      <c r="H120" s="219" t="s">
        <v>22</v>
      </c>
      <c r="I120" s="50"/>
    </row>
    <row r="121" spans="1:9" ht="16.899999999999999" customHeight="1">
      <c r="A121" s="211">
        <v>30</v>
      </c>
      <c r="B121" s="220"/>
      <c r="C121" s="166"/>
      <c r="D121" s="166" t="s">
        <v>93</v>
      </c>
      <c r="E121" s="166"/>
      <c r="F121" s="170"/>
      <c r="G121" s="112"/>
      <c r="H121" s="32" t="str">
        <f>H91</f>
        <v>關東·路駅十三 # 12</v>
      </c>
      <c r="I121" s="56">
        <v>30</v>
      </c>
    </row>
    <row r="122" spans="1:9" ht="16.899999999999999" customHeight="1">
      <c r="A122" s="70"/>
      <c r="B122" s="52" t="str">
        <f>B64</f>
        <v># 8</v>
      </c>
      <c r="C122" s="58" t="str">
        <f>C64</f>
        <v># 9</v>
      </c>
      <c r="D122" s="58" t="str">
        <f>D64</f>
        <v># 10</v>
      </c>
      <c r="E122" s="58" t="str">
        <f>E64</f>
        <v># 11</v>
      </c>
      <c r="F122" s="58" t="str">
        <f>F64</f>
        <v># 12</v>
      </c>
      <c r="G122" s="115" t="str">
        <f>G36</f>
        <v>芷珊約您 # 3</v>
      </c>
      <c r="H122" s="221" t="s">
        <v>20</v>
      </c>
      <c r="I122" s="60"/>
    </row>
    <row r="123" spans="1:9" s="20" customFormat="1" ht="16.899999999999999" customHeight="1" thickBot="1">
      <c r="A123" s="11" t="s">
        <v>13</v>
      </c>
      <c r="B123" s="61"/>
      <c r="C123" s="68"/>
      <c r="D123" s="68"/>
      <c r="E123" s="68"/>
      <c r="F123" s="68"/>
      <c r="G123" s="118"/>
      <c r="H123" s="177" t="str">
        <f>H70</f>
        <v>星期日檔案 #30</v>
      </c>
      <c r="I123" s="43" t="s">
        <v>13</v>
      </c>
    </row>
    <row r="124" spans="1:9" ht="16.899999999999999" customHeight="1">
      <c r="A124" s="44"/>
      <c r="B124" s="215" t="s">
        <v>17</v>
      </c>
      <c r="C124" s="134"/>
      <c r="D124" s="58" t="str">
        <f>D$41</f>
        <v>*流行都市  Big City Shop 2025</v>
      </c>
      <c r="E124" s="6"/>
      <c r="F124" s="73"/>
      <c r="G124" s="176" t="s">
        <v>22</v>
      </c>
      <c r="H124" s="222" t="s">
        <v>20</v>
      </c>
      <c r="I124" s="41"/>
    </row>
    <row r="125" spans="1:9" ht="16.899999999999999" customHeight="1">
      <c r="A125" s="44"/>
      <c r="B125" s="58" t="str">
        <f>B$42</f>
        <v># 1861</v>
      </c>
      <c r="C125" s="58" t="str">
        <f>C$42</f>
        <v># 1862</v>
      </c>
      <c r="D125" s="58" t="str">
        <f>D$42</f>
        <v># 1863</v>
      </c>
      <c r="E125" s="58" t="str">
        <f>E$42</f>
        <v># 1864</v>
      </c>
      <c r="F125" s="58" t="str">
        <f>F42</f>
        <v># 1865</v>
      </c>
      <c r="G125" s="143" t="str">
        <f>G70</f>
        <v>新聞透視 # 47</v>
      </c>
      <c r="H125" s="201"/>
      <c r="I125" s="41"/>
    </row>
    <row r="126" spans="1:9" ht="16.899999999999999" customHeight="1">
      <c r="A126" s="211" t="s">
        <v>2</v>
      </c>
      <c r="B126" s="31"/>
      <c r="C126" s="68"/>
      <c r="D126" s="68"/>
      <c r="E126" s="68"/>
      <c r="F126" s="223" t="s">
        <v>55</v>
      </c>
      <c r="H126" s="59" t="str">
        <f>H39</f>
        <v>流行經典50年 # 68</v>
      </c>
      <c r="I126" s="56" t="s">
        <v>2</v>
      </c>
    </row>
    <row r="127" spans="1:9" ht="16.899999999999999" customHeight="1">
      <c r="A127" s="70"/>
      <c r="B127" s="224" t="s">
        <v>47</v>
      </c>
      <c r="C127" s="58"/>
      <c r="D127" s="58" t="s">
        <v>46</v>
      </c>
      <c r="E127" s="58"/>
      <c r="F127" s="58"/>
      <c r="G127" s="176" t="s">
        <v>22</v>
      </c>
      <c r="H127" s="90"/>
      <c r="I127" s="71"/>
    </row>
    <row r="128" spans="1:9" ht="16.899999999999999" customHeight="1" thickBot="1">
      <c r="A128" s="225" t="s">
        <v>14</v>
      </c>
      <c r="B128" s="226" t="s">
        <v>131</v>
      </c>
      <c r="C128" s="227" t="str">
        <f>"# " &amp; VALUE(RIGHT(B128,3)+1)</f>
        <v># 220</v>
      </c>
      <c r="D128" s="227" t="str">
        <f>"# " &amp; VALUE(RIGHT(C128,3)+1)</f>
        <v># 221</v>
      </c>
      <c r="E128" s="227" t="str">
        <f>"# " &amp; VALUE(RIGHT(D128,3)+1)</f>
        <v># 222</v>
      </c>
      <c r="F128" s="227" t="str">
        <f>"# " &amp; VALUE(RIGHT(E128,3)+1)</f>
        <v># 223</v>
      </c>
      <c r="G128" s="228" t="str">
        <f>G41</f>
        <v>周六聊Teen谷 # 47</v>
      </c>
      <c r="H128" s="229"/>
      <c r="I128" s="230" t="s">
        <v>14</v>
      </c>
    </row>
    <row r="129" spans="1:9" ht="16.899999999999999" customHeight="1" thickTop="1">
      <c r="A129" s="231"/>
      <c r="B129" s="232" t="s">
        <v>126</v>
      </c>
      <c r="C129" s="6"/>
      <c r="D129" s="6"/>
      <c r="E129" s="6"/>
      <c r="F129" s="6"/>
      <c r="G129" s="6"/>
      <c r="H129" s="818">
        <f ca="1">TODAY()</f>
        <v>46007</v>
      </c>
      <c r="I129" s="819"/>
    </row>
    <row r="130" spans="1:9" ht="16.899999999999999" customHeight="1">
      <c r="B130" s="232"/>
    </row>
    <row r="131" spans="1:9" ht="16.899999999999999" customHeight="1"/>
    <row r="132" spans="1:9" ht="16.899999999999999" customHeight="1"/>
  </sheetData>
  <mergeCells count="11">
    <mergeCell ref="H129:I129"/>
    <mergeCell ref="B67:F67"/>
    <mergeCell ref="G67:H67"/>
    <mergeCell ref="C1:G1"/>
    <mergeCell ref="H2:I2"/>
    <mergeCell ref="B12:F12"/>
    <mergeCell ref="G11:H11"/>
    <mergeCell ref="G65:H65"/>
    <mergeCell ref="G25:H25"/>
    <mergeCell ref="G26:H26"/>
    <mergeCell ref="H94:H97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19F3-6535-465B-8442-09D389409F72}">
  <dimension ref="A1:N132"/>
  <sheetViews>
    <sheetView zoomScale="70" zoomScaleNormal="70" workbookViewId="0">
      <pane ySplit="4" topLeftCell="A108" activePane="bottomLeft" state="frozen"/>
      <selection pane="bottomLeft" activeCell="G109" sqref="G109:G119"/>
    </sheetView>
  </sheetViews>
  <sheetFormatPr defaultColWidth="9.453125" defaultRowHeight="15.5"/>
  <cols>
    <col min="1" max="1" width="7.7265625" style="233" customWidth="1"/>
    <col min="2" max="8" width="32.7265625" style="4" customWidth="1"/>
    <col min="9" max="9" width="7.7265625" style="234" customWidth="1"/>
    <col min="10" max="16384" width="9.453125" style="4"/>
  </cols>
  <sheetData>
    <row r="1" spans="1:9" ht="36" customHeight="1">
      <c r="A1" s="236"/>
      <c r="B1" s="3"/>
      <c r="C1" s="825" t="s">
        <v>164</v>
      </c>
      <c r="D1" s="825"/>
      <c r="E1" s="825"/>
      <c r="F1" s="825"/>
      <c r="G1" s="825"/>
      <c r="H1" s="3"/>
      <c r="I1" s="3"/>
    </row>
    <row r="2" spans="1:9" ht="16.899999999999999" customHeight="1" thickBot="1">
      <c r="A2" s="235" t="s">
        <v>165</v>
      </c>
      <c r="B2" s="6"/>
      <c r="C2" s="6"/>
      <c r="D2" s="1" t="s">
        <v>18</v>
      </c>
      <c r="E2" s="1"/>
      <c r="F2" s="7"/>
      <c r="G2" s="7"/>
      <c r="H2" s="826" t="s">
        <v>166</v>
      </c>
      <c r="I2" s="826"/>
    </row>
    <row r="3" spans="1:9" ht="16.899999999999999" customHeight="1" thickTop="1">
      <c r="A3" s="8" t="s">
        <v>19</v>
      </c>
      <c r="B3" s="9" t="s">
        <v>26</v>
      </c>
      <c r="C3" s="9" t="s">
        <v>27</v>
      </c>
      <c r="D3" s="9" t="s">
        <v>28</v>
      </c>
      <c r="E3" s="9" t="s">
        <v>167</v>
      </c>
      <c r="F3" s="9" t="s">
        <v>30</v>
      </c>
      <c r="G3" s="9" t="s">
        <v>31</v>
      </c>
      <c r="H3" s="9" t="s">
        <v>32</v>
      </c>
      <c r="I3" s="10" t="s">
        <v>19</v>
      </c>
    </row>
    <row r="4" spans="1:9" ht="16.899999999999999" customHeight="1" thickBot="1">
      <c r="A4" s="11"/>
      <c r="B4" s="12">
        <v>45999</v>
      </c>
      <c r="C4" s="12">
        <f t="shared" ref="C4:H4" si="0">SUM(B4+1)</f>
        <v>46000</v>
      </c>
      <c r="D4" s="13">
        <f t="shared" si="0"/>
        <v>46001</v>
      </c>
      <c r="E4" s="13">
        <f t="shared" si="0"/>
        <v>46002</v>
      </c>
      <c r="F4" s="13">
        <f t="shared" si="0"/>
        <v>46003</v>
      </c>
      <c r="G4" s="13">
        <f t="shared" si="0"/>
        <v>46004</v>
      </c>
      <c r="H4" s="13">
        <f t="shared" si="0"/>
        <v>46005</v>
      </c>
      <c r="I4" s="14"/>
    </row>
    <row r="5" spans="1:9" s="20" customFormat="1" ht="16.899999999999999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6.899999999999999" customHeight="1">
      <c r="A6" s="21"/>
      <c r="B6" s="22" t="s">
        <v>17</v>
      </c>
      <c r="C6" s="23" t="s">
        <v>17</v>
      </c>
      <c r="D6" s="24" t="str">
        <f t="shared" ref="D6:G7" si="1">C54</f>
        <v>HOME即是識 Funny Funny Home (15 EPI)</v>
      </c>
      <c r="E6" s="25" t="str">
        <f t="shared" si="1"/>
        <v>一條麻甩在東莞 Made In Dongguan (13 EPI)</v>
      </c>
      <c r="F6" s="26" t="str">
        <f t="shared" si="1"/>
        <v>阿媽唔信我去亞馬遜 I Will Be Back (10 EPI)</v>
      </c>
      <c r="G6" s="27" t="str">
        <f t="shared" si="1"/>
        <v>感動味蕾美食餐廳100強 - 關西篇 Tastebuds Pamper Top 100 Delicacy Restro (12 EPI)</v>
      </c>
      <c r="H6" s="28" t="s">
        <v>17</v>
      </c>
      <c r="I6" s="29"/>
    </row>
    <row r="7" spans="1:9" ht="16.899999999999999" customHeight="1">
      <c r="A7" s="30">
        <v>30</v>
      </c>
      <c r="B7" s="31" t="str">
        <f>LEFT($H$63,5) &amp; " # " &amp; VALUE(RIGHT($H$63,2)-1)</f>
        <v>財經透視  # 49</v>
      </c>
      <c r="C7" s="32" t="str">
        <f>B26</f>
        <v>新聞掏寶  # 279</v>
      </c>
      <c r="D7" s="33" t="str">
        <f t="shared" si="1"/>
        <v># 10</v>
      </c>
      <c r="E7" s="32" t="str">
        <f t="shared" si="1"/>
        <v># 10</v>
      </c>
      <c r="F7" s="33" t="str">
        <f t="shared" si="1"/>
        <v># 5</v>
      </c>
      <c r="G7" s="32" t="str">
        <f t="shared" si="1"/>
        <v># 4</v>
      </c>
      <c r="H7" s="34" t="str">
        <f>D70</f>
        <v>旅行最緊要近 #4</v>
      </c>
      <c r="I7" s="35">
        <v>30</v>
      </c>
    </row>
    <row r="8" spans="1:9" ht="16.899999999999999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37</v>
      </c>
      <c r="H8" s="40"/>
      <c r="I8" s="41"/>
    </row>
    <row r="9" spans="1:9" s="20" customFormat="1" ht="16.899999999999999" customHeight="1" thickBot="1">
      <c r="A9" s="11" t="s">
        <v>0</v>
      </c>
      <c r="B9" s="339" t="s">
        <v>239</v>
      </c>
      <c r="C9" s="339" t="str">
        <f t="shared" ref="C9:H9" si="2">"# " &amp; VALUE(RIGHT(B9,3)+1)</f>
        <v># 341</v>
      </c>
      <c r="D9" s="339" t="str">
        <f t="shared" si="2"/>
        <v># 342</v>
      </c>
      <c r="E9" s="339" t="str">
        <f t="shared" si="2"/>
        <v># 343</v>
      </c>
      <c r="F9" s="339" t="str">
        <f t="shared" si="2"/>
        <v># 344</v>
      </c>
      <c r="G9" s="339" t="str">
        <f t="shared" si="2"/>
        <v># 345</v>
      </c>
      <c r="H9" s="339" t="str">
        <f t="shared" si="2"/>
        <v># 346</v>
      </c>
      <c r="I9" s="43" t="s">
        <v>0</v>
      </c>
    </row>
    <row r="10" spans="1:9" ht="16.899999999999999" customHeight="1">
      <c r="A10" s="44"/>
      <c r="B10" s="240"/>
      <c r="C10" s="241"/>
      <c r="D10" s="241"/>
      <c r="E10" s="241"/>
      <c r="F10" s="242"/>
      <c r="G10" s="240"/>
      <c r="H10" s="243"/>
      <c r="I10" s="29"/>
    </row>
    <row r="11" spans="1:9" ht="16.899999999999999" customHeight="1">
      <c r="A11" s="30">
        <v>30</v>
      </c>
      <c r="B11" s="244"/>
      <c r="C11" s="244"/>
      <c r="D11" s="244"/>
      <c r="E11" s="244"/>
      <c r="F11" s="244"/>
      <c r="G11" s="828" t="s">
        <v>33</v>
      </c>
      <c r="H11" s="829"/>
      <c r="I11" s="35">
        <v>30</v>
      </c>
    </row>
    <row r="12" spans="1:9" ht="16.899999999999999" customHeight="1">
      <c r="A12" s="45"/>
      <c r="B12" s="827" t="s">
        <v>169</v>
      </c>
      <c r="C12" s="821"/>
      <c r="D12" s="821"/>
      <c r="E12" s="821"/>
      <c r="F12" s="822"/>
      <c r="G12" s="245"/>
      <c r="H12" s="246"/>
      <c r="I12" s="41"/>
    </row>
    <row r="13" spans="1:9" s="20" customFormat="1" ht="16.899999999999999" customHeight="1" thickBot="1">
      <c r="A13" s="46" t="s">
        <v>1</v>
      </c>
      <c r="B13" s="247"/>
      <c r="C13" s="248"/>
      <c r="D13" s="248"/>
      <c r="E13" s="248"/>
      <c r="F13" s="249"/>
      <c r="G13" s="250"/>
      <c r="H13" s="251"/>
      <c r="I13" s="43" t="s">
        <v>1</v>
      </c>
    </row>
    <row r="14" spans="1:9" ht="16.899999999999999" customHeight="1">
      <c r="A14" s="47"/>
      <c r="B14" s="48">
        <v>800532375</v>
      </c>
      <c r="C14" s="48"/>
      <c r="D14" s="48"/>
      <c r="E14" s="48"/>
      <c r="F14" s="48"/>
      <c r="G14" s="48"/>
      <c r="H14" s="48"/>
      <c r="I14" s="50"/>
    </row>
    <row r="15" spans="1:9" ht="16.899999999999999" customHeight="1">
      <c r="A15" s="51" t="s">
        <v>2</v>
      </c>
      <c r="B15" s="52"/>
      <c r="C15" s="53"/>
      <c r="D15" s="53"/>
      <c r="E15" s="54" t="s">
        <v>170</v>
      </c>
      <c r="F15" s="53"/>
      <c r="G15" s="53"/>
      <c r="H15" s="53"/>
      <c r="I15" s="56" t="s">
        <v>2</v>
      </c>
    </row>
    <row r="16" spans="1:9" ht="16.899999999999999" customHeight="1">
      <c r="A16" s="57"/>
      <c r="B16" s="52" t="s">
        <v>171</v>
      </c>
      <c r="C16" s="58" t="str">
        <f t="shared" ref="C16:H16" si="3">"# " &amp; VALUE(RIGHT(B16,2)+1)</f>
        <v># 3</v>
      </c>
      <c r="D16" s="58" t="str">
        <f t="shared" si="3"/>
        <v># 4</v>
      </c>
      <c r="E16" s="58" t="str">
        <f t="shared" si="3"/>
        <v># 5</v>
      </c>
      <c r="F16" s="58" t="str">
        <f t="shared" si="3"/>
        <v># 6</v>
      </c>
      <c r="G16" s="58" t="str">
        <f t="shared" si="3"/>
        <v># 7</v>
      </c>
      <c r="H16" s="58" t="str">
        <f t="shared" si="3"/>
        <v># 8</v>
      </c>
      <c r="I16" s="60"/>
    </row>
    <row r="17" spans="1:9" s="20" customFormat="1" ht="16.899999999999999" customHeight="1" thickBot="1">
      <c r="A17" s="46" t="s">
        <v>3</v>
      </c>
      <c r="B17" s="61" t="s">
        <v>23</v>
      </c>
      <c r="C17" s="62"/>
      <c r="D17" s="62"/>
      <c r="E17" s="62"/>
      <c r="F17" s="62"/>
      <c r="G17" s="62"/>
      <c r="H17" s="62"/>
      <c r="I17" s="43" t="s">
        <v>16</v>
      </c>
    </row>
    <row r="18" spans="1:9" s="20" customFormat="1" ht="16.899999999999999" customHeight="1">
      <c r="A18" s="46"/>
      <c r="B18" s="435" t="s">
        <v>17</v>
      </c>
      <c r="C18" s="436" t="s">
        <v>259</v>
      </c>
      <c r="D18" s="436" t="s">
        <v>260</v>
      </c>
      <c r="E18" s="436"/>
      <c r="F18" s="436"/>
      <c r="G18" s="64" t="s">
        <v>77</v>
      </c>
      <c r="H18" s="65" t="s">
        <v>86</v>
      </c>
      <c r="I18" s="66"/>
    </row>
    <row r="19" spans="1:9" ht="16.899999999999999" customHeight="1">
      <c r="A19" s="67" t="s">
        <v>2</v>
      </c>
      <c r="B19" s="434" t="s">
        <v>271</v>
      </c>
      <c r="C19" s="434" t="s">
        <v>282</v>
      </c>
      <c r="D19" s="434" t="s">
        <v>283</v>
      </c>
      <c r="E19" s="434" t="s">
        <v>284</v>
      </c>
      <c r="F19" s="433" t="s">
        <v>285</v>
      </c>
      <c r="G19" s="68" t="s">
        <v>105</v>
      </c>
      <c r="H19" s="34" t="s">
        <v>123</v>
      </c>
      <c r="I19" s="56" t="s">
        <v>2</v>
      </c>
    </row>
    <row r="20" spans="1:9" ht="16.899999999999999" customHeight="1">
      <c r="A20" s="70"/>
      <c r="B20" s="37" t="s">
        <v>96</v>
      </c>
      <c r="C20" s="58"/>
      <c r="D20" s="58"/>
      <c r="E20" s="58" t="s">
        <v>97</v>
      </c>
      <c r="F20" s="58"/>
      <c r="G20" s="58"/>
      <c r="H20" s="58"/>
      <c r="I20" s="71"/>
    </row>
    <row r="21" spans="1:9" s="20" customFormat="1" ht="16.899999999999999" customHeight="1" thickBot="1">
      <c r="A21" s="15" t="s">
        <v>4</v>
      </c>
      <c r="B21" s="33" t="s">
        <v>172</v>
      </c>
      <c r="C21" s="68" t="str">
        <f t="shared" ref="C21:H21" si="4">"# " &amp; VALUE(RIGHT(B21,4)+1)</f>
        <v># 1521</v>
      </c>
      <c r="D21" s="68" t="str">
        <f t="shared" si="4"/>
        <v># 1522</v>
      </c>
      <c r="E21" s="68" t="str">
        <f t="shared" si="4"/>
        <v># 1523</v>
      </c>
      <c r="F21" s="68" t="str">
        <f t="shared" si="4"/>
        <v># 1524</v>
      </c>
      <c r="G21" s="58" t="str">
        <f t="shared" si="4"/>
        <v># 1525</v>
      </c>
      <c r="H21" s="68" t="str">
        <f t="shared" si="4"/>
        <v># 1526</v>
      </c>
      <c r="I21" s="43" t="s">
        <v>4</v>
      </c>
    </row>
    <row r="22" spans="1:9" ht="16.899999999999999" customHeight="1">
      <c r="A22" s="72"/>
      <c r="B22" s="437" t="s">
        <v>17</v>
      </c>
      <c r="C22" s="436"/>
      <c r="D22" s="438" t="s">
        <v>241</v>
      </c>
      <c r="E22" s="414"/>
      <c r="F22" s="415"/>
      <c r="G22" s="37">
        <v>800579910</v>
      </c>
      <c r="H22" s="74"/>
      <c r="I22" s="75"/>
    </row>
    <row r="23" spans="1:9" ht="16.899999999999999" customHeight="1">
      <c r="A23" s="76" t="s">
        <v>2</v>
      </c>
      <c r="B23" s="434" t="s">
        <v>243</v>
      </c>
      <c r="C23" s="434" t="s">
        <v>286</v>
      </c>
      <c r="D23" s="434" t="s">
        <v>287</v>
      </c>
      <c r="E23" s="434" t="s">
        <v>253</v>
      </c>
      <c r="F23" s="433" t="s">
        <v>254</v>
      </c>
      <c r="G23" s="238"/>
      <c r="H23" s="78"/>
      <c r="I23" s="79" t="s">
        <v>2</v>
      </c>
    </row>
    <row r="24" spans="1:9" ht="16.899999999999999" customHeight="1">
      <c r="A24" s="80"/>
      <c r="B24" s="354" t="s">
        <v>17</v>
      </c>
      <c r="C24" s="353"/>
      <c r="D24" s="352" t="s">
        <v>174</v>
      </c>
      <c r="E24" s="352"/>
      <c r="F24" s="352"/>
      <c r="G24" s="238"/>
      <c r="H24" s="78"/>
      <c r="I24" s="84"/>
    </row>
    <row r="25" spans="1:9" ht="16.899999999999999" customHeight="1">
      <c r="A25" s="80"/>
      <c r="B25" s="85" t="s">
        <v>17</v>
      </c>
      <c r="C25" s="86" t="s">
        <v>17</v>
      </c>
      <c r="D25" s="87" t="s">
        <v>17</v>
      </c>
      <c r="E25" s="87" t="s">
        <v>17</v>
      </c>
      <c r="F25" s="87" t="s">
        <v>17</v>
      </c>
      <c r="G25" s="832" t="s">
        <v>82</v>
      </c>
      <c r="H25" s="833"/>
      <c r="I25" s="84"/>
    </row>
    <row r="26" spans="1:9" ht="16.899999999999999" customHeight="1">
      <c r="A26" s="80"/>
      <c r="B26" s="89" t="str">
        <f>LEFT($H$35,5) &amp; " # " &amp; VALUE(RIGHT($H$35,3)-1)</f>
        <v>新聞掏寶  # 279</v>
      </c>
      <c r="C26" s="89" t="str">
        <f>B70</f>
        <v>美食新聞報道 # 146</v>
      </c>
      <c r="D26" s="238" t="str">
        <f>C70</f>
        <v>美食新聞報道 # 147</v>
      </c>
      <c r="E26" s="238" t="str">
        <f>D70</f>
        <v>旅行最緊要近 #4</v>
      </c>
      <c r="F26" s="237" t="s">
        <v>175</v>
      </c>
      <c r="G26" s="834" t="s">
        <v>83</v>
      </c>
      <c r="H26" s="835"/>
      <c r="I26" s="84"/>
    </row>
    <row r="27" spans="1:9" s="20" customFormat="1" ht="16.899999999999999" customHeight="1" thickBot="1">
      <c r="A27" s="91" t="s">
        <v>5</v>
      </c>
      <c r="B27" s="89"/>
      <c r="C27" s="89"/>
      <c r="D27" s="33"/>
      <c r="E27" s="33"/>
      <c r="F27" s="33"/>
      <c r="G27" s="238" t="s">
        <v>176</v>
      </c>
      <c r="H27" s="58" t="s">
        <v>177</v>
      </c>
      <c r="I27" s="92" t="s">
        <v>5</v>
      </c>
    </row>
    <row r="28" spans="1:9" ht="16.899999999999999" customHeight="1">
      <c r="A28" s="93"/>
      <c r="B28" s="37" t="s">
        <v>17</v>
      </c>
      <c r="C28" s="38"/>
      <c r="D28" s="39"/>
      <c r="E28" s="39"/>
      <c r="F28" s="94"/>
      <c r="G28" s="95"/>
      <c r="H28" s="78"/>
      <c r="I28" s="96"/>
    </row>
    <row r="29" spans="1:9" ht="16.899999999999999" customHeight="1">
      <c r="A29" s="97" t="s">
        <v>2</v>
      </c>
      <c r="B29" s="237"/>
      <c r="C29" s="98"/>
      <c r="D29" s="54" t="s">
        <v>178</v>
      </c>
      <c r="E29" s="98"/>
      <c r="F29" s="89"/>
      <c r="G29" s="99"/>
      <c r="H29" s="100"/>
      <c r="I29" s="79" t="s">
        <v>2</v>
      </c>
    </row>
    <row r="30" spans="1:9" ht="16.899999999999999" customHeight="1">
      <c r="A30" s="93"/>
      <c r="B30" s="238" t="s">
        <v>179</v>
      </c>
      <c r="C30" s="58" t="str">
        <f>"# " &amp; VALUE(RIGHT(C81,2)-1)</f>
        <v># 19</v>
      </c>
      <c r="D30" s="58" t="str">
        <f>"# " &amp; VALUE(RIGHT(D81,2)-1)</f>
        <v># 20</v>
      </c>
      <c r="E30" s="58" t="str">
        <f>"# " &amp; VALUE(RIGHT(E81,2)-1)</f>
        <v># 21</v>
      </c>
      <c r="F30" s="89" t="str">
        <f>E81</f>
        <v># 22</v>
      </c>
      <c r="G30" s="238"/>
      <c r="H30" s="78"/>
      <c r="I30" s="84"/>
    </row>
    <row r="31" spans="1:9" s="20" customFormat="1" ht="16.899999999999999" customHeight="1" thickBot="1">
      <c r="A31" s="101" t="s">
        <v>6</v>
      </c>
      <c r="B31" s="33"/>
      <c r="C31" s="68"/>
      <c r="D31" s="68"/>
      <c r="E31" s="68"/>
      <c r="F31" s="69"/>
      <c r="G31" s="102" t="s">
        <v>23</v>
      </c>
      <c r="H31" s="103"/>
      <c r="I31" s="104" t="s">
        <v>6</v>
      </c>
    </row>
    <row r="32" spans="1:9" ht="16.899999999999999" customHeight="1">
      <c r="A32" s="105"/>
      <c r="B32" s="22" t="s">
        <v>17</v>
      </c>
      <c r="C32" s="6"/>
      <c r="D32" s="38"/>
      <c r="E32" s="39" t="str">
        <f>$E$73</f>
        <v>東張西望  Scoop 2025</v>
      </c>
      <c r="F32" s="38"/>
      <c r="G32" s="6"/>
      <c r="H32" s="106"/>
      <c r="I32" s="71"/>
    </row>
    <row r="33" spans="1:9" ht="16.899999999999999" customHeight="1">
      <c r="A33" s="107" t="s">
        <v>2</v>
      </c>
      <c r="B33" s="344" t="str">
        <f>B9</f>
        <v># 340</v>
      </c>
      <c r="C33" s="344" t="str">
        <f>B74</f>
        <v># 341</v>
      </c>
      <c r="D33" s="344" t="str">
        <f>D9</f>
        <v># 342</v>
      </c>
      <c r="E33" s="344" t="str">
        <f>E9</f>
        <v># 343</v>
      </c>
      <c r="F33" s="344" t="str">
        <f>F9</f>
        <v># 344</v>
      </c>
      <c r="G33" s="344" t="str">
        <f>"# " &amp; VALUE(RIGHT(F33,3)+1)</f>
        <v># 345</v>
      </c>
      <c r="H33" s="344" t="str">
        <f>"# " &amp; VALUE(RIGHT(G33,3)+1)</f>
        <v># 346</v>
      </c>
      <c r="I33" s="56" t="s">
        <v>2</v>
      </c>
    </row>
    <row r="34" spans="1:9" ht="16.899999999999999" customHeight="1">
      <c r="A34" s="80"/>
      <c r="B34" s="108" t="s">
        <v>17</v>
      </c>
      <c r="C34" s="38"/>
      <c r="D34" s="58" t="s">
        <v>54</v>
      </c>
      <c r="E34" s="58"/>
      <c r="F34" s="58"/>
      <c r="G34" s="109" t="s">
        <v>99</v>
      </c>
      <c r="H34" s="110" t="s">
        <v>24</v>
      </c>
      <c r="I34" s="111"/>
    </row>
    <row r="35" spans="1:9" ht="16.899999999999999" customHeight="1">
      <c r="A35" s="80"/>
      <c r="B35" s="58" t="s">
        <v>180</v>
      </c>
      <c r="C35" s="58" t="str">
        <f>B61</f>
        <v># 2021</v>
      </c>
      <c r="D35" s="58" t="str">
        <f>C61</f>
        <v># 2022</v>
      </c>
      <c r="E35" s="58" t="str">
        <f>D61</f>
        <v># 2023</v>
      </c>
      <c r="F35" s="58" t="str">
        <f>E61</f>
        <v># 2024</v>
      </c>
      <c r="G35" s="112"/>
      <c r="H35" s="113" t="s">
        <v>181</v>
      </c>
      <c r="I35" s="111"/>
    </row>
    <row r="36" spans="1:9" s="20" customFormat="1" ht="16.899999999999999" customHeight="1" thickBot="1">
      <c r="A36" s="91" t="s">
        <v>7</v>
      </c>
      <c r="B36" s="439"/>
      <c r="C36" s="439"/>
      <c r="D36" s="434"/>
      <c r="E36" s="434"/>
      <c r="F36" s="441">
        <v>1255</v>
      </c>
      <c r="G36" s="115" t="s">
        <v>182</v>
      </c>
      <c r="H36" s="116" t="s">
        <v>25</v>
      </c>
      <c r="I36" s="14" t="s">
        <v>7</v>
      </c>
    </row>
    <row r="37" spans="1:9" ht="16.899999999999999" customHeight="1">
      <c r="A37" s="117"/>
      <c r="B37" s="432" t="s">
        <v>17</v>
      </c>
      <c r="C37" s="431"/>
      <c r="D37" s="431"/>
      <c r="E37" s="431" t="s">
        <v>288</v>
      </c>
      <c r="F37" s="440"/>
      <c r="G37" s="118" t="s">
        <v>98</v>
      </c>
      <c r="H37" s="119" t="s">
        <v>76</v>
      </c>
      <c r="I37" s="120"/>
    </row>
    <row r="38" spans="1:9" ht="16.899999999999999" customHeight="1">
      <c r="A38" s="70"/>
      <c r="B38" s="439" t="s">
        <v>289</v>
      </c>
      <c r="C38" s="439" t="s">
        <v>290</v>
      </c>
      <c r="D38" s="439" t="s">
        <v>291</v>
      </c>
      <c r="E38" s="439" t="s">
        <v>292</v>
      </c>
      <c r="F38" s="430" t="s">
        <v>293</v>
      </c>
      <c r="G38" s="115"/>
      <c r="I38" s="111"/>
    </row>
    <row r="39" spans="1:9" ht="16.899999999999999" customHeight="1">
      <c r="A39" s="51" t="s">
        <v>2</v>
      </c>
      <c r="B39" s="434"/>
      <c r="C39" s="434"/>
      <c r="D39" s="434"/>
      <c r="E39" s="434"/>
      <c r="F39" s="429">
        <v>1320</v>
      </c>
      <c r="G39" s="122"/>
      <c r="H39" s="123" t="s">
        <v>183</v>
      </c>
      <c r="I39" s="124" t="s">
        <v>2</v>
      </c>
    </row>
    <row r="40" spans="1:9" ht="16.899999999999999" customHeight="1">
      <c r="A40" s="125"/>
      <c r="B40" s="437" t="s">
        <v>294</v>
      </c>
      <c r="C40" s="428"/>
      <c r="D40" s="427"/>
      <c r="E40" s="436"/>
      <c r="F40" s="436"/>
      <c r="G40" s="23" t="s">
        <v>43</v>
      </c>
      <c r="H40" s="126" t="s">
        <v>75</v>
      </c>
      <c r="I40" s="111"/>
    </row>
    <row r="41" spans="1:9" ht="16.899999999999999" customHeight="1" thickBot="1">
      <c r="A41" s="70"/>
      <c r="B41" s="426"/>
      <c r="C41" s="439"/>
      <c r="D41" s="425" t="s">
        <v>184</v>
      </c>
      <c r="E41" s="439"/>
      <c r="F41" s="439"/>
      <c r="G41" s="115" t="s">
        <v>185</v>
      </c>
      <c r="H41" s="126"/>
      <c r="I41" s="111"/>
    </row>
    <row r="42" spans="1:9" s="20" customFormat="1" ht="16.899999999999999" customHeight="1" thickBot="1">
      <c r="A42" s="127" t="s">
        <v>8</v>
      </c>
      <c r="B42" s="426" t="s">
        <v>295</v>
      </c>
      <c r="C42" s="439" t="s">
        <v>296</v>
      </c>
      <c r="D42" s="439" t="s">
        <v>297</v>
      </c>
      <c r="E42" s="439" t="s">
        <v>298</v>
      </c>
      <c r="F42" s="439" t="s">
        <v>299</v>
      </c>
      <c r="G42" s="32" t="s">
        <v>21</v>
      </c>
      <c r="H42" s="59"/>
      <c r="I42" s="14" t="s">
        <v>8</v>
      </c>
    </row>
    <row r="43" spans="1:9" ht="16.899999999999999" customHeight="1">
      <c r="A43" s="105"/>
      <c r="B43" s="439"/>
      <c r="C43" s="434"/>
      <c r="D43" s="439"/>
      <c r="E43" s="439"/>
      <c r="F43" s="424">
        <v>1405</v>
      </c>
      <c r="G43" s="128" t="s">
        <v>20</v>
      </c>
      <c r="H43" s="545"/>
      <c r="I43" s="96"/>
    </row>
    <row r="44" spans="1:9" ht="16.899999999999999" customHeight="1">
      <c r="A44" s="80"/>
      <c r="B44" s="435" t="s">
        <v>17</v>
      </c>
      <c r="C44" s="436"/>
      <c r="D44" s="414" t="s">
        <v>260</v>
      </c>
      <c r="E44" s="414"/>
      <c r="F44" s="414"/>
      <c r="G44" s="130"/>
      <c r="H44" s="546"/>
      <c r="I44" s="84"/>
    </row>
    <row r="45" spans="1:9" ht="16.899999999999999" customHeight="1">
      <c r="A45" s="131" t="s">
        <v>2</v>
      </c>
      <c r="B45" s="434" t="s">
        <v>271</v>
      </c>
      <c r="C45" s="434" t="s">
        <v>282</v>
      </c>
      <c r="D45" s="439" t="s">
        <v>283</v>
      </c>
      <c r="E45" s="439" t="s">
        <v>284</v>
      </c>
      <c r="F45" s="439" t="s">
        <v>285</v>
      </c>
      <c r="G45" s="132"/>
      <c r="H45" s="547"/>
      <c r="I45" s="79" t="s">
        <v>2</v>
      </c>
    </row>
    <row r="46" spans="1:9" ht="16.899999999999999" customHeight="1">
      <c r="A46" s="133"/>
      <c r="B46" s="108" t="s">
        <v>17</v>
      </c>
      <c r="C46" s="39"/>
      <c r="D46" s="94"/>
      <c r="E46" s="39"/>
      <c r="F46" s="94"/>
      <c r="G46" s="342" t="s">
        <v>238</v>
      </c>
      <c r="H46" s="545"/>
      <c r="I46" s="136"/>
    </row>
    <row r="47" spans="1:9" s="20" customFormat="1" ht="16.899999999999999" customHeight="1" thickBot="1">
      <c r="A47" s="137">
        <v>1500</v>
      </c>
      <c r="B47" s="323"/>
      <c r="C47" s="139" t="s">
        <v>186</v>
      </c>
      <c r="D47" s="324"/>
      <c r="E47" s="325" t="s">
        <v>187</v>
      </c>
      <c r="F47" s="89"/>
      <c r="G47" s="140"/>
      <c r="H47" s="548"/>
      <c r="I47" s="141">
        <v>1500</v>
      </c>
    </row>
    <row r="48" spans="1:9" ht="16.899999999999999" customHeight="1">
      <c r="A48" s="142"/>
      <c r="B48" s="52" t="s">
        <v>141</v>
      </c>
      <c r="C48" s="58" t="str">
        <f>B87</f>
        <v># 35</v>
      </c>
      <c r="D48" s="89" t="str">
        <f>C87</f>
        <v># 36</v>
      </c>
      <c r="E48" s="58" t="str">
        <f>D87</f>
        <v># 1</v>
      </c>
      <c r="F48" s="89" t="str">
        <f>E87</f>
        <v># 2</v>
      </c>
      <c r="G48" s="130"/>
      <c r="H48" s="549" t="s">
        <v>22</v>
      </c>
      <c r="I48" s="144"/>
    </row>
    <row r="49" spans="1:9" ht="16.899999999999999" customHeight="1">
      <c r="A49" s="145">
        <v>30</v>
      </c>
      <c r="B49" s="326"/>
      <c r="C49" s="68"/>
      <c r="D49" s="69"/>
      <c r="E49" s="68"/>
      <c r="F49" s="69"/>
      <c r="G49" s="146"/>
      <c r="H49" s="546"/>
      <c r="I49" s="79" t="s">
        <v>2</v>
      </c>
    </row>
    <row r="50" spans="1:9" ht="16.899999999999999" customHeight="1">
      <c r="A50" s="133"/>
      <c r="B50" s="81" t="s">
        <v>17</v>
      </c>
      <c r="C50" s="82"/>
      <c r="D50" s="83" t="s">
        <v>174</v>
      </c>
      <c r="E50" s="83"/>
      <c r="F50" s="83"/>
      <c r="G50" s="128" t="s">
        <v>20</v>
      </c>
      <c r="H50" s="547"/>
      <c r="I50" s="84"/>
    </row>
    <row r="51" spans="1:9" ht="16.899999999999999" customHeight="1">
      <c r="A51" s="133"/>
      <c r="B51" s="437" t="s">
        <v>17</v>
      </c>
      <c r="C51" s="431"/>
      <c r="D51" s="438" t="s">
        <v>241</v>
      </c>
      <c r="E51" s="414"/>
      <c r="F51" s="415"/>
      <c r="G51" s="115" t="s">
        <v>189</v>
      </c>
      <c r="H51" s="545"/>
      <c r="I51" s="84"/>
    </row>
    <row r="52" spans="1:9" s="20" customFormat="1" ht="16.899999999999999" customHeight="1" thickBot="1">
      <c r="A52" s="137">
        <v>1600</v>
      </c>
      <c r="B52" s="434" t="s">
        <v>243</v>
      </c>
      <c r="C52" s="434" t="s">
        <v>286</v>
      </c>
      <c r="D52" s="434" t="s">
        <v>287</v>
      </c>
      <c r="E52" s="434" t="s">
        <v>253</v>
      </c>
      <c r="F52" s="433" t="s">
        <v>254</v>
      </c>
      <c r="G52" s="147"/>
      <c r="H52" s="548"/>
      <c r="I52" s="141">
        <v>1600</v>
      </c>
    </row>
    <row r="53" spans="1:9" ht="16.899999999999999" customHeight="1">
      <c r="A53" s="72"/>
      <c r="B53" s="148" t="s">
        <v>85</v>
      </c>
      <c r="C53" s="87" t="s">
        <v>72</v>
      </c>
      <c r="D53" s="23" t="s">
        <v>74</v>
      </c>
      <c r="E53" s="86" t="s">
        <v>87</v>
      </c>
      <c r="F53" s="87" t="s">
        <v>92</v>
      </c>
      <c r="G53" s="128" t="s">
        <v>20</v>
      </c>
      <c r="H53" s="550" t="s">
        <v>188</v>
      </c>
      <c r="I53" s="75"/>
    </row>
    <row r="54" spans="1:9" ht="16.899999999999999" customHeight="1">
      <c r="A54" s="133"/>
      <c r="B54" s="150" t="s">
        <v>190</v>
      </c>
      <c r="C54" s="26" t="s">
        <v>191</v>
      </c>
      <c r="D54" s="151" t="s">
        <v>192</v>
      </c>
      <c r="E54" s="65" t="s">
        <v>86</v>
      </c>
      <c r="F54" s="152" t="s">
        <v>193</v>
      </c>
      <c r="G54" s="135" t="s">
        <v>194</v>
      </c>
      <c r="H54" s="551"/>
      <c r="I54" s="154"/>
    </row>
    <row r="55" spans="1:9" ht="16.899999999999999" customHeight="1">
      <c r="A55" s="145">
        <v>30</v>
      </c>
      <c r="B55" s="155" t="s">
        <v>140</v>
      </c>
      <c r="C55" s="33" t="s">
        <v>173</v>
      </c>
      <c r="D55" s="33" t="s">
        <v>173</v>
      </c>
      <c r="E55" s="238" t="s">
        <v>123</v>
      </c>
      <c r="F55" s="238" t="s">
        <v>106</v>
      </c>
      <c r="G55" s="329"/>
      <c r="H55" s="552"/>
      <c r="I55" s="158">
        <v>30</v>
      </c>
    </row>
    <row r="56" spans="1:9" ht="16.899999999999999" customHeight="1">
      <c r="A56" s="133"/>
      <c r="B56" s="148" t="s">
        <v>20</v>
      </c>
      <c r="C56" s="159" t="s">
        <v>195</v>
      </c>
      <c r="D56" s="37" t="s">
        <v>62</v>
      </c>
      <c r="E56" s="38"/>
      <c r="F56" s="38"/>
      <c r="G56" s="128" t="s">
        <v>20</v>
      </c>
      <c r="H56" s="553"/>
      <c r="I56" s="136"/>
    </row>
    <row r="57" spans="1:9" ht="16.899999999999999" customHeight="1">
      <c r="A57" s="133"/>
      <c r="B57" s="160" t="s">
        <v>196</v>
      </c>
      <c r="C57" s="161" t="s">
        <v>78</v>
      </c>
      <c r="D57" s="238"/>
      <c r="E57" s="162" t="s">
        <v>197</v>
      </c>
      <c r="F57" s="162"/>
      <c r="G57" s="130"/>
      <c r="H57" s="552"/>
      <c r="I57" s="136"/>
    </row>
    <row r="58" spans="1:9" s="20" customFormat="1" ht="16.899999999999999" customHeight="1" thickBot="1">
      <c r="A58" s="137">
        <v>1700</v>
      </c>
      <c r="B58" s="163"/>
      <c r="C58" s="69" t="s">
        <v>105</v>
      </c>
      <c r="D58" s="33" t="s">
        <v>198</v>
      </c>
      <c r="E58" s="68" t="str">
        <f>"# " &amp; VALUE(RIGHT(D58,2)+1)</f>
        <v># 71</v>
      </c>
      <c r="F58" s="68" t="str">
        <f>"# " &amp; VALUE(RIGHT(E58,2)+1)</f>
        <v># 72</v>
      </c>
      <c r="G58" s="115" t="s">
        <v>182</v>
      </c>
      <c r="H58" s="553"/>
      <c r="I58" s="141">
        <v>1700</v>
      </c>
    </row>
    <row r="59" spans="1:9" ht="16.899999999999999" customHeight="1">
      <c r="A59" s="72"/>
      <c r="B59" s="38" t="s">
        <v>49</v>
      </c>
      <c r="C59" s="165"/>
      <c r="D59" s="86"/>
      <c r="E59" s="86"/>
      <c r="F59" s="86"/>
      <c r="G59" s="118"/>
      <c r="H59" s="554">
        <v>1715</v>
      </c>
      <c r="I59" s="75"/>
    </row>
    <row r="60" spans="1:9" ht="16.899999999999999" customHeight="1">
      <c r="A60" s="133"/>
      <c r="B60" s="86"/>
      <c r="C60" s="58"/>
      <c r="D60" s="166" t="s">
        <v>48</v>
      </c>
      <c r="E60" s="6"/>
      <c r="F60" s="6"/>
      <c r="G60" s="130"/>
      <c r="H60" s="549" t="s">
        <v>22</v>
      </c>
      <c r="I60" s="136"/>
    </row>
    <row r="61" spans="1:9" ht="16.899999999999999" customHeight="1">
      <c r="A61" s="145">
        <v>30</v>
      </c>
      <c r="B61" s="68" t="s">
        <v>199</v>
      </c>
      <c r="C61" s="68" t="str">
        <f>"# " &amp; VALUE(RIGHT(B61,4)+1)</f>
        <v># 2022</v>
      </c>
      <c r="D61" s="68" t="str">
        <f>"# " &amp; VALUE(RIGHT(C61,4)+1)</f>
        <v># 2023</v>
      </c>
      <c r="E61" s="68" t="str">
        <f>"# " &amp; VALUE(RIGHT(D61,4)+1)</f>
        <v># 2024</v>
      </c>
      <c r="F61" s="68" t="str">
        <f>"# " &amp; VALUE(RIGHT(E61,4)+1)</f>
        <v># 2025</v>
      </c>
      <c r="G61" s="115"/>
      <c r="H61" s="555" t="s">
        <v>380</v>
      </c>
      <c r="I61" s="158">
        <v>30</v>
      </c>
    </row>
    <row r="62" spans="1:9" ht="16.899999999999999" customHeight="1">
      <c r="A62" s="169"/>
      <c r="B62" s="108" t="s">
        <v>108</v>
      </c>
      <c r="C62" s="134"/>
      <c r="D62" s="134"/>
      <c r="E62" s="86"/>
      <c r="F62" s="134" t="s">
        <v>18</v>
      </c>
      <c r="G62" s="128" t="s">
        <v>20</v>
      </c>
      <c r="H62" s="277" t="s">
        <v>42</v>
      </c>
      <c r="I62" s="136"/>
    </row>
    <row r="63" spans="1:9" ht="16.899999999999999" customHeight="1">
      <c r="A63" s="133"/>
      <c r="B63" s="22"/>
      <c r="C63" s="138"/>
      <c r="D63" s="138" t="s">
        <v>109</v>
      </c>
      <c r="E63" s="166"/>
      <c r="F63" s="170"/>
      <c r="G63" s="130" t="s">
        <v>196</v>
      </c>
      <c r="H63" s="257" t="s">
        <v>200</v>
      </c>
      <c r="I63" s="136"/>
    </row>
    <row r="64" spans="1:9" s="20" customFormat="1" ht="16.899999999999999" customHeight="1" thickBot="1">
      <c r="A64" s="137">
        <v>1800</v>
      </c>
      <c r="B64" s="52" t="s">
        <v>142</v>
      </c>
      <c r="C64" s="58" t="str">
        <f>"# " &amp; VALUE(RIGHT(B64,2)+1)</f>
        <v># 14</v>
      </c>
      <c r="D64" s="58" t="str">
        <f>"# " &amp; VALUE(RIGHT(C64,2)+1)</f>
        <v># 15</v>
      </c>
      <c r="E64" s="58" t="str">
        <f>"# " &amp; VALUE(RIGHT(D64,2)+1)</f>
        <v># 16</v>
      </c>
      <c r="F64" s="58" t="str">
        <f>"# " &amp; VALUE(RIGHT(E64,2)+1)</f>
        <v># 17</v>
      </c>
      <c r="G64" s="164"/>
      <c r="H64" s="311" t="s">
        <v>40</v>
      </c>
      <c r="I64" s="141">
        <v>1800</v>
      </c>
    </row>
    <row r="65" spans="1:9" ht="16.899999999999999" customHeight="1">
      <c r="A65" s="133"/>
      <c r="B65" s="52"/>
      <c r="C65" s="58"/>
      <c r="D65" s="58"/>
      <c r="E65" s="58"/>
      <c r="F65" s="58"/>
      <c r="G65" s="830" t="s">
        <v>201</v>
      </c>
      <c r="H65" s="831"/>
      <c r="I65" s="41"/>
    </row>
    <row r="66" spans="1:9" ht="16.899999999999999" customHeight="1" thickBot="1">
      <c r="A66" s="145">
        <v>30</v>
      </c>
      <c r="B66" s="171"/>
      <c r="C66" s="42"/>
      <c r="D66" s="42"/>
      <c r="E66" s="42"/>
      <c r="F66" s="42"/>
      <c r="G66" s="172" t="s">
        <v>202</v>
      </c>
      <c r="H66" s="173" t="s">
        <v>203</v>
      </c>
      <c r="I66" s="35">
        <v>30</v>
      </c>
    </row>
    <row r="67" spans="1:9" ht="16.899999999999999" customHeight="1">
      <c r="A67" s="133"/>
      <c r="B67" s="820" t="s">
        <v>204</v>
      </c>
      <c r="C67" s="821"/>
      <c r="D67" s="821"/>
      <c r="E67" s="821"/>
      <c r="F67" s="822"/>
      <c r="G67" s="823" t="s">
        <v>205</v>
      </c>
      <c r="H67" s="824"/>
      <c r="I67" s="41"/>
    </row>
    <row r="68" spans="1:9" s="20" customFormat="1" ht="12.65" customHeight="1" thickBot="1">
      <c r="A68" s="137">
        <v>1900</v>
      </c>
      <c r="B68" s="262"/>
      <c r="C68" s="262"/>
      <c r="D68" s="262"/>
      <c r="E68" s="262"/>
      <c r="F68" s="249">
        <v>1900</v>
      </c>
      <c r="G68" s="291"/>
      <c r="H68" s="292"/>
      <c r="I68" s="174">
        <v>1900</v>
      </c>
    </row>
    <row r="69" spans="1:9" s="20" customFormat="1" ht="16.899999999999999" customHeight="1">
      <c r="A69" s="175"/>
      <c r="B69" s="260" t="s">
        <v>50</v>
      </c>
      <c r="C69" s="260" t="s">
        <v>50</v>
      </c>
      <c r="D69" s="260" t="s">
        <v>113</v>
      </c>
      <c r="E69" s="263" t="s">
        <v>68</v>
      </c>
      <c r="F69" s="264" t="s">
        <v>51</v>
      </c>
      <c r="G69" s="293" t="s">
        <v>56</v>
      </c>
      <c r="H69" s="294" t="s">
        <v>80</v>
      </c>
      <c r="I69" s="144"/>
    </row>
    <row r="70" spans="1:9" s="20" customFormat="1" ht="16.899999999999999" customHeight="1">
      <c r="A70" s="175"/>
      <c r="B70" s="265" t="s">
        <v>206</v>
      </c>
      <c r="C70" s="265" t="s">
        <v>207</v>
      </c>
      <c r="D70" s="265" t="s">
        <v>208</v>
      </c>
      <c r="E70" s="266" t="s">
        <v>209</v>
      </c>
      <c r="F70" s="267" t="s">
        <v>210</v>
      </c>
      <c r="G70" s="295" t="s">
        <v>211</v>
      </c>
      <c r="H70" s="296" t="s">
        <v>212</v>
      </c>
      <c r="I70" s="178"/>
    </row>
    <row r="71" spans="1:9" s="20" customFormat="1" ht="16.899999999999999" customHeight="1">
      <c r="A71" s="44">
        <v>30</v>
      </c>
      <c r="B71" s="268" t="s">
        <v>52</v>
      </c>
      <c r="C71" s="268" t="s">
        <v>63</v>
      </c>
      <c r="D71" s="268" t="s">
        <v>114</v>
      </c>
      <c r="E71" s="269" t="s">
        <v>67</v>
      </c>
      <c r="F71" s="270" t="s">
        <v>213</v>
      </c>
      <c r="G71" s="297" t="s">
        <v>57</v>
      </c>
      <c r="H71" s="298" t="s">
        <v>81</v>
      </c>
      <c r="I71" s="136">
        <v>30</v>
      </c>
    </row>
    <row r="72" spans="1:9" s="20" customFormat="1" ht="16.899999999999999" customHeight="1">
      <c r="A72" s="44"/>
      <c r="B72" s="271">
        <v>800653411</v>
      </c>
      <c r="C72" s="272"/>
      <c r="D72" s="273" t="s">
        <v>174</v>
      </c>
      <c r="E72" s="273"/>
      <c r="F72" s="274">
        <v>1935</v>
      </c>
      <c r="G72" s="299"/>
      <c r="H72" s="300">
        <v>1935</v>
      </c>
      <c r="I72" s="136"/>
    </row>
    <row r="73" spans="1:9" ht="16.899999999999999" customHeight="1">
      <c r="A73" s="181"/>
      <c r="B73" s="275" t="s">
        <v>44</v>
      </c>
      <c r="C73" s="254"/>
      <c r="D73" s="254"/>
      <c r="E73" s="257" t="s">
        <v>214</v>
      </c>
      <c r="F73" s="254"/>
      <c r="G73" s="254"/>
      <c r="H73" s="254"/>
      <c r="I73" s="182"/>
    </row>
    <row r="74" spans="1:9" ht="16.899999999999999" customHeight="1">
      <c r="A74" s="175"/>
      <c r="B74" s="340" t="s">
        <v>168</v>
      </c>
      <c r="C74" s="341" t="str">
        <f t="shared" ref="C74:H74" si="5">"# " &amp; VALUE(RIGHT(B74,3)+1)</f>
        <v># 342</v>
      </c>
      <c r="D74" s="341" t="str">
        <f t="shared" si="5"/>
        <v># 343</v>
      </c>
      <c r="E74" s="341" t="str">
        <f t="shared" si="5"/>
        <v># 344</v>
      </c>
      <c r="F74" s="341" t="str">
        <f t="shared" si="5"/>
        <v># 345</v>
      </c>
      <c r="G74" s="341" t="str">
        <f t="shared" si="5"/>
        <v># 346</v>
      </c>
      <c r="H74" s="341" t="str">
        <f t="shared" si="5"/>
        <v># 347</v>
      </c>
      <c r="I74" s="183"/>
    </row>
    <row r="75" spans="1:9" s="20" customFormat="1" ht="16.899999999999999" customHeight="1" thickBot="1">
      <c r="A75" s="175">
        <v>2000</v>
      </c>
      <c r="B75" s="255"/>
      <c r="C75" s="258"/>
      <c r="D75" s="276"/>
      <c r="E75" s="258"/>
      <c r="F75" s="276"/>
      <c r="G75" s="256"/>
      <c r="H75" s="258"/>
      <c r="I75" s="141">
        <v>2000</v>
      </c>
    </row>
    <row r="76" spans="1:9" s="20" customFormat="1" ht="16.899999999999999" customHeight="1">
      <c r="A76" s="184"/>
      <c r="B76" s="432" t="s">
        <v>270</v>
      </c>
      <c r="C76" s="444" t="s">
        <v>259</v>
      </c>
      <c r="D76" s="445" t="s">
        <v>215</v>
      </c>
      <c r="E76" s="445"/>
      <c r="F76" s="414"/>
      <c r="G76" s="442" t="s">
        <v>300</v>
      </c>
      <c r="H76" s="301" t="s">
        <v>111</v>
      </c>
      <c r="I76" s="185"/>
    </row>
    <row r="77" spans="1:9" ht="16.899999999999999" customHeight="1">
      <c r="A77" s="44">
        <v>30</v>
      </c>
      <c r="B77" s="426" t="s">
        <v>282</v>
      </c>
      <c r="C77" s="439" t="s">
        <v>283</v>
      </c>
      <c r="D77" s="439" t="s">
        <v>284</v>
      </c>
      <c r="E77" s="439" t="s">
        <v>285</v>
      </c>
      <c r="F77" s="439" t="s">
        <v>301</v>
      </c>
      <c r="G77" s="443" t="s">
        <v>302</v>
      </c>
      <c r="H77" s="302"/>
      <c r="I77" s="35">
        <v>30</v>
      </c>
    </row>
    <row r="78" spans="1:9" ht="16.899999999999999" customHeight="1">
      <c r="A78" s="36"/>
      <c r="B78" s="275" t="s">
        <v>89</v>
      </c>
      <c r="C78" s="278"/>
      <c r="D78" s="278"/>
      <c r="E78" s="278"/>
      <c r="F78" s="278"/>
      <c r="G78" s="260"/>
      <c r="H78" s="303"/>
      <c r="I78" s="186"/>
    </row>
    <row r="79" spans="1:9" ht="16.899999999999999" customHeight="1" thickBot="1">
      <c r="A79" s="44"/>
      <c r="B79" s="252"/>
      <c r="C79" s="256"/>
      <c r="D79" s="256"/>
      <c r="E79" s="256"/>
      <c r="F79" s="256"/>
      <c r="G79" s="304"/>
      <c r="H79" s="346" t="s">
        <v>240</v>
      </c>
      <c r="I79" s="41"/>
    </row>
    <row r="80" spans="1:9" s="20" customFormat="1" ht="16.899999999999999" customHeight="1" thickBot="1">
      <c r="A80" s="187">
        <v>2100</v>
      </c>
      <c r="B80" s="255"/>
      <c r="C80" s="279"/>
      <c r="D80" s="257" t="s">
        <v>178</v>
      </c>
      <c r="E80" s="256"/>
      <c r="F80" s="256"/>
      <c r="G80" s="265"/>
      <c r="H80" s="302" t="s">
        <v>100</v>
      </c>
      <c r="I80" s="174">
        <v>2100</v>
      </c>
    </row>
    <row r="81" spans="1:14" s="20" customFormat="1" ht="16.899999999999999" customHeight="1">
      <c r="A81" s="142"/>
      <c r="B81" s="256" t="s">
        <v>216</v>
      </c>
      <c r="C81" s="256" t="str">
        <f>"# " &amp; VALUE(RIGHT(B81,2)+1)</f>
        <v># 20</v>
      </c>
      <c r="D81" s="256" t="str">
        <f>"# " &amp; VALUE(RIGHT(C81,2)+1)</f>
        <v># 21</v>
      </c>
      <c r="E81" s="256" t="str">
        <f>"# " &amp; VALUE(RIGHT(D81,2)+1)</f>
        <v># 22</v>
      </c>
      <c r="F81" s="256" t="str">
        <f>"# " &amp; VALUE(RIGHT(E81,2)+1)</f>
        <v># 23</v>
      </c>
      <c r="G81" s="305"/>
      <c r="H81" s="303"/>
      <c r="I81" s="144"/>
    </row>
    <row r="82" spans="1:14" s="20" customFormat="1" ht="16.899999999999999" customHeight="1">
      <c r="A82" s="188"/>
      <c r="B82" s="256"/>
      <c r="C82" s="256"/>
      <c r="D82" s="256"/>
      <c r="E82" s="256"/>
      <c r="F82" s="256"/>
      <c r="G82" s="265" t="s">
        <v>188</v>
      </c>
      <c r="H82" s="306"/>
      <c r="I82" s="178"/>
    </row>
    <row r="83" spans="1:14" ht="16.899999999999999" customHeight="1">
      <c r="A83" s="145">
        <v>30</v>
      </c>
      <c r="B83" s="256"/>
      <c r="C83" s="256"/>
      <c r="D83" s="256"/>
      <c r="E83" s="256"/>
      <c r="F83" s="256"/>
      <c r="G83" s="305" t="s">
        <v>217</v>
      </c>
      <c r="H83" s="308"/>
      <c r="I83" s="158">
        <v>30</v>
      </c>
    </row>
    <row r="84" spans="1:14" ht="16.899999999999999" customHeight="1">
      <c r="A84" s="133"/>
      <c r="B84" s="275" t="s">
        <v>95</v>
      </c>
      <c r="C84" s="277"/>
      <c r="D84" s="332">
        <v>800659075</v>
      </c>
      <c r="E84" s="278"/>
      <c r="F84" s="333"/>
      <c r="G84" s="260"/>
      <c r="H84" s="309" t="s">
        <v>117</v>
      </c>
      <c r="I84" s="136"/>
    </row>
    <row r="85" spans="1:14" ht="16.899999999999999" customHeight="1">
      <c r="A85" s="133"/>
      <c r="B85" s="252"/>
      <c r="C85" s="256"/>
      <c r="D85" s="261"/>
      <c r="E85" s="256"/>
      <c r="F85" s="334"/>
      <c r="G85" s="305"/>
      <c r="H85" s="310" t="s">
        <v>218</v>
      </c>
      <c r="I85" s="136"/>
    </row>
    <row r="86" spans="1:14" s="20" customFormat="1" ht="16.899999999999999" customHeight="1" thickBot="1">
      <c r="A86" s="137">
        <v>2200</v>
      </c>
      <c r="B86" s="280"/>
      <c r="C86" s="335" t="s">
        <v>219</v>
      </c>
      <c r="D86" s="336"/>
      <c r="E86" s="257" t="s">
        <v>220</v>
      </c>
      <c r="F86" s="334"/>
      <c r="G86" s="265"/>
      <c r="H86" s="311" t="s">
        <v>115</v>
      </c>
      <c r="I86" s="141">
        <v>2200</v>
      </c>
      <c r="M86" s="4"/>
      <c r="N86" s="4"/>
    </row>
    <row r="87" spans="1:14" s="20" customFormat="1" ht="16.899999999999999" customHeight="1">
      <c r="A87" s="188"/>
      <c r="B87" s="256" t="s">
        <v>221</v>
      </c>
      <c r="C87" s="256" t="str">
        <f>"# " &amp; VALUE(RIGHT(B87,2)+1)</f>
        <v># 36</v>
      </c>
      <c r="D87" s="261" t="s">
        <v>69</v>
      </c>
      <c r="E87" s="256" t="str">
        <f>"# " &amp; VALUE(RIGHT(D87,2)+1)</f>
        <v># 2</v>
      </c>
      <c r="F87" s="334" t="str">
        <f>"# " &amp; VALUE(RIGHT(E87,2)+1)</f>
        <v># 3</v>
      </c>
      <c r="G87" s="305"/>
      <c r="H87" s="417" t="s">
        <v>303</v>
      </c>
      <c r="I87" s="144"/>
    </row>
    <row r="88" spans="1:14" s="20" customFormat="1" ht="16.899999999999999" customHeight="1">
      <c r="A88" s="188"/>
      <c r="B88" s="255"/>
      <c r="C88" s="256"/>
      <c r="D88" s="261"/>
      <c r="E88" s="256"/>
      <c r="F88" s="334"/>
      <c r="G88" s="305"/>
      <c r="H88" s="418" t="s">
        <v>304</v>
      </c>
      <c r="I88" s="178"/>
    </row>
    <row r="89" spans="1:14" ht="16.899999999999999" customHeight="1">
      <c r="A89" s="145">
        <v>30</v>
      </c>
      <c r="B89" s="282"/>
      <c r="C89" s="258"/>
      <c r="D89" s="337"/>
      <c r="E89" s="258"/>
      <c r="F89" s="338"/>
      <c r="G89" s="313"/>
      <c r="H89" s="416"/>
      <c r="I89" s="158">
        <v>30</v>
      </c>
      <c r="M89" s="20"/>
    </row>
    <row r="90" spans="1:14" ht="16.899999999999999" customHeight="1">
      <c r="A90" s="169"/>
      <c r="B90" s="437">
        <v>800661936</v>
      </c>
      <c r="C90" s="451"/>
      <c r="D90" s="453"/>
      <c r="E90" s="450"/>
      <c r="F90" s="450"/>
      <c r="G90" s="314"/>
      <c r="H90" s="419" t="s">
        <v>305</v>
      </c>
      <c r="I90" s="136"/>
    </row>
    <row r="91" spans="1:14" ht="16.899999999999999" customHeight="1">
      <c r="A91" s="133"/>
      <c r="B91" s="450"/>
      <c r="C91" s="451"/>
      <c r="D91" s="425" t="s">
        <v>248</v>
      </c>
      <c r="E91" s="425"/>
      <c r="F91" s="425"/>
      <c r="G91" s="307"/>
      <c r="H91" s="418" t="s">
        <v>222</v>
      </c>
      <c r="I91" s="136"/>
    </row>
    <row r="92" spans="1:14" ht="16.899999999999999" customHeight="1">
      <c r="A92" s="133"/>
      <c r="B92" s="439" t="s">
        <v>286</v>
      </c>
      <c r="C92" s="439" t="s">
        <v>287</v>
      </c>
      <c r="D92" s="439" t="s">
        <v>253</v>
      </c>
      <c r="E92" s="439" t="s">
        <v>254</v>
      </c>
      <c r="F92" s="439" t="s">
        <v>255</v>
      </c>
      <c r="G92" s="357">
        <v>2245</v>
      </c>
      <c r="H92" s="448" t="s">
        <v>103</v>
      </c>
      <c r="I92" s="136"/>
    </row>
    <row r="93" spans="1:14" ht="16.899999999999999" customHeight="1" thickBot="1">
      <c r="A93" s="137">
        <v>2300</v>
      </c>
      <c r="B93" s="434"/>
      <c r="C93" s="434"/>
      <c r="D93" s="449"/>
      <c r="E93" s="449"/>
      <c r="F93" s="449"/>
      <c r="G93" s="358" t="s">
        <v>247</v>
      </c>
      <c r="H93" s="423"/>
      <c r="I93" s="141">
        <v>2300</v>
      </c>
    </row>
    <row r="94" spans="1:14" s="20" customFormat="1" ht="16.899999999999999" customHeight="1">
      <c r="A94" s="193"/>
      <c r="B94" s="437" t="s">
        <v>250</v>
      </c>
      <c r="C94" s="452"/>
      <c r="D94" s="447" t="s">
        <v>223</v>
      </c>
      <c r="E94" s="439"/>
      <c r="F94" s="439"/>
      <c r="G94" s="359" t="s">
        <v>256</v>
      </c>
      <c r="H94" s="422" t="s">
        <v>306</v>
      </c>
      <c r="I94" s="185"/>
    </row>
    <row r="95" spans="1:14" s="20" customFormat="1" ht="16.899999999999999" customHeight="1">
      <c r="A95" s="193"/>
      <c r="B95" s="426" t="s">
        <v>309</v>
      </c>
      <c r="C95" s="439" t="s">
        <v>310</v>
      </c>
      <c r="D95" s="439" t="s">
        <v>311</v>
      </c>
      <c r="E95" s="439" t="s">
        <v>257</v>
      </c>
      <c r="F95" s="439" t="s">
        <v>258</v>
      </c>
      <c r="G95" s="356" t="s">
        <v>249</v>
      </c>
      <c r="H95" s="421" t="s">
        <v>307</v>
      </c>
      <c r="I95" s="194"/>
    </row>
    <row r="96" spans="1:14" s="20" customFormat="1" ht="16.899999999999999" customHeight="1" thickBot="1">
      <c r="A96" s="195">
        <v>2315</v>
      </c>
      <c r="B96" s="426"/>
      <c r="C96" s="439"/>
      <c r="D96" s="439"/>
      <c r="E96" s="439"/>
      <c r="F96" s="446">
        <v>2315</v>
      </c>
      <c r="G96" s="347"/>
      <c r="H96" s="420" t="s">
        <v>308</v>
      </c>
      <c r="I96" s="196">
        <v>2315</v>
      </c>
    </row>
    <row r="97" spans="1:9" ht="16.899999999999999" customHeight="1" thickBot="1">
      <c r="A97" s="30">
        <v>30</v>
      </c>
      <c r="B97" s="284"/>
      <c r="C97" s="285"/>
      <c r="D97" s="285"/>
      <c r="E97" s="285"/>
      <c r="F97" s="285"/>
      <c r="G97" s="839" t="s">
        <v>224</v>
      </c>
      <c r="H97" s="840"/>
      <c r="I97" s="198">
        <v>30</v>
      </c>
    </row>
    <row r="98" spans="1:9" ht="16.899999999999999" customHeight="1">
      <c r="A98" s="36"/>
      <c r="B98" s="255"/>
      <c r="C98" s="286"/>
      <c r="D98" s="286" t="s">
        <v>41</v>
      </c>
      <c r="E98" s="253"/>
      <c r="F98" s="286"/>
      <c r="G98" s="199" t="s">
        <v>22</v>
      </c>
      <c r="H98" s="200" t="s">
        <v>20</v>
      </c>
      <c r="I98" s="41"/>
    </row>
    <row r="99" spans="1:9" ht="16.899999999999999" customHeight="1">
      <c r="A99" s="44"/>
      <c r="B99" s="255"/>
      <c r="C99" s="254"/>
      <c r="D99" s="254"/>
      <c r="E99" s="253"/>
      <c r="F99" s="254"/>
      <c r="G99" s="99" t="str">
        <f>G41</f>
        <v>周六聊Teen谷 # 48</v>
      </c>
      <c r="H99" s="112" t="str">
        <f>F70</f>
        <v>最強生命線 # 427</v>
      </c>
      <c r="I99" s="41"/>
    </row>
    <row r="100" spans="1:9" ht="16.899999999999999" customHeight="1" thickBot="1">
      <c r="A100" s="44"/>
      <c r="B100" s="255"/>
      <c r="C100" s="254"/>
      <c r="D100" s="254"/>
      <c r="E100" s="287"/>
      <c r="F100" s="283">
        <v>2350</v>
      </c>
      <c r="G100" s="238"/>
      <c r="H100" s="201"/>
      <c r="I100" s="41"/>
    </row>
    <row r="101" spans="1:9" s="20" customFormat="1" ht="16.899999999999999" customHeight="1" thickBot="1">
      <c r="A101" s="11" t="s">
        <v>9</v>
      </c>
      <c r="B101" s="288"/>
      <c r="C101" s="289"/>
      <c r="D101" s="289" t="s">
        <v>38</v>
      </c>
      <c r="E101" s="290"/>
      <c r="F101" s="289"/>
      <c r="G101" s="33"/>
      <c r="H101" s="202"/>
      <c r="I101" s="43" t="s">
        <v>9</v>
      </c>
    </row>
    <row r="102" spans="1:9" ht="16.899999999999999" customHeight="1">
      <c r="A102" s="21"/>
      <c r="B102" s="203" t="s">
        <v>17</v>
      </c>
      <c r="C102" s="197"/>
      <c r="D102" s="197"/>
      <c r="E102" s="6"/>
      <c r="F102" s="197"/>
      <c r="G102" s="204" t="s">
        <v>22</v>
      </c>
      <c r="H102" s="200" t="s">
        <v>20</v>
      </c>
      <c r="I102" s="75"/>
    </row>
    <row r="103" spans="1:9" ht="16.899999999999999" customHeight="1">
      <c r="A103" s="44"/>
      <c r="B103" s="86"/>
      <c r="C103" s="6"/>
      <c r="D103" s="6" t="str">
        <f>D60</f>
        <v>兄弟幫 Big Boys Club (2505 EPI)</v>
      </c>
      <c r="F103" s="205"/>
      <c r="G103" s="206" t="str">
        <f>G70</f>
        <v>新聞透視 # 48</v>
      </c>
      <c r="H103" s="54" t="str">
        <f>H35</f>
        <v>新聞掏寶 # 280</v>
      </c>
      <c r="I103" s="136"/>
    </row>
    <row r="104" spans="1:9" ht="16.899999999999999" customHeight="1">
      <c r="A104" s="30">
        <v>30</v>
      </c>
      <c r="B104" s="68" t="str">
        <f>B61</f>
        <v># 2021</v>
      </c>
      <c r="C104" s="68" t="str">
        <f>C61</f>
        <v># 2022</v>
      </c>
      <c r="D104" s="58" t="str">
        <f>D61</f>
        <v># 2023</v>
      </c>
      <c r="E104" s="58" t="str">
        <f>E61</f>
        <v># 2024</v>
      </c>
      <c r="F104" s="68" t="str">
        <f>F61</f>
        <v># 2025</v>
      </c>
      <c r="G104" s="207"/>
      <c r="H104" s="208"/>
      <c r="I104" s="158">
        <v>30</v>
      </c>
    </row>
    <row r="105" spans="1:9" ht="16.899999999999999" customHeight="1">
      <c r="A105" s="44"/>
      <c r="B105" s="22" t="s">
        <v>17</v>
      </c>
      <c r="C105" s="330"/>
      <c r="D105" s="39"/>
      <c r="E105" s="39"/>
      <c r="F105" s="39"/>
      <c r="G105" s="176" t="s">
        <v>22</v>
      </c>
      <c r="H105" s="119" t="s">
        <v>20</v>
      </c>
      <c r="I105" s="136"/>
    </row>
    <row r="106" spans="1:9" s="20" customFormat="1" ht="16.899999999999999" customHeight="1" thickBot="1">
      <c r="A106" s="11" t="s">
        <v>10</v>
      </c>
      <c r="B106" s="192"/>
      <c r="C106" s="331" t="s">
        <v>219</v>
      </c>
      <c r="D106" s="138"/>
      <c r="E106" s="54" t="s">
        <v>220</v>
      </c>
      <c r="G106" s="135" t="s">
        <v>225</v>
      </c>
      <c r="H106" s="54" t="str">
        <f>H63</f>
        <v>財經透視 # 50</v>
      </c>
      <c r="I106" s="104" t="s">
        <v>10</v>
      </c>
    </row>
    <row r="107" spans="1:9" ht="16.899999999999999" customHeight="1">
      <c r="A107" s="117"/>
      <c r="B107" s="58" t="str">
        <f>B87</f>
        <v># 35</v>
      </c>
      <c r="C107" s="89" t="str">
        <f>"# " &amp; VALUE(RIGHT(B107,2)+1)</f>
        <v># 36</v>
      </c>
      <c r="D107" s="58" t="str">
        <f>D87</f>
        <v># 1</v>
      </c>
      <c r="E107" s="58" t="str">
        <f>"# " &amp; VALUE(RIGHT(D107,2)+1)</f>
        <v># 2</v>
      </c>
      <c r="F107" s="58" t="str">
        <f>"# " &amp; VALUE(RIGHT(E107,2)+1)</f>
        <v># 3</v>
      </c>
      <c r="G107" s="210" t="s">
        <v>193</v>
      </c>
      <c r="H107" s="119" t="s">
        <v>20</v>
      </c>
      <c r="I107" s="96"/>
    </row>
    <row r="108" spans="1:9" ht="16.899999999999999" customHeight="1">
      <c r="A108" s="211">
        <v>30</v>
      </c>
      <c r="B108" s="68"/>
      <c r="C108" s="69"/>
      <c r="D108" s="68"/>
      <c r="E108" s="68"/>
      <c r="F108" s="157"/>
      <c r="G108" s="32" t="s">
        <v>106</v>
      </c>
      <c r="H108" s="113" t="str">
        <f>H70</f>
        <v>星期日檔案 #31</v>
      </c>
      <c r="I108" s="79">
        <v>30</v>
      </c>
    </row>
    <row r="109" spans="1:9" ht="16.899999999999999" customHeight="1">
      <c r="A109" s="125"/>
      <c r="B109" s="108" t="s">
        <v>17</v>
      </c>
      <c r="C109" s="58"/>
      <c r="D109" s="58"/>
      <c r="E109" s="58"/>
      <c r="F109" s="39"/>
      <c r="G109" s="817" t="s">
        <v>244</v>
      </c>
      <c r="H109" s="212" t="s">
        <v>22</v>
      </c>
      <c r="I109" s="213"/>
    </row>
    <row r="110" spans="1:9" s="20" customFormat="1" ht="16.899999999999999" customHeight="1" thickBot="1">
      <c r="A110" s="11" t="s">
        <v>11</v>
      </c>
      <c r="B110" s="52"/>
      <c r="C110" s="86"/>
      <c r="D110" s="58" t="str">
        <f>$D$80</f>
        <v>新聞女王2 The QUEEN Of News 2 (25 EPI)</v>
      </c>
      <c r="E110" s="54"/>
      <c r="F110" s="58"/>
      <c r="G110" s="816"/>
      <c r="H110" s="237"/>
      <c r="I110" s="104" t="s">
        <v>11</v>
      </c>
    </row>
    <row r="111" spans="1:9" ht="16.899999999999999" customHeight="1">
      <c r="A111" s="117"/>
      <c r="B111" s="52" t="str">
        <f>B81</f>
        <v># 19</v>
      </c>
      <c r="C111" s="58" t="str">
        <f>C81</f>
        <v># 20</v>
      </c>
      <c r="D111" s="58" t="str">
        <f>D81</f>
        <v># 21</v>
      </c>
      <c r="E111" s="58" t="str">
        <f>"# " &amp; VALUE(RIGHT(D111,2)+1)</f>
        <v># 22</v>
      </c>
      <c r="F111" s="58" t="str">
        <f>"# " &amp; VALUE(RIGHT(E111,2)+1)</f>
        <v># 23</v>
      </c>
      <c r="G111" s="815"/>
      <c r="H111" s="237" t="str">
        <f>H79</f>
        <v>中年好聲音4 決戰TVB藝人賽區 # 4</v>
      </c>
      <c r="I111" s="96"/>
    </row>
    <row r="112" spans="1:9" ht="16.899999999999999" customHeight="1">
      <c r="A112" s="70">
        <v>30</v>
      </c>
      <c r="B112" s="61"/>
      <c r="C112" s="68"/>
      <c r="D112" s="68"/>
      <c r="E112" s="68"/>
      <c r="F112" s="58"/>
      <c r="G112" s="816" t="s">
        <v>188</v>
      </c>
      <c r="H112" s="214"/>
      <c r="I112" s="79">
        <v>30</v>
      </c>
    </row>
    <row r="113" spans="1:9" ht="16.899999999999999" customHeight="1">
      <c r="A113" s="70"/>
      <c r="B113" s="108" t="s">
        <v>17</v>
      </c>
      <c r="C113" s="179"/>
      <c r="D113" s="83" t="s">
        <v>174</v>
      </c>
      <c r="E113" s="83"/>
      <c r="F113" s="180"/>
      <c r="G113" s="816"/>
      <c r="H113" s="199"/>
      <c r="I113" s="84"/>
    </row>
    <row r="114" spans="1:9" ht="16.899999999999999" customHeight="1">
      <c r="A114" s="125"/>
      <c r="B114" s="455" t="s">
        <v>17</v>
      </c>
      <c r="C114" s="456"/>
      <c r="D114" s="456" t="s">
        <v>260</v>
      </c>
      <c r="E114" s="414"/>
      <c r="F114" s="414"/>
      <c r="G114" s="814"/>
      <c r="H114" s="214"/>
      <c r="I114" s="213"/>
    </row>
    <row r="115" spans="1:9" s="20" customFormat="1" ht="16.899999999999999" customHeight="1" thickBot="1">
      <c r="A115" s="11" t="s">
        <v>12</v>
      </c>
      <c r="B115" s="454" t="s">
        <v>282</v>
      </c>
      <c r="C115" s="434" t="s">
        <v>283</v>
      </c>
      <c r="D115" s="434" t="s">
        <v>284</v>
      </c>
      <c r="E115" s="434" t="s">
        <v>285</v>
      </c>
      <c r="F115" s="434" t="s">
        <v>301</v>
      </c>
      <c r="G115" s="813"/>
      <c r="H115" s="216"/>
      <c r="I115" s="104" t="s">
        <v>12</v>
      </c>
    </row>
    <row r="116" spans="1:9" ht="16.899999999999999" customHeight="1">
      <c r="A116" s="117"/>
      <c r="B116" s="215" t="s">
        <v>17</v>
      </c>
      <c r="C116" s="134"/>
      <c r="D116" s="58" t="s">
        <v>226</v>
      </c>
      <c r="E116" s="38"/>
      <c r="F116" s="38"/>
      <c r="G116" s="816"/>
      <c r="H116" s="212" t="s">
        <v>22</v>
      </c>
      <c r="I116" s="96"/>
    </row>
    <row r="117" spans="1:9" ht="16.899999999999999" customHeight="1">
      <c r="A117" s="211">
        <v>30</v>
      </c>
      <c r="B117" s="345" t="str">
        <f>B74</f>
        <v># 341</v>
      </c>
      <c r="C117" s="344" t="str">
        <f>C74</f>
        <v># 342</v>
      </c>
      <c r="D117" s="344" t="str">
        <f>D74</f>
        <v># 343</v>
      </c>
      <c r="E117" s="344" t="str">
        <f>E74</f>
        <v># 344</v>
      </c>
      <c r="F117" s="344" t="str">
        <f>F74</f>
        <v># 345</v>
      </c>
      <c r="G117" s="813"/>
      <c r="H117" s="217" t="str">
        <f>H85</f>
        <v>無窮之路V — 智行無疆 #3</v>
      </c>
      <c r="I117" s="79">
        <v>30</v>
      </c>
    </row>
    <row r="118" spans="1:9" ht="16.899999999999999" customHeight="1">
      <c r="A118" s="70"/>
      <c r="B118" s="218" t="s">
        <v>17</v>
      </c>
      <c r="C118" s="134" t="s">
        <v>17</v>
      </c>
      <c r="D118" s="189" t="s">
        <v>17</v>
      </c>
      <c r="E118" s="162" t="s">
        <v>70</v>
      </c>
      <c r="F118" s="37" t="s">
        <v>17</v>
      </c>
      <c r="G118" s="812" t="s">
        <v>439</v>
      </c>
      <c r="H118" s="219" t="s">
        <v>22</v>
      </c>
      <c r="I118" s="84"/>
    </row>
    <row r="119" spans="1:9" s="20" customFormat="1" ht="16.899999999999999" customHeight="1" thickBot="1">
      <c r="A119" s="11" t="s">
        <v>15</v>
      </c>
      <c r="B119" s="155" t="str">
        <f>B70</f>
        <v>美食新聞報道 # 146</v>
      </c>
      <c r="C119" s="58" t="str">
        <f>$C$70</f>
        <v>美食新聞報道 # 147</v>
      </c>
      <c r="D119" s="143" t="str">
        <f>D70</f>
        <v>旅行最緊要近 #4</v>
      </c>
      <c r="E119" s="238" t="str">
        <f>E58</f>
        <v># 71</v>
      </c>
      <c r="F119" s="33" t="str">
        <f>F70</f>
        <v>最強生命線 # 427</v>
      </c>
      <c r="G119" s="811" t="s">
        <v>380</v>
      </c>
      <c r="H119" s="190" t="str">
        <f>H88</f>
        <v>一周星星 #2</v>
      </c>
      <c r="I119" s="104" t="s">
        <v>15</v>
      </c>
    </row>
    <row r="120" spans="1:9" ht="16.899999999999999" customHeight="1">
      <c r="A120" s="117"/>
      <c r="B120" s="108" t="s">
        <v>17</v>
      </c>
      <c r="C120" s="38"/>
      <c r="D120" s="39"/>
      <c r="E120" s="39"/>
      <c r="F120" s="39"/>
      <c r="G120" s="176" t="s">
        <v>22</v>
      </c>
      <c r="H120" s="556" t="s">
        <v>20</v>
      </c>
      <c r="I120" s="50"/>
    </row>
    <row r="121" spans="1:9" ht="16.899999999999999" customHeight="1">
      <c r="A121" s="211">
        <v>30</v>
      </c>
      <c r="B121" s="220"/>
      <c r="C121" s="166"/>
      <c r="D121" s="166" t="s">
        <v>227</v>
      </c>
      <c r="E121" s="166"/>
      <c r="F121" s="170"/>
      <c r="G121" s="112"/>
      <c r="H121" s="557"/>
      <c r="I121" s="56">
        <v>30</v>
      </c>
    </row>
    <row r="122" spans="1:9" ht="16.899999999999999" customHeight="1">
      <c r="A122" s="70"/>
      <c r="B122" s="52" t="str">
        <f>B64</f>
        <v># 13</v>
      </c>
      <c r="C122" s="58" t="str">
        <f>C64</f>
        <v># 14</v>
      </c>
      <c r="D122" s="58" t="str">
        <f>D64</f>
        <v># 15</v>
      </c>
      <c r="E122" s="58" t="str">
        <f>E64</f>
        <v># 16</v>
      </c>
      <c r="F122" s="58" t="str">
        <f>F64</f>
        <v># 17</v>
      </c>
      <c r="G122" s="115" t="str">
        <f>G36</f>
        <v>芷珊約您 # 4</v>
      </c>
      <c r="H122" s="558"/>
      <c r="I122" s="60"/>
    </row>
    <row r="123" spans="1:9" s="20" customFormat="1" ht="16.899999999999999" customHeight="1" thickBot="1">
      <c r="A123" s="11" t="s">
        <v>13</v>
      </c>
      <c r="B123" s="61"/>
      <c r="C123" s="68"/>
      <c r="D123" s="68"/>
      <c r="E123" s="68"/>
      <c r="F123" s="68"/>
      <c r="G123" s="118"/>
      <c r="H123" s="559"/>
      <c r="I123" s="43" t="s">
        <v>13</v>
      </c>
    </row>
    <row r="124" spans="1:9" ht="16.899999999999999" customHeight="1">
      <c r="A124" s="44"/>
      <c r="B124" s="215" t="s">
        <v>17</v>
      </c>
      <c r="C124" s="134"/>
      <c r="D124" s="58" t="str">
        <f>D$41</f>
        <v>*流行都市  Big City Shop 2025</v>
      </c>
      <c r="E124" s="6"/>
      <c r="F124" s="73"/>
      <c r="G124" s="176" t="s">
        <v>22</v>
      </c>
      <c r="H124" s="222" t="s">
        <v>20</v>
      </c>
      <c r="I124" s="41"/>
    </row>
    <row r="125" spans="1:9" ht="16.899999999999999" customHeight="1">
      <c r="A125" s="44"/>
      <c r="B125" s="58" t="str">
        <f>B$42</f>
        <v># 1866</v>
      </c>
      <c r="C125" s="58" t="str">
        <f>C$42</f>
        <v># 1867</v>
      </c>
      <c r="D125" s="58" t="str">
        <f>D$42</f>
        <v># 1868</v>
      </c>
      <c r="E125" s="58" t="str">
        <f>E$42</f>
        <v># 1869</v>
      </c>
      <c r="F125" s="58" t="str">
        <f>F42</f>
        <v># 1870</v>
      </c>
      <c r="G125" s="143" t="str">
        <f>G70</f>
        <v>新聞透視 # 48</v>
      </c>
      <c r="H125" s="201"/>
      <c r="I125" s="41"/>
    </row>
    <row r="126" spans="1:9" ht="16.899999999999999" customHeight="1">
      <c r="A126" s="211" t="s">
        <v>2</v>
      </c>
      <c r="B126" s="31"/>
      <c r="C126" s="68"/>
      <c r="D126" s="68"/>
      <c r="E126" s="68"/>
      <c r="F126" s="223" t="s">
        <v>55</v>
      </c>
      <c r="H126" s="59" t="str">
        <f>H39</f>
        <v>流行經典50年 # 69</v>
      </c>
      <c r="I126" s="56" t="s">
        <v>2</v>
      </c>
    </row>
    <row r="127" spans="1:9" ht="16.899999999999999" customHeight="1">
      <c r="A127" s="70"/>
      <c r="B127" s="224" t="s">
        <v>47</v>
      </c>
      <c r="C127" s="58"/>
      <c r="D127" s="58" t="s">
        <v>46</v>
      </c>
      <c r="E127" s="58"/>
      <c r="F127" s="58"/>
      <c r="G127" s="176" t="s">
        <v>22</v>
      </c>
      <c r="H127" s="239"/>
      <c r="I127" s="71"/>
    </row>
    <row r="128" spans="1:9" ht="16.899999999999999" customHeight="1" thickBot="1">
      <c r="A128" s="225" t="s">
        <v>14</v>
      </c>
      <c r="B128" s="226" t="s">
        <v>228</v>
      </c>
      <c r="C128" s="227" t="str">
        <f>"# " &amp; VALUE(RIGHT(B128,3)+1)</f>
        <v># 225</v>
      </c>
      <c r="D128" s="227" t="str">
        <f>"# " &amp; VALUE(RIGHT(C128,3)+1)</f>
        <v># 226</v>
      </c>
      <c r="E128" s="227" t="str">
        <f>"# " &amp; VALUE(RIGHT(D128,3)+1)</f>
        <v># 227</v>
      </c>
      <c r="F128" s="227" t="str">
        <f>"# " &amp; VALUE(RIGHT(E128,3)+1)</f>
        <v># 228</v>
      </c>
      <c r="G128" s="228" t="str">
        <f>G41</f>
        <v>周六聊Teen谷 # 48</v>
      </c>
      <c r="H128" s="229"/>
      <c r="I128" s="230" t="s">
        <v>14</v>
      </c>
    </row>
    <row r="129" spans="1:9" ht="16.899999999999999" customHeight="1" thickTop="1">
      <c r="A129" s="231"/>
      <c r="B129" s="232" t="s">
        <v>229</v>
      </c>
      <c r="C129" s="6"/>
      <c r="D129" s="6"/>
      <c r="E129" s="6"/>
      <c r="F129" s="6"/>
      <c r="G129" s="6"/>
      <c r="H129" s="818">
        <f ca="1">TODAY()</f>
        <v>46007</v>
      </c>
      <c r="I129" s="819"/>
    </row>
    <row r="130" spans="1:9" ht="16.899999999999999" customHeight="1">
      <c r="B130" s="232"/>
    </row>
    <row r="131" spans="1:9" ht="16.899999999999999" customHeight="1"/>
    <row r="132" spans="1:9" ht="16.899999999999999" customHeight="1"/>
  </sheetData>
  <mergeCells count="11">
    <mergeCell ref="G26:H26"/>
    <mergeCell ref="C1:G1"/>
    <mergeCell ref="H2:I2"/>
    <mergeCell ref="G11:H11"/>
    <mergeCell ref="B12:F12"/>
    <mergeCell ref="G25:H25"/>
    <mergeCell ref="G65:H65"/>
    <mergeCell ref="B67:F67"/>
    <mergeCell ref="G67:H67"/>
    <mergeCell ref="H129:I129"/>
    <mergeCell ref="G97:H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22375-1DC8-4757-87E2-F9B3751B6D3D}">
  <dimension ref="A1:N134"/>
  <sheetViews>
    <sheetView zoomScale="70" zoomScaleNormal="70" workbookViewId="0">
      <pane ySplit="4" topLeftCell="A72" activePane="bottomLeft" state="frozen"/>
      <selection pane="bottomLeft" activeCell="D78" sqref="D78"/>
    </sheetView>
  </sheetViews>
  <sheetFormatPr defaultColWidth="9.453125" defaultRowHeight="15.5"/>
  <cols>
    <col min="1" max="1" width="7.6328125" style="233" customWidth="1"/>
    <col min="2" max="8" width="32.6328125" style="4" customWidth="1"/>
    <col min="9" max="9" width="7.6328125" style="234" customWidth="1"/>
    <col min="10" max="16384" width="9.453125" style="4"/>
  </cols>
  <sheetData>
    <row r="1" spans="1:9" ht="36" customHeight="1">
      <c r="A1" s="463"/>
      <c r="B1" s="3"/>
      <c r="C1" s="825" t="s">
        <v>315</v>
      </c>
      <c r="D1" s="825"/>
      <c r="E1" s="825"/>
      <c r="F1" s="825"/>
      <c r="G1" s="825"/>
      <c r="H1" s="3"/>
      <c r="I1" s="3"/>
    </row>
    <row r="2" spans="1:9" ht="17" customHeight="1" thickBot="1">
      <c r="A2" s="235" t="s">
        <v>316</v>
      </c>
      <c r="B2" s="6"/>
      <c r="C2" s="6"/>
      <c r="D2" s="1" t="s">
        <v>18</v>
      </c>
      <c r="E2" s="1"/>
      <c r="F2" s="7"/>
      <c r="G2" s="7"/>
      <c r="H2" s="826" t="s">
        <v>317</v>
      </c>
      <c r="I2" s="826"/>
    </row>
    <row r="3" spans="1:9" ht="17" customHeight="1" thickTop="1">
      <c r="A3" s="8" t="s">
        <v>19</v>
      </c>
      <c r="B3" s="9" t="s">
        <v>26</v>
      </c>
      <c r="C3" s="9" t="s">
        <v>27</v>
      </c>
      <c r="D3" s="9" t="s">
        <v>28</v>
      </c>
      <c r="E3" s="9" t="s">
        <v>167</v>
      </c>
      <c r="F3" s="9" t="s">
        <v>30</v>
      </c>
      <c r="G3" s="9" t="s">
        <v>31</v>
      </c>
      <c r="H3" s="9" t="s">
        <v>32</v>
      </c>
      <c r="I3" s="10" t="s">
        <v>19</v>
      </c>
    </row>
    <row r="4" spans="1:9" ht="17" customHeight="1" thickBot="1">
      <c r="A4" s="11"/>
      <c r="B4" s="12">
        <v>46006</v>
      </c>
      <c r="C4" s="12">
        <f t="shared" ref="C4:H4" si="0">SUM(B4+1)</f>
        <v>46007</v>
      </c>
      <c r="D4" s="13">
        <f t="shared" si="0"/>
        <v>46008</v>
      </c>
      <c r="E4" s="13">
        <f t="shared" si="0"/>
        <v>46009</v>
      </c>
      <c r="F4" s="13">
        <f t="shared" si="0"/>
        <v>46010</v>
      </c>
      <c r="G4" s="13">
        <f t="shared" si="0"/>
        <v>46011</v>
      </c>
      <c r="H4" s="13">
        <f t="shared" si="0"/>
        <v>46012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483" t="s">
        <v>17</v>
      </c>
      <c r="D6" s="24" t="str">
        <f t="shared" ref="D6:G7" si="1">C54</f>
        <v>HOME即是識 Funny Funny Home (15 EPI)</v>
      </c>
      <c r="E6" s="25" t="str">
        <f t="shared" si="1"/>
        <v>一條麻甩在東莞 Made In Dongguan (13 EPI)</v>
      </c>
      <c r="F6" s="26" t="str">
        <f t="shared" si="1"/>
        <v>阿媽唔信我去亞馬遜 I Will Be Back (10 EPI)</v>
      </c>
      <c r="G6" s="27" t="str">
        <f t="shared" si="1"/>
        <v>感動味蕾美食餐廳100強 - 關西篇 Tastebuds Pamper Top 100 Delicacy Restro (12 EPI)</v>
      </c>
      <c r="H6" s="28" t="s">
        <v>17</v>
      </c>
      <c r="I6" s="29"/>
    </row>
    <row r="7" spans="1:9" ht="17" customHeight="1">
      <c r="A7" s="30">
        <v>30</v>
      </c>
      <c r="B7" s="31" t="str">
        <f>LEFT($H$63,5) &amp; " # " &amp; VALUE(RIGHT($H$63,2)-1)</f>
        <v>財經透視  # 50</v>
      </c>
      <c r="C7" s="484" t="str">
        <f>B26</f>
        <v>新聞掏寶  # 280</v>
      </c>
      <c r="D7" s="33" t="str">
        <f t="shared" si="1"/>
        <v># 11</v>
      </c>
      <c r="E7" s="484" t="str">
        <f t="shared" si="1"/>
        <v># 11</v>
      </c>
      <c r="F7" s="33" t="str">
        <f t="shared" si="1"/>
        <v># 6</v>
      </c>
      <c r="G7" s="484" t="str">
        <f t="shared" si="1"/>
        <v># 5</v>
      </c>
      <c r="H7" s="34" t="str">
        <f>D70</f>
        <v>旅行最緊要近 #5</v>
      </c>
      <c r="I7" s="35">
        <v>30</v>
      </c>
    </row>
    <row r="8" spans="1:9" ht="17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37</v>
      </c>
      <c r="H8" s="40"/>
      <c r="I8" s="41"/>
    </row>
    <row r="9" spans="1:9" s="20" customFormat="1" ht="17" customHeight="1" thickBot="1">
      <c r="A9" s="11" t="s">
        <v>0</v>
      </c>
      <c r="B9" s="42" t="s">
        <v>318</v>
      </c>
      <c r="C9" s="42" t="str">
        <f t="shared" ref="C9:H9" si="2">"# " &amp; VALUE(RIGHT(B9,3)+1)</f>
        <v># 348</v>
      </c>
      <c r="D9" s="42" t="str">
        <f t="shared" si="2"/>
        <v># 349</v>
      </c>
      <c r="E9" s="42" t="str">
        <f t="shared" si="2"/>
        <v># 350</v>
      </c>
      <c r="F9" s="42" t="str">
        <f t="shared" si="2"/>
        <v># 351</v>
      </c>
      <c r="G9" s="42" t="str">
        <f t="shared" si="2"/>
        <v># 352</v>
      </c>
      <c r="H9" s="42" t="str">
        <f t="shared" si="2"/>
        <v># 353</v>
      </c>
      <c r="I9" s="43" t="s">
        <v>0</v>
      </c>
    </row>
    <row r="10" spans="1:9" ht="17" customHeight="1">
      <c r="A10" s="44"/>
      <c r="B10" s="240"/>
      <c r="C10" s="241"/>
      <c r="D10" s="241"/>
      <c r="E10" s="241"/>
      <c r="F10" s="242"/>
      <c r="G10" s="240"/>
      <c r="H10" s="243"/>
      <c r="I10" s="29"/>
    </row>
    <row r="11" spans="1:9" ht="17" customHeight="1">
      <c r="A11" s="30">
        <v>30</v>
      </c>
      <c r="B11" s="244"/>
      <c r="C11" s="244"/>
      <c r="D11" s="244"/>
      <c r="E11" s="244"/>
      <c r="F11" s="244"/>
      <c r="G11" s="828" t="s">
        <v>33</v>
      </c>
      <c r="H11" s="829"/>
      <c r="I11" s="35">
        <v>30</v>
      </c>
    </row>
    <row r="12" spans="1:9" ht="17" customHeight="1">
      <c r="A12" s="45"/>
      <c r="B12" s="827" t="s">
        <v>169</v>
      </c>
      <c r="C12" s="821"/>
      <c r="D12" s="821"/>
      <c r="E12" s="821"/>
      <c r="F12" s="822"/>
      <c r="G12" s="245"/>
      <c r="H12" s="246"/>
      <c r="I12" s="41"/>
    </row>
    <row r="13" spans="1:9" s="20" customFormat="1" ht="17" customHeight="1" thickBot="1">
      <c r="A13" s="46" t="s">
        <v>1</v>
      </c>
      <c r="B13" s="247"/>
      <c r="C13" s="248"/>
      <c r="D13" s="248"/>
      <c r="E13" s="248"/>
      <c r="F13" s="249"/>
      <c r="G13" s="250"/>
      <c r="H13" s="251"/>
      <c r="I13" s="43" t="s">
        <v>1</v>
      </c>
    </row>
    <row r="14" spans="1:9" ht="17" customHeight="1">
      <c r="A14" s="47"/>
      <c r="B14" s="48">
        <v>800532375</v>
      </c>
      <c r="C14" s="48"/>
      <c r="D14" s="48"/>
      <c r="E14" s="48"/>
      <c r="F14" s="48"/>
      <c r="G14" s="48"/>
      <c r="H14" s="48"/>
      <c r="I14" s="50"/>
    </row>
    <row r="15" spans="1:9" ht="17" customHeight="1">
      <c r="A15" s="51" t="s">
        <v>2</v>
      </c>
      <c r="B15" s="52"/>
      <c r="C15" s="53"/>
      <c r="D15" s="53"/>
      <c r="E15" s="54" t="s">
        <v>170</v>
      </c>
      <c r="F15" s="53"/>
      <c r="G15" s="53"/>
      <c r="H15" s="53"/>
      <c r="I15" s="56" t="s">
        <v>2</v>
      </c>
    </row>
    <row r="16" spans="1:9" ht="17" customHeight="1">
      <c r="A16" s="57"/>
      <c r="B16" s="52" t="s">
        <v>105</v>
      </c>
      <c r="C16" s="58" t="str">
        <f t="shared" ref="C16:H16" si="3">"# " &amp; VALUE(RIGHT(B16,2)+1)</f>
        <v># 10</v>
      </c>
      <c r="D16" s="58" t="str">
        <f t="shared" si="3"/>
        <v># 11</v>
      </c>
      <c r="E16" s="58" t="str">
        <f t="shared" si="3"/>
        <v># 12</v>
      </c>
      <c r="F16" s="58" t="str">
        <f t="shared" si="3"/>
        <v># 13</v>
      </c>
      <c r="G16" s="58" t="str">
        <f t="shared" si="3"/>
        <v># 14</v>
      </c>
      <c r="H16" s="58" t="str">
        <f t="shared" si="3"/>
        <v># 15</v>
      </c>
      <c r="I16" s="60"/>
    </row>
    <row r="17" spans="1:9" s="20" customFormat="1" ht="17" customHeight="1" thickBot="1">
      <c r="A17" s="46" t="s">
        <v>3</v>
      </c>
      <c r="B17" s="61" t="s">
        <v>23</v>
      </c>
      <c r="C17" s="62"/>
      <c r="D17" s="62"/>
      <c r="E17" s="62"/>
      <c r="F17" s="62"/>
      <c r="G17" s="62"/>
      <c r="H17" s="62"/>
      <c r="I17" s="43" t="s">
        <v>16</v>
      </c>
    </row>
    <row r="18" spans="1:9" s="20" customFormat="1" ht="17" customHeight="1">
      <c r="A18" s="46"/>
      <c r="B18" s="37" t="s">
        <v>17</v>
      </c>
      <c r="C18" s="6" t="str">
        <f>C76</f>
        <v xml:space="preserve"> </v>
      </c>
      <c r="D18" s="6" t="str">
        <f>D76</f>
        <v xml:space="preserve">愛．回家之開心速遞  Lo And Behold </v>
      </c>
      <c r="E18" s="6"/>
      <c r="F18" s="6"/>
      <c r="G18" s="64" t="s">
        <v>77</v>
      </c>
      <c r="H18" s="65" t="s">
        <v>86</v>
      </c>
      <c r="I18" s="66"/>
    </row>
    <row r="19" spans="1:9" ht="17" customHeight="1">
      <c r="A19" s="67" t="s">
        <v>2</v>
      </c>
      <c r="B19" s="68" t="s">
        <v>319</v>
      </c>
      <c r="C19" s="68" t="str">
        <f>B77</f>
        <v># 2702</v>
      </c>
      <c r="D19" s="68" t="str">
        <f>C77</f>
        <v># 2703</v>
      </c>
      <c r="E19" s="68" t="str">
        <f>D77</f>
        <v># 2704</v>
      </c>
      <c r="F19" s="69" t="str">
        <f>E77</f>
        <v># 2705</v>
      </c>
      <c r="G19" s="68" t="s">
        <v>173</v>
      </c>
      <c r="H19" s="34" t="s">
        <v>140</v>
      </c>
      <c r="I19" s="56" t="s">
        <v>2</v>
      </c>
    </row>
    <row r="20" spans="1:9" ht="17" customHeight="1">
      <c r="A20" s="70"/>
      <c r="B20" s="332" t="s">
        <v>96</v>
      </c>
      <c r="C20" s="256"/>
      <c r="D20" s="256"/>
      <c r="E20" s="256" t="s">
        <v>97</v>
      </c>
      <c r="F20" s="256"/>
      <c r="G20" s="256"/>
      <c r="H20" s="256"/>
      <c r="I20" s="71"/>
    </row>
    <row r="21" spans="1:9" s="20" customFormat="1" ht="17" customHeight="1" thickBot="1">
      <c r="A21" s="15" t="s">
        <v>4</v>
      </c>
      <c r="B21" s="337" t="s">
        <v>320</v>
      </c>
      <c r="C21" s="258" t="str">
        <f t="shared" ref="C21:H21" si="4">"# " &amp; VALUE(RIGHT(B21,4)+1)</f>
        <v># 1528</v>
      </c>
      <c r="D21" s="258" t="str">
        <f t="shared" si="4"/>
        <v># 1529</v>
      </c>
      <c r="E21" s="258" t="str">
        <f t="shared" si="4"/>
        <v># 1530</v>
      </c>
      <c r="F21" s="258" t="str">
        <f t="shared" si="4"/>
        <v># 1531</v>
      </c>
      <c r="G21" s="256" t="str">
        <f t="shared" si="4"/>
        <v># 1532</v>
      </c>
      <c r="H21" s="258" t="str">
        <f t="shared" si="4"/>
        <v># 1533</v>
      </c>
      <c r="I21" s="43" t="s">
        <v>4</v>
      </c>
    </row>
    <row r="22" spans="1:9" ht="17" customHeight="1">
      <c r="A22" s="72"/>
      <c r="B22" s="515" t="s">
        <v>300</v>
      </c>
      <c r="C22" s="516"/>
      <c r="D22" s="517" t="str">
        <f>D93</f>
        <v>玩轉桂林懶人包 Journey to Guilin (5 EPI)</v>
      </c>
      <c r="E22" s="458"/>
      <c r="F22" s="518"/>
      <c r="G22" s="519">
        <v>800579910</v>
      </c>
      <c r="H22" s="520">
        <v>800576946</v>
      </c>
      <c r="I22" s="75"/>
    </row>
    <row r="23" spans="1:9" ht="17" customHeight="1">
      <c r="A23" s="76" t="s">
        <v>2</v>
      </c>
      <c r="B23" s="68" t="s">
        <v>321</v>
      </c>
      <c r="C23" s="33" t="str">
        <f>B94</f>
        <v># 1</v>
      </c>
      <c r="D23" s="68" t="str">
        <f>"# " &amp; VALUE(RIGHT(C23,2)+1)</f>
        <v># 2</v>
      </c>
      <c r="E23" s="68" t="str">
        <f>"# " &amp; VALUE(RIGHT(D23,2)+1)</f>
        <v># 3</v>
      </c>
      <c r="F23" s="69" t="str">
        <f>"# " &amp; VALUE(RIGHT(E23,2)+1)</f>
        <v># 4</v>
      </c>
      <c r="G23" s="465"/>
      <c r="H23" s="492"/>
      <c r="I23" s="79" t="s">
        <v>2</v>
      </c>
    </row>
    <row r="24" spans="1:9" ht="17" customHeight="1">
      <c r="A24" s="80"/>
      <c r="B24" s="81" t="s">
        <v>17</v>
      </c>
      <c r="C24" s="82"/>
      <c r="D24" s="83" t="s">
        <v>174</v>
      </c>
      <c r="E24" s="83"/>
      <c r="F24" s="83"/>
      <c r="G24" s="465"/>
      <c r="H24" s="492"/>
      <c r="I24" s="84"/>
    </row>
    <row r="25" spans="1:9" ht="17" customHeight="1">
      <c r="A25" s="80"/>
      <c r="B25" s="85" t="s">
        <v>17</v>
      </c>
      <c r="C25" s="86" t="s">
        <v>17</v>
      </c>
      <c r="D25" s="87" t="s">
        <v>17</v>
      </c>
      <c r="E25" s="87" t="s">
        <v>17</v>
      </c>
      <c r="F25" s="87" t="s">
        <v>17</v>
      </c>
      <c r="G25" s="464" t="s">
        <v>82</v>
      </c>
      <c r="H25" s="55" t="s">
        <v>322</v>
      </c>
      <c r="I25" s="84"/>
    </row>
    <row r="26" spans="1:9" ht="17" customHeight="1">
      <c r="A26" s="80"/>
      <c r="B26" s="89" t="str">
        <f>LEFT($H$35,5) &amp; " # " &amp; VALUE(RIGHT($H$35,3)-1)</f>
        <v>新聞掏寶  # 280</v>
      </c>
      <c r="C26" s="89" t="str">
        <f>B70</f>
        <v>美食新聞報道 # 148</v>
      </c>
      <c r="D26" s="465" t="str">
        <f>C70</f>
        <v>美食新聞報道 # 149</v>
      </c>
      <c r="E26" s="465" t="str">
        <f>D70</f>
        <v>旅行最緊要近 #5</v>
      </c>
      <c r="F26" s="464" t="s">
        <v>323</v>
      </c>
      <c r="G26" s="465" t="s">
        <v>83</v>
      </c>
      <c r="H26" s="59" t="s">
        <v>324</v>
      </c>
      <c r="I26" s="84"/>
    </row>
    <row r="27" spans="1:9" s="20" customFormat="1" ht="17" customHeight="1" thickBot="1">
      <c r="A27" s="91" t="s">
        <v>5</v>
      </c>
      <c r="B27" s="89"/>
      <c r="C27" s="89"/>
      <c r="D27" s="33"/>
      <c r="E27" s="33"/>
      <c r="F27" s="33"/>
      <c r="G27" s="465" t="s">
        <v>325</v>
      </c>
      <c r="H27" s="59" t="s">
        <v>326</v>
      </c>
      <c r="I27" s="92" t="s">
        <v>5</v>
      </c>
    </row>
    <row r="28" spans="1:9" ht="17" customHeight="1">
      <c r="A28" s="93"/>
      <c r="B28" s="37" t="s">
        <v>17</v>
      </c>
      <c r="C28" s="85"/>
      <c r="D28" s="39"/>
      <c r="E28" s="39"/>
      <c r="F28" s="94"/>
      <c r="G28" s="95"/>
      <c r="H28" s="492"/>
      <c r="I28" s="96"/>
    </row>
    <row r="29" spans="1:9" ht="17" customHeight="1">
      <c r="A29" s="97" t="s">
        <v>2</v>
      </c>
      <c r="B29" s="464"/>
      <c r="C29" s="157" t="s">
        <v>327</v>
      </c>
      <c r="D29" s="493" t="str">
        <f>D82</f>
        <v>守誠者 Homeland Guardian (24 EPI)</v>
      </c>
      <c r="E29" s="98"/>
      <c r="F29" s="89"/>
      <c r="G29" s="99"/>
      <c r="H29" s="494"/>
      <c r="I29" s="79" t="s">
        <v>2</v>
      </c>
    </row>
    <row r="30" spans="1:9" ht="17" customHeight="1">
      <c r="A30" s="93"/>
      <c r="B30" s="465" t="s">
        <v>328</v>
      </c>
      <c r="C30" s="89" t="s">
        <v>329</v>
      </c>
      <c r="D30" s="58" t="str">
        <f>"# " &amp; VALUE(RIGHT(D83,2)-1)</f>
        <v># 1</v>
      </c>
      <c r="E30" s="58" t="str">
        <f>"# " &amp; VALUE(RIGHT(E83,2)-1)</f>
        <v># 2</v>
      </c>
      <c r="F30" s="89" t="str">
        <f>E83</f>
        <v># 3</v>
      </c>
      <c r="G30" s="465"/>
      <c r="H30" s="492"/>
      <c r="I30" s="84"/>
    </row>
    <row r="31" spans="1:9" s="20" customFormat="1" ht="17" customHeight="1" thickBot="1">
      <c r="A31" s="101" t="s">
        <v>6</v>
      </c>
      <c r="B31" s="33"/>
      <c r="C31" s="89"/>
      <c r="D31" s="68"/>
      <c r="E31" s="68"/>
      <c r="F31" s="69"/>
      <c r="G31" s="102" t="s">
        <v>23</v>
      </c>
      <c r="H31" s="495"/>
      <c r="I31" s="104" t="s">
        <v>6</v>
      </c>
    </row>
    <row r="32" spans="1:9" ht="17" customHeight="1">
      <c r="A32" s="105"/>
      <c r="B32" s="22" t="s">
        <v>17</v>
      </c>
      <c r="C32" s="482"/>
      <c r="D32" s="38"/>
      <c r="E32" s="39" t="str">
        <f>$E$73</f>
        <v>東張西望  Scoop 2025</v>
      </c>
      <c r="F32" s="38"/>
      <c r="G32" s="6"/>
      <c r="H32" s="106"/>
      <c r="I32" s="71"/>
    </row>
    <row r="33" spans="1:9" ht="17" customHeight="1">
      <c r="A33" s="107" t="s">
        <v>2</v>
      </c>
      <c r="B33" s="68" t="str">
        <f>B9</f>
        <v># 347</v>
      </c>
      <c r="C33" s="135"/>
      <c r="D33" s="68" t="str">
        <f>D9</f>
        <v># 349</v>
      </c>
      <c r="E33" s="68" t="str">
        <f>E9</f>
        <v># 350</v>
      </c>
      <c r="F33" s="68" t="str">
        <f>F9</f>
        <v># 351</v>
      </c>
      <c r="G33" s="68" t="str">
        <f>"# " &amp; VALUE(RIGHT(F33,3)+1)</f>
        <v># 352</v>
      </c>
      <c r="H33" s="68" t="str">
        <f>"# " &amp; VALUE(RIGHT(G33,3)+1)</f>
        <v># 353</v>
      </c>
      <c r="I33" s="56" t="s">
        <v>2</v>
      </c>
    </row>
    <row r="34" spans="1:9" ht="17" customHeight="1">
      <c r="A34" s="80"/>
      <c r="B34" s="108" t="s">
        <v>17</v>
      </c>
      <c r="C34" s="482"/>
      <c r="D34" s="58" t="s">
        <v>54</v>
      </c>
      <c r="E34" s="58"/>
      <c r="F34" s="58"/>
      <c r="G34" s="109" t="s">
        <v>99</v>
      </c>
      <c r="H34" s="544" t="s">
        <v>24</v>
      </c>
      <c r="I34" s="111"/>
    </row>
    <row r="35" spans="1:9" ht="17" customHeight="1">
      <c r="A35" s="80"/>
      <c r="B35" s="58" t="s">
        <v>330</v>
      </c>
      <c r="C35" s="482"/>
      <c r="D35" s="58" t="str">
        <f>C61</f>
        <v># 2027</v>
      </c>
      <c r="E35" s="58" t="str">
        <f>D61</f>
        <v># 2028</v>
      </c>
      <c r="F35" s="58" t="str">
        <f>E61</f>
        <v># 2029</v>
      </c>
      <c r="G35" s="112"/>
      <c r="H35" s="310" t="s">
        <v>331</v>
      </c>
      <c r="I35" s="111"/>
    </row>
    <row r="36" spans="1:9" s="20" customFormat="1" ht="17" customHeight="1" thickBot="1">
      <c r="A36" s="91" t="s">
        <v>7</v>
      </c>
      <c r="B36" s="58"/>
      <c r="C36" s="496"/>
      <c r="D36" s="68"/>
      <c r="E36" s="68"/>
      <c r="F36" s="114">
        <v>1255</v>
      </c>
      <c r="G36" s="115" t="s">
        <v>332</v>
      </c>
      <c r="H36" s="311" t="s">
        <v>25</v>
      </c>
      <c r="I36" s="14" t="s">
        <v>7</v>
      </c>
    </row>
    <row r="37" spans="1:9" ht="17" customHeight="1">
      <c r="A37" s="117"/>
      <c r="B37" s="108" t="s">
        <v>17</v>
      </c>
      <c r="C37" s="39"/>
      <c r="D37" s="39"/>
      <c r="E37" s="39" t="s">
        <v>97</v>
      </c>
      <c r="F37" s="94"/>
      <c r="G37" s="118" t="s">
        <v>98</v>
      </c>
      <c r="H37" s="119" t="s">
        <v>76</v>
      </c>
      <c r="I37" s="120"/>
    </row>
    <row r="38" spans="1:9" ht="17" customHeight="1">
      <c r="A38" s="70"/>
      <c r="B38" s="58" t="str">
        <f>B21</f>
        <v># 1527</v>
      </c>
      <c r="C38" s="58" t="str">
        <f>C21</f>
        <v># 1528</v>
      </c>
      <c r="D38" s="58" t="str">
        <f t="shared" ref="D38" si="5">"# " &amp; VALUE(RIGHT(C38,4)+1)</f>
        <v># 1529</v>
      </c>
      <c r="E38" s="58" t="str">
        <f>E21</f>
        <v># 1530</v>
      </c>
      <c r="F38" s="89" t="str">
        <f>F21</f>
        <v># 1531</v>
      </c>
      <c r="G38" s="115"/>
      <c r="I38" s="111"/>
    </row>
    <row r="39" spans="1:9" ht="17" customHeight="1">
      <c r="A39" s="51" t="s">
        <v>2</v>
      </c>
      <c r="B39" s="68"/>
      <c r="C39" s="68"/>
      <c r="D39" s="68"/>
      <c r="E39" s="68"/>
      <c r="F39" s="121">
        <v>1320</v>
      </c>
      <c r="G39" s="122"/>
      <c r="H39" s="123" t="s">
        <v>333</v>
      </c>
      <c r="I39" s="124" t="s">
        <v>2</v>
      </c>
    </row>
    <row r="40" spans="1:9" ht="17" customHeight="1">
      <c r="A40" s="125"/>
      <c r="B40" s="252" t="s">
        <v>45</v>
      </c>
      <c r="C40" s="253"/>
      <c r="D40" s="244"/>
      <c r="E40" s="254"/>
      <c r="F40" s="254"/>
      <c r="G40" s="260" t="s">
        <v>43</v>
      </c>
      <c r="H40" s="126" t="s">
        <v>75</v>
      </c>
      <c r="I40" s="111"/>
    </row>
    <row r="41" spans="1:9" ht="17" customHeight="1" thickBot="1">
      <c r="A41" s="70"/>
      <c r="B41" s="255"/>
      <c r="C41" s="256"/>
      <c r="D41" s="257" t="s">
        <v>184</v>
      </c>
      <c r="E41" s="256"/>
      <c r="F41" s="256"/>
      <c r="G41" s="543" t="s">
        <v>334</v>
      </c>
      <c r="H41" s="126"/>
      <c r="I41" s="111"/>
    </row>
    <row r="42" spans="1:9" s="20" customFormat="1" ht="17" customHeight="1" thickBot="1">
      <c r="A42" s="127" t="s">
        <v>8</v>
      </c>
      <c r="B42" s="255" t="s">
        <v>335</v>
      </c>
      <c r="C42" s="256" t="str">
        <f>"# " &amp; VALUE(RIGHT(B42,4)+1)</f>
        <v># 1872</v>
      </c>
      <c r="D42" s="256" t="str">
        <f>"# " &amp; VALUE(RIGHT(C42,4)+1)</f>
        <v># 1873</v>
      </c>
      <c r="E42" s="256" t="str">
        <f>"# " &amp; VALUE(RIGHT(D42,4)+1)</f>
        <v># 1874</v>
      </c>
      <c r="F42" s="256" t="str">
        <f>"# " &amp; VALUE(RIGHT(E42,4)+1)</f>
        <v># 1875</v>
      </c>
      <c r="G42" s="317" t="s">
        <v>21</v>
      </c>
      <c r="H42" s="59"/>
      <c r="I42" s="14" t="s">
        <v>8</v>
      </c>
    </row>
    <row r="43" spans="1:9" ht="17" customHeight="1">
      <c r="A43" s="105"/>
      <c r="B43" s="256"/>
      <c r="C43" s="258"/>
      <c r="D43" s="256"/>
      <c r="E43" s="256"/>
      <c r="F43" s="259">
        <v>1405</v>
      </c>
      <c r="G43" s="128" t="s">
        <v>20</v>
      </c>
      <c r="H43" s="129" t="s">
        <v>22</v>
      </c>
      <c r="I43" s="96"/>
    </row>
    <row r="44" spans="1:9" ht="17" customHeight="1">
      <c r="A44" s="80"/>
      <c r="B44" s="37" t="s">
        <v>17</v>
      </c>
      <c r="C44" s="6"/>
      <c r="D44" s="38" t="str">
        <f>D76</f>
        <v xml:space="preserve">愛．回家之開心速遞  Lo And Behold </v>
      </c>
      <c r="E44" s="38"/>
      <c r="F44" s="38"/>
      <c r="G44" s="130"/>
      <c r="H44" s="321"/>
      <c r="I44" s="84"/>
    </row>
    <row r="45" spans="1:9" ht="17" customHeight="1">
      <c r="A45" s="131" t="s">
        <v>2</v>
      </c>
      <c r="B45" s="68" t="str">
        <f>B19</f>
        <v># 2701</v>
      </c>
      <c r="C45" s="68" t="str">
        <f>C19</f>
        <v># 2702</v>
      </c>
      <c r="D45" s="58" t="str">
        <f>C77</f>
        <v># 2703</v>
      </c>
      <c r="E45" s="58" t="str">
        <f>D77</f>
        <v># 2704</v>
      </c>
      <c r="F45" s="58" t="str">
        <f>E77</f>
        <v># 2705</v>
      </c>
      <c r="G45" s="132"/>
      <c r="H45" s="322"/>
      <c r="I45" s="79" t="s">
        <v>2</v>
      </c>
    </row>
    <row r="46" spans="1:9" ht="17" customHeight="1">
      <c r="A46" s="133"/>
      <c r="B46" s="108" t="s">
        <v>17</v>
      </c>
      <c r="C46" s="128" t="s">
        <v>20</v>
      </c>
      <c r="D46" s="497"/>
      <c r="E46" s="39"/>
      <c r="F46" s="94"/>
      <c r="G46" s="498" t="s">
        <v>240</v>
      </c>
      <c r="H46" s="161"/>
      <c r="I46" s="136"/>
    </row>
    <row r="47" spans="1:9" s="20" customFormat="1" ht="17" customHeight="1" thickBot="1">
      <c r="A47" s="137">
        <v>1500</v>
      </c>
      <c r="B47" s="499" t="s">
        <v>187</v>
      </c>
      <c r="C47" s="130" t="s">
        <v>336</v>
      </c>
      <c r="D47" s="500"/>
      <c r="E47" s="54" t="s">
        <v>220</v>
      </c>
      <c r="F47" s="89"/>
      <c r="G47" s="140"/>
      <c r="H47" s="157"/>
      <c r="I47" s="141">
        <v>1500</v>
      </c>
    </row>
    <row r="48" spans="1:9" ht="17" customHeight="1">
      <c r="A48" s="142"/>
      <c r="B48" s="52" t="s">
        <v>91</v>
      </c>
      <c r="C48" s="189" t="s">
        <v>17</v>
      </c>
      <c r="D48" s="58" t="str">
        <f>C89</f>
        <v># 4</v>
      </c>
      <c r="E48" s="58" t="str">
        <f>D89</f>
        <v># 5</v>
      </c>
      <c r="F48" s="89" t="str">
        <f>E89</f>
        <v># 6</v>
      </c>
      <c r="G48" s="130"/>
      <c r="H48" s="157" t="str">
        <f>G84</f>
        <v>鹿鼎記II神龍教</v>
      </c>
      <c r="I48" s="144"/>
    </row>
    <row r="49" spans="1:9" ht="17" customHeight="1">
      <c r="A49" s="145">
        <v>30</v>
      </c>
      <c r="B49" s="326"/>
      <c r="C49" s="147" t="s">
        <v>337</v>
      </c>
      <c r="D49" s="68"/>
      <c r="E49" s="68"/>
      <c r="F49" s="69"/>
      <c r="G49" s="146"/>
      <c r="H49" s="327"/>
      <c r="I49" s="79" t="s">
        <v>2</v>
      </c>
    </row>
    <row r="50" spans="1:9" ht="17" customHeight="1">
      <c r="A50" s="133"/>
      <c r="B50" s="81" t="s">
        <v>17</v>
      </c>
      <c r="C50" s="82"/>
      <c r="D50" s="83" t="s">
        <v>174</v>
      </c>
      <c r="E50" s="501"/>
      <c r="F50" s="83"/>
      <c r="G50" s="128" t="s">
        <v>20</v>
      </c>
      <c r="H50" s="328"/>
      <c r="I50" s="84"/>
    </row>
    <row r="51" spans="1:9" ht="17" customHeight="1">
      <c r="A51" s="133"/>
      <c r="B51" s="22" t="s">
        <v>338</v>
      </c>
      <c r="C51" s="497"/>
      <c r="D51" s="491" t="str">
        <f>D22</f>
        <v>玩轉桂林懶人包 Journey to Guilin (5 EPI)</v>
      </c>
      <c r="E51" s="38"/>
      <c r="F51" s="73"/>
      <c r="G51" s="569" t="s">
        <v>381</v>
      </c>
      <c r="H51" s="89"/>
      <c r="I51" s="84"/>
    </row>
    <row r="52" spans="1:9" s="20" customFormat="1" ht="17" customHeight="1" thickBot="1">
      <c r="A52" s="137">
        <v>1600</v>
      </c>
      <c r="B52" s="68" t="s">
        <v>321</v>
      </c>
      <c r="C52" s="33" t="str">
        <f>C23</f>
        <v># 1</v>
      </c>
      <c r="D52" s="68" t="str">
        <f>"# " &amp; VALUE(RIGHT(C52,2)+1)</f>
        <v># 2</v>
      </c>
      <c r="E52" s="68" t="str">
        <f>"# " &amp; VALUE(RIGHT(D52,2)+1)</f>
        <v># 3</v>
      </c>
      <c r="F52" s="69" t="str">
        <f>"# " &amp; VALUE(RIGHT(E52,2)+1)</f>
        <v># 4</v>
      </c>
      <c r="G52" s="147"/>
      <c r="H52" s="328"/>
      <c r="I52" s="141">
        <v>1600</v>
      </c>
    </row>
    <row r="53" spans="1:9" ht="17" customHeight="1">
      <c r="A53" s="72"/>
      <c r="B53" s="148" t="s">
        <v>85</v>
      </c>
      <c r="C53" s="87" t="s">
        <v>72</v>
      </c>
      <c r="D53" s="483" t="s">
        <v>74</v>
      </c>
      <c r="E53" s="86" t="s">
        <v>87</v>
      </c>
      <c r="F53" s="87" t="s">
        <v>92</v>
      </c>
      <c r="G53" s="128" t="s">
        <v>20</v>
      </c>
      <c r="H53" s="89"/>
      <c r="I53" s="75"/>
    </row>
    <row r="54" spans="1:9" ht="17" customHeight="1">
      <c r="A54" s="133"/>
      <c r="B54" s="150" t="s">
        <v>190</v>
      </c>
      <c r="C54" s="26" t="s">
        <v>191</v>
      </c>
      <c r="D54" s="151" t="s">
        <v>192</v>
      </c>
      <c r="E54" s="65" t="s">
        <v>86</v>
      </c>
      <c r="F54" s="152" t="s">
        <v>193</v>
      </c>
      <c r="G54" s="130" t="s">
        <v>304</v>
      </c>
      <c r="H54" s="153"/>
      <c r="I54" s="154"/>
    </row>
    <row r="55" spans="1:9" ht="16.75" customHeight="1">
      <c r="A55" s="145">
        <v>30</v>
      </c>
      <c r="B55" s="155" t="s">
        <v>339</v>
      </c>
      <c r="C55" s="33" t="s">
        <v>321</v>
      </c>
      <c r="D55" s="33" t="s">
        <v>321</v>
      </c>
      <c r="E55" s="465" t="s">
        <v>140</v>
      </c>
      <c r="F55" s="465" t="s">
        <v>123</v>
      </c>
      <c r="G55" s="329"/>
      <c r="H55" s="157"/>
      <c r="I55" s="158">
        <v>30</v>
      </c>
    </row>
    <row r="56" spans="1:9" ht="17" customHeight="1">
      <c r="A56" s="133"/>
      <c r="B56" s="148" t="s">
        <v>20</v>
      </c>
      <c r="C56" s="159" t="s">
        <v>195</v>
      </c>
      <c r="D56" s="37" t="s">
        <v>62</v>
      </c>
      <c r="E56" s="38"/>
      <c r="F56" s="38"/>
      <c r="G56" s="128" t="s">
        <v>20</v>
      </c>
      <c r="H56" s="129" t="s">
        <v>22</v>
      </c>
      <c r="I56" s="136"/>
    </row>
    <row r="57" spans="1:9" ht="17" customHeight="1">
      <c r="A57" s="133"/>
      <c r="B57" s="160" t="s">
        <v>222</v>
      </c>
      <c r="C57" s="161" t="s">
        <v>78</v>
      </c>
      <c r="D57" s="465"/>
      <c r="E57" s="162" t="s">
        <v>197</v>
      </c>
      <c r="F57" s="162"/>
      <c r="G57" s="130"/>
      <c r="H57" s="157" t="str">
        <f>G93</f>
        <v>老友記 # 5</v>
      </c>
      <c r="I57" s="136"/>
    </row>
    <row r="58" spans="1:9" s="20" customFormat="1" ht="17" customHeight="1" thickBot="1">
      <c r="A58" s="137">
        <v>1700</v>
      </c>
      <c r="B58" s="163"/>
      <c r="C58" s="69" t="s">
        <v>173</v>
      </c>
      <c r="D58" s="33" t="s">
        <v>340</v>
      </c>
      <c r="E58" s="68" t="str">
        <f>"# " &amp; VALUE(RIGHT(D58,2)+1)</f>
        <v># 74</v>
      </c>
      <c r="F58" s="68" t="str">
        <f>"# " &amp; VALUE(RIGHT(E58,2)+1)</f>
        <v># 75</v>
      </c>
      <c r="G58" s="115" t="str">
        <f>G36</f>
        <v>芷珊約您 # 5</v>
      </c>
      <c r="H58" s="502"/>
      <c r="I58" s="141">
        <v>1700</v>
      </c>
    </row>
    <row r="59" spans="1:9" ht="17" customHeight="1">
      <c r="A59" s="72"/>
      <c r="B59" s="38" t="s">
        <v>49</v>
      </c>
      <c r="C59" s="165"/>
      <c r="D59" s="86"/>
      <c r="E59" s="86"/>
      <c r="F59" s="86"/>
      <c r="G59" s="118"/>
      <c r="H59" s="129" t="s">
        <v>22</v>
      </c>
      <c r="I59" s="75"/>
    </row>
    <row r="60" spans="1:9" ht="17" customHeight="1">
      <c r="A60" s="133"/>
      <c r="B60" s="86"/>
      <c r="C60" s="58"/>
      <c r="D60" s="166" t="s">
        <v>48</v>
      </c>
      <c r="E60" s="6"/>
      <c r="F60" s="6"/>
      <c r="G60" s="130"/>
      <c r="H60" s="113" t="str">
        <f>H35</f>
        <v>新聞掏寶 # 281</v>
      </c>
      <c r="I60" s="136"/>
    </row>
    <row r="61" spans="1:9" ht="17" customHeight="1">
      <c r="A61" s="145">
        <v>30</v>
      </c>
      <c r="B61" s="68" t="s">
        <v>341</v>
      </c>
      <c r="C61" s="68" t="str">
        <f>"# " &amp; VALUE(RIGHT(B61,4)+1)</f>
        <v># 2027</v>
      </c>
      <c r="D61" s="68" t="str">
        <f>"# " &amp; VALUE(RIGHT(C61,4)+1)</f>
        <v># 2028</v>
      </c>
      <c r="E61" s="68" t="str">
        <f>"# " &amp; VALUE(RIGHT(D61,4)+1)</f>
        <v># 2029</v>
      </c>
      <c r="F61" s="68" t="str">
        <f>"# " &amp; VALUE(RIGHT(E61,4)+1)</f>
        <v># 2030</v>
      </c>
      <c r="G61" s="503"/>
      <c r="H61" s="168"/>
      <c r="I61" s="158">
        <v>30</v>
      </c>
    </row>
    <row r="62" spans="1:9" ht="17" customHeight="1">
      <c r="A62" s="169"/>
      <c r="B62" s="108" t="s">
        <v>108</v>
      </c>
      <c r="C62" s="134"/>
      <c r="D62" s="134"/>
      <c r="E62" s="86"/>
      <c r="F62" s="134" t="s">
        <v>18</v>
      </c>
      <c r="G62" s="128" t="s">
        <v>20</v>
      </c>
      <c r="H62" s="134" t="s">
        <v>42</v>
      </c>
      <c r="I62" s="136"/>
    </row>
    <row r="63" spans="1:9" ht="17" customHeight="1">
      <c r="A63" s="133"/>
      <c r="B63" s="22"/>
      <c r="C63" s="138"/>
      <c r="D63" s="138" t="s">
        <v>109</v>
      </c>
      <c r="E63" s="166"/>
      <c r="F63" s="170"/>
      <c r="G63" s="130" t="s">
        <v>222</v>
      </c>
      <c r="H63" s="54" t="s">
        <v>342</v>
      </c>
      <c r="I63" s="136"/>
    </row>
    <row r="64" spans="1:9" s="20" customFormat="1" ht="17" customHeight="1" thickBot="1">
      <c r="A64" s="137">
        <v>1800</v>
      </c>
      <c r="B64" s="52" t="s">
        <v>179</v>
      </c>
      <c r="C64" s="58" t="str">
        <f>"# " &amp; VALUE(RIGHT(B64,2)+1)</f>
        <v># 19</v>
      </c>
      <c r="D64" s="58" t="str">
        <f>"# " &amp; VALUE(RIGHT(C64,2)+1)</f>
        <v># 20</v>
      </c>
      <c r="E64" s="58" t="str">
        <f>"# " &amp; VALUE(RIGHT(D64,2)+1)</f>
        <v># 21</v>
      </c>
      <c r="F64" s="58" t="str">
        <f>"# " &amp; VALUE(RIGHT(E64,2)+1)</f>
        <v># 22</v>
      </c>
      <c r="G64" s="164"/>
      <c r="H64" s="116" t="s">
        <v>40</v>
      </c>
      <c r="I64" s="141">
        <v>1800</v>
      </c>
    </row>
    <row r="65" spans="1:9" ht="17" customHeight="1">
      <c r="A65" s="133"/>
      <c r="B65" s="52"/>
      <c r="C65" s="58"/>
      <c r="D65" s="58"/>
      <c r="E65" s="58"/>
      <c r="F65" s="58"/>
      <c r="G65" s="830" t="s">
        <v>201</v>
      </c>
      <c r="H65" s="831"/>
      <c r="I65" s="41"/>
    </row>
    <row r="66" spans="1:9" ht="17" customHeight="1" thickBot="1">
      <c r="A66" s="145">
        <v>30</v>
      </c>
      <c r="B66" s="171"/>
      <c r="C66" s="42"/>
      <c r="D66" s="42"/>
      <c r="E66" s="42"/>
      <c r="F66" s="42"/>
      <c r="G66" s="172" t="s">
        <v>343</v>
      </c>
      <c r="H66" s="173" t="s">
        <v>344</v>
      </c>
      <c r="I66" s="35">
        <v>30</v>
      </c>
    </row>
    <row r="67" spans="1:9" ht="17" customHeight="1">
      <c r="A67" s="133"/>
      <c r="B67" s="820" t="s">
        <v>204</v>
      </c>
      <c r="C67" s="821"/>
      <c r="D67" s="821"/>
      <c r="E67" s="821"/>
      <c r="F67" s="822"/>
      <c r="G67" s="823" t="s">
        <v>205</v>
      </c>
      <c r="H67" s="824"/>
      <c r="I67" s="41"/>
    </row>
    <row r="68" spans="1:9" s="20" customFormat="1" ht="12.65" customHeight="1" thickBot="1">
      <c r="A68" s="137">
        <v>1900</v>
      </c>
      <c r="B68" s="262"/>
      <c r="C68" s="262"/>
      <c r="D68" s="262"/>
      <c r="E68" s="262"/>
      <c r="F68" s="249">
        <v>1900</v>
      </c>
      <c r="G68" s="291"/>
      <c r="H68" s="292"/>
      <c r="I68" s="174">
        <v>1900</v>
      </c>
    </row>
    <row r="69" spans="1:9" s="20" customFormat="1" ht="17" customHeight="1">
      <c r="A69" s="175"/>
      <c r="B69" s="260" t="s">
        <v>50</v>
      </c>
      <c r="C69" s="260" t="s">
        <v>50</v>
      </c>
      <c r="D69" s="260" t="s">
        <v>113</v>
      </c>
      <c r="E69" s="263" t="s">
        <v>68</v>
      </c>
      <c r="F69" s="264" t="s">
        <v>51</v>
      </c>
      <c r="G69" s="293" t="s">
        <v>56</v>
      </c>
      <c r="H69" s="294"/>
      <c r="I69" s="144"/>
    </row>
    <row r="70" spans="1:9" s="20" customFormat="1" ht="17" customHeight="1">
      <c r="A70" s="175"/>
      <c r="B70" s="265" t="s">
        <v>345</v>
      </c>
      <c r="C70" s="265" t="s">
        <v>346</v>
      </c>
      <c r="D70" s="265" t="s">
        <v>347</v>
      </c>
      <c r="E70" s="266" t="s">
        <v>348</v>
      </c>
      <c r="F70" s="267" t="s">
        <v>349</v>
      </c>
      <c r="G70" s="295" t="s">
        <v>350</v>
      </c>
      <c r="H70" s="521" t="s">
        <v>351</v>
      </c>
      <c r="I70" s="178"/>
    </row>
    <row r="71" spans="1:9" s="20" customFormat="1" ht="17" customHeight="1">
      <c r="A71" s="44">
        <v>30</v>
      </c>
      <c r="B71" s="268" t="s">
        <v>52</v>
      </c>
      <c r="C71" s="268" t="s">
        <v>63</v>
      </c>
      <c r="D71" s="268" t="s">
        <v>114</v>
      </c>
      <c r="E71" s="269" t="s">
        <v>67</v>
      </c>
      <c r="F71" s="270" t="s">
        <v>213</v>
      </c>
      <c r="G71" s="297" t="s">
        <v>57</v>
      </c>
      <c r="H71" s="298" t="s">
        <v>352</v>
      </c>
      <c r="I71" s="136">
        <v>30</v>
      </c>
    </row>
    <row r="72" spans="1:9" s="20" customFormat="1" ht="17" customHeight="1">
      <c r="A72" s="44"/>
      <c r="B72" s="271">
        <v>800653411</v>
      </c>
      <c r="C72" s="272"/>
      <c r="D72" s="273" t="s">
        <v>174</v>
      </c>
      <c r="E72" s="273"/>
      <c r="F72" s="274">
        <v>1935</v>
      </c>
      <c r="G72" s="299"/>
      <c r="H72" s="300">
        <v>1935</v>
      </c>
      <c r="I72" s="136"/>
    </row>
    <row r="73" spans="1:9" ht="17" customHeight="1">
      <c r="A73" s="181"/>
      <c r="B73" s="275" t="s">
        <v>44</v>
      </c>
      <c r="C73" s="254"/>
      <c r="D73" s="254"/>
      <c r="E73" s="257" t="s">
        <v>214</v>
      </c>
      <c r="F73" s="254"/>
      <c r="G73" s="254"/>
      <c r="H73" s="254"/>
      <c r="I73" s="182"/>
    </row>
    <row r="74" spans="1:9" ht="17" customHeight="1">
      <c r="A74" s="175"/>
      <c r="B74" s="255" t="s">
        <v>353</v>
      </c>
      <c r="C74" s="256" t="str">
        <f t="shared" ref="C74:H74" si="6">"# " &amp; VALUE(RIGHT(B74,3)+1)</f>
        <v># 349</v>
      </c>
      <c r="D74" s="256" t="str">
        <f t="shared" si="6"/>
        <v># 350</v>
      </c>
      <c r="E74" s="256" t="str">
        <f t="shared" si="6"/>
        <v># 351</v>
      </c>
      <c r="F74" s="256" t="str">
        <f t="shared" si="6"/>
        <v># 352</v>
      </c>
      <c r="G74" s="256" t="str">
        <f t="shared" si="6"/>
        <v># 353</v>
      </c>
      <c r="H74" s="256" t="str">
        <f t="shared" si="6"/>
        <v># 354</v>
      </c>
      <c r="I74" s="183"/>
    </row>
    <row r="75" spans="1:9" s="20" customFormat="1" ht="17" customHeight="1" thickBot="1">
      <c r="A75" s="175">
        <v>2000</v>
      </c>
      <c r="B75" s="255"/>
      <c r="C75" s="258"/>
      <c r="D75" s="276"/>
      <c r="E75" s="258"/>
      <c r="F75" s="276"/>
      <c r="G75" s="256"/>
      <c r="H75" s="258"/>
      <c r="I75" s="141">
        <v>2000</v>
      </c>
    </row>
    <row r="76" spans="1:9" s="20" customFormat="1" ht="17" customHeight="1">
      <c r="A76" s="184"/>
      <c r="B76" s="275" t="s">
        <v>354</v>
      </c>
      <c r="C76" s="512" t="s">
        <v>355</v>
      </c>
      <c r="D76" s="277" t="s">
        <v>215</v>
      </c>
      <c r="E76" s="277"/>
      <c r="F76" s="514"/>
      <c r="G76" s="522"/>
      <c r="H76" s="301" t="s">
        <v>111</v>
      </c>
      <c r="I76" s="144"/>
    </row>
    <row r="77" spans="1:9" s="20" customFormat="1" ht="17" customHeight="1">
      <c r="A77" s="44">
        <v>30</v>
      </c>
      <c r="B77" s="255" t="s">
        <v>356</v>
      </c>
      <c r="C77" s="256" t="str">
        <f>"# " &amp; VALUE(RIGHT(B77,4)+1)</f>
        <v># 2703</v>
      </c>
      <c r="D77" s="256" t="str">
        <f>"# " &amp; VALUE(RIGHT(C77,4)+1)</f>
        <v># 2704</v>
      </c>
      <c r="E77" s="256" t="str">
        <f>"# " &amp; VALUE(RIGHT(D77,4)+1)</f>
        <v># 2705</v>
      </c>
      <c r="F77" s="256" t="str">
        <f>"# " &amp; VALUE(RIGHT(E77,4)+1)</f>
        <v># 2706</v>
      </c>
      <c r="G77" s="523" t="s">
        <v>357</v>
      </c>
      <c r="H77" s="524"/>
      <c r="I77" s="158">
        <v>30</v>
      </c>
    </row>
    <row r="78" spans="1:9" s="20" customFormat="1" ht="17" customHeight="1">
      <c r="A78" s="175"/>
      <c r="B78" s="525"/>
      <c r="C78" s="278"/>
      <c r="D78" s="513" t="s">
        <v>358</v>
      </c>
      <c r="E78" s="278"/>
      <c r="F78" s="278"/>
      <c r="G78" s="526"/>
      <c r="H78" s="302"/>
      <c r="I78" s="504"/>
    </row>
    <row r="79" spans="1:9" ht="17" customHeight="1">
      <c r="B79" s="337" t="s">
        <v>69</v>
      </c>
      <c r="C79" s="258" t="s">
        <v>171</v>
      </c>
      <c r="D79" s="258" t="s">
        <v>267</v>
      </c>
      <c r="E79" s="258" t="s">
        <v>268</v>
      </c>
      <c r="F79" s="527" t="s">
        <v>359</v>
      </c>
      <c r="G79" s="260"/>
      <c r="H79" s="316"/>
      <c r="I79" s="504"/>
    </row>
    <row r="80" spans="1:9" ht="17" customHeight="1">
      <c r="A80" s="36"/>
      <c r="B80" s="275" t="s">
        <v>89</v>
      </c>
      <c r="C80" s="332">
        <v>800657633</v>
      </c>
      <c r="D80" s="278"/>
      <c r="E80" s="278"/>
      <c r="F80" s="333"/>
      <c r="G80" s="260"/>
      <c r="H80" s="303"/>
      <c r="I80" s="505"/>
    </row>
    <row r="81" spans="1:14" ht="17" customHeight="1" thickBot="1">
      <c r="A81" s="44"/>
      <c r="B81" s="252"/>
      <c r="C81" s="261"/>
      <c r="D81" s="256"/>
      <c r="E81" s="256"/>
      <c r="F81" s="334"/>
      <c r="G81" s="304"/>
      <c r="H81" s="528" t="s">
        <v>360</v>
      </c>
      <c r="I81" s="136"/>
    </row>
    <row r="82" spans="1:14" s="20" customFormat="1" ht="17" customHeight="1" thickBot="1">
      <c r="A82" s="187">
        <v>2100</v>
      </c>
      <c r="B82" s="280" t="s">
        <v>327</v>
      </c>
      <c r="C82" s="529"/>
      <c r="D82" s="257" t="s">
        <v>361</v>
      </c>
      <c r="E82" s="256"/>
      <c r="F82" s="334"/>
      <c r="G82" s="265"/>
      <c r="H82" s="302" t="s">
        <v>100</v>
      </c>
      <c r="I82" s="141">
        <v>2100</v>
      </c>
    </row>
    <row r="83" spans="1:14" s="20" customFormat="1" ht="17" customHeight="1">
      <c r="A83" s="142"/>
      <c r="B83" s="256" t="s">
        <v>329</v>
      </c>
      <c r="C83" s="261" t="s">
        <v>69</v>
      </c>
      <c r="D83" s="256" t="str">
        <f>"# " &amp; VALUE(RIGHT(C83,2)+1)</f>
        <v># 2</v>
      </c>
      <c r="E83" s="256" t="str">
        <f>"# " &amp; VALUE(RIGHT(D83,2)+1)</f>
        <v># 3</v>
      </c>
      <c r="F83" s="334" t="str">
        <f>"# " &amp; VALUE(RIGHT(E83,2)+1)</f>
        <v># 4</v>
      </c>
      <c r="G83" s="305"/>
      <c r="H83" s="303"/>
      <c r="I83" s="144"/>
    </row>
    <row r="84" spans="1:14" s="20" customFormat="1" ht="17" customHeight="1">
      <c r="A84" s="188"/>
      <c r="B84" s="256"/>
      <c r="C84" s="261"/>
      <c r="D84" s="256"/>
      <c r="E84" s="256"/>
      <c r="F84" s="334"/>
      <c r="G84" s="265" t="s">
        <v>362</v>
      </c>
      <c r="H84" s="306"/>
      <c r="I84" s="178"/>
    </row>
    <row r="85" spans="1:14" ht="17" customHeight="1">
      <c r="A85" s="145">
        <v>30</v>
      </c>
      <c r="B85" s="280"/>
      <c r="C85" s="337"/>
      <c r="D85" s="258"/>
      <c r="E85" s="258"/>
      <c r="F85" s="338"/>
      <c r="G85" s="305" t="s">
        <v>363</v>
      </c>
      <c r="H85" s="308"/>
      <c r="I85" s="158">
        <v>30</v>
      </c>
    </row>
    <row r="86" spans="1:14" ht="17" customHeight="1">
      <c r="A86" s="133"/>
      <c r="B86" s="256"/>
      <c r="C86" s="332" t="s">
        <v>364</v>
      </c>
      <c r="D86" s="278"/>
      <c r="E86" s="244"/>
      <c r="F86" s="333"/>
      <c r="G86" s="260"/>
      <c r="H86" s="309" t="s">
        <v>117</v>
      </c>
      <c r="I86" s="136"/>
    </row>
    <row r="87" spans="1:14" ht="17" customHeight="1">
      <c r="A87" s="133"/>
      <c r="B87" s="252"/>
      <c r="C87" s="261"/>
      <c r="D87" s="256"/>
      <c r="E87" s="244"/>
      <c r="F87" s="334"/>
      <c r="G87" s="305"/>
      <c r="H87" s="571" t="s">
        <v>382</v>
      </c>
      <c r="I87" s="136"/>
    </row>
    <row r="88" spans="1:14" s="20" customFormat="1" ht="17" customHeight="1" thickBot="1">
      <c r="A88" s="137">
        <v>2200</v>
      </c>
      <c r="B88" s="280"/>
      <c r="C88" s="336"/>
      <c r="D88" s="257" t="s">
        <v>220</v>
      </c>
      <c r="E88" s="530"/>
      <c r="F88" s="334"/>
      <c r="G88" s="265"/>
      <c r="H88" s="531" t="s">
        <v>365</v>
      </c>
      <c r="I88" s="141">
        <v>2200</v>
      </c>
      <c r="M88" s="4"/>
      <c r="N88" s="4"/>
    </row>
    <row r="89" spans="1:14" s="20" customFormat="1" ht="17" customHeight="1">
      <c r="A89" s="188"/>
      <c r="B89" s="256"/>
      <c r="C89" s="261" t="s">
        <v>106</v>
      </c>
      <c r="D89" s="256" t="str">
        <f>"# " &amp; VALUE(RIGHT(C89,2)+1)</f>
        <v># 5</v>
      </c>
      <c r="E89" s="256" t="str">
        <f>"# " &amp; VALUE(RIGHT(D89,2)+1)</f>
        <v># 6</v>
      </c>
      <c r="F89" s="256" t="str">
        <f>"# " &amp; VALUE(RIGHT(E89,2)+1)</f>
        <v># 7</v>
      </c>
      <c r="G89" s="305"/>
      <c r="H89" s="532" t="s">
        <v>272</v>
      </c>
      <c r="I89" s="144"/>
    </row>
    <row r="90" spans="1:14" s="20" customFormat="1" ht="17" customHeight="1">
      <c r="A90" s="188"/>
      <c r="B90" s="255"/>
      <c r="C90" s="261"/>
      <c r="D90" s="256"/>
      <c r="E90" s="530"/>
      <c r="F90" s="334"/>
      <c r="G90" s="305"/>
      <c r="H90" s="316" t="s">
        <v>366</v>
      </c>
      <c r="I90" s="178"/>
    </row>
    <row r="91" spans="1:14" ht="17" customHeight="1">
      <c r="A91" s="145">
        <v>30</v>
      </c>
      <c r="B91" s="282"/>
      <c r="C91" s="337"/>
      <c r="D91" s="258"/>
      <c r="E91" s="533"/>
      <c r="F91" s="338"/>
      <c r="G91" s="534"/>
      <c r="H91" s="535" t="s">
        <v>367</v>
      </c>
      <c r="I91" s="158">
        <v>30</v>
      </c>
      <c r="M91" s="20"/>
    </row>
    <row r="92" spans="1:14" ht="17" customHeight="1">
      <c r="A92" s="169"/>
      <c r="B92" s="252">
        <v>800661936</v>
      </c>
      <c r="C92" s="536"/>
      <c r="D92" s="244"/>
      <c r="E92" s="537"/>
      <c r="F92" s="537"/>
      <c r="G92" s="312" t="s">
        <v>368</v>
      </c>
      <c r="H92" s="315" t="s">
        <v>102</v>
      </c>
      <c r="I92" s="136"/>
    </row>
    <row r="93" spans="1:14" ht="17" customHeight="1">
      <c r="A93" s="133"/>
      <c r="B93" s="537"/>
      <c r="C93" s="536"/>
      <c r="D93" s="257" t="s">
        <v>369</v>
      </c>
      <c r="E93" s="257"/>
      <c r="F93" s="257"/>
      <c r="G93" s="265" t="s">
        <v>370</v>
      </c>
      <c r="H93" s="316" t="s">
        <v>371</v>
      </c>
      <c r="I93" s="136"/>
    </row>
    <row r="94" spans="1:14" ht="17" customHeight="1">
      <c r="A94" s="133"/>
      <c r="B94" s="256" t="s">
        <v>69</v>
      </c>
      <c r="C94" s="256" t="str">
        <f>"# " &amp; VALUE(RIGHT(B94,2)+1)</f>
        <v># 2</v>
      </c>
      <c r="D94" s="256" t="str">
        <f>"# " &amp; VALUE(RIGHT(C94,2)+1)</f>
        <v># 3</v>
      </c>
      <c r="E94" s="256" t="str">
        <f>"# " &amp; VALUE(RIGHT(D94,2)+1)</f>
        <v># 4</v>
      </c>
      <c r="F94" s="256" t="str">
        <f>"# " &amp; VALUE(RIGHT(E94,2)+1)</f>
        <v># 5</v>
      </c>
      <c r="G94" s="305" t="s">
        <v>372</v>
      </c>
      <c r="H94" s="298" t="s">
        <v>103</v>
      </c>
      <c r="I94" s="136"/>
    </row>
    <row r="95" spans="1:14" ht="17" customHeight="1" thickBot="1">
      <c r="A95" s="137">
        <v>2300</v>
      </c>
      <c r="B95" s="258"/>
      <c r="C95" s="258"/>
      <c r="D95" s="538"/>
      <c r="E95" s="538"/>
      <c r="F95" s="538"/>
      <c r="G95" s="313"/>
      <c r="H95" s="318"/>
      <c r="I95" s="141">
        <v>2300</v>
      </c>
    </row>
    <row r="96" spans="1:14" s="20" customFormat="1" ht="17" customHeight="1">
      <c r="A96" s="193"/>
      <c r="B96" s="252" t="s">
        <v>373</v>
      </c>
      <c r="C96" s="462"/>
      <c r="D96" s="539" t="s">
        <v>223</v>
      </c>
      <c r="E96" s="256"/>
      <c r="F96" s="256"/>
      <c r="G96" s="841" t="s">
        <v>224</v>
      </c>
      <c r="H96" s="540" t="s">
        <v>153</v>
      </c>
      <c r="I96" s="185"/>
    </row>
    <row r="97" spans="1:9" s="20" customFormat="1" ht="17" customHeight="1">
      <c r="A97" s="193"/>
      <c r="B97" s="255" t="s">
        <v>374</v>
      </c>
      <c r="C97" s="256" t="str">
        <f>"# " &amp; VALUE(RIGHT(B97,4)+1)</f>
        <v># 3913</v>
      </c>
      <c r="D97" s="256" t="str">
        <f>"# " &amp; VALUE(RIGHT(C97,4)+1)</f>
        <v># 3914</v>
      </c>
      <c r="E97" s="256" t="str">
        <f>"# " &amp; VALUE(RIGHT(D97,4)+1)</f>
        <v># 3915</v>
      </c>
      <c r="F97" s="256" t="str">
        <f>"# " &amp; VALUE(RIGHT(E97,4)+1)</f>
        <v># 3916</v>
      </c>
      <c r="G97" s="842"/>
      <c r="H97" s="257" t="s">
        <v>375</v>
      </c>
      <c r="I97" s="194"/>
    </row>
    <row r="98" spans="1:9" s="20" customFormat="1" ht="17" customHeight="1" thickBot="1">
      <c r="A98" s="195">
        <v>2315</v>
      </c>
      <c r="B98" s="255"/>
      <c r="C98" s="256"/>
      <c r="D98" s="256"/>
      <c r="E98" s="256"/>
      <c r="F98" s="541">
        <v>2315</v>
      </c>
      <c r="G98" s="842"/>
      <c r="H98" s="256" t="s">
        <v>154</v>
      </c>
      <c r="I98" s="196">
        <v>2315</v>
      </c>
    </row>
    <row r="99" spans="1:9" ht="17" customHeight="1" thickBot="1">
      <c r="A99" s="30">
        <v>30</v>
      </c>
      <c r="B99" s="284"/>
      <c r="C99" s="285"/>
      <c r="D99" s="285"/>
      <c r="E99" s="285"/>
      <c r="F99" s="285"/>
      <c r="G99" s="843"/>
      <c r="H99" s="542" t="s">
        <v>224</v>
      </c>
      <c r="I99" s="198">
        <v>30</v>
      </c>
    </row>
    <row r="100" spans="1:9" ht="17" customHeight="1">
      <c r="A100" s="36"/>
      <c r="B100" s="255"/>
      <c r="C100" s="286"/>
      <c r="D100" s="286" t="s">
        <v>41</v>
      </c>
      <c r="E100" s="253"/>
      <c r="F100" s="286"/>
      <c r="G100" s="199" t="s">
        <v>22</v>
      </c>
      <c r="H100" s="200" t="s">
        <v>20</v>
      </c>
      <c r="I100" s="41"/>
    </row>
    <row r="101" spans="1:9" ht="17" customHeight="1">
      <c r="A101" s="44"/>
      <c r="B101" s="255"/>
      <c r="C101" s="254"/>
      <c r="D101" s="254"/>
      <c r="E101" s="253"/>
      <c r="F101" s="254"/>
      <c r="G101" s="99" t="str">
        <f>G41</f>
        <v>周六聊Teen谷 # 49</v>
      </c>
      <c r="H101" s="112" t="str">
        <f>F70</f>
        <v>最強生命線 # 428</v>
      </c>
      <c r="I101" s="41"/>
    </row>
    <row r="102" spans="1:9" ht="17" customHeight="1" thickBot="1">
      <c r="A102" s="44"/>
      <c r="B102" s="255"/>
      <c r="C102" s="254"/>
      <c r="D102" s="254"/>
      <c r="E102" s="287"/>
      <c r="F102" s="462">
        <v>2350</v>
      </c>
      <c r="G102" s="465"/>
      <c r="H102" s="201"/>
      <c r="I102" s="41"/>
    </row>
    <row r="103" spans="1:9" s="20" customFormat="1" ht="17" customHeight="1" thickBot="1">
      <c r="A103" s="11" t="s">
        <v>9</v>
      </c>
      <c r="B103" s="288"/>
      <c r="C103" s="289"/>
      <c r="D103" s="289" t="s">
        <v>38</v>
      </c>
      <c r="E103" s="290"/>
      <c r="F103" s="289"/>
      <c r="G103" s="33"/>
      <c r="H103" s="202"/>
      <c r="I103" s="43" t="s">
        <v>9</v>
      </c>
    </row>
    <row r="104" spans="1:9" ht="17" customHeight="1">
      <c r="A104" s="21"/>
      <c r="B104" s="203" t="s">
        <v>17</v>
      </c>
      <c r="C104" s="197"/>
      <c r="D104" s="197"/>
      <c r="E104" s="6"/>
      <c r="F104" s="197"/>
      <c r="G104" s="204" t="s">
        <v>22</v>
      </c>
      <c r="H104" s="200" t="s">
        <v>20</v>
      </c>
      <c r="I104" s="75"/>
    </row>
    <row r="105" spans="1:9" ht="17" customHeight="1">
      <c r="A105" s="44"/>
      <c r="B105" s="86"/>
      <c r="C105" s="6"/>
      <c r="D105" s="6" t="str">
        <f>D60</f>
        <v>兄弟幫 Big Boys Club (2505 EPI)</v>
      </c>
      <c r="F105" s="205"/>
      <c r="G105" s="206" t="str">
        <f>G70</f>
        <v>新聞透視 # 49</v>
      </c>
      <c r="H105" s="54" t="str">
        <f>H35</f>
        <v>新聞掏寶 # 281</v>
      </c>
      <c r="I105" s="136"/>
    </row>
    <row r="106" spans="1:9" ht="17" customHeight="1">
      <c r="A106" s="30">
        <v>30</v>
      </c>
      <c r="B106" s="68" t="str">
        <f>B61</f>
        <v># 2026</v>
      </c>
      <c r="C106" s="68" t="str">
        <f>C61</f>
        <v># 2027</v>
      </c>
      <c r="D106" s="58" t="str">
        <f>D61</f>
        <v># 2028</v>
      </c>
      <c r="E106" s="58" t="str">
        <f>E61</f>
        <v># 2029</v>
      </c>
      <c r="F106" s="68" t="str">
        <f>F61</f>
        <v># 2030</v>
      </c>
      <c r="G106" s="506"/>
      <c r="H106" s="208"/>
      <c r="I106" s="158">
        <v>30</v>
      </c>
    </row>
    <row r="107" spans="1:9" ht="17" customHeight="1">
      <c r="A107" s="44"/>
      <c r="B107" s="507" t="s">
        <v>17</v>
      </c>
      <c r="C107" s="508"/>
      <c r="D107" s="39"/>
      <c r="E107" s="39"/>
      <c r="F107" s="39"/>
      <c r="G107" s="485" t="s">
        <v>22</v>
      </c>
      <c r="H107" s="119" t="s">
        <v>20</v>
      </c>
      <c r="I107" s="136"/>
    </row>
    <row r="108" spans="1:9" s="20" customFormat="1" ht="17" customHeight="1" thickBot="1">
      <c r="A108" s="11" t="s">
        <v>10</v>
      </c>
      <c r="B108" s="130" t="s">
        <v>336</v>
      </c>
      <c r="C108" s="209"/>
      <c r="D108" s="138"/>
      <c r="E108" s="54" t="s">
        <v>220</v>
      </c>
      <c r="G108" s="135" t="s">
        <v>376</v>
      </c>
      <c r="H108" s="54" t="str">
        <f>H63</f>
        <v>財經透視 # 51</v>
      </c>
      <c r="I108" s="104" t="s">
        <v>10</v>
      </c>
    </row>
    <row r="109" spans="1:9" ht="17" customHeight="1">
      <c r="A109" s="117"/>
      <c r="B109" s="507" t="s">
        <v>17</v>
      </c>
      <c r="C109" s="58" t="str">
        <f>C89</f>
        <v># 4</v>
      </c>
      <c r="D109" s="58" t="str">
        <f>D89</f>
        <v># 5</v>
      </c>
      <c r="E109" s="58" t="str">
        <f>"# " &amp; VALUE(RIGHT(D109,2)+1)</f>
        <v># 6</v>
      </c>
      <c r="F109" s="58" t="str">
        <f>"# " &amp; VALUE(RIGHT(E109,2)+1)</f>
        <v># 7</v>
      </c>
      <c r="G109" s="210" t="s">
        <v>193</v>
      </c>
      <c r="H109" s="119" t="s">
        <v>20</v>
      </c>
      <c r="I109" s="96"/>
    </row>
    <row r="110" spans="1:9" ht="17" customHeight="1">
      <c r="A110" s="211">
        <v>30</v>
      </c>
      <c r="B110" s="329" t="s">
        <v>377</v>
      </c>
      <c r="C110" s="68"/>
      <c r="D110" s="68"/>
      <c r="E110" s="68"/>
      <c r="F110" s="157"/>
      <c r="G110" s="484" t="s">
        <v>123</v>
      </c>
      <c r="H110" s="113" t="str">
        <f>H70</f>
        <v>2025兩岸大事回顧</v>
      </c>
      <c r="I110" s="79">
        <v>30</v>
      </c>
    </row>
    <row r="111" spans="1:9" ht="17" customHeight="1">
      <c r="A111" s="125"/>
      <c r="B111" s="507" t="s">
        <v>17</v>
      </c>
      <c r="C111" s="58"/>
      <c r="D111" s="58"/>
      <c r="E111" s="58"/>
      <c r="F111" s="39"/>
      <c r="G111" s="204" t="s">
        <v>22</v>
      </c>
      <c r="H111" s="212" t="s">
        <v>22</v>
      </c>
      <c r="I111" s="213"/>
    </row>
    <row r="112" spans="1:9" s="20" customFormat="1" ht="17" customHeight="1" thickBot="1">
      <c r="A112" s="11" t="s">
        <v>11</v>
      </c>
      <c r="B112" s="509"/>
      <c r="C112" s="86"/>
      <c r="D112" s="58" t="str">
        <f>$D$82</f>
        <v>守誠者 Homeland Guardian (24 EPI)</v>
      </c>
      <c r="E112" s="58"/>
      <c r="F112" s="58"/>
      <c r="G112" s="135"/>
      <c r="H112" s="464"/>
      <c r="I112" s="104" t="s">
        <v>11</v>
      </c>
    </row>
    <row r="113" spans="1:9" ht="17" customHeight="1">
      <c r="A113" s="117"/>
      <c r="B113" s="509"/>
      <c r="C113" s="58" t="str">
        <f>C83</f>
        <v># 1</v>
      </c>
      <c r="D113" s="58" t="str">
        <f>"# " &amp; VALUE(RIGHT(C113,2)+1)</f>
        <v># 2</v>
      </c>
      <c r="E113" s="58" t="str">
        <f>"# " &amp; VALUE(RIGHT(D113,2)+1)</f>
        <v># 3</v>
      </c>
      <c r="F113" s="58" t="str">
        <f>"# " &amp; VALUE(RIGHT(E113,2)+1)</f>
        <v># 4</v>
      </c>
      <c r="G113" s="483"/>
      <c r="H113" s="464" t="str">
        <f>H81</f>
        <v>中年好聲音4 # 5</v>
      </c>
      <c r="I113" s="96"/>
    </row>
    <row r="114" spans="1:9" ht="17" customHeight="1">
      <c r="A114" s="70">
        <v>30</v>
      </c>
      <c r="B114" s="510" t="s">
        <v>327</v>
      </c>
      <c r="C114" s="68"/>
      <c r="D114" s="68"/>
      <c r="E114" s="68"/>
      <c r="F114" s="58"/>
      <c r="G114" s="135" t="str">
        <f>G84</f>
        <v>鹿鼎記II神龍教</v>
      </c>
      <c r="H114" s="214"/>
      <c r="I114" s="79">
        <v>30</v>
      </c>
    </row>
    <row r="115" spans="1:9" ht="17" customHeight="1">
      <c r="A115" s="70"/>
      <c r="B115" s="89" t="s">
        <v>329</v>
      </c>
      <c r="C115" s="179"/>
      <c r="D115" s="83" t="s">
        <v>174</v>
      </c>
      <c r="E115" s="83"/>
      <c r="F115" s="180"/>
      <c r="G115" s="135"/>
      <c r="H115" s="199"/>
      <c r="I115" s="84"/>
    </row>
    <row r="116" spans="1:9" ht="17" customHeight="1">
      <c r="A116" s="125"/>
      <c r="B116" s="89"/>
      <c r="C116" s="38" t="s">
        <v>17</v>
      </c>
      <c r="D116" s="511" t="str">
        <f>D76</f>
        <v xml:space="preserve">愛．回家之開心速遞  Lo And Behold </v>
      </c>
      <c r="E116" s="38"/>
      <c r="F116" s="38"/>
      <c r="G116" s="482"/>
      <c r="H116" s="214"/>
      <c r="I116" s="213"/>
    </row>
    <row r="117" spans="1:9" s="20" customFormat="1" ht="17" customHeight="1" thickBot="1">
      <c r="A117" s="11" t="s">
        <v>12</v>
      </c>
      <c r="B117" s="509"/>
      <c r="C117" s="68" t="str">
        <f>C77</f>
        <v># 2703</v>
      </c>
      <c r="D117" s="68" t="str">
        <f>D77</f>
        <v># 2704</v>
      </c>
      <c r="E117" s="68" t="str">
        <f>E77</f>
        <v># 2705</v>
      </c>
      <c r="F117" s="68" t="str">
        <f>F77</f>
        <v># 2706</v>
      </c>
      <c r="G117" s="486"/>
      <c r="H117" s="216"/>
      <c r="I117" s="104" t="s">
        <v>12</v>
      </c>
    </row>
    <row r="118" spans="1:9" ht="17" customHeight="1">
      <c r="A118" s="117"/>
      <c r="B118" s="509"/>
      <c r="C118" s="38" t="s">
        <v>17</v>
      </c>
      <c r="D118" s="58" t="s">
        <v>226</v>
      </c>
      <c r="E118" s="38"/>
      <c r="F118" s="38"/>
      <c r="G118" s="135"/>
      <c r="H118" s="212" t="s">
        <v>22</v>
      </c>
      <c r="I118" s="96"/>
    </row>
    <row r="119" spans="1:9" ht="17" customHeight="1">
      <c r="A119" s="211">
        <v>30</v>
      </c>
      <c r="B119" s="155"/>
      <c r="C119" s="68" t="str">
        <f>C74</f>
        <v># 349</v>
      </c>
      <c r="D119" s="68" t="str">
        <f>D74</f>
        <v># 350</v>
      </c>
      <c r="E119" s="68" t="str">
        <f>E74</f>
        <v># 351</v>
      </c>
      <c r="F119" s="68" t="str">
        <f>F74</f>
        <v># 352</v>
      </c>
      <c r="G119" s="484"/>
      <c r="H119" s="570" t="s">
        <v>383</v>
      </c>
      <c r="I119" s="79">
        <v>30</v>
      </c>
    </row>
    <row r="120" spans="1:9" ht="17" customHeight="1">
      <c r="A120" s="70"/>
      <c r="B120" s="218" t="s">
        <v>17</v>
      </c>
      <c r="C120" s="134" t="s">
        <v>17</v>
      </c>
      <c r="D120" s="189" t="s">
        <v>17</v>
      </c>
      <c r="E120" s="162" t="s">
        <v>70</v>
      </c>
      <c r="F120" s="37" t="s">
        <v>17</v>
      </c>
      <c r="G120" s="482" t="s">
        <v>66</v>
      </c>
      <c r="H120" s="219" t="s">
        <v>22</v>
      </c>
      <c r="I120" s="84"/>
    </row>
    <row r="121" spans="1:9" s="20" customFormat="1" ht="17" customHeight="1" thickBot="1">
      <c r="A121" s="11" t="s">
        <v>15</v>
      </c>
      <c r="B121" s="155" t="str">
        <f>B70</f>
        <v>美食新聞報道 # 148</v>
      </c>
      <c r="C121" s="58" t="str">
        <f>$C$70</f>
        <v>美食新聞報道 # 149</v>
      </c>
      <c r="D121" s="482" t="str">
        <f>D70</f>
        <v>旅行最緊要近 #5</v>
      </c>
      <c r="E121" s="465" t="str">
        <f>E58</f>
        <v># 74</v>
      </c>
      <c r="F121" s="33" t="str">
        <f>F70</f>
        <v>最強生命線 # 428</v>
      </c>
      <c r="G121" s="484" t="str">
        <f>G74</f>
        <v># 353</v>
      </c>
      <c r="H121" s="190" t="str">
        <f>H90</f>
        <v>一周星星 #3</v>
      </c>
      <c r="I121" s="104" t="s">
        <v>15</v>
      </c>
    </row>
    <row r="122" spans="1:9" ht="17" customHeight="1">
      <c r="A122" s="117"/>
      <c r="B122" s="108" t="s">
        <v>17</v>
      </c>
      <c r="C122" s="38"/>
      <c r="D122" s="39"/>
      <c r="E122" s="39"/>
      <c r="F122" s="39"/>
      <c r="G122" s="485" t="s">
        <v>22</v>
      </c>
      <c r="H122" s="219" t="s">
        <v>22</v>
      </c>
      <c r="I122" s="50"/>
    </row>
    <row r="123" spans="1:9" ht="17" customHeight="1">
      <c r="A123" s="211">
        <v>30</v>
      </c>
      <c r="B123" s="220"/>
      <c r="C123" s="166"/>
      <c r="D123" s="166" t="s">
        <v>227</v>
      </c>
      <c r="E123" s="166"/>
      <c r="F123" s="170"/>
      <c r="G123" s="112"/>
      <c r="H123" s="484" t="str">
        <f>H93</f>
        <v>關東·路駅十三 # 14</v>
      </c>
      <c r="I123" s="56">
        <v>30</v>
      </c>
    </row>
    <row r="124" spans="1:9" ht="17" customHeight="1">
      <c r="A124" s="70"/>
      <c r="B124" s="52" t="str">
        <f>B64</f>
        <v># 18</v>
      </c>
      <c r="C124" s="58" t="str">
        <f>C64</f>
        <v># 19</v>
      </c>
      <c r="D124" s="58" t="str">
        <f>D64</f>
        <v># 20</v>
      </c>
      <c r="E124" s="58" t="str">
        <f>E64</f>
        <v># 21</v>
      </c>
      <c r="F124" s="58" t="str">
        <f>F64</f>
        <v># 22</v>
      </c>
      <c r="G124" s="115" t="str">
        <f>G36</f>
        <v>芷珊約您 # 5</v>
      </c>
      <c r="H124" s="221" t="s">
        <v>20</v>
      </c>
      <c r="I124" s="60"/>
    </row>
    <row r="125" spans="1:9" s="20" customFormat="1" ht="17" customHeight="1" thickBot="1">
      <c r="A125" s="11" t="s">
        <v>13</v>
      </c>
      <c r="B125" s="61"/>
      <c r="C125" s="68"/>
      <c r="D125" s="68"/>
      <c r="E125" s="68"/>
      <c r="F125" s="68"/>
      <c r="G125" s="118"/>
      <c r="H125" s="177" t="str">
        <f>H70</f>
        <v>2025兩岸大事回顧</v>
      </c>
      <c r="I125" s="43" t="s">
        <v>13</v>
      </c>
    </row>
    <row r="126" spans="1:9" ht="17" customHeight="1">
      <c r="A126" s="44"/>
      <c r="B126" s="215" t="s">
        <v>17</v>
      </c>
      <c r="C126" s="134"/>
      <c r="D126" s="58" t="str">
        <f>D$41</f>
        <v>*流行都市  Big City Shop 2025</v>
      </c>
      <c r="E126" s="6"/>
      <c r="F126" s="73"/>
      <c r="G126" s="485" t="s">
        <v>22</v>
      </c>
      <c r="H126" s="222" t="s">
        <v>20</v>
      </c>
      <c r="I126" s="41"/>
    </row>
    <row r="127" spans="1:9" ht="17" customHeight="1">
      <c r="A127" s="44"/>
      <c r="B127" s="58" t="str">
        <f>B$42</f>
        <v># 1871</v>
      </c>
      <c r="C127" s="58" t="str">
        <f>C$42</f>
        <v># 1872</v>
      </c>
      <c r="D127" s="58" t="str">
        <f>D$42</f>
        <v># 1873</v>
      </c>
      <c r="E127" s="58" t="str">
        <f>E$42</f>
        <v># 1874</v>
      </c>
      <c r="F127" s="58" t="str">
        <f>F42</f>
        <v># 1875</v>
      </c>
      <c r="G127" s="482" t="str">
        <f>G70</f>
        <v>新聞透視 # 49</v>
      </c>
      <c r="H127" s="201"/>
      <c r="I127" s="41"/>
    </row>
    <row r="128" spans="1:9" ht="17" customHeight="1">
      <c r="A128" s="211" t="s">
        <v>2</v>
      </c>
      <c r="B128" s="31"/>
      <c r="C128" s="68"/>
      <c r="D128" s="68"/>
      <c r="E128" s="68"/>
      <c r="F128" s="223" t="s">
        <v>55</v>
      </c>
      <c r="H128" s="59" t="str">
        <f>H39</f>
        <v>流行經典50年 # 70</v>
      </c>
      <c r="I128" s="56" t="s">
        <v>2</v>
      </c>
    </row>
    <row r="129" spans="1:9" ht="17" customHeight="1">
      <c r="A129" s="70"/>
      <c r="B129" s="224" t="s">
        <v>47</v>
      </c>
      <c r="C129" s="58"/>
      <c r="D129" s="58" t="s">
        <v>46</v>
      </c>
      <c r="E129" s="58"/>
      <c r="F129" s="58"/>
      <c r="G129" s="485" t="s">
        <v>22</v>
      </c>
      <c r="H129" s="466"/>
      <c r="I129" s="71"/>
    </row>
    <row r="130" spans="1:9" ht="17" customHeight="1" thickBot="1">
      <c r="A130" s="225" t="s">
        <v>14</v>
      </c>
      <c r="B130" s="226" t="s">
        <v>378</v>
      </c>
      <c r="C130" s="227" t="str">
        <f>"# " &amp; VALUE(RIGHT(B130,3)+1)</f>
        <v># 230</v>
      </c>
      <c r="D130" s="227" t="str">
        <f>"# " &amp; VALUE(RIGHT(C130,3)+1)</f>
        <v># 231</v>
      </c>
      <c r="E130" s="227" t="str">
        <f>"# " &amp; VALUE(RIGHT(D130,3)+1)</f>
        <v># 232</v>
      </c>
      <c r="F130" s="227" t="str">
        <f>"# " &amp; VALUE(RIGHT(E130,3)+1)</f>
        <v># 233</v>
      </c>
      <c r="G130" s="228" t="str">
        <f>G41</f>
        <v>周六聊Teen谷 # 49</v>
      </c>
      <c r="H130" s="229"/>
      <c r="I130" s="230" t="s">
        <v>14</v>
      </c>
    </row>
    <row r="131" spans="1:9" ht="17" customHeight="1" thickTop="1">
      <c r="A131" s="231"/>
      <c r="B131" s="232" t="s">
        <v>379</v>
      </c>
      <c r="C131" s="6"/>
      <c r="D131" s="6"/>
      <c r="E131" s="6"/>
      <c r="F131" s="6"/>
      <c r="G131" s="6"/>
      <c r="H131" s="818">
        <f ca="1">TODAY()</f>
        <v>46007</v>
      </c>
      <c r="I131" s="819"/>
    </row>
    <row r="132" spans="1:9" ht="17" customHeight="1">
      <c r="B132" s="232"/>
    </row>
    <row r="133" spans="1:9" ht="17" customHeight="1"/>
    <row r="134" spans="1:9" ht="17" customHeight="1"/>
  </sheetData>
  <mergeCells count="9">
    <mergeCell ref="G96:G99"/>
    <mergeCell ref="H131:I131"/>
    <mergeCell ref="C1:G1"/>
    <mergeCell ref="H2:I2"/>
    <mergeCell ref="G11:H11"/>
    <mergeCell ref="B12:F12"/>
    <mergeCell ref="G65:H65"/>
    <mergeCell ref="B67:F67"/>
    <mergeCell ref="G67:H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62A5-FBB7-498E-BB0A-24B3AA4EF826}">
  <dimension ref="A1:N134"/>
  <sheetViews>
    <sheetView zoomScale="70" zoomScaleNormal="70" workbookViewId="0">
      <pane ySplit="4" topLeftCell="A61" activePane="bottomLeft" state="frozen"/>
      <selection pane="bottomLeft" activeCell="G69" sqref="G69:G80"/>
    </sheetView>
  </sheetViews>
  <sheetFormatPr defaultColWidth="9.453125" defaultRowHeight="15.5"/>
  <cols>
    <col min="1" max="1" width="7.6328125" style="759" customWidth="1"/>
    <col min="2" max="8" width="32.6328125" style="575" customWidth="1"/>
    <col min="9" max="9" width="7.6328125" style="805" customWidth="1"/>
    <col min="10" max="16384" width="9.453125" style="575"/>
  </cols>
  <sheetData>
    <row r="1" spans="1:9" ht="36" customHeight="1">
      <c r="A1" s="573"/>
      <c r="B1" s="574"/>
      <c r="C1" s="825" t="s">
        <v>384</v>
      </c>
      <c r="D1" s="825"/>
      <c r="E1" s="825"/>
      <c r="F1" s="825"/>
      <c r="G1" s="825"/>
      <c r="H1" s="574"/>
      <c r="I1" s="574"/>
    </row>
    <row r="2" spans="1:9" ht="17" customHeight="1" thickBot="1">
      <c r="A2" s="576" t="s">
        <v>385</v>
      </c>
      <c r="B2" s="577"/>
      <c r="C2" s="577"/>
      <c r="D2" s="572" t="s">
        <v>18</v>
      </c>
      <c r="E2" s="572"/>
      <c r="F2" s="578"/>
      <c r="G2" s="578"/>
      <c r="H2" s="826" t="s">
        <v>386</v>
      </c>
      <c r="I2" s="826"/>
    </row>
    <row r="3" spans="1:9" ht="17" customHeight="1" thickTop="1">
      <c r="A3" s="579" t="s">
        <v>19</v>
      </c>
      <c r="B3" s="580" t="s">
        <v>26</v>
      </c>
      <c r="C3" s="580" t="s">
        <v>27</v>
      </c>
      <c r="D3" s="580" t="s">
        <v>28</v>
      </c>
      <c r="E3" s="580" t="s">
        <v>167</v>
      </c>
      <c r="F3" s="580" t="s">
        <v>30</v>
      </c>
      <c r="G3" s="580" t="s">
        <v>31</v>
      </c>
      <c r="H3" s="580" t="s">
        <v>32</v>
      </c>
      <c r="I3" s="581" t="s">
        <v>19</v>
      </c>
    </row>
    <row r="4" spans="1:9" ht="17" customHeight="1" thickBot="1">
      <c r="A4" s="582"/>
      <c r="B4" s="583">
        <v>46013</v>
      </c>
      <c r="C4" s="583">
        <f t="shared" ref="C4:H4" si="0">SUM(B4+1)</f>
        <v>46014</v>
      </c>
      <c r="D4" s="584">
        <f t="shared" si="0"/>
        <v>46015</v>
      </c>
      <c r="E4" s="584">
        <f t="shared" si="0"/>
        <v>46016</v>
      </c>
      <c r="F4" s="584">
        <f t="shared" si="0"/>
        <v>46017</v>
      </c>
      <c r="G4" s="584">
        <f t="shared" si="0"/>
        <v>46018</v>
      </c>
      <c r="H4" s="584">
        <f t="shared" si="0"/>
        <v>46019</v>
      </c>
      <c r="I4" s="585"/>
    </row>
    <row r="5" spans="1:9" s="591" customFormat="1" ht="17" customHeight="1" thickBot="1">
      <c r="A5" s="586" t="s">
        <v>14</v>
      </c>
      <c r="B5" s="587"/>
      <c r="C5" s="588"/>
      <c r="D5" s="588"/>
      <c r="E5" s="588"/>
      <c r="F5" s="588"/>
      <c r="G5" s="588"/>
      <c r="H5" s="589"/>
      <c r="I5" s="590" t="s">
        <v>14</v>
      </c>
    </row>
    <row r="6" spans="1:9" ht="17" customHeight="1">
      <c r="A6" s="592"/>
      <c r="B6" s="593" t="s">
        <v>17</v>
      </c>
      <c r="C6" s="594" t="s">
        <v>17</v>
      </c>
      <c r="D6" s="595" t="str">
        <f t="shared" ref="D6:G7" si="1">C54</f>
        <v>HOME即是識 Funny Funny Home (15 EPI)</v>
      </c>
      <c r="E6" s="596" t="str">
        <f t="shared" si="1"/>
        <v>一條麻甩在東莞 Made In Dongguan (13 EPI)</v>
      </c>
      <c r="F6" s="597" t="str">
        <f t="shared" si="1"/>
        <v>阿媽唔信我去亞馬遜 I Will Be Back (10 EPI)</v>
      </c>
      <c r="G6" s="598" t="str">
        <f t="shared" si="1"/>
        <v>感動味蕾美食餐廳100強 - 關西篇 Tastebuds Pamper Top 100 Delicacy Restro (12 EPI)</v>
      </c>
      <c r="H6" s="599" t="s">
        <v>17</v>
      </c>
      <c r="I6" s="600"/>
    </row>
    <row r="7" spans="1:9" ht="17" customHeight="1">
      <c r="A7" s="601">
        <v>30</v>
      </c>
      <c r="B7" s="602" t="s">
        <v>387</v>
      </c>
      <c r="C7" s="603" t="str">
        <f>B26</f>
        <v>新聞掏寶  # 281</v>
      </c>
      <c r="D7" s="604" t="str">
        <f t="shared" si="1"/>
        <v># 12</v>
      </c>
      <c r="E7" s="603" t="str">
        <f t="shared" si="1"/>
        <v># 12</v>
      </c>
      <c r="F7" s="604" t="str">
        <f t="shared" si="1"/>
        <v># 7</v>
      </c>
      <c r="G7" s="603" t="str">
        <f t="shared" si="1"/>
        <v># 6</v>
      </c>
      <c r="H7" s="605" t="str">
        <f>D70</f>
        <v>旅行最緊要近 #6</v>
      </c>
      <c r="I7" s="606">
        <v>30</v>
      </c>
    </row>
    <row r="8" spans="1:9" ht="17" customHeight="1">
      <c r="A8" s="607"/>
      <c r="B8" s="608" t="s">
        <v>17</v>
      </c>
      <c r="C8" s="609"/>
      <c r="D8" s="609"/>
      <c r="E8" s="610" t="str">
        <f>$E$73</f>
        <v>東張西望  Scoop 2025</v>
      </c>
      <c r="F8" s="609"/>
      <c r="G8" s="609" t="s">
        <v>37</v>
      </c>
      <c r="H8" s="611"/>
      <c r="I8" s="612"/>
    </row>
    <row r="9" spans="1:9" s="591" customFormat="1" ht="17" customHeight="1" thickBot="1">
      <c r="A9" s="582" t="s">
        <v>0</v>
      </c>
      <c r="B9" s="613" t="s">
        <v>388</v>
      </c>
      <c r="C9" s="613" t="str">
        <f t="shared" ref="C9:H9" si="2">"# " &amp; VALUE(RIGHT(B9,3)+1)</f>
        <v># 355</v>
      </c>
      <c r="D9" s="613" t="str">
        <f t="shared" si="2"/>
        <v># 356</v>
      </c>
      <c r="E9" s="613" t="str">
        <f t="shared" si="2"/>
        <v># 357</v>
      </c>
      <c r="F9" s="613" t="str">
        <f t="shared" si="2"/>
        <v># 358</v>
      </c>
      <c r="G9" s="613" t="str">
        <f t="shared" si="2"/>
        <v># 359</v>
      </c>
      <c r="H9" s="613" t="str">
        <f t="shared" si="2"/>
        <v># 360</v>
      </c>
      <c r="I9" s="614" t="s">
        <v>0</v>
      </c>
    </row>
    <row r="10" spans="1:9" ht="17" customHeight="1">
      <c r="A10" s="615"/>
      <c r="B10" s="240"/>
      <c r="C10" s="241"/>
      <c r="D10" s="241"/>
      <c r="E10" s="241"/>
      <c r="F10" s="242"/>
      <c r="G10" s="240"/>
      <c r="H10" s="243"/>
      <c r="I10" s="600"/>
    </row>
    <row r="11" spans="1:9" ht="17" customHeight="1">
      <c r="A11" s="601">
        <v>30</v>
      </c>
      <c r="B11" s="244"/>
      <c r="C11" s="244"/>
      <c r="D11" s="244"/>
      <c r="E11" s="244"/>
      <c r="F11" s="244"/>
      <c r="G11" s="828" t="s">
        <v>33</v>
      </c>
      <c r="H11" s="829"/>
      <c r="I11" s="606">
        <v>30</v>
      </c>
    </row>
    <row r="12" spans="1:9" ht="17" customHeight="1">
      <c r="A12" s="616"/>
      <c r="B12" s="827" t="s">
        <v>169</v>
      </c>
      <c r="C12" s="821"/>
      <c r="D12" s="821"/>
      <c r="E12" s="821"/>
      <c r="F12" s="822"/>
      <c r="G12" s="245"/>
      <c r="H12" s="246"/>
      <c r="I12" s="612"/>
    </row>
    <row r="13" spans="1:9" s="591" customFormat="1" ht="17" customHeight="1" thickBot="1">
      <c r="A13" s="617" t="s">
        <v>1</v>
      </c>
      <c r="B13" s="247"/>
      <c r="C13" s="248"/>
      <c r="D13" s="248"/>
      <c r="E13" s="248"/>
      <c r="F13" s="249"/>
      <c r="G13" s="250"/>
      <c r="H13" s="251"/>
      <c r="I13" s="614" t="s">
        <v>1</v>
      </c>
    </row>
    <row r="14" spans="1:9" ht="17" customHeight="1">
      <c r="A14" s="618"/>
      <c r="B14" s="619">
        <v>800532375</v>
      </c>
      <c r="C14" s="619"/>
      <c r="D14" s="619"/>
      <c r="E14" s="619"/>
      <c r="F14" s="619"/>
      <c r="G14" s="619"/>
      <c r="H14" s="619"/>
      <c r="I14" s="620"/>
    </row>
    <row r="15" spans="1:9" ht="17" customHeight="1">
      <c r="A15" s="621" t="s">
        <v>2</v>
      </c>
      <c r="B15" s="622"/>
      <c r="C15" s="623"/>
      <c r="D15" s="623"/>
      <c r="E15" s="624" t="s">
        <v>170</v>
      </c>
      <c r="F15" s="623"/>
      <c r="G15" s="623"/>
      <c r="H15" s="623"/>
      <c r="I15" s="625" t="s">
        <v>2</v>
      </c>
    </row>
    <row r="16" spans="1:9" ht="17" customHeight="1">
      <c r="A16" s="626"/>
      <c r="B16" s="622" t="s">
        <v>119</v>
      </c>
      <c r="C16" s="627" t="str">
        <f t="shared" ref="C16:H16" si="3">"# " &amp; VALUE(RIGHT(B16,2)+1)</f>
        <v># 17</v>
      </c>
      <c r="D16" s="627" t="str">
        <f t="shared" si="3"/>
        <v># 18</v>
      </c>
      <c r="E16" s="627" t="str">
        <f t="shared" si="3"/>
        <v># 19</v>
      </c>
      <c r="F16" s="627" t="str">
        <f t="shared" si="3"/>
        <v># 20</v>
      </c>
      <c r="G16" s="627" t="str">
        <f t="shared" si="3"/>
        <v># 21</v>
      </c>
      <c r="H16" s="627" t="str">
        <f t="shared" si="3"/>
        <v># 22</v>
      </c>
      <c r="I16" s="628"/>
    </row>
    <row r="17" spans="1:9" s="591" customFormat="1" ht="17" customHeight="1" thickBot="1">
      <c r="A17" s="617" t="s">
        <v>3</v>
      </c>
      <c r="B17" s="629" t="s">
        <v>23</v>
      </c>
      <c r="C17" s="630"/>
      <c r="D17" s="630"/>
      <c r="E17" s="630"/>
      <c r="F17" s="630"/>
      <c r="G17" s="630"/>
      <c r="H17" s="630"/>
      <c r="I17" s="614" t="s">
        <v>16</v>
      </c>
    </row>
    <row r="18" spans="1:9" s="591" customFormat="1" ht="17" customHeight="1">
      <c r="A18" s="617"/>
      <c r="B18" s="608" t="s">
        <v>17</v>
      </c>
      <c r="C18" s="577" t="str">
        <f>C76</f>
        <v xml:space="preserve"> </v>
      </c>
      <c r="D18" s="577" t="str">
        <f>D76</f>
        <v xml:space="preserve">愛．回家之開心速遞  Lo And Behold </v>
      </c>
      <c r="E18" s="577"/>
      <c r="F18" s="577"/>
      <c r="G18" s="631" t="s">
        <v>389</v>
      </c>
      <c r="H18" s="632" t="s">
        <v>86</v>
      </c>
      <c r="I18" s="633"/>
    </row>
    <row r="19" spans="1:9" ht="17" customHeight="1">
      <c r="A19" s="634" t="s">
        <v>2</v>
      </c>
      <c r="B19" s="635" t="s">
        <v>390</v>
      </c>
      <c r="C19" s="635" t="str">
        <f t="shared" ref="C19:F19" si="4">B77</f>
        <v># 2707</v>
      </c>
      <c r="D19" s="635" t="str">
        <f t="shared" si="4"/>
        <v># 2708</v>
      </c>
      <c r="E19" s="635" t="str">
        <f t="shared" si="4"/>
        <v># 2709</v>
      </c>
      <c r="F19" s="636" t="str">
        <f t="shared" si="4"/>
        <v># 2710</v>
      </c>
      <c r="G19" s="635" t="s">
        <v>69</v>
      </c>
      <c r="H19" s="605" t="s">
        <v>339</v>
      </c>
      <c r="I19" s="625" t="s">
        <v>2</v>
      </c>
    </row>
    <row r="20" spans="1:9" ht="17" customHeight="1">
      <c r="A20" s="637"/>
      <c r="B20" s="332" t="s">
        <v>96</v>
      </c>
      <c r="C20" s="256"/>
      <c r="D20" s="256"/>
      <c r="E20" s="256" t="s">
        <v>97</v>
      </c>
      <c r="F20" s="256"/>
      <c r="G20" s="256"/>
      <c r="H20" s="256"/>
      <c r="I20" s="638"/>
    </row>
    <row r="21" spans="1:9" s="591" customFormat="1" ht="17" customHeight="1" thickBot="1">
      <c r="A21" s="586" t="s">
        <v>4</v>
      </c>
      <c r="B21" s="337" t="s">
        <v>391</v>
      </c>
      <c r="C21" s="258" t="str">
        <f t="shared" ref="C21:H21" si="5">"# " &amp; VALUE(RIGHT(B21,4)+1)</f>
        <v># 1535</v>
      </c>
      <c r="D21" s="258" t="str">
        <f t="shared" si="5"/>
        <v># 1536</v>
      </c>
      <c r="E21" s="258" t="str">
        <f t="shared" si="5"/>
        <v># 1537</v>
      </c>
      <c r="F21" s="258" t="str">
        <f t="shared" si="5"/>
        <v># 1538</v>
      </c>
      <c r="G21" s="256" t="str">
        <f t="shared" si="5"/>
        <v># 1539</v>
      </c>
      <c r="H21" s="258" t="str">
        <f t="shared" si="5"/>
        <v># 1540</v>
      </c>
      <c r="I21" s="614" t="s">
        <v>4</v>
      </c>
    </row>
    <row r="22" spans="1:9" ht="17" customHeight="1">
      <c r="A22" s="639"/>
      <c r="B22" s="640" t="s">
        <v>392</v>
      </c>
      <c r="C22" s="641"/>
      <c r="D22" s="642" t="str">
        <f>D93</f>
        <v>塔斯曼尼亞潮什麽 Hipster Tour - Tasmania (6 EPI)</v>
      </c>
      <c r="E22" s="609"/>
      <c r="F22" s="609"/>
      <c r="G22" s="608">
        <v>800576946</v>
      </c>
      <c r="H22" s="74"/>
      <c r="I22" s="644"/>
    </row>
    <row r="23" spans="1:9" ht="17" customHeight="1">
      <c r="A23" s="645" t="s">
        <v>2</v>
      </c>
      <c r="B23" s="635" t="s">
        <v>123</v>
      </c>
      <c r="C23" s="604" t="str">
        <f>B94</f>
        <v># 1</v>
      </c>
      <c r="D23" s="635" t="str">
        <f>"# " &amp; VALUE(RIGHT(C23,2)+1)</f>
        <v># 2</v>
      </c>
      <c r="E23" s="635" t="str">
        <f>"# " &amp; VALUE(RIGHT(D23,2)+1)</f>
        <v># 3</v>
      </c>
      <c r="F23" s="635" t="str">
        <f>"# " &amp; VALUE(RIGHT(E23,2)+1)</f>
        <v># 4</v>
      </c>
      <c r="G23" s="646"/>
      <c r="H23" s="78"/>
      <c r="I23" s="647" t="s">
        <v>2</v>
      </c>
    </row>
    <row r="24" spans="1:9" ht="17" customHeight="1">
      <c r="A24" s="648"/>
      <c r="B24" s="649" t="s">
        <v>17</v>
      </c>
      <c r="C24" s="650"/>
      <c r="D24" s="651" t="s">
        <v>174</v>
      </c>
      <c r="E24" s="651"/>
      <c r="F24" s="651"/>
      <c r="G24" s="646"/>
      <c r="H24" s="78"/>
      <c r="I24" s="652"/>
    </row>
    <row r="25" spans="1:9" ht="17" customHeight="1">
      <c r="A25" s="648"/>
      <c r="B25" s="653" t="s">
        <v>17</v>
      </c>
      <c r="C25" s="654" t="s">
        <v>17</v>
      </c>
      <c r="D25" s="655" t="s">
        <v>17</v>
      </c>
      <c r="E25" s="655" t="s">
        <v>17</v>
      </c>
      <c r="F25" s="655" t="s">
        <v>17</v>
      </c>
      <c r="G25" s="832" t="s">
        <v>322</v>
      </c>
      <c r="H25" s="833"/>
      <c r="I25" s="652"/>
    </row>
    <row r="26" spans="1:9" ht="17" customHeight="1">
      <c r="A26" s="648"/>
      <c r="B26" s="657" t="str">
        <f>LEFT($H$35,5) &amp; " # " &amp; VALUE(RIGHT($H$35,3)-1)</f>
        <v>新聞掏寶  # 281</v>
      </c>
      <c r="C26" s="657" t="str">
        <f>B70</f>
        <v>美食新聞報道 # 150</v>
      </c>
      <c r="D26" s="646" t="str">
        <f>C70</f>
        <v>美食新聞報道 # 151</v>
      </c>
      <c r="E26" s="646" t="str">
        <f>D70</f>
        <v>旅行最緊要近 #6</v>
      </c>
      <c r="F26" s="656" t="s">
        <v>393</v>
      </c>
      <c r="G26" s="834" t="s">
        <v>324</v>
      </c>
      <c r="H26" s="835"/>
      <c r="I26" s="652"/>
    </row>
    <row r="27" spans="1:9" s="591" customFormat="1" ht="17" customHeight="1" thickBot="1">
      <c r="A27" s="659" t="s">
        <v>5</v>
      </c>
      <c r="B27" s="657"/>
      <c r="C27" s="657"/>
      <c r="D27" s="604"/>
      <c r="E27" s="604"/>
      <c r="F27" s="604"/>
      <c r="G27" s="646" t="s">
        <v>394</v>
      </c>
      <c r="H27" s="762" t="s">
        <v>395</v>
      </c>
      <c r="I27" s="660" t="s">
        <v>5</v>
      </c>
    </row>
    <row r="28" spans="1:9" ht="17" customHeight="1">
      <c r="A28" s="661"/>
      <c r="B28" s="608" t="s">
        <v>17</v>
      </c>
      <c r="C28" s="741"/>
      <c r="D28" s="610"/>
      <c r="E28" s="610"/>
      <c r="F28" s="610"/>
      <c r="G28" s="663"/>
      <c r="H28" s="78"/>
      <c r="I28" s="664"/>
    </row>
    <row r="29" spans="1:9" ht="17" customHeight="1">
      <c r="A29" s="665" t="s">
        <v>2</v>
      </c>
      <c r="B29" s="656"/>
      <c r="C29" s="623"/>
      <c r="D29" s="667" t="str">
        <f>D82</f>
        <v>守誠者 Homeland Guardian (24 EPI)</v>
      </c>
      <c r="E29" s="668"/>
      <c r="F29" s="627"/>
      <c r="G29" s="669"/>
      <c r="H29" s="100"/>
      <c r="I29" s="647" t="s">
        <v>2</v>
      </c>
    </row>
    <row r="30" spans="1:9" ht="17" customHeight="1">
      <c r="A30" s="661"/>
      <c r="B30" s="646" t="s">
        <v>106</v>
      </c>
      <c r="C30" s="627" t="str">
        <f>"# " &amp; VALUE(RIGHT(C83,2)-1)</f>
        <v># 5</v>
      </c>
      <c r="D30" s="627" t="str">
        <f>"# " &amp; VALUE(RIGHT(D83,2)-1)</f>
        <v># 6</v>
      </c>
      <c r="E30" s="627" t="str">
        <f>"# " &amp; VALUE(RIGHT(E83,2)-1)</f>
        <v># 7</v>
      </c>
      <c r="F30" s="627" t="str">
        <f>E83</f>
        <v># 8</v>
      </c>
      <c r="G30" s="646"/>
      <c r="H30" s="78"/>
      <c r="I30" s="652"/>
    </row>
    <row r="31" spans="1:9" s="591" customFormat="1" ht="17" customHeight="1" thickBot="1">
      <c r="A31" s="670" t="s">
        <v>6</v>
      </c>
      <c r="B31" s="604"/>
      <c r="C31" s="635"/>
      <c r="D31" s="635"/>
      <c r="E31" s="635"/>
      <c r="F31" s="635"/>
      <c r="G31" s="671" t="s">
        <v>23</v>
      </c>
      <c r="H31" s="103"/>
      <c r="I31" s="672" t="s">
        <v>6</v>
      </c>
    </row>
    <row r="32" spans="1:9" ht="17" customHeight="1">
      <c r="A32" s="673"/>
      <c r="B32" s="593" t="s">
        <v>17</v>
      </c>
      <c r="C32" s="577"/>
      <c r="D32" s="609"/>
      <c r="E32" s="610" t="str">
        <f>$E$73</f>
        <v>東張西望  Scoop 2025</v>
      </c>
      <c r="F32" s="609"/>
      <c r="G32" s="577"/>
      <c r="H32" s="675"/>
      <c r="I32" s="638"/>
    </row>
    <row r="33" spans="1:9" ht="17" customHeight="1">
      <c r="A33" s="676" t="s">
        <v>2</v>
      </c>
      <c r="B33" s="635" t="str">
        <f>B9</f>
        <v># 354</v>
      </c>
      <c r="C33" s="635" t="str">
        <f>C9</f>
        <v># 355</v>
      </c>
      <c r="D33" s="635" t="str">
        <f>D9</f>
        <v># 356</v>
      </c>
      <c r="E33" s="635" t="str">
        <f>E9</f>
        <v># 357</v>
      </c>
      <c r="F33" s="635" t="str">
        <f>F9</f>
        <v># 358</v>
      </c>
      <c r="G33" s="635" t="str">
        <f>"# " &amp; VALUE(RIGHT(F33,3)+1)</f>
        <v># 359</v>
      </c>
      <c r="H33" s="635" t="str">
        <f>"# " &amp; VALUE(RIGHT(G33,3)+1)</f>
        <v># 360</v>
      </c>
      <c r="I33" s="625" t="s">
        <v>2</v>
      </c>
    </row>
    <row r="34" spans="1:9" ht="17" customHeight="1">
      <c r="A34" s="648"/>
      <c r="B34" s="678" t="s">
        <v>17</v>
      </c>
      <c r="C34" s="627"/>
      <c r="D34" s="627" t="s">
        <v>54</v>
      </c>
      <c r="E34" s="627"/>
      <c r="F34" s="627"/>
      <c r="G34" s="679" t="s">
        <v>99</v>
      </c>
      <c r="H34" s="544" t="s">
        <v>24</v>
      </c>
      <c r="I34" s="680"/>
    </row>
    <row r="35" spans="1:9" ht="17" customHeight="1">
      <c r="A35" s="648"/>
      <c r="B35" s="627" t="s">
        <v>396</v>
      </c>
      <c r="C35" s="627" t="str">
        <f>B61</f>
        <v># 2031</v>
      </c>
      <c r="D35" s="627" t="str">
        <f>C61</f>
        <v># 2032</v>
      </c>
      <c r="E35" s="627" t="str">
        <f>D61</f>
        <v># 2033</v>
      </c>
      <c r="F35" s="627" t="str">
        <f>E61</f>
        <v># 2034</v>
      </c>
      <c r="G35" s="681"/>
      <c r="H35" s="310" t="s">
        <v>397</v>
      </c>
      <c r="I35" s="680"/>
    </row>
    <row r="36" spans="1:9" s="591" customFormat="1" ht="17" customHeight="1" thickBot="1">
      <c r="A36" s="659" t="s">
        <v>7</v>
      </c>
      <c r="B36" s="627"/>
      <c r="C36" s="635"/>
      <c r="D36" s="635"/>
      <c r="E36" s="635"/>
      <c r="F36" s="683">
        <v>1255</v>
      </c>
      <c r="G36" s="684" t="s">
        <v>398</v>
      </c>
      <c r="H36" s="311" t="s">
        <v>25</v>
      </c>
      <c r="I36" s="585" t="s">
        <v>7</v>
      </c>
    </row>
    <row r="37" spans="1:9" ht="17" customHeight="1">
      <c r="A37" s="685"/>
      <c r="B37" s="678" t="s">
        <v>17</v>
      </c>
      <c r="C37" s="610"/>
      <c r="D37" s="610"/>
      <c r="E37" s="610" t="s">
        <v>97</v>
      </c>
      <c r="F37" s="662"/>
      <c r="G37" s="686" t="s">
        <v>98</v>
      </c>
      <c r="H37" s="687" t="s">
        <v>76</v>
      </c>
      <c r="I37" s="688"/>
    </row>
    <row r="38" spans="1:9" ht="17" customHeight="1">
      <c r="A38" s="637"/>
      <c r="B38" s="627" t="str">
        <f>B21</f>
        <v># 1534</v>
      </c>
      <c r="C38" s="627" t="str">
        <f>C21</f>
        <v># 1535</v>
      </c>
      <c r="D38" s="627" t="str">
        <f t="shared" ref="D38" si="6">"# " &amp; VALUE(RIGHT(C38,4)+1)</f>
        <v># 1536</v>
      </c>
      <c r="E38" s="627" t="str">
        <f>E21</f>
        <v># 1537</v>
      </c>
      <c r="F38" s="657" t="str">
        <f>F21</f>
        <v># 1538</v>
      </c>
      <c r="G38" s="684"/>
      <c r="I38" s="680"/>
    </row>
    <row r="39" spans="1:9" ht="17" customHeight="1">
      <c r="A39" s="621" t="s">
        <v>2</v>
      </c>
      <c r="B39" s="635"/>
      <c r="C39" s="635"/>
      <c r="D39" s="635"/>
      <c r="E39" s="635"/>
      <c r="F39" s="689">
        <v>1320</v>
      </c>
      <c r="G39" s="690"/>
      <c r="H39" s="691" t="s">
        <v>399</v>
      </c>
      <c r="I39" s="692" t="s">
        <v>2</v>
      </c>
    </row>
    <row r="40" spans="1:9" ht="17" customHeight="1">
      <c r="A40" s="693"/>
      <c r="B40" s="252" t="s">
        <v>45</v>
      </c>
      <c r="C40" s="253"/>
      <c r="D40" s="244"/>
      <c r="E40" s="254"/>
      <c r="F40" s="254"/>
      <c r="G40" s="260" t="s">
        <v>43</v>
      </c>
      <c r="H40" s="694" t="s">
        <v>75</v>
      </c>
      <c r="I40" s="680"/>
    </row>
    <row r="41" spans="1:9" ht="17" customHeight="1" thickBot="1">
      <c r="A41" s="637"/>
      <c r="B41" s="255"/>
      <c r="C41" s="256"/>
      <c r="D41" s="257" t="s">
        <v>184</v>
      </c>
      <c r="E41" s="256"/>
      <c r="F41" s="256"/>
      <c r="G41" s="543" t="s">
        <v>400</v>
      </c>
      <c r="H41" s="694"/>
      <c r="I41" s="680"/>
    </row>
    <row r="42" spans="1:9" s="591" customFormat="1" ht="17" customHeight="1" thickBot="1">
      <c r="A42" s="695" t="s">
        <v>8</v>
      </c>
      <c r="B42" s="255" t="s">
        <v>401</v>
      </c>
      <c r="C42" s="256" t="str">
        <f>"# " &amp; VALUE(RIGHT(B42,4)+1)</f>
        <v># 1877</v>
      </c>
      <c r="D42" s="256" t="str">
        <f>"# " &amp; VALUE(RIGHT(C42,4)+1)</f>
        <v># 1878</v>
      </c>
      <c r="E42" s="256" t="str">
        <f>"# " &amp; VALUE(RIGHT(D42,4)+1)</f>
        <v># 1879</v>
      </c>
      <c r="F42" s="256" t="str">
        <f>"# " &amp; VALUE(RIGHT(E42,4)+1)</f>
        <v># 1880</v>
      </c>
      <c r="G42" s="317" t="s">
        <v>21</v>
      </c>
      <c r="H42" s="658"/>
      <c r="I42" s="585" t="s">
        <v>8</v>
      </c>
    </row>
    <row r="43" spans="1:9" ht="17" customHeight="1">
      <c r="A43" s="673"/>
      <c r="B43" s="256"/>
      <c r="C43" s="258"/>
      <c r="D43" s="256"/>
      <c r="E43" s="256"/>
      <c r="F43" s="259">
        <v>1405</v>
      </c>
      <c r="G43" s="696" t="s">
        <v>20</v>
      </c>
      <c r="H43" s="697" t="s">
        <v>22</v>
      </c>
      <c r="I43" s="664"/>
    </row>
    <row r="44" spans="1:9" ht="17" customHeight="1">
      <c r="A44" s="648"/>
      <c r="B44" s="608" t="s">
        <v>17</v>
      </c>
      <c r="C44" s="577"/>
      <c r="D44" s="609" t="str">
        <f>D76</f>
        <v xml:space="preserve">愛．回家之開心速遞  Lo And Behold </v>
      </c>
      <c r="E44" s="609"/>
      <c r="F44" s="609"/>
      <c r="G44" s="698"/>
      <c r="H44" s="699"/>
      <c r="I44" s="652"/>
    </row>
    <row r="45" spans="1:9" ht="17" customHeight="1">
      <c r="A45" s="700" t="s">
        <v>2</v>
      </c>
      <c r="B45" s="635" t="str">
        <f>B19</f>
        <v># 2706</v>
      </c>
      <c r="C45" s="627" t="str">
        <f>C19</f>
        <v># 2707</v>
      </c>
      <c r="D45" s="627" t="str">
        <f>C77</f>
        <v># 2708</v>
      </c>
      <c r="E45" s="627" t="str">
        <f>D77</f>
        <v># 2709</v>
      </c>
      <c r="F45" s="627" t="str">
        <f>E77</f>
        <v># 2710</v>
      </c>
      <c r="G45" s="701"/>
      <c r="H45" s="702"/>
      <c r="I45" s="647" t="s">
        <v>2</v>
      </c>
    </row>
    <row r="46" spans="1:9" ht="17" customHeight="1">
      <c r="A46" s="703"/>
      <c r="B46" s="678" t="s">
        <v>17</v>
      </c>
      <c r="C46" s="610"/>
      <c r="D46" s="610"/>
      <c r="E46" s="610"/>
      <c r="F46" s="662"/>
      <c r="G46" s="705" t="s">
        <v>360</v>
      </c>
      <c r="H46" s="706"/>
      <c r="I46" s="707"/>
    </row>
    <row r="47" spans="1:9" s="591" customFormat="1" ht="17" customHeight="1" thickBot="1">
      <c r="A47" s="708">
        <v>1500</v>
      </c>
      <c r="B47" s="709"/>
      <c r="C47" s="742"/>
      <c r="D47" s="742"/>
      <c r="E47" s="624" t="s">
        <v>220</v>
      </c>
      <c r="F47" s="657"/>
      <c r="G47" s="711"/>
      <c r="H47" s="666"/>
      <c r="I47" s="712">
        <v>1500</v>
      </c>
    </row>
    <row r="48" spans="1:9" ht="17" customHeight="1">
      <c r="A48" s="713"/>
      <c r="B48" s="622" t="s">
        <v>339</v>
      </c>
      <c r="C48" s="627" t="str">
        <f>B89</f>
        <v># 8</v>
      </c>
      <c r="D48" s="627" t="str">
        <f>C89</f>
        <v># 9</v>
      </c>
      <c r="E48" s="627" t="str">
        <f>D89</f>
        <v># 10</v>
      </c>
      <c r="F48" s="657" t="str">
        <f>E89</f>
        <v># 11</v>
      </c>
      <c r="G48" s="698"/>
      <c r="H48" s="666" t="str">
        <f>G84</f>
        <v>鍾無艷</v>
      </c>
      <c r="I48" s="715"/>
    </row>
    <row r="49" spans="1:9" ht="17" customHeight="1">
      <c r="A49" s="716">
        <v>30</v>
      </c>
      <c r="B49" s="717"/>
      <c r="C49" s="635"/>
      <c r="D49" s="635"/>
      <c r="E49" s="635"/>
      <c r="F49" s="636"/>
      <c r="G49" s="719"/>
      <c r="H49" s="720"/>
      <c r="I49" s="647" t="s">
        <v>2</v>
      </c>
    </row>
    <row r="50" spans="1:9" ht="17" customHeight="1">
      <c r="A50" s="703"/>
      <c r="B50" s="649" t="s">
        <v>17</v>
      </c>
      <c r="C50" s="650"/>
      <c r="D50" s="651" t="s">
        <v>174</v>
      </c>
      <c r="E50" s="721"/>
      <c r="F50" s="651"/>
      <c r="G50" s="696" t="s">
        <v>20</v>
      </c>
      <c r="H50" s="722"/>
      <c r="I50" s="652"/>
    </row>
    <row r="51" spans="1:9" ht="17" customHeight="1">
      <c r="A51" s="703"/>
      <c r="B51" s="640" t="s">
        <v>392</v>
      </c>
      <c r="C51" s="704"/>
      <c r="D51" s="642" t="str">
        <f>D22</f>
        <v>塔斯曼尼亞潮什麽 Hipster Tour - Tasmania (6 EPI)</v>
      </c>
      <c r="E51" s="609"/>
      <c r="F51" s="643"/>
      <c r="G51" s="684" t="s">
        <v>382</v>
      </c>
      <c r="H51" s="657"/>
      <c r="I51" s="652"/>
    </row>
    <row r="52" spans="1:9" s="591" customFormat="1" ht="17" customHeight="1" thickBot="1">
      <c r="A52" s="708">
        <v>1600</v>
      </c>
      <c r="B52" s="635" t="s">
        <v>123</v>
      </c>
      <c r="C52" s="604" t="str">
        <f>C23</f>
        <v># 1</v>
      </c>
      <c r="D52" s="635" t="str">
        <f>"# " &amp; VALUE(RIGHT(C52,2)+1)</f>
        <v># 2</v>
      </c>
      <c r="E52" s="635" t="str">
        <f>"# " &amp; VALUE(RIGHT(D52,2)+1)</f>
        <v># 3</v>
      </c>
      <c r="F52" s="636" t="str">
        <f>"# " &amp; VALUE(RIGHT(E52,2)+1)</f>
        <v># 4</v>
      </c>
      <c r="G52" s="718"/>
      <c r="H52" s="722"/>
      <c r="I52" s="712">
        <v>1600</v>
      </c>
    </row>
    <row r="53" spans="1:9" ht="17" customHeight="1">
      <c r="A53" s="639"/>
      <c r="B53" s="723" t="s">
        <v>85</v>
      </c>
      <c r="C53" s="655" t="s">
        <v>72</v>
      </c>
      <c r="D53" s="594" t="s">
        <v>74</v>
      </c>
      <c r="E53" s="654" t="s">
        <v>87</v>
      </c>
      <c r="F53" s="655" t="s">
        <v>92</v>
      </c>
      <c r="G53" s="696" t="s">
        <v>20</v>
      </c>
      <c r="H53" s="657"/>
      <c r="I53" s="644"/>
    </row>
    <row r="54" spans="1:9" ht="17" customHeight="1">
      <c r="A54" s="703"/>
      <c r="B54" s="724" t="s">
        <v>190</v>
      </c>
      <c r="C54" s="597" t="s">
        <v>191</v>
      </c>
      <c r="D54" s="725" t="s">
        <v>192</v>
      </c>
      <c r="E54" s="632" t="s">
        <v>86</v>
      </c>
      <c r="F54" s="726" t="s">
        <v>193</v>
      </c>
      <c r="G54" s="698" t="s">
        <v>366</v>
      </c>
      <c r="H54" s="727"/>
      <c r="I54" s="728"/>
    </row>
    <row r="55" spans="1:9" ht="16.75" customHeight="1">
      <c r="A55" s="716">
        <v>30</v>
      </c>
      <c r="B55" s="729" t="s">
        <v>107</v>
      </c>
      <c r="C55" s="604" t="s">
        <v>402</v>
      </c>
      <c r="D55" s="604" t="s">
        <v>402</v>
      </c>
      <c r="E55" s="646" t="s">
        <v>339</v>
      </c>
      <c r="F55" s="646" t="s">
        <v>140</v>
      </c>
      <c r="G55" s="730"/>
      <c r="H55" s="666"/>
      <c r="I55" s="731">
        <v>30</v>
      </c>
    </row>
    <row r="56" spans="1:9" ht="17" customHeight="1">
      <c r="A56" s="703"/>
      <c r="B56" s="723" t="s">
        <v>20</v>
      </c>
      <c r="C56" s="732" t="s">
        <v>403</v>
      </c>
      <c r="D56" s="608" t="s">
        <v>62</v>
      </c>
      <c r="E56" s="609"/>
      <c r="F56" s="609"/>
      <c r="G56" s="696" t="s">
        <v>20</v>
      </c>
      <c r="H56" s="697" t="s">
        <v>22</v>
      </c>
      <c r="I56" s="707"/>
    </row>
    <row r="57" spans="1:9" ht="17" customHeight="1">
      <c r="A57" s="703"/>
      <c r="B57" s="733" t="s">
        <v>371</v>
      </c>
      <c r="C57" s="706" t="s">
        <v>404</v>
      </c>
      <c r="D57" s="646"/>
      <c r="E57" s="734" t="s">
        <v>197</v>
      </c>
      <c r="F57" s="734"/>
      <c r="G57" s="698"/>
      <c r="H57" s="567"/>
      <c r="I57" s="707"/>
    </row>
    <row r="58" spans="1:9" s="591" customFormat="1" ht="17" customHeight="1" thickBot="1">
      <c r="A58" s="708">
        <v>1700</v>
      </c>
      <c r="B58" s="735"/>
      <c r="C58" s="636" t="s">
        <v>69</v>
      </c>
      <c r="D58" s="604" t="s">
        <v>405</v>
      </c>
      <c r="E58" s="635" t="str">
        <f>"# " &amp; VALUE(RIGHT(D58,2)+1)</f>
        <v># 77</v>
      </c>
      <c r="F58" s="635" t="str">
        <f>"# " &amp; VALUE(RIGHT(E58,2)+1)</f>
        <v># 78</v>
      </c>
      <c r="G58" s="684" t="str">
        <f>G36</f>
        <v>芷珊約您 # 6</v>
      </c>
      <c r="H58" s="567" t="s">
        <v>406</v>
      </c>
      <c r="I58" s="712">
        <v>1700</v>
      </c>
    </row>
    <row r="59" spans="1:9" ht="17" customHeight="1">
      <c r="A59" s="639"/>
      <c r="B59" s="609" t="s">
        <v>49</v>
      </c>
      <c r="C59" s="736"/>
      <c r="D59" s="654"/>
      <c r="E59" s="654"/>
      <c r="F59" s="654"/>
      <c r="G59" s="686"/>
      <c r="H59" s="727"/>
      <c r="I59" s="644"/>
    </row>
    <row r="60" spans="1:9" ht="17" customHeight="1">
      <c r="A60" s="703"/>
      <c r="B60" s="654"/>
      <c r="C60" s="627"/>
      <c r="D60" s="737" t="s">
        <v>48</v>
      </c>
      <c r="E60" s="577"/>
      <c r="F60" s="577"/>
      <c r="G60" s="698"/>
      <c r="H60" s="682"/>
      <c r="I60" s="707"/>
    </row>
    <row r="61" spans="1:9" ht="17" customHeight="1">
      <c r="A61" s="716">
        <v>30</v>
      </c>
      <c r="B61" s="635" t="s">
        <v>407</v>
      </c>
      <c r="C61" s="635" t="str">
        <f>"# " &amp; VALUE(RIGHT(B61,4)+1)</f>
        <v># 2032</v>
      </c>
      <c r="D61" s="635" t="str">
        <f>"# " &amp; VALUE(RIGHT(C61,4)+1)</f>
        <v># 2033</v>
      </c>
      <c r="E61" s="635" t="str">
        <f>"# " &amp; VALUE(RIGHT(D61,4)+1)</f>
        <v># 2034</v>
      </c>
      <c r="F61" s="635" t="str">
        <f>"# " &amp; VALUE(RIGHT(E61,4)+1)</f>
        <v># 2035</v>
      </c>
      <c r="G61" s="738"/>
      <c r="H61" s="739"/>
      <c r="I61" s="731">
        <v>30</v>
      </c>
    </row>
    <row r="62" spans="1:9" ht="17" customHeight="1">
      <c r="A62" s="740"/>
      <c r="B62" s="678" t="s">
        <v>108</v>
      </c>
      <c r="C62" s="741"/>
      <c r="D62" s="741"/>
      <c r="E62" s="654"/>
      <c r="F62" s="741" t="s">
        <v>18</v>
      </c>
      <c r="G62" s="696" t="s">
        <v>20</v>
      </c>
      <c r="H62" s="277" t="s">
        <v>408</v>
      </c>
      <c r="I62" s="707"/>
    </row>
    <row r="63" spans="1:9" ht="17" customHeight="1">
      <c r="A63" s="703"/>
      <c r="B63" s="593"/>
      <c r="C63" s="742"/>
      <c r="D63" s="742" t="s">
        <v>109</v>
      </c>
      <c r="E63" s="737"/>
      <c r="F63" s="743"/>
      <c r="G63" s="698" t="s">
        <v>371</v>
      </c>
      <c r="H63" s="257" t="s">
        <v>409</v>
      </c>
      <c r="I63" s="707"/>
    </row>
    <row r="64" spans="1:9" s="591" customFormat="1" ht="17" customHeight="1" thickBot="1">
      <c r="A64" s="708">
        <v>1800</v>
      </c>
      <c r="B64" s="622" t="s">
        <v>328</v>
      </c>
      <c r="C64" s="627" t="str">
        <f>"# " &amp; VALUE(RIGHT(B64,2)+1)</f>
        <v># 24</v>
      </c>
      <c r="D64" s="627" t="str">
        <f>"# " &amp; VALUE(RIGHT(C64,2)+1)</f>
        <v># 25</v>
      </c>
      <c r="E64" s="627" t="str">
        <f>"# " &amp; VALUE(RIGHT(D64,2)+1)</f>
        <v># 26</v>
      </c>
      <c r="F64" s="627" t="str">
        <f>"# " &amp; VALUE(RIGHT(E64,2)+1)</f>
        <v># 27</v>
      </c>
      <c r="G64" s="744"/>
      <c r="H64" s="311" t="s">
        <v>410</v>
      </c>
      <c r="I64" s="712">
        <v>1800</v>
      </c>
    </row>
    <row r="65" spans="1:9" ht="17" customHeight="1">
      <c r="A65" s="703"/>
      <c r="B65" s="622"/>
      <c r="C65" s="627"/>
      <c r="D65" s="627"/>
      <c r="E65" s="627"/>
      <c r="F65" s="627"/>
      <c r="G65" s="830" t="s">
        <v>201</v>
      </c>
      <c r="H65" s="831"/>
      <c r="I65" s="612"/>
    </row>
    <row r="66" spans="1:9" ht="17" customHeight="1" thickBot="1">
      <c r="A66" s="716">
        <v>30</v>
      </c>
      <c r="B66" s="745"/>
      <c r="C66" s="613"/>
      <c r="D66" s="613"/>
      <c r="E66" s="613"/>
      <c r="F66" s="613"/>
      <c r="G66" s="746" t="s">
        <v>411</v>
      </c>
      <c r="H66" s="747" t="s">
        <v>412</v>
      </c>
      <c r="I66" s="606">
        <v>30</v>
      </c>
    </row>
    <row r="67" spans="1:9" ht="17" customHeight="1">
      <c r="A67" s="703"/>
      <c r="B67" s="820" t="s">
        <v>204</v>
      </c>
      <c r="C67" s="821"/>
      <c r="D67" s="821"/>
      <c r="E67" s="821"/>
      <c r="F67" s="822"/>
      <c r="G67" s="823" t="s">
        <v>205</v>
      </c>
      <c r="H67" s="824"/>
      <c r="I67" s="612"/>
    </row>
    <row r="68" spans="1:9" s="591" customFormat="1" ht="12.65" customHeight="1" thickBot="1">
      <c r="A68" s="708">
        <v>1900</v>
      </c>
      <c r="B68" s="262"/>
      <c r="C68" s="262"/>
      <c r="D68" s="262"/>
      <c r="E68" s="262"/>
      <c r="F68" s="249">
        <v>1900</v>
      </c>
      <c r="G68" s="291"/>
      <c r="H68" s="292"/>
      <c r="I68" s="748">
        <v>1900</v>
      </c>
    </row>
    <row r="69" spans="1:9" s="591" customFormat="1" ht="17" customHeight="1">
      <c r="A69" s="749"/>
      <c r="B69" s="260" t="s">
        <v>50</v>
      </c>
      <c r="C69" s="260" t="s">
        <v>50</v>
      </c>
      <c r="D69" s="260" t="s">
        <v>113</v>
      </c>
      <c r="E69" s="263" t="s">
        <v>68</v>
      </c>
      <c r="F69" s="264" t="s">
        <v>51</v>
      </c>
      <c r="G69" s="846" t="s">
        <v>440</v>
      </c>
      <c r="H69" s="294" t="s">
        <v>413</v>
      </c>
      <c r="I69" s="715"/>
    </row>
    <row r="70" spans="1:9" s="591" customFormat="1" ht="17" customHeight="1">
      <c r="A70" s="749"/>
      <c r="B70" s="265" t="s">
        <v>414</v>
      </c>
      <c r="C70" s="265" t="s">
        <v>415</v>
      </c>
      <c r="D70" s="265" t="s">
        <v>416</v>
      </c>
      <c r="E70" s="266" t="s">
        <v>417</v>
      </c>
      <c r="F70" s="267" t="s">
        <v>418</v>
      </c>
      <c r="G70" s="847" t="s">
        <v>441</v>
      </c>
      <c r="H70" s="521"/>
      <c r="I70" s="752"/>
    </row>
    <row r="71" spans="1:9" s="591" customFormat="1" ht="17" customHeight="1">
      <c r="A71" s="615">
        <v>30</v>
      </c>
      <c r="B71" s="268" t="s">
        <v>52</v>
      </c>
      <c r="C71" s="268" t="s">
        <v>63</v>
      </c>
      <c r="D71" s="268" t="s">
        <v>114</v>
      </c>
      <c r="E71" s="269" t="s">
        <v>67</v>
      </c>
      <c r="F71" s="270" t="s">
        <v>213</v>
      </c>
      <c r="G71" s="848" t="s">
        <v>442</v>
      </c>
      <c r="H71" s="298"/>
      <c r="I71" s="707">
        <v>30</v>
      </c>
    </row>
    <row r="72" spans="1:9" s="591" customFormat="1" ht="17" customHeight="1">
      <c r="A72" s="615"/>
      <c r="B72" s="271">
        <v>800653411</v>
      </c>
      <c r="C72" s="272"/>
      <c r="D72" s="273" t="s">
        <v>174</v>
      </c>
      <c r="E72" s="273"/>
      <c r="F72" s="274">
        <v>1935</v>
      </c>
      <c r="G72" s="849"/>
      <c r="H72" s="521" t="s">
        <v>419</v>
      </c>
      <c r="I72" s="707"/>
    </row>
    <row r="73" spans="1:9" ht="17" customHeight="1">
      <c r="A73" s="755"/>
      <c r="B73" s="275" t="s">
        <v>44</v>
      </c>
      <c r="C73" s="254"/>
      <c r="D73" s="254"/>
      <c r="E73" s="257" t="s">
        <v>214</v>
      </c>
      <c r="F73" s="254"/>
      <c r="G73" s="850"/>
      <c r="H73" s="298" t="s">
        <v>420</v>
      </c>
      <c r="I73" s="756"/>
    </row>
    <row r="74" spans="1:9" ht="17" customHeight="1">
      <c r="A74" s="749"/>
      <c r="B74" s="255" t="s">
        <v>421</v>
      </c>
      <c r="C74" s="256" t="str">
        <f t="shared" ref="C74:G74" si="7">"# " &amp; VALUE(RIGHT(B74,3)+1)</f>
        <v># 356</v>
      </c>
      <c r="D74" s="256" t="str">
        <f t="shared" si="7"/>
        <v># 357</v>
      </c>
      <c r="E74" s="256" t="str">
        <f t="shared" si="7"/>
        <v># 358</v>
      </c>
      <c r="F74" s="256" t="str">
        <f t="shared" si="7"/>
        <v># 359</v>
      </c>
      <c r="G74" s="851" t="str">
        <f t="shared" si="7"/>
        <v># 360</v>
      </c>
      <c r="H74" s="316"/>
      <c r="I74" s="757"/>
    </row>
    <row r="75" spans="1:9" s="591" customFormat="1" ht="17" customHeight="1" thickBot="1">
      <c r="A75" s="749">
        <v>2000</v>
      </c>
      <c r="B75" s="255"/>
      <c r="C75" s="258"/>
      <c r="D75" s="276"/>
      <c r="E75" s="258"/>
      <c r="F75" s="276"/>
      <c r="G75" s="851"/>
      <c r="H75" s="316"/>
      <c r="I75" s="712">
        <v>2000</v>
      </c>
    </row>
    <row r="76" spans="1:9" s="591" customFormat="1" ht="16.75" customHeight="1">
      <c r="A76" s="713"/>
      <c r="B76" s="277" t="s">
        <v>422</v>
      </c>
      <c r="C76" s="512" t="s">
        <v>355</v>
      </c>
      <c r="D76" s="277" t="s">
        <v>215</v>
      </c>
      <c r="E76" s="277"/>
      <c r="F76" s="514"/>
      <c r="G76" s="852" t="s">
        <v>413</v>
      </c>
      <c r="H76" s="532" t="s">
        <v>111</v>
      </c>
      <c r="I76" s="566"/>
    </row>
    <row r="77" spans="1:9" ht="17" customHeight="1">
      <c r="A77" s="703">
        <v>30</v>
      </c>
      <c r="B77" s="256" t="s">
        <v>423</v>
      </c>
      <c r="C77" s="256" t="str">
        <f>"# " &amp; VALUE(RIGHT(B77,4)+1)</f>
        <v># 2708</v>
      </c>
      <c r="D77" s="256" t="str">
        <f>"# " &amp; VALUE(RIGHT(C77,4)+1)</f>
        <v># 2709</v>
      </c>
      <c r="E77" s="256" t="str">
        <f>"# " &amp; VALUE(RIGHT(D77,4)+1)</f>
        <v># 2710</v>
      </c>
      <c r="F77" s="256" t="str">
        <f>"# " &amp; VALUE(RIGHT(E77,4)+1)</f>
        <v># 2711</v>
      </c>
      <c r="G77" s="853" t="s">
        <v>443</v>
      </c>
      <c r="H77" s="316"/>
      <c r="I77" s="731">
        <v>30</v>
      </c>
    </row>
    <row r="78" spans="1:9" ht="17" customHeight="1">
      <c r="A78" s="565"/>
      <c r="B78" s="278"/>
      <c r="C78" s="278"/>
      <c r="D78" s="513" t="s">
        <v>358</v>
      </c>
      <c r="E78" s="278"/>
      <c r="F78" s="278"/>
      <c r="G78" s="854" t="s">
        <v>424</v>
      </c>
      <c r="H78" s="316"/>
      <c r="I78" s="758"/>
    </row>
    <row r="79" spans="1:9" ht="17" customHeight="1">
      <c r="A79" s="564"/>
      <c r="B79" s="258" t="s">
        <v>140</v>
      </c>
      <c r="C79" s="258" t="s">
        <v>339</v>
      </c>
      <c r="D79" s="258" t="s">
        <v>287</v>
      </c>
      <c r="E79" s="258" t="s">
        <v>253</v>
      </c>
      <c r="F79" s="527" t="s">
        <v>425</v>
      </c>
      <c r="G79" s="855"/>
      <c r="H79" s="316"/>
      <c r="I79" s="564"/>
    </row>
    <row r="80" spans="1:9" ht="17" customHeight="1">
      <c r="A80" s="703"/>
      <c r="B80" s="568">
        <v>800657633</v>
      </c>
      <c r="C80" s="256"/>
      <c r="D80" s="256"/>
      <c r="E80" s="256"/>
      <c r="F80" s="334"/>
      <c r="G80" s="856">
        <v>2050</v>
      </c>
      <c r="H80" s="303"/>
      <c r="I80" s="760"/>
    </row>
    <row r="81" spans="1:14" ht="17" customHeight="1">
      <c r="A81" s="703"/>
      <c r="B81" s="261"/>
      <c r="C81" s="256"/>
      <c r="D81" s="256"/>
      <c r="E81" s="256"/>
      <c r="F81" s="334"/>
      <c r="G81" s="244"/>
      <c r="H81" s="561" t="s">
        <v>426</v>
      </c>
      <c r="I81" s="707"/>
    </row>
    <row r="82" spans="1:14" s="591" customFormat="1" ht="17" customHeight="1" thickBot="1">
      <c r="A82" s="708">
        <v>2100</v>
      </c>
      <c r="B82" s="529"/>
      <c r="C82" s="257"/>
      <c r="D82" s="257" t="s">
        <v>361</v>
      </c>
      <c r="E82" s="256"/>
      <c r="F82" s="334"/>
      <c r="G82" s="265"/>
      <c r="H82" s="302" t="s">
        <v>100</v>
      </c>
      <c r="I82" s="712">
        <v>2100</v>
      </c>
    </row>
    <row r="83" spans="1:14" s="591" customFormat="1" ht="17" customHeight="1">
      <c r="A83" s="761"/>
      <c r="B83" s="261" t="s">
        <v>123</v>
      </c>
      <c r="C83" s="256" t="str">
        <f>"# " &amp; VALUE(RIGHT(B83,2)+1)</f>
        <v># 6</v>
      </c>
      <c r="D83" s="256" t="str">
        <f>"# " &amp; VALUE(RIGHT(C83,2)+1)</f>
        <v># 7</v>
      </c>
      <c r="E83" s="256" t="str">
        <f>"# " &amp; VALUE(RIGHT(D83,2)+1)</f>
        <v># 8</v>
      </c>
      <c r="F83" s="334" t="str">
        <f>"# " &amp; VALUE(RIGHT(E83,2)+1)</f>
        <v># 9</v>
      </c>
      <c r="G83" s="305"/>
      <c r="H83" s="303"/>
      <c r="I83" s="715"/>
    </row>
    <row r="84" spans="1:14" s="591" customFormat="1" ht="17" customHeight="1">
      <c r="A84" s="761"/>
      <c r="B84" s="261"/>
      <c r="C84" s="256"/>
      <c r="D84" s="256"/>
      <c r="E84" s="256"/>
      <c r="F84" s="334"/>
      <c r="G84" s="265" t="s">
        <v>427</v>
      </c>
      <c r="H84" s="306"/>
      <c r="I84" s="752"/>
    </row>
    <row r="85" spans="1:14" ht="17" customHeight="1">
      <c r="A85" s="716">
        <v>30</v>
      </c>
      <c r="B85" s="337"/>
      <c r="C85" s="258"/>
      <c r="D85" s="258"/>
      <c r="E85" s="258"/>
      <c r="F85" s="338"/>
      <c r="G85" s="305" t="s">
        <v>428</v>
      </c>
      <c r="H85" s="308"/>
      <c r="I85" s="731">
        <v>30</v>
      </c>
    </row>
    <row r="86" spans="1:14" ht="17" customHeight="1">
      <c r="A86" s="703"/>
      <c r="B86" s="332" t="s">
        <v>364</v>
      </c>
      <c r="C86" s="278"/>
      <c r="D86" s="244"/>
      <c r="E86" s="244"/>
      <c r="F86" s="333"/>
      <c r="G86" s="260"/>
      <c r="H86" s="309" t="s">
        <v>117</v>
      </c>
      <c r="I86" s="707"/>
    </row>
    <row r="87" spans="1:14" ht="17" customHeight="1">
      <c r="A87" s="703"/>
      <c r="B87" s="261"/>
      <c r="C87" s="256"/>
      <c r="D87" s="244"/>
      <c r="E87" s="244"/>
      <c r="F87" s="334"/>
      <c r="G87" s="305"/>
      <c r="H87" s="296" t="s">
        <v>429</v>
      </c>
      <c r="I87" s="707"/>
    </row>
    <row r="88" spans="1:14" s="591" customFormat="1" ht="17" customHeight="1" thickBot="1">
      <c r="A88" s="708">
        <v>2200</v>
      </c>
      <c r="B88" s="336"/>
      <c r="C88" s="257"/>
      <c r="D88" s="257" t="s">
        <v>220</v>
      </c>
      <c r="E88" s="530"/>
      <c r="F88" s="334"/>
      <c r="G88" s="265"/>
      <c r="H88" s="531" t="s">
        <v>365</v>
      </c>
      <c r="I88" s="712">
        <v>2200</v>
      </c>
      <c r="M88" s="575"/>
      <c r="N88" s="575"/>
    </row>
    <row r="89" spans="1:14" s="591" customFormat="1" ht="17" customHeight="1">
      <c r="A89" s="761"/>
      <c r="B89" s="261" t="s">
        <v>107</v>
      </c>
      <c r="C89" s="256" t="str">
        <f>"# " &amp; VALUE(RIGHT(B89,2)+1)</f>
        <v># 9</v>
      </c>
      <c r="D89" s="256" t="str">
        <f>"# " &amp; VALUE(RIGHT(C89,2)+1)</f>
        <v># 10</v>
      </c>
      <c r="E89" s="256" t="str">
        <f>"# " &amp; VALUE(RIGHT(D89,2)+1)</f>
        <v># 11</v>
      </c>
      <c r="F89" s="256" t="str">
        <f>"# " &amp; VALUE(RIGHT(E89,2)+1)</f>
        <v># 12</v>
      </c>
      <c r="G89" s="305"/>
      <c r="H89" s="532" t="s">
        <v>272</v>
      </c>
      <c r="I89" s="715"/>
    </row>
    <row r="90" spans="1:14" s="591" customFormat="1" ht="17" customHeight="1">
      <c r="A90" s="761"/>
      <c r="B90" s="261"/>
      <c r="C90" s="256"/>
      <c r="D90" s="530"/>
      <c r="E90" s="530"/>
      <c r="F90" s="334"/>
      <c r="G90" s="305"/>
      <c r="H90" s="316" t="s">
        <v>430</v>
      </c>
      <c r="I90" s="752"/>
    </row>
    <row r="91" spans="1:14" ht="17" customHeight="1">
      <c r="A91" s="716">
        <v>30</v>
      </c>
      <c r="B91" s="337"/>
      <c r="C91" s="258"/>
      <c r="D91" s="533"/>
      <c r="E91" s="533"/>
      <c r="F91" s="338"/>
      <c r="G91" s="305"/>
      <c r="H91" s="535" t="s">
        <v>367</v>
      </c>
      <c r="I91" s="731">
        <v>30</v>
      </c>
      <c r="M91" s="591"/>
    </row>
    <row r="92" spans="1:14" ht="17" customHeight="1">
      <c r="A92" s="740"/>
      <c r="B92" s="252" t="s">
        <v>413</v>
      </c>
      <c r="C92" s="536"/>
      <c r="D92" s="244"/>
      <c r="E92" s="537"/>
      <c r="F92" s="537"/>
      <c r="G92" s="305"/>
      <c r="H92" s="315" t="s">
        <v>413</v>
      </c>
      <c r="I92" s="707"/>
    </row>
    <row r="93" spans="1:14" ht="17" customHeight="1">
      <c r="A93" s="703"/>
      <c r="B93" s="537"/>
      <c r="C93" s="536"/>
      <c r="D93" s="257" t="s">
        <v>431</v>
      </c>
      <c r="E93" s="257"/>
      <c r="F93" s="257"/>
      <c r="G93" s="534"/>
      <c r="H93" s="521" t="s">
        <v>432</v>
      </c>
      <c r="I93" s="707"/>
    </row>
    <row r="94" spans="1:14" ht="17" customHeight="1">
      <c r="A94" s="703"/>
      <c r="B94" s="256" t="s">
        <v>69</v>
      </c>
      <c r="C94" s="256" t="str">
        <f>"# " &amp; VALUE(RIGHT(B94,2)+1)</f>
        <v># 2</v>
      </c>
      <c r="D94" s="256" t="str">
        <f>"# " &amp; VALUE(RIGHT(C94,2)+1)</f>
        <v># 3</v>
      </c>
      <c r="E94" s="256" t="str">
        <f>"# " &amp; VALUE(RIGHT(D94,2)+1)</f>
        <v># 4</v>
      </c>
      <c r="F94" s="256" t="str">
        <f>"# " &amp; VALUE(RIGHT(E94,2)+1)</f>
        <v># 5</v>
      </c>
      <c r="G94" s="305"/>
      <c r="H94" s="298" t="s">
        <v>433</v>
      </c>
      <c r="I94" s="707"/>
    </row>
    <row r="95" spans="1:14" ht="17" customHeight="1" thickBot="1">
      <c r="A95" s="708">
        <v>2300</v>
      </c>
      <c r="B95" s="258"/>
      <c r="C95" s="258"/>
      <c r="D95" s="538"/>
      <c r="E95" s="538"/>
      <c r="F95" s="538"/>
      <c r="G95" s="534"/>
      <c r="H95" s="318"/>
      <c r="I95" s="712">
        <v>2300</v>
      </c>
    </row>
    <row r="96" spans="1:14" s="591" customFormat="1" ht="17" customHeight="1">
      <c r="A96" s="763"/>
      <c r="B96" s="252" t="s">
        <v>373</v>
      </c>
      <c r="C96" s="490"/>
      <c r="D96" s="539" t="s">
        <v>223</v>
      </c>
      <c r="E96" s="256"/>
      <c r="F96" s="256"/>
      <c r="G96" s="305"/>
      <c r="H96" s="540" t="s">
        <v>153</v>
      </c>
      <c r="I96" s="764"/>
    </row>
    <row r="97" spans="1:9" s="591" customFormat="1" ht="17" customHeight="1">
      <c r="A97" s="763"/>
      <c r="B97" s="255" t="s">
        <v>434</v>
      </c>
      <c r="C97" s="256" t="str">
        <f>"# " &amp; VALUE(RIGHT(B97,4)+1)</f>
        <v># 3918</v>
      </c>
      <c r="D97" s="256" t="str">
        <f>"# " &amp; VALUE(RIGHT(C97,4)+1)</f>
        <v># 3919</v>
      </c>
      <c r="E97" s="256" t="str">
        <f>"# " &amp; VALUE(RIGHT(D97,4)+1)</f>
        <v># 3920</v>
      </c>
      <c r="F97" s="256" t="str">
        <f>"# " &amp; VALUE(RIGHT(E97,4)+1)</f>
        <v># 3921</v>
      </c>
      <c r="G97" s="305"/>
      <c r="H97" s="257" t="s">
        <v>435</v>
      </c>
      <c r="I97" s="765"/>
    </row>
    <row r="98" spans="1:9" s="591" customFormat="1" ht="17" customHeight="1" thickBot="1">
      <c r="A98" s="766">
        <v>2315</v>
      </c>
      <c r="B98" s="255"/>
      <c r="C98" s="256"/>
      <c r="D98" s="256"/>
      <c r="E98" s="256"/>
      <c r="F98" s="541">
        <v>2315</v>
      </c>
      <c r="G98" s="560"/>
      <c r="H98" s="256" t="s">
        <v>154</v>
      </c>
      <c r="I98" s="767">
        <v>2315</v>
      </c>
    </row>
    <row r="99" spans="1:9" ht="17" customHeight="1" thickBot="1">
      <c r="A99" s="601">
        <v>30</v>
      </c>
      <c r="B99" s="284"/>
      <c r="C99" s="285"/>
      <c r="D99" s="285"/>
      <c r="E99" s="285"/>
      <c r="F99" s="285"/>
      <c r="G99" s="844" t="s">
        <v>224</v>
      </c>
      <c r="H99" s="845"/>
      <c r="I99" s="769">
        <v>30</v>
      </c>
    </row>
    <row r="100" spans="1:9" ht="17" customHeight="1">
      <c r="A100" s="607"/>
      <c r="B100" s="255"/>
      <c r="C100" s="286"/>
      <c r="D100" s="286" t="s">
        <v>41</v>
      </c>
      <c r="E100" s="253"/>
      <c r="F100" s="286"/>
      <c r="G100" s="770" t="s">
        <v>22</v>
      </c>
      <c r="H100" s="771" t="s">
        <v>20</v>
      </c>
      <c r="I100" s="612"/>
    </row>
    <row r="101" spans="1:9" ht="17" customHeight="1">
      <c r="A101" s="615"/>
      <c r="B101" s="255"/>
      <c r="C101" s="254"/>
      <c r="D101" s="254"/>
      <c r="E101" s="253"/>
      <c r="F101" s="254"/>
      <c r="G101" s="669" t="str">
        <f>G41</f>
        <v>周六聊Teen谷 # 50</v>
      </c>
      <c r="H101" s="681" t="str">
        <f>F70</f>
        <v>最強生命線 # 429</v>
      </c>
      <c r="I101" s="612"/>
    </row>
    <row r="102" spans="1:9" ht="17" customHeight="1" thickBot="1">
      <c r="A102" s="615"/>
      <c r="B102" s="255"/>
      <c r="C102" s="254"/>
      <c r="D102" s="254"/>
      <c r="E102" s="287"/>
      <c r="F102" s="490">
        <v>2350</v>
      </c>
      <c r="G102" s="646"/>
      <c r="H102" s="772"/>
      <c r="I102" s="612"/>
    </row>
    <row r="103" spans="1:9" s="591" customFormat="1" ht="17" customHeight="1" thickBot="1">
      <c r="A103" s="582" t="s">
        <v>9</v>
      </c>
      <c r="B103" s="288"/>
      <c r="C103" s="289"/>
      <c r="D103" s="289" t="s">
        <v>38</v>
      </c>
      <c r="E103" s="290"/>
      <c r="F103" s="289"/>
      <c r="G103" s="604"/>
      <c r="H103" s="773"/>
      <c r="I103" s="614" t="s">
        <v>9</v>
      </c>
    </row>
    <row r="104" spans="1:9" ht="17" customHeight="1">
      <c r="A104" s="592"/>
      <c r="B104" s="774" t="s">
        <v>17</v>
      </c>
      <c r="C104" s="768"/>
      <c r="D104" s="768"/>
      <c r="E104" s="577"/>
      <c r="F104" s="768"/>
      <c r="G104" s="775" t="s">
        <v>22</v>
      </c>
      <c r="H104" s="771" t="s">
        <v>20</v>
      </c>
      <c r="I104" s="644"/>
    </row>
    <row r="105" spans="1:9" ht="17" customHeight="1">
      <c r="A105" s="615"/>
      <c r="B105" s="654"/>
      <c r="C105" s="577"/>
      <c r="D105" s="577" t="str">
        <f>D60</f>
        <v>兄弟幫 Big Boys Club (2505 EPI)</v>
      </c>
      <c r="F105" s="776"/>
      <c r="G105" s="777" t="str">
        <f>G70</f>
        <v>破局密碼ESG #2</v>
      </c>
      <c r="H105" s="624" t="str">
        <f>H35</f>
        <v>新聞掏寶 # 282</v>
      </c>
      <c r="I105" s="707"/>
    </row>
    <row r="106" spans="1:9" ht="17" customHeight="1">
      <c r="A106" s="601">
        <v>30</v>
      </c>
      <c r="B106" s="635" t="str">
        <f>B61</f>
        <v># 2031</v>
      </c>
      <c r="C106" s="635" t="str">
        <f>C61</f>
        <v># 2032</v>
      </c>
      <c r="D106" s="627" t="str">
        <f>D61</f>
        <v># 2033</v>
      </c>
      <c r="E106" s="627" t="str">
        <f>E61</f>
        <v># 2034</v>
      </c>
      <c r="F106" s="635" t="str">
        <f>F61</f>
        <v># 2035</v>
      </c>
      <c r="G106" s="778"/>
      <c r="H106" s="779"/>
      <c r="I106" s="731">
        <v>30</v>
      </c>
    </row>
    <row r="107" spans="1:9" ht="17" customHeight="1">
      <c r="A107" s="615"/>
      <c r="B107" s="678" t="s">
        <v>17</v>
      </c>
      <c r="C107" s="609"/>
      <c r="D107" s="609"/>
      <c r="E107" s="609"/>
      <c r="F107" s="609"/>
      <c r="G107" s="750" t="s">
        <v>22</v>
      </c>
      <c r="H107" s="794" t="s">
        <v>20</v>
      </c>
      <c r="I107" s="707"/>
    </row>
    <row r="108" spans="1:9" s="591" customFormat="1" ht="17" customHeight="1" thickBot="1">
      <c r="A108" s="582" t="s">
        <v>10</v>
      </c>
      <c r="B108" s="710"/>
      <c r="C108" s="624"/>
      <c r="D108" s="624" t="s">
        <v>220</v>
      </c>
      <c r="F108" s="657"/>
      <c r="G108" s="677" t="s">
        <v>436</v>
      </c>
      <c r="H108" s="751" t="s">
        <v>419</v>
      </c>
      <c r="I108" s="672" t="s">
        <v>10</v>
      </c>
    </row>
    <row r="109" spans="1:9" ht="17" customHeight="1">
      <c r="A109" s="685"/>
      <c r="B109" s="646" t="s">
        <v>107</v>
      </c>
      <c r="C109" s="627" t="str">
        <f>"# " &amp; VALUE(RIGHT(B109,2)+1)</f>
        <v># 9</v>
      </c>
      <c r="D109" s="627" t="str">
        <f>"# " &amp; VALUE(RIGHT(C109,2)+1)</f>
        <v># 10</v>
      </c>
      <c r="E109" s="627" t="str">
        <f>"# " &amp; VALUE(RIGHT(D109,2)+1)</f>
        <v># 11</v>
      </c>
      <c r="F109" s="627" t="str">
        <f>"# " &amp; VALUE(RIGHT(E109,2)+1)</f>
        <v># 12</v>
      </c>
      <c r="G109" s="780" t="s">
        <v>193</v>
      </c>
      <c r="H109" s="658"/>
      <c r="I109" s="664"/>
    </row>
    <row r="110" spans="1:9" ht="17" customHeight="1">
      <c r="A110" s="781">
        <v>30</v>
      </c>
      <c r="B110" s="602"/>
      <c r="C110" s="635"/>
      <c r="D110" s="635"/>
      <c r="E110" s="635"/>
      <c r="F110" s="635"/>
      <c r="G110" s="603" t="s">
        <v>140</v>
      </c>
      <c r="H110" s="563"/>
      <c r="I110" s="647">
        <v>30</v>
      </c>
    </row>
    <row r="111" spans="1:9" ht="17" customHeight="1">
      <c r="A111" s="693"/>
      <c r="B111" s="678" t="s">
        <v>17</v>
      </c>
      <c r="C111" s="627"/>
      <c r="D111" s="627"/>
      <c r="E111" s="627"/>
      <c r="F111" s="610"/>
      <c r="G111" s="775" t="s">
        <v>22</v>
      </c>
      <c r="H111" s="782" t="s">
        <v>22</v>
      </c>
      <c r="I111" s="783"/>
    </row>
    <row r="112" spans="1:9" s="591" customFormat="1" ht="17" customHeight="1" thickBot="1">
      <c r="A112" s="582" t="s">
        <v>11</v>
      </c>
      <c r="B112" s="654"/>
      <c r="C112" s="627"/>
      <c r="D112" s="627" t="str">
        <f>$D$82</f>
        <v>守誠者 Homeland Guardian (24 EPI)</v>
      </c>
      <c r="E112" s="627"/>
      <c r="F112" s="627"/>
      <c r="G112" s="677"/>
      <c r="H112" s="656"/>
      <c r="I112" s="672" t="s">
        <v>11</v>
      </c>
    </row>
    <row r="113" spans="1:9" ht="17" customHeight="1">
      <c r="A113" s="685"/>
      <c r="B113" s="627" t="str">
        <f>B83</f>
        <v># 5</v>
      </c>
      <c r="C113" s="627" t="str">
        <f>"# " &amp; VALUE(RIGHT(B113,2)+1)</f>
        <v># 6</v>
      </c>
      <c r="D113" s="627" t="str">
        <f>"# " &amp; VALUE(RIGHT(C113,2)+1)</f>
        <v># 7</v>
      </c>
      <c r="E113" s="627" t="str">
        <f>"# " &amp; VALUE(RIGHT(D113,2)+1)</f>
        <v># 8</v>
      </c>
      <c r="F113" s="627" t="str">
        <f>"# " &amp; VALUE(RIGHT(E113,2)+1)</f>
        <v># 9</v>
      </c>
      <c r="G113" s="594"/>
      <c r="H113" s="656" t="str">
        <f>H81</f>
        <v>中年好聲音4 # 6</v>
      </c>
      <c r="I113" s="664"/>
    </row>
    <row r="114" spans="1:9" ht="17" customHeight="1">
      <c r="A114" s="637">
        <v>30</v>
      </c>
      <c r="B114" s="635"/>
      <c r="C114" s="635"/>
      <c r="D114" s="635"/>
      <c r="E114" s="635"/>
      <c r="F114" s="627"/>
      <c r="G114" s="677" t="str">
        <f>G84</f>
        <v>鍾無艷</v>
      </c>
      <c r="H114" s="784"/>
      <c r="I114" s="647">
        <v>30</v>
      </c>
    </row>
    <row r="115" spans="1:9" ht="17" customHeight="1">
      <c r="A115" s="637"/>
      <c r="B115" s="753"/>
      <c r="C115" s="753"/>
      <c r="D115" s="651" t="s">
        <v>174</v>
      </c>
      <c r="E115" s="651"/>
      <c r="F115" s="754"/>
      <c r="G115" s="677"/>
      <c r="H115" s="770"/>
      <c r="I115" s="652"/>
    </row>
    <row r="116" spans="1:9" ht="17" customHeight="1">
      <c r="A116" s="693"/>
      <c r="B116" s="609" t="s">
        <v>17</v>
      </c>
      <c r="C116" s="785" t="str">
        <f>C76</f>
        <v xml:space="preserve"> </v>
      </c>
      <c r="D116" s="785" t="str">
        <f>D76</f>
        <v xml:space="preserve">愛．回家之開心速遞  Lo And Behold </v>
      </c>
      <c r="E116" s="609"/>
      <c r="F116" s="609"/>
      <c r="G116" s="674"/>
      <c r="H116" s="784"/>
      <c r="I116" s="783"/>
    </row>
    <row r="117" spans="1:9" s="591" customFormat="1" ht="17" customHeight="1" thickBot="1">
      <c r="A117" s="582" t="s">
        <v>12</v>
      </c>
      <c r="B117" s="635" t="str">
        <f t="shared" ref="B117:F117" si="8">B77</f>
        <v># 2707</v>
      </c>
      <c r="C117" s="635" t="str">
        <f t="shared" si="8"/>
        <v># 2708</v>
      </c>
      <c r="D117" s="635" t="str">
        <f t="shared" si="8"/>
        <v># 2709</v>
      </c>
      <c r="E117" s="635" t="str">
        <f t="shared" si="8"/>
        <v># 2710</v>
      </c>
      <c r="F117" s="635" t="str">
        <f t="shared" si="8"/>
        <v># 2711</v>
      </c>
      <c r="G117" s="786"/>
      <c r="H117" s="787"/>
      <c r="I117" s="672" t="s">
        <v>12</v>
      </c>
    </row>
    <row r="118" spans="1:9" ht="17" customHeight="1">
      <c r="A118" s="685"/>
      <c r="B118" s="609" t="s">
        <v>17</v>
      </c>
      <c r="C118" s="627"/>
      <c r="D118" s="627" t="s">
        <v>226</v>
      </c>
      <c r="E118" s="609"/>
      <c r="F118" s="609"/>
      <c r="G118" s="677"/>
      <c r="H118" s="782" t="s">
        <v>22</v>
      </c>
      <c r="I118" s="664"/>
    </row>
    <row r="119" spans="1:9" ht="17" customHeight="1">
      <c r="A119" s="781">
        <v>30</v>
      </c>
      <c r="B119" s="635" t="str">
        <f>B74</f>
        <v># 355</v>
      </c>
      <c r="C119" s="635" t="str">
        <f>C74</f>
        <v># 356</v>
      </c>
      <c r="D119" s="635" t="str">
        <f>D74</f>
        <v># 357</v>
      </c>
      <c r="E119" s="635" t="str">
        <f>E74</f>
        <v># 358</v>
      </c>
      <c r="F119" s="635" t="str">
        <f>F74</f>
        <v># 359</v>
      </c>
      <c r="G119" s="786"/>
      <c r="H119" s="217" t="str">
        <f>H87</f>
        <v>無窮之路V - 智行無疆 # 5</v>
      </c>
      <c r="I119" s="647">
        <v>30</v>
      </c>
    </row>
    <row r="120" spans="1:9" ht="17" customHeight="1">
      <c r="A120" s="637"/>
      <c r="B120" s="788" t="s">
        <v>17</v>
      </c>
      <c r="C120" s="741" t="s">
        <v>17</v>
      </c>
      <c r="D120" s="714" t="s">
        <v>17</v>
      </c>
      <c r="E120" s="734" t="s">
        <v>70</v>
      </c>
      <c r="F120" s="608" t="s">
        <v>17</v>
      </c>
      <c r="G120" s="677"/>
      <c r="H120" s="789" t="s">
        <v>22</v>
      </c>
      <c r="I120" s="652"/>
    </row>
    <row r="121" spans="1:9" s="591" customFormat="1" ht="17" customHeight="1" thickBot="1">
      <c r="A121" s="582" t="s">
        <v>15</v>
      </c>
      <c r="B121" s="729" t="str">
        <f>B70</f>
        <v>美食新聞報道 # 150</v>
      </c>
      <c r="C121" s="627" t="str">
        <f>$C$70</f>
        <v>美食新聞報道 # 151</v>
      </c>
      <c r="D121" s="674" t="str">
        <f>D70</f>
        <v>旅行最緊要近 #6</v>
      </c>
      <c r="E121" s="646" t="str">
        <f>E58</f>
        <v># 77</v>
      </c>
      <c r="F121" s="604" t="str">
        <f>F70</f>
        <v>最強生命線 # 429</v>
      </c>
      <c r="G121" s="603"/>
      <c r="H121" s="790" t="str">
        <f>H90</f>
        <v>一周星星 #4</v>
      </c>
      <c r="I121" s="672" t="s">
        <v>15</v>
      </c>
    </row>
    <row r="122" spans="1:9" ht="17" customHeight="1">
      <c r="A122" s="685"/>
      <c r="B122" s="678" t="s">
        <v>17</v>
      </c>
      <c r="C122" s="609"/>
      <c r="D122" s="610"/>
      <c r="E122" s="610"/>
      <c r="F122" s="610"/>
      <c r="G122" s="750" t="s">
        <v>22</v>
      </c>
      <c r="H122" s="789" t="s">
        <v>22</v>
      </c>
      <c r="I122" s="620"/>
    </row>
    <row r="123" spans="1:9" ht="17" customHeight="1">
      <c r="A123" s="781">
        <v>30</v>
      </c>
      <c r="B123" s="791"/>
      <c r="C123" s="737"/>
      <c r="D123" s="737" t="s">
        <v>227</v>
      </c>
      <c r="E123" s="737"/>
      <c r="F123" s="743"/>
      <c r="G123" s="681"/>
      <c r="H123" s="603" t="str">
        <f>H93</f>
        <v>2025國際大事回顧</v>
      </c>
      <c r="I123" s="625">
        <v>30</v>
      </c>
    </row>
    <row r="124" spans="1:9" ht="17" customHeight="1">
      <c r="A124" s="637"/>
      <c r="B124" s="622" t="str">
        <f>B64</f>
        <v># 23</v>
      </c>
      <c r="C124" s="627" t="str">
        <f>C64</f>
        <v># 24</v>
      </c>
      <c r="D124" s="627" t="str">
        <f>D64</f>
        <v># 25</v>
      </c>
      <c r="E124" s="627" t="str">
        <f>E64</f>
        <v># 26</v>
      </c>
      <c r="F124" s="627" t="str">
        <f>F64</f>
        <v># 27</v>
      </c>
      <c r="G124" s="684" t="str">
        <f>G36</f>
        <v>芷珊約您 # 6</v>
      </c>
      <c r="H124" s="792" t="s">
        <v>20</v>
      </c>
      <c r="I124" s="628"/>
    </row>
    <row r="125" spans="1:9" s="591" customFormat="1" ht="17" customHeight="1" thickBot="1">
      <c r="A125" s="582" t="s">
        <v>13</v>
      </c>
      <c r="B125" s="629"/>
      <c r="C125" s="635"/>
      <c r="D125" s="635"/>
      <c r="E125" s="635"/>
      <c r="F125" s="635"/>
      <c r="G125" s="686"/>
      <c r="H125" s="624" t="s">
        <v>409</v>
      </c>
      <c r="I125" s="614" t="s">
        <v>13</v>
      </c>
    </row>
    <row r="126" spans="1:9" ht="17" customHeight="1">
      <c r="A126" s="615"/>
      <c r="B126" s="793" t="s">
        <v>17</v>
      </c>
      <c r="C126" s="741"/>
      <c r="D126" s="627" t="str">
        <f>D$41</f>
        <v>*流行都市  Big City Shop 2025</v>
      </c>
      <c r="E126" s="577"/>
      <c r="F126" s="643"/>
      <c r="G126" s="750" t="s">
        <v>22</v>
      </c>
      <c r="H126" s="794" t="s">
        <v>20</v>
      </c>
      <c r="I126" s="612"/>
    </row>
    <row r="127" spans="1:9" ht="17" customHeight="1">
      <c r="A127" s="615"/>
      <c r="B127" s="627" t="str">
        <f>B$42</f>
        <v># 1876</v>
      </c>
      <c r="C127" s="627" t="str">
        <f>C$42</f>
        <v># 1877</v>
      </c>
      <c r="D127" s="627" t="str">
        <f>D$42</f>
        <v># 1878</v>
      </c>
      <c r="E127" s="627" t="str">
        <f>E$42</f>
        <v># 1879</v>
      </c>
      <c r="F127" s="627" t="str">
        <f>F42</f>
        <v># 1880</v>
      </c>
      <c r="G127" s="674" t="str">
        <f>G70</f>
        <v>破局密碼ESG #2</v>
      </c>
      <c r="H127" s="772"/>
      <c r="I127" s="612"/>
    </row>
    <row r="128" spans="1:9" ht="17" customHeight="1">
      <c r="A128" s="781" t="s">
        <v>2</v>
      </c>
      <c r="B128" s="602"/>
      <c r="C128" s="635"/>
      <c r="D128" s="635"/>
      <c r="E128" s="635"/>
      <c r="F128" s="795" t="s">
        <v>55</v>
      </c>
      <c r="H128" s="658" t="str">
        <f>H39</f>
        <v>流行經典50年 # 71</v>
      </c>
      <c r="I128" s="625" t="s">
        <v>2</v>
      </c>
    </row>
    <row r="129" spans="1:9" ht="17" customHeight="1">
      <c r="A129" s="637"/>
      <c r="B129" s="796" t="s">
        <v>47</v>
      </c>
      <c r="C129" s="627"/>
      <c r="D129" s="627" t="s">
        <v>46</v>
      </c>
      <c r="E129" s="627"/>
      <c r="F129" s="627"/>
      <c r="G129" s="750" t="s">
        <v>22</v>
      </c>
      <c r="H129" s="762"/>
      <c r="I129" s="638"/>
    </row>
    <row r="130" spans="1:9" ht="17" customHeight="1" thickBot="1">
      <c r="A130" s="797" t="s">
        <v>14</v>
      </c>
      <c r="B130" s="798" t="s">
        <v>437</v>
      </c>
      <c r="C130" s="799" t="str">
        <f>"# " &amp; VALUE(RIGHT(B130,3)+1)</f>
        <v># 235</v>
      </c>
      <c r="D130" s="799" t="str">
        <f>"# " &amp; VALUE(RIGHT(C130,3)+1)</f>
        <v># 236</v>
      </c>
      <c r="E130" s="799" t="str">
        <f>"# " &amp; VALUE(RIGHT(D130,3)+1)</f>
        <v># 237</v>
      </c>
      <c r="F130" s="799" t="str">
        <f>"# " &amp; VALUE(RIGHT(E130,3)+1)</f>
        <v># 238</v>
      </c>
      <c r="G130" s="800" t="str">
        <f>G41</f>
        <v>周六聊Teen谷 # 50</v>
      </c>
      <c r="H130" s="801"/>
      <c r="I130" s="802" t="s">
        <v>14</v>
      </c>
    </row>
    <row r="131" spans="1:9" ht="17" customHeight="1" thickTop="1">
      <c r="A131" s="803"/>
      <c r="B131" s="804" t="s">
        <v>438</v>
      </c>
      <c r="C131" s="577"/>
      <c r="D131" s="577"/>
      <c r="E131" s="577"/>
      <c r="F131" s="577"/>
      <c r="G131" s="577"/>
      <c r="H131" s="818">
        <f ca="1">TODAY()</f>
        <v>46007</v>
      </c>
      <c r="I131" s="819"/>
    </row>
    <row r="132" spans="1:9" ht="17" customHeight="1">
      <c r="B132" s="804"/>
    </row>
    <row r="133" spans="1:9" ht="17" customHeight="1"/>
    <row r="134" spans="1:9" ht="17" customHeight="1"/>
  </sheetData>
  <mergeCells count="11">
    <mergeCell ref="G65:H65"/>
    <mergeCell ref="B67:F67"/>
    <mergeCell ref="G67:H67"/>
    <mergeCell ref="G99:H99"/>
    <mergeCell ref="H131:I131"/>
    <mergeCell ref="G26:H26"/>
    <mergeCell ref="C1:G1"/>
    <mergeCell ref="H2:I2"/>
    <mergeCell ref="G11:H11"/>
    <mergeCell ref="B12:F12"/>
    <mergeCell ref="G25:H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DED6-B14F-4DB0-96AB-4C412FAA8168}">
  <dimension ref="A1:N132"/>
  <sheetViews>
    <sheetView tabSelected="1" zoomScale="70" zoomScaleNormal="70" workbookViewId="0">
      <pane ySplit="4" topLeftCell="A65" activePane="bottomLeft" state="frozen"/>
      <selection pane="bottomLeft" activeCell="C32" sqref="C32:H33"/>
    </sheetView>
  </sheetViews>
  <sheetFormatPr defaultColWidth="9.453125" defaultRowHeight="15.5"/>
  <cols>
    <col min="1" max="1" width="7.6328125" style="759" customWidth="1"/>
    <col min="2" max="8" width="32.6328125" style="575" customWidth="1"/>
    <col min="9" max="9" width="7.6328125" style="805" customWidth="1"/>
    <col min="10" max="16384" width="9.453125" style="575"/>
  </cols>
  <sheetData>
    <row r="1" spans="1:9" ht="36" customHeight="1">
      <c r="A1" s="807"/>
      <c r="B1" s="574"/>
      <c r="C1" s="825" t="s">
        <v>444</v>
      </c>
      <c r="D1" s="825"/>
      <c r="E1" s="825"/>
      <c r="F1" s="825"/>
      <c r="G1" s="825"/>
      <c r="H1" s="574"/>
      <c r="I1" s="574"/>
    </row>
    <row r="2" spans="1:9" ht="17" customHeight="1" thickBot="1">
      <c r="A2" s="576" t="s">
        <v>445</v>
      </c>
      <c r="B2" s="577"/>
      <c r="C2" s="577"/>
      <c r="D2" s="572" t="s">
        <v>18</v>
      </c>
      <c r="E2" s="572"/>
      <c r="F2" s="578"/>
      <c r="G2" s="578"/>
      <c r="H2" s="826" t="s">
        <v>446</v>
      </c>
      <c r="I2" s="826"/>
    </row>
    <row r="3" spans="1:9" ht="17" customHeight="1" thickTop="1">
      <c r="A3" s="579" t="s">
        <v>19</v>
      </c>
      <c r="B3" s="580" t="s">
        <v>26</v>
      </c>
      <c r="C3" s="580" t="s">
        <v>27</v>
      </c>
      <c r="D3" s="580" t="s">
        <v>28</v>
      </c>
      <c r="E3" s="580" t="s">
        <v>167</v>
      </c>
      <c r="F3" s="580" t="s">
        <v>30</v>
      </c>
      <c r="G3" s="580" t="s">
        <v>31</v>
      </c>
      <c r="H3" s="580" t="s">
        <v>32</v>
      </c>
      <c r="I3" s="581" t="s">
        <v>19</v>
      </c>
    </row>
    <row r="4" spans="1:9" ht="17" customHeight="1" thickBot="1">
      <c r="A4" s="582"/>
      <c r="B4" s="583">
        <v>46020</v>
      </c>
      <c r="C4" s="583">
        <f t="shared" ref="C4:H4" si="0">SUM(B4+1)</f>
        <v>46021</v>
      </c>
      <c r="D4" s="584">
        <f t="shared" si="0"/>
        <v>46022</v>
      </c>
      <c r="E4" s="584">
        <f t="shared" si="0"/>
        <v>46023</v>
      </c>
      <c r="F4" s="584">
        <f t="shared" si="0"/>
        <v>46024</v>
      </c>
      <c r="G4" s="584">
        <f t="shared" si="0"/>
        <v>46025</v>
      </c>
      <c r="H4" s="584">
        <f t="shared" si="0"/>
        <v>46026</v>
      </c>
      <c r="I4" s="585"/>
    </row>
    <row r="5" spans="1:9" s="591" customFormat="1" ht="17" customHeight="1" thickBot="1">
      <c r="A5" s="586" t="s">
        <v>14</v>
      </c>
      <c r="B5" s="587"/>
      <c r="C5" s="588"/>
      <c r="D5" s="588"/>
      <c r="E5" s="588"/>
      <c r="F5" s="588"/>
      <c r="G5" s="588"/>
      <c r="H5" s="589"/>
      <c r="I5" s="590" t="s">
        <v>14</v>
      </c>
    </row>
    <row r="6" spans="1:9" ht="17" customHeight="1">
      <c r="A6" s="592"/>
      <c r="B6" s="593" t="s">
        <v>17</v>
      </c>
      <c r="C6" s="594" t="s">
        <v>17</v>
      </c>
      <c r="D6" s="595" t="str">
        <f t="shared" ref="D6:G7" si="1">C54</f>
        <v>HOME即是識 Funny Funny Home (15 EPI)</v>
      </c>
      <c r="E6" s="596" t="str">
        <f t="shared" si="1"/>
        <v>一條麻甩在東莞 Made In Dongguan (13 EPI)</v>
      </c>
      <c r="F6" s="597" t="str">
        <f t="shared" si="1"/>
        <v>阿媽唔信我去亞馬遜 I Will Be Back (10 EPI)</v>
      </c>
      <c r="G6" s="598" t="str">
        <f t="shared" si="1"/>
        <v>感動味蕾美食餐廳100強 - 關西篇 Tastebuds Pamper Top 100 Delicacy Restro (12 EPI)</v>
      </c>
      <c r="H6" s="599" t="s">
        <v>17</v>
      </c>
      <c r="I6" s="600"/>
    </row>
    <row r="7" spans="1:9" ht="17" customHeight="1">
      <c r="A7" s="601">
        <v>30</v>
      </c>
      <c r="B7" s="857" t="s">
        <v>447</v>
      </c>
      <c r="C7" s="603" t="str">
        <f>B26</f>
        <v>新聞掏寶  # 282</v>
      </c>
      <c r="D7" s="604" t="str">
        <f t="shared" si="1"/>
        <v># 13</v>
      </c>
      <c r="E7" s="603" t="str">
        <f t="shared" si="1"/>
        <v># 13</v>
      </c>
      <c r="F7" s="604" t="str">
        <f t="shared" si="1"/>
        <v># 8</v>
      </c>
      <c r="G7" s="603" t="str">
        <f t="shared" si="1"/>
        <v># 7</v>
      </c>
      <c r="H7" s="605" t="str">
        <f>D70</f>
        <v>旅行最緊要近 #7</v>
      </c>
      <c r="I7" s="606">
        <v>30</v>
      </c>
    </row>
    <row r="8" spans="1:9" ht="17" customHeight="1">
      <c r="A8" s="607"/>
      <c r="B8" s="608" t="s">
        <v>17</v>
      </c>
      <c r="C8" s="641"/>
      <c r="D8" s="642" t="s">
        <v>214</v>
      </c>
      <c r="E8" s="662"/>
      <c r="F8" s="609"/>
      <c r="G8" s="642" t="s">
        <v>448</v>
      </c>
      <c r="H8" s="611"/>
      <c r="I8" s="612"/>
    </row>
    <row r="9" spans="1:9" s="591" customFormat="1" ht="17" customHeight="1" thickBot="1">
      <c r="A9" s="582" t="s">
        <v>0</v>
      </c>
      <c r="B9" s="858" t="s">
        <v>449</v>
      </c>
      <c r="C9" s="746" t="str">
        <f>B74</f>
        <v># 361</v>
      </c>
      <c r="D9" s="613" t="str">
        <f t="shared" ref="D9:E9" si="2">"# " &amp; VALUE(RIGHT(C9,3)+1)</f>
        <v># 362</v>
      </c>
      <c r="E9" s="859" t="str">
        <f t="shared" si="2"/>
        <v># 363</v>
      </c>
      <c r="F9" s="613" t="s">
        <v>69</v>
      </c>
      <c r="G9" s="613" t="str">
        <f>"# " &amp; VALUE(RIGHT(F9,2)+1)</f>
        <v># 2</v>
      </c>
      <c r="H9" s="613" t="str">
        <f>"# " &amp; VALUE(RIGHT(G9,2)+1)</f>
        <v># 3</v>
      </c>
      <c r="I9" s="614" t="s">
        <v>0</v>
      </c>
    </row>
    <row r="10" spans="1:9" ht="17" customHeight="1">
      <c r="A10" s="615"/>
      <c r="B10" s="240"/>
      <c r="C10" s="241"/>
      <c r="D10" s="241"/>
      <c r="E10" s="241"/>
      <c r="F10" s="242"/>
      <c r="G10" s="240"/>
      <c r="H10" s="243"/>
      <c r="I10" s="600"/>
    </row>
    <row r="11" spans="1:9" ht="17" customHeight="1">
      <c r="A11" s="601">
        <v>30</v>
      </c>
      <c r="B11" s="244"/>
      <c r="C11" s="244"/>
      <c r="D11" s="244"/>
      <c r="E11" s="244"/>
      <c r="F11" s="244"/>
      <c r="G11" s="828" t="s">
        <v>33</v>
      </c>
      <c r="H11" s="829"/>
      <c r="I11" s="606">
        <v>30</v>
      </c>
    </row>
    <row r="12" spans="1:9" ht="17" customHeight="1">
      <c r="A12" s="616"/>
      <c r="B12" s="827" t="s">
        <v>169</v>
      </c>
      <c r="C12" s="821"/>
      <c r="D12" s="821"/>
      <c r="E12" s="821"/>
      <c r="F12" s="822"/>
      <c r="G12" s="245"/>
      <c r="H12" s="246"/>
      <c r="I12" s="612"/>
    </row>
    <row r="13" spans="1:9" s="591" customFormat="1" ht="17" customHeight="1" thickBot="1">
      <c r="A13" s="617" t="s">
        <v>1</v>
      </c>
      <c r="B13" s="247"/>
      <c r="C13" s="248"/>
      <c r="D13" s="248"/>
      <c r="E13" s="248"/>
      <c r="F13" s="249"/>
      <c r="G13" s="250"/>
      <c r="H13" s="251"/>
      <c r="I13" s="614" t="s">
        <v>1</v>
      </c>
    </row>
    <row r="14" spans="1:9" ht="17" customHeight="1">
      <c r="A14" s="618"/>
      <c r="B14" s="619">
        <v>800532375</v>
      </c>
      <c r="C14" s="619"/>
      <c r="D14" s="860"/>
      <c r="E14" s="619">
        <v>800624470</v>
      </c>
      <c r="F14" s="619"/>
      <c r="G14" s="619"/>
      <c r="H14" s="619"/>
      <c r="I14" s="620"/>
    </row>
    <row r="15" spans="1:9" ht="17" customHeight="1">
      <c r="A15" s="621" t="s">
        <v>2</v>
      </c>
      <c r="B15" s="622"/>
      <c r="C15" s="624" t="s">
        <v>170</v>
      </c>
      <c r="D15" s="666"/>
      <c r="E15" s="624"/>
      <c r="F15" s="623" t="s">
        <v>450</v>
      </c>
      <c r="G15" s="623"/>
      <c r="H15" s="623"/>
      <c r="I15" s="625" t="s">
        <v>2</v>
      </c>
    </row>
    <row r="16" spans="1:9" ht="17" customHeight="1">
      <c r="A16" s="626"/>
      <c r="B16" s="622" t="s">
        <v>328</v>
      </c>
      <c r="C16" s="627" t="str">
        <f t="shared" ref="C16:H16" si="3">"# " &amp; VALUE(RIGHT(B16,2)+1)</f>
        <v># 24</v>
      </c>
      <c r="D16" s="657" t="str">
        <f t="shared" si="3"/>
        <v># 25</v>
      </c>
      <c r="E16" s="627" t="s">
        <v>69</v>
      </c>
      <c r="F16" s="627" t="str">
        <f t="shared" si="3"/>
        <v># 2</v>
      </c>
      <c r="G16" s="627" t="str">
        <f t="shared" si="3"/>
        <v># 3</v>
      </c>
      <c r="H16" s="627" t="str">
        <f t="shared" si="3"/>
        <v># 4</v>
      </c>
      <c r="I16" s="628"/>
    </row>
    <row r="17" spans="1:9" s="591" customFormat="1" ht="17" customHeight="1" thickBot="1">
      <c r="A17" s="617" t="s">
        <v>3</v>
      </c>
      <c r="B17" s="629" t="s">
        <v>23</v>
      </c>
      <c r="C17" s="630"/>
      <c r="D17" s="861"/>
      <c r="E17" s="630"/>
      <c r="F17" s="630"/>
      <c r="G17" s="630"/>
      <c r="H17" s="630"/>
      <c r="I17" s="614" t="s">
        <v>16</v>
      </c>
    </row>
    <row r="18" spans="1:9" s="591" customFormat="1" ht="17" customHeight="1">
      <c r="A18" s="617"/>
      <c r="B18" s="608" t="s">
        <v>17</v>
      </c>
      <c r="C18" s="577" t="str">
        <f>C76</f>
        <v xml:space="preserve"> </v>
      </c>
      <c r="D18" s="577" t="str">
        <f>D76</f>
        <v xml:space="preserve">愛．回家之開心速遞  Lo And Behold </v>
      </c>
      <c r="E18" s="577"/>
      <c r="F18" s="679"/>
      <c r="G18" s="631" t="s">
        <v>389</v>
      </c>
      <c r="H18" s="632" t="s">
        <v>86</v>
      </c>
      <c r="I18" s="633"/>
    </row>
    <row r="19" spans="1:9" ht="17" customHeight="1">
      <c r="A19" s="634" t="s">
        <v>2</v>
      </c>
      <c r="B19" s="635" t="s">
        <v>451</v>
      </c>
      <c r="C19" s="635" t="str">
        <f t="shared" ref="C19:E19" si="4">B77</f>
        <v># 2712</v>
      </c>
      <c r="D19" s="635" t="str">
        <f t="shared" si="4"/>
        <v># 2713</v>
      </c>
      <c r="E19" s="635" t="str">
        <f t="shared" si="4"/>
        <v># 2714</v>
      </c>
      <c r="F19" s="718" t="s">
        <v>430</v>
      </c>
      <c r="G19" s="635" t="s">
        <v>171</v>
      </c>
      <c r="H19" s="605" t="s">
        <v>107</v>
      </c>
      <c r="I19" s="625" t="s">
        <v>2</v>
      </c>
    </row>
    <row r="20" spans="1:9" ht="17" customHeight="1">
      <c r="A20" s="637"/>
      <c r="B20" s="332" t="s">
        <v>96</v>
      </c>
      <c r="C20" s="256" t="s">
        <v>97</v>
      </c>
      <c r="D20" s="256"/>
      <c r="E20" s="256" t="s">
        <v>452</v>
      </c>
      <c r="F20" s="256"/>
      <c r="G20" s="256"/>
      <c r="H20" s="256"/>
      <c r="I20" s="638"/>
    </row>
    <row r="21" spans="1:9" s="591" customFormat="1" ht="17" customHeight="1" thickBot="1">
      <c r="A21" s="586" t="s">
        <v>4</v>
      </c>
      <c r="B21" s="337" t="s">
        <v>453</v>
      </c>
      <c r="C21" s="258" t="str">
        <f t="shared" ref="C21:H21" si="5">"# " &amp; VALUE(RIGHT(B21,4)+1)</f>
        <v># 1542</v>
      </c>
      <c r="D21" s="258" t="str">
        <f t="shared" si="5"/>
        <v># 1543</v>
      </c>
      <c r="E21" s="258" t="str">
        <f t="shared" si="5"/>
        <v># 1544</v>
      </c>
      <c r="F21" s="258" t="str">
        <f t="shared" si="5"/>
        <v># 1545</v>
      </c>
      <c r="G21" s="256" t="str">
        <f t="shared" si="5"/>
        <v># 1546</v>
      </c>
      <c r="H21" s="258" t="str">
        <f t="shared" si="5"/>
        <v># 1547</v>
      </c>
      <c r="I21" s="614" t="s">
        <v>4</v>
      </c>
    </row>
    <row r="22" spans="1:9" ht="17" customHeight="1">
      <c r="A22" s="639"/>
      <c r="B22" s="640" t="s">
        <v>454</v>
      </c>
      <c r="C22" s="641"/>
      <c r="D22" s="862" t="s">
        <v>455</v>
      </c>
      <c r="E22" s="643"/>
      <c r="F22" s="609"/>
      <c r="G22" s="608">
        <v>800576946</v>
      </c>
      <c r="H22" s="74"/>
      <c r="I22" s="644"/>
    </row>
    <row r="23" spans="1:9" ht="17" customHeight="1">
      <c r="A23" s="645" t="s">
        <v>2</v>
      </c>
      <c r="B23" s="635" t="s">
        <v>123</v>
      </c>
      <c r="C23" s="604" t="str">
        <f>B92</f>
        <v># 1</v>
      </c>
      <c r="D23" s="635" t="str">
        <f>"# " &amp; VALUE(RIGHT(C23,2)+1)</f>
        <v># 2</v>
      </c>
      <c r="E23" s="636" t="str">
        <f>"# " &amp; VALUE(RIGHT(D23,2)+1)</f>
        <v># 3</v>
      </c>
      <c r="F23" s="808" t="s">
        <v>441</v>
      </c>
      <c r="G23" s="809"/>
      <c r="H23" s="78"/>
      <c r="I23" s="647" t="s">
        <v>2</v>
      </c>
    </row>
    <row r="24" spans="1:9" ht="17" customHeight="1">
      <c r="A24" s="648"/>
      <c r="B24" s="649" t="s">
        <v>17</v>
      </c>
      <c r="C24" s="650"/>
      <c r="D24" s="651" t="s">
        <v>174</v>
      </c>
      <c r="E24" s="651"/>
      <c r="F24" s="651"/>
      <c r="G24" s="809"/>
      <c r="H24" s="78"/>
      <c r="I24" s="652"/>
    </row>
    <row r="25" spans="1:9" ht="17" customHeight="1">
      <c r="A25" s="648"/>
      <c r="B25" s="653" t="s">
        <v>17</v>
      </c>
      <c r="C25" s="654" t="s">
        <v>17</v>
      </c>
      <c r="D25" s="655" t="s">
        <v>17</v>
      </c>
      <c r="E25" s="655" t="s">
        <v>17</v>
      </c>
      <c r="F25" s="655" t="s">
        <v>17</v>
      </c>
      <c r="G25" s="832" t="s">
        <v>322</v>
      </c>
      <c r="H25" s="833"/>
      <c r="I25" s="652"/>
    </row>
    <row r="26" spans="1:9" ht="17" customHeight="1">
      <c r="A26" s="648"/>
      <c r="B26" s="657" t="str">
        <f>LEFT($H$35,5) &amp; " # " &amp; VALUE(RIGHT($H$35,3)-1)</f>
        <v>新聞掏寶  # 282</v>
      </c>
      <c r="C26" s="657" t="str">
        <f>B70</f>
        <v>美食新聞報道 # 152</v>
      </c>
      <c r="D26" s="809" t="str">
        <f>C70</f>
        <v>美食新聞報道 # 153</v>
      </c>
      <c r="E26" s="809" t="str">
        <f>D70</f>
        <v>旅行最緊要近 #7</v>
      </c>
      <c r="F26" s="808" t="s">
        <v>393</v>
      </c>
      <c r="G26" s="834" t="s">
        <v>324</v>
      </c>
      <c r="H26" s="835"/>
      <c r="I26" s="652"/>
    </row>
    <row r="27" spans="1:9" s="591" customFormat="1" ht="17" customHeight="1" thickBot="1">
      <c r="A27" s="659" t="s">
        <v>5</v>
      </c>
      <c r="B27" s="657"/>
      <c r="C27" s="657"/>
      <c r="D27" s="604"/>
      <c r="E27" s="604"/>
      <c r="F27" s="604"/>
      <c r="G27" s="809" t="s">
        <v>456</v>
      </c>
      <c r="H27" s="810" t="s">
        <v>457</v>
      </c>
      <c r="I27" s="660" t="s">
        <v>5</v>
      </c>
    </row>
    <row r="28" spans="1:9" ht="17" customHeight="1">
      <c r="A28" s="661"/>
      <c r="B28" s="608" t="s">
        <v>17</v>
      </c>
      <c r="C28" s="741"/>
      <c r="D28" s="610"/>
      <c r="E28" s="610"/>
      <c r="F28" s="610"/>
      <c r="G28" s="663"/>
      <c r="H28" s="78"/>
      <c r="I28" s="664"/>
    </row>
    <row r="29" spans="1:9" ht="17" customHeight="1">
      <c r="A29" s="665" t="s">
        <v>2</v>
      </c>
      <c r="B29" s="808"/>
      <c r="C29" s="623"/>
      <c r="D29" s="667" t="str">
        <f>D80</f>
        <v>守誠者 Homeland Guardian (24 EPI)</v>
      </c>
      <c r="E29" s="668"/>
      <c r="F29" s="627"/>
      <c r="G29" s="669"/>
      <c r="H29" s="100"/>
      <c r="I29" s="647" t="s">
        <v>2</v>
      </c>
    </row>
    <row r="30" spans="1:9" ht="17" customHeight="1">
      <c r="A30" s="661"/>
      <c r="B30" s="809" t="s">
        <v>105</v>
      </c>
      <c r="C30" s="627" t="str">
        <f>"# " &amp; VALUE(RIGHT(C81,2)-1)</f>
        <v># 10</v>
      </c>
      <c r="D30" s="627" t="str">
        <f>"# " &amp; VALUE(RIGHT(D81,2)-1)</f>
        <v># 11</v>
      </c>
      <c r="E30" s="627" t="str">
        <f>"# " &amp; VALUE(RIGHT(E79,2)-1)</f>
        <v># 12</v>
      </c>
      <c r="F30" s="627" t="str">
        <f>E79</f>
        <v># 13</v>
      </c>
      <c r="G30" s="809"/>
      <c r="H30" s="78"/>
      <c r="I30" s="652"/>
    </row>
    <row r="31" spans="1:9" s="591" customFormat="1" ht="17" customHeight="1" thickBot="1">
      <c r="A31" s="670" t="s">
        <v>6</v>
      </c>
      <c r="B31" s="604"/>
      <c r="C31" s="635"/>
      <c r="D31" s="635"/>
      <c r="E31" s="635"/>
      <c r="F31" s="635"/>
      <c r="G31" s="671" t="s">
        <v>23</v>
      </c>
      <c r="H31" s="103"/>
      <c r="I31" s="672" t="s">
        <v>6</v>
      </c>
    </row>
    <row r="32" spans="1:9" ht="17" customHeight="1">
      <c r="A32" s="673"/>
      <c r="B32" s="593" t="s">
        <v>17</v>
      </c>
      <c r="C32" s="512"/>
      <c r="D32" s="513" t="s">
        <v>214</v>
      </c>
      <c r="E32" s="333"/>
      <c r="F32" s="514"/>
      <c r="G32" s="513" t="s">
        <v>448</v>
      </c>
      <c r="H32" s="901"/>
      <c r="I32" s="638"/>
    </row>
    <row r="33" spans="1:9" ht="17" customHeight="1">
      <c r="A33" s="676" t="s">
        <v>2</v>
      </c>
      <c r="B33" s="635" t="str">
        <f>B9</f>
        <v>一周星星 #4</v>
      </c>
      <c r="C33" s="337" t="str">
        <f>C9</f>
        <v># 361</v>
      </c>
      <c r="D33" s="258" t="str">
        <f>D9</f>
        <v># 362</v>
      </c>
      <c r="E33" s="338" t="str">
        <f>E9</f>
        <v># 363</v>
      </c>
      <c r="F33" s="258" t="str">
        <f>F9</f>
        <v># 1</v>
      </c>
      <c r="G33" s="258" t="str">
        <f>"# " &amp; VALUE(RIGHT(F33,2)+1)</f>
        <v># 2</v>
      </c>
      <c r="H33" s="258" t="str">
        <f>"# " &amp; VALUE(RIGHT(G33,2)+1)</f>
        <v># 3</v>
      </c>
      <c r="I33" s="625" t="s">
        <v>2</v>
      </c>
    </row>
    <row r="34" spans="1:9" ht="17" customHeight="1">
      <c r="A34" s="648"/>
      <c r="B34" s="678" t="s">
        <v>17</v>
      </c>
      <c r="C34" s="627"/>
      <c r="D34" s="627" t="s">
        <v>54</v>
      </c>
      <c r="E34" s="627"/>
      <c r="F34" s="627"/>
      <c r="G34" s="679" t="s">
        <v>99</v>
      </c>
      <c r="H34" s="110" t="s">
        <v>24</v>
      </c>
      <c r="I34" s="680"/>
    </row>
    <row r="35" spans="1:9" ht="17" customHeight="1">
      <c r="A35" s="648"/>
      <c r="B35" s="627" t="s">
        <v>458</v>
      </c>
      <c r="C35" s="627" t="str">
        <f>B61</f>
        <v># 2036</v>
      </c>
      <c r="D35" s="627" t="str">
        <f>C61</f>
        <v># 2037</v>
      </c>
      <c r="E35" s="627" t="str">
        <f>D61</f>
        <v># 2038</v>
      </c>
      <c r="F35" s="627" t="str">
        <f>E61</f>
        <v># 2039</v>
      </c>
      <c r="G35" s="681"/>
      <c r="H35" s="682" t="s">
        <v>459</v>
      </c>
      <c r="I35" s="680"/>
    </row>
    <row r="36" spans="1:9" s="591" customFormat="1" ht="17" customHeight="1" thickBot="1">
      <c r="A36" s="659" t="s">
        <v>7</v>
      </c>
      <c r="B36" s="627"/>
      <c r="C36" s="635"/>
      <c r="D36" s="635"/>
      <c r="E36" s="635"/>
      <c r="F36" s="683">
        <v>1255</v>
      </c>
      <c r="G36" s="684" t="s">
        <v>460</v>
      </c>
      <c r="H36" s="116" t="s">
        <v>25</v>
      </c>
      <c r="I36" s="585" t="s">
        <v>7</v>
      </c>
    </row>
    <row r="37" spans="1:9" ht="17" customHeight="1">
      <c r="A37" s="685"/>
      <c r="B37" s="678" t="s">
        <v>17</v>
      </c>
      <c r="C37" s="610" t="s">
        <v>97</v>
      </c>
      <c r="D37" s="610"/>
      <c r="E37" s="610" t="s">
        <v>452</v>
      </c>
      <c r="F37" s="662"/>
      <c r="G37" s="686" t="s">
        <v>98</v>
      </c>
      <c r="H37" s="687" t="s">
        <v>76</v>
      </c>
      <c r="I37" s="688"/>
    </row>
    <row r="38" spans="1:9" ht="17" customHeight="1">
      <c r="A38" s="637"/>
      <c r="B38" s="627" t="str">
        <f>B21</f>
        <v># 1541</v>
      </c>
      <c r="C38" s="627" t="str">
        <f>C21</f>
        <v># 1542</v>
      </c>
      <c r="D38" s="627" t="str">
        <f t="shared" ref="D38" si="6">"# " &amp; VALUE(RIGHT(C38,4)+1)</f>
        <v># 1543</v>
      </c>
      <c r="E38" s="627" t="str">
        <f>E21</f>
        <v># 1544</v>
      </c>
      <c r="F38" s="657" t="str">
        <f>F21</f>
        <v># 1545</v>
      </c>
      <c r="G38" s="684"/>
      <c r="I38" s="680"/>
    </row>
    <row r="39" spans="1:9" ht="17" customHeight="1">
      <c r="A39" s="621" t="s">
        <v>2</v>
      </c>
      <c r="B39" s="635"/>
      <c r="C39" s="635"/>
      <c r="D39" s="635"/>
      <c r="E39" s="635"/>
      <c r="F39" s="689">
        <v>1320</v>
      </c>
      <c r="G39" s="690"/>
      <c r="H39" s="691" t="s">
        <v>461</v>
      </c>
      <c r="I39" s="692" t="s">
        <v>2</v>
      </c>
    </row>
    <row r="40" spans="1:9" ht="17" customHeight="1">
      <c r="A40" s="693"/>
      <c r="B40" s="252" t="s">
        <v>45</v>
      </c>
      <c r="C40" s="253"/>
      <c r="D40" s="244"/>
      <c r="E40" s="254"/>
      <c r="F40" s="254"/>
      <c r="G40" s="260" t="s">
        <v>43</v>
      </c>
      <c r="H40" s="694" t="s">
        <v>75</v>
      </c>
      <c r="I40" s="680"/>
    </row>
    <row r="41" spans="1:9" ht="17" customHeight="1" thickBot="1">
      <c r="A41" s="637"/>
      <c r="B41" s="255"/>
      <c r="C41" s="257" t="s">
        <v>184</v>
      </c>
      <c r="D41" s="257"/>
      <c r="E41" s="257" t="s">
        <v>462</v>
      </c>
      <c r="F41" s="256"/>
      <c r="G41" s="543" t="s">
        <v>463</v>
      </c>
      <c r="H41" s="694"/>
      <c r="I41" s="680"/>
    </row>
    <row r="42" spans="1:9" s="591" customFormat="1" ht="17" customHeight="1" thickBot="1">
      <c r="A42" s="695" t="s">
        <v>8</v>
      </c>
      <c r="B42" s="255" t="s">
        <v>464</v>
      </c>
      <c r="C42" s="256" t="str">
        <f>"# " &amp; VALUE(RIGHT(B42,4)+1)</f>
        <v># 1882</v>
      </c>
      <c r="D42" s="256" t="str">
        <f>"# " &amp; VALUE(RIGHT(C42,4)+1)</f>
        <v># 1883</v>
      </c>
      <c r="E42" s="256" t="str">
        <f>"# " &amp; VALUE(RIGHT(D42,4)+1)</f>
        <v># 1884</v>
      </c>
      <c r="F42" s="256" t="str">
        <f>"# " &amp; VALUE(RIGHT(E42,4)+1)</f>
        <v># 1885</v>
      </c>
      <c r="G42" s="317" t="s">
        <v>21</v>
      </c>
      <c r="H42" s="658"/>
      <c r="I42" s="585" t="s">
        <v>8</v>
      </c>
    </row>
    <row r="43" spans="1:9" ht="17" customHeight="1">
      <c r="A43" s="673"/>
      <c r="B43" s="256"/>
      <c r="C43" s="258"/>
      <c r="D43" s="256"/>
      <c r="E43" s="256"/>
      <c r="F43" s="259">
        <v>1405</v>
      </c>
      <c r="G43" s="696" t="s">
        <v>20</v>
      </c>
      <c r="H43" s="697" t="s">
        <v>22</v>
      </c>
      <c r="I43" s="664"/>
    </row>
    <row r="44" spans="1:9" ht="17" customHeight="1">
      <c r="A44" s="648"/>
      <c r="B44" s="608" t="s">
        <v>17</v>
      </c>
      <c r="C44" s="577"/>
      <c r="D44" s="609" t="str">
        <f>D76</f>
        <v xml:space="preserve">愛．回家之開心速遞  Lo And Behold </v>
      </c>
      <c r="E44" s="609"/>
      <c r="F44" s="696" t="s">
        <v>20</v>
      </c>
      <c r="G44" s="863"/>
      <c r="H44" s="864" t="str">
        <f>G77</f>
        <v>女神玩轉冬日嘉年華 #1</v>
      </c>
      <c r="I44" s="652"/>
    </row>
    <row r="45" spans="1:9" ht="17" customHeight="1">
      <c r="A45" s="700" t="s">
        <v>2</v>
      </c>
      <c r="B45" s="635" t="str">
        <f>B19</f>
        <v># 2711</v>
      </c>
      <c r="C45" s="627" t="str">
        <f>C19</f>
        <v># 2712</v>
      </c>
      <c r="D45" s="627" t="str">
        <f>C77</f>
        <v># 2713</v>
      </c>
      <c r="E45" s="627" t="str">
        <f>D77</f>
        <v># 2714</v>
      </c>
      <c r="F45" s="677"/>
      <c r="G45" s="865"/>
      <c r="H45" s="730"/>
      <c r="I45" s="647" t="s">
        <v>2</v>
      </c>
    </row>
    <row r="46" spans="1:9" ht="17" customHeight="1">
      <c r="A46" s="703"/>
      <c r="B46" s="678" t="s">
        <v>17</v>
      </c>
      <c r="C46" s="610"/>
      <c r="D46" s="610"/>
      <c r="E46" s="610"/>
      <c r="F46" s="677" t="s">
        <v>426</v>
      </c>
      <c r="G46" s="666" t="s">
        <v>426</v>
      </c>
      <c r="H46" s="697" t="s">
        <v>22</v>
      </c>
      <c r="I46" s="707"/>
    </row>
    <row r="47" spans="1:9" s="591" customFormat="1" ht="17" customHeight="1" thickBot="1">
      <c r="A47" s="708">
        <v>1500</v>
      </c>
      <c r="B47" s="709"/>
      <c r="C47" s="742"/>
      <c r="D47" s="742"/>
      <c r="E47" s="624" t="s">
        <v>220</v>
      </c>
      <c r="F47" s="674"/>
      <c r="G47" s="866"/>
      <c r="H47" s="677" t="str">
        <f>G79</f>
        <v>同願同行福佑香江</v>
      </c>
      <c r="I47" s="712">
        <v>1500</v>
      </c>
    </row>
    <row r="48" spans="1:9" ht="17" customHeight="1">
      <c r="A48" s="713"/>
      <c r="B48" s="622" t="s">
        <v>402</v>
      </c>
      <c r="C48" s="627" t="str">
        <f>B87</f>
        <v># 13</v>
      </c>
      <c r="D48" s="627" t="str">
        <f>C87</f>
        <v># 14</v>
      </c>
      <c r="E48" s="627" t="str">
        <f>D87</f>
        <v># 15</v>
      </c>
      <c r="F48" s="677"/>
      <c r="G48" s="863"/>
      <c r="H48" s="697" t="s">
        <v>22</v>
      </c>
      <c r="I48" s="715"/>
    </row>
    <row r="49" spans="1:9" ht="17" customHeight="1">
      <c r="A49" s="716">
        <v>30</v>
      </c>
      <c r="B49" s="717"/>
      <c r="C49" s="635"/>
      <c r="D49" s="635"/>
      <c r="E49" s="635"/>
      <c r="F49" s="730"/>
      <c r="G49" s="867"/>
      <c r="H49" s="720"/>
      <c r="I49" s="647" t="s">
        <v>2</v>
      </c>
    </row>
    <row r="50" spans="1:9" ht="17" customHeight="1">
      <c r="A50" s="703"/>
      <c r="B50" s="649" t="s">
        <v>17</v>
      </c>
      <c r="C50" s="650"/>
      <c r="D50" s="651" t="s">
        <v>174</v>
      </c>
      <c r="E50" s="721"/>
      <c r="F50" s="721"/>
      <c r="G50" s="696" t="s">
        <v>20</v>
      </c>
      <c r="H50" s="677" t="str">
        <f>G83</f>
        <v>奇情谷 #13</v>
      </c>
      <c r="I50" s="652"/>
    </row>
    <row r="51" spans="1:9" ht="17" customHeight="1">
      <c r="A51" s="703"/>
      <c r="B51" s="640" t="s">
        <v>454</v>
      </c>
      <c r="C51" s="525"/>
      <c r="D51" s="513" t="str">
        <f>D22</f>
        <v>東張今年大件事2025</v>
      </c>
      <c r="E51" s="514"/>
      <c r="F51" s="696" t="s">
        <v>20</v>
      </c>
      <c r="G51" s="684" t="s">
        <v>429</v>
      </c>
      <c r="H51" s="657"/>
      <c r="I51" s="652"/>
    </row>
    <row r="52" spans="1:9" s="591" customFormat="1" ht="17" customHeight="1" thickBot="1">
      <c r="A52" s="708">
        <v>1600</v>
      </c>
      <c r="B52" s="635" t="s">
        <v>123</v>
      </c>
      <c r="C52" s="337" t="str">
        <f>C23</f>
        <v># 1</v>
      </c>
      <c r="D52" s="258" t="str">
        <f>"# " &amp; VALUE(RIGHT(C52,2)+1)</f>
        <v># 2</v>
      </c>
      <c r="E52" s="258" t="str">
        <f>"# " &amp; VALUE(RIGHT(D52,2)+1)</f>
        <v># 3</v>
      </c>
      <c r="F52" s="744" t="s">
        <v>432</v>
      </c>
      <c r="G52" s="718"/>
      <c r="H52" s="722"/>
      <c r="I52" s="712">
        <v>1600</v>
      </c>
    </row>
    <row r="53" spans="1:9" ht="17" customHeight="1">
      <c r="A53" s="639"/>
      <c r="B53" s="723" t="s">
        <v>85</v>
      </c>
      <c r="C53" s="655" t="s">
        <v>72</v>
      </c>
      <c r="D53" s="594" t="s">
        <v>74</v>
      </c>
      <c r="E53" s="654" t="s">
        <v>87</v>
      </c>
      <c r="F53" s="655" t="s">
        <v>92</v>
      </c>
      <c r="G53" s="696" t="s">
        <v>20</v>
      </c>
      <c r="H53" s="697" t="s">
        <v>22</v>
      </c>
      <c r="I53" s="644"/>
    </row>
    <row r="54" spans="1:9" ht="17" customHeight="1">
      <c r="A54" s="703"/>
      <c r="B54" s="724" t="s">
        <v>190</v>
      </c>
      <c r="C54" s="597" t="s">
        <v>191</v>
      </c>
      <c r="D54" s="725" t="s">
        <v>192</v>
      </c>
      <c r="E54" s="632" t="s">
        <v>86</v>
      </c>
      <c r="F54" s="726" t="s">
        <v>193</v>
      </c>
      <c r="G54" s="698" t="s">
        <v>430</v>
      </c>
      <c r="H54" s="674" t="str">
        <f>D70</f>
        <v>旅行最緊要近 #7</v>
      </c>
      <c r="I54" s="728"/>
    </row>
    <row r="55" spans="1:9" ht="16.75" customHeight="1">
      <c r="A55" s="716">
        <v>30</v>
      </c>
      <c r="B55" s="729" t="s">
        <v>105</v>
      </c>
      <c r="C55" s="604" t="s">
        <v>142</v>
      </c>
      <c r="D55" s="604" t="s">
        <v>142</v>
      </c>
      <c r="E55" s="809" t="s">
        <v>107</v>
      </c>
      <c r="F55" s="809" t="s">
        <v>339</v>
      </c>
      <c r="G55" s="730"/>
      <c r="H55" s="657"/>
      <c r="I55" s="731">
        <v>30</v>
      </c>
    </row>
    <row r="56" spans="1:9" ht="17" customHeight="1">
      <c r="A56" s="703"/>
      <c r="B56" s="723" t="s">
        <v>20</v>
      </c>
      <c r="C56" s="732" t="s">
        <v>403</v>
      </c>
      <c r="D56" s="608" t="s">
        <v>62</v>
      </c>
      <c r="E56" s="609"/>
      <c r="F56" s="609"/>
      <c r="G56" s="696" t="s">
        <v>20</v>
      </c>
      <c r="H56" s="697" t="s">
        <v>22</v>
      </c>
      <c r="I56" s="707"/>
    </row>
    <row r="57" spans="1:9" ht="17" customHeight="1">
      <c r="A57" s="703"/>
      <c r="B57" s="868" t="s">
        <v>432</v>
      </c>
      <c r="C57" s="706" t="s">
        <v>404</v>
      </c>
      <c r="D57" s="809"/>
      <c r="E57" s="734" t="s">
        <v>197</v>
      </c>
      <c r="F57" s="734"/>
      <c r="G57" s="698"/>
      <c r="H57" s="681" t="str">
        <f>F70</f>
        <v>最強生命線 # 430</v>
      </c>
      <c r="I57" s="707"/>
    </row>
    <row r="58" spans="1:9" s="591" customFormat="1" ht="17" customHeight="1" thickBot="1">
      <c r="A58" s="708">
        <v>1700</v>
      </c>
      <c r="B58" s="735"/>
      <c r="C58" s="636" t="s">
        <v>171</v>
      </c>
      <c r="D58" s="604" t="s">
        <v>465</v>
      </c>
      <c r="E58" s="635" t="str">
        <f>"# " &amp; VALUE(RIGHT(D58,2)+1)</f>
        <v># 80</v>
      </c>
      <c r="F58" s="635" t="str">
        <f>"# " &amp; VALUE(RIGHT(E58,2)+1)</f>
        <v># 81</v>
      </c>
      <c r="G58" s="684" t="str">
        <f>G36</f>
        <v>芷珊約您 # 7</v>
      </c>
      <c r="H58" s="869"/>
      <c r="I58" s="712">
        <v>1700</v>
      </c>
    </row>
    <row r="59" spans="1:9" ht="17" customHeight="1">
      <c r="A59" s="639"/>
      <c r="B59" s="609" t="s">
        <v>49</v>
      </c>
      <c r="C59" s="736"/>
      <c r="D59" s="654"/>
      <c r="E59" s="654"/>
      <c r="F59" s="654"/>
      <c r="G59" s="686"/>
      <c r="H59" s="697" t="s">
        <v>22</v>
      </c>
      <c r="I59" s="644"/>
    </row>
    <row r="60" spans="1:9" ht="17" customHeight="1">
      <c r="A60" s="703"/>
      <c r="B60" s="654"/>
      <c r="C60" s="627"/>
      <c r="D60" s="737" t="s">
        <v>48</v>
      </c>
      <c r="E60" s="577"/>
      <c r="F60" s="577"/>
      <c r="G60" s="698"/>
      <c r="H60" s="682" t="str">
        <f>H35</f>
        <v>新聞掏寶 # 283</v>
      </c>
      <c r="I60" s="707"/>
    </row>
    <row r="61" spans="1:9" ht="17" customHeight="1">
      <c r="A61" s="716">
        <v>30</v>
      </c>
      <c r="B61" s="635" t="s">
        <v>466</v>
      </c>
      <c r="C61" s="635" t="str">
        <f>"# " &amp; VALUE(RIGHT(B61,4)+1)</f>
        <v># 2037</v>
      </c>
      <c r="D61" s="635" t="str">
        <f>"# " &amp; VALUE(RIGHT(C61,4)+1)</f>
        <v># 2038</v>
      </c>
      <c r="E61" s="635" t="str">
        <f>"# " &amp; VALUE(RIGHT(D61,4)+1)</f>
        <v># 2039</v>
      </c>
      <c r="F61" s="635" t="str">
        <f>"# " &amp; VALUE(RIGHT(E61,4)+1)</f>
        <v># 2040</v>
      </c>
      <c r="G61" s="738"/>
      <c r="H61" s="739"/>
      <c r="I61" s="731">
        <v>30</v>
      </c>
    </row>
    <row r="62" spans="1:9" ht="17" customHeight="1">
      <c r="A62" s="740"/>
      <c r="B62" s="678" t="s">
        <v>108</v>
      </c>
      <c r="C62" s="741"/>
      <c r="D62" s="741"/>
      <c r="E62" s="654"/>
      <c r="F62" s="741" t="s">
        <v>18</v>
      </c>
      <c r="G62" s="696" t="s">
        <v>20</v>
      </c>
      <c r="H62" s="277" t="s">
        <v>408</v>
      </c>
      <c r="I62" s="707"/>
    </row>
    <row r="63" spans="1:9" ht="17" customHeight="1">
      <c r="A63" s="703"/>
      <c r="B63" s="593"/>
      <c r="C63" s="742"/>
      <c r="D63" s="742" t="s">
        <v>109</v>
      </c>
      <c r="E63" s="737"/>
      <c r="F63" s="743"/>
      <c r="G63" s="870" t="s">
        <v>432</v>
      </c>
      <c r="H63" s="257" t="s">
        <v>467</v>
      </c>
      <c r="I63" s="707"/>
    </row>
    <row r="64" spans="1:9" s="591" customFormat="1" ht="17" customHeight="1" thickBot="1">
      <c r="A64" s="708">
        <v>1800</v>
      </c>
      <c r="B64" s="622" t="s">
        <v>468</v>
      </c>
      <c r="C64" s="627" t="str">
        <f>"# " &amp; VALUE(RIGHT(B64,2)+1)</f>
        <v># 29</v>
      </c>
      <c r="D64" s="627" t="str">
        <f>"# " &amp; VALUE(RIGHT(C64,2)+1)</f>
        <v># 30</v>
      </c>
      <c r="E64" s="627" t="str">
        <f>"# " &amp; VALUE(RIGHT(D64,2)+1)</f>
        <v># 31</v>
      </c>
      <c r="F64" s="627" t="str">
        <f>"# " &amp; VALUE(RIGHT(E64,2)+1)</f>
        <v># 32</v>
      </c>
      <c r="G64" s="744"/>
      <c r="H64" s="311" t="s">
        <v>469</v>
      </c>
      <c r="I64" s="712">
        <v>1800</v>
      </c>
    </row>
    <row r="65" spans="1:9" ht="17" customHeight="1">
      <c r="A65" s="703"/>
      <c r="B65" s="622"/>
      <c r="C65" s="627"/>
      <c r="D65" s="627"/>
      <c r="E65" s="627"/>
      <c r="F65" s="627"/>
      <c r="G65" s="830" t="s">
        <v>201</v>
      </c>
      <c r="H65" s="831"/>
      <c r="I65" s="612"/>
    </row>
    <row r="66" spans="1:9" ht="17" customHeight="1" thickBot="1">
      <c r="A66" s="716">
        <v>30</v>
      </c>
      <c r="B66" s="745"/>
      <c r="C66" s="613"/>
      <c r="D66" s="613"/>
      <c r="E66" s="613"/>
      <c r="F66" s="613"/>
      <c r="G66" s="746" t="s">
        <v>470</v>
      </c>
      <c r="H66" s="747" t="s">
        <v>471</v>
      </c>
      <c r="I66" s="606">
        <v>30</v>
      </c>
    </row>
    <row r="67" spans="1:9" ht="17" customHeight="1">
      <c r="A67" s="703"/>
      <c r="B67" s="820" t="s">
        <v>204</v>
      </c>
      <c r="C67" s="821"/>
      <c r="D67" s="821"/>
      <c r="E67" s="821"/>
      <c r="F67" s="822"/>
      <c r="G67" s="823" t="s">
        <v>205</v>
      </c>
      <c r="H67" s="824"/>
      <c r="I67" s="612"/>
    </row>
    <row r="68" spans="1:9" s="591" customFormat="1" ht="12.65" customHeight="1" thickBot="1">
      <c r="A68" s="708">
        <v>1900</v>
      </c>
      <c r="B68" s="262"/>
      <c r="C68" s="262"/>
      <c r="D68" s="262"/>
      <c r="E68" s="262"/>
      <c r="F68" s="249">
        <v>1900</v>
      </c>
      <c r="G68" s="291"/>
      <c r="H68" s="292"/>
      <c r="I68" s="748">
        <v>1900</v>
      </c>
    </row>
    <row r="69" spans="1:9" s="591" customFormat="1" ht="17" customHeight="1">
      <c r="A69" s="749"/>
      <c r="B69" s="260" t="s">
        <v>50</v>
      </c>
      <c r="C69" s="260" t="s">
        <v>50</v>
      </c>
      <c r="D69" s="260" t="s">
        <v>113</v>
      </c>
      <c r="E69" s="263" t="s">
        <v>68</v>
      </c>
      <c r="F69" s="264" t="s">
        <v>51</v>
      </c>
      <c r="G69" s="293" t="s">
        <v>472</v>
      </c>
      <c r="H69" s="293" t="s">
        <v>472</v>
      </c>
      <c r="I69" s="715"/>
    </row>
    <row r="70" spans="1:9" s="591" customFormat="1" ht="17" customHeight="1">
      <c r="A70" s="749"/>
      <c r="B70" s="265" t="s">
        <v>473</v>
      </c>
      <c r="C70" s="265" t="s">
        <v>474</v>
      </c>
      <c r="D70" s="265" t="s">
        <v>475</v>
      </c>
      <c r="E70" s="266" t="s">
        <v>476</v>
      </c>
      <c r="F70" s="267" t="s">
        <v>477</v>
      </c>
      <c r="G70" s="295" t="s">
        <v>478</v>
      </c>
      <c r="H70" s="295" t="s">
        <v>479</v>
      </c>
      <c r="I70" s="752"/>
    </row>
    <row r="71" spans="1:9" s="591" customFormat="1" ht="17" customHeight="1">
      <c r="A71" s="615">
        <v>30</v>
      </c>
      <c r="B71" s="268" t="s">
        <v>52</v>
      </c>
      <c r="C71" s="268" t="s">
        <v>63</v>
      </c>
      <c r="D71" s="268" t="s">
        <v>114</v>
      </c>
      <c r="E71" s="269" t="s">
        <v>67</v>
      </c>
      <c r="F71" s="270" t="s">
        <v>213</v>
      </c>
      <c r="G71" s="297" t="s">
        <v>480</v>
      </c>
      <c r="H71" s="297" t="s">
        <v>481</v>
      </c>
      <c r="I71" s="707">
        <v>30</v>
      </c>
    </row>
    <row r="72" spans="1:9" s="591" customFormat="1" ht="17" customHeight="1">
      <c r="A72" s="615"/>
      <c r="B72" s="271">
        <v>800653411</v>
      </c>
      <c r="C72" s="272"/>
      <c r="D72" s="273" t="s">
        <v>174</v>
      </c>
      <c r="E72" s="273"/>
      <c r="F72" s="274">
        <v>1935</v>
      </c>
      <c r="G72" s="299"/>
      <c r="H72" s="880"/>
      <c r="I72" s="707"/>
    </row>
    <row r="73" spans="1:9" ht="17" customHeight="1">
      <c r="A73" s="755"/>
      <c r="B73" s="275" t="s">
        <v>44</v>
      </c>
      <c r="C73" s="513" t="s">
        <v>214</v>
      </c>
      <c r="D73" s="881"/>
      <c r="E73" s="257"/>
      <c r="F73" s="254"/>
      <c r="G73" s="257" t="s">
        <v>448</v>
      </c>
      <c r="H73" s="257"/>
      <c r="I73" s="756"/>
    </row>
    <row r="74" spans="1:9" ht="17" customHeight="1">
      <c r="A74" s="749"/>
      <c r="B74" s="255" t="s">
        <v>482</v>
      </c>
      <c r="C74" s="256" t="str">
        <f t="shared" ref="C74:D74" si="7">"# " &amp; VALUE(RIGHT(B74,3)+1)</f>
        <v># 362</v>
      </c>
      <c r="D74" s="334" t="str">
        <f t="shared" si="7"/>
        <v># 363</v>
      </c>
      <c r="E74" s="256" t="s">
        <v>69</v>
      </c>
      <c r="F74" s="256" t="str">
        <f>"# " &amp; VALUE(RIGHT(E74,2)+1)</f>
        <v># 2</v>
      </c>
      <c r="G74" s="256" t="str">
        <f>"# " &amp; VALUE(RIGHT(F74,2)+1)</f>
        <v># 3</v>
      </c>
      <c r="H74" s="256" t="str">
        <f>"# " &amp; VALUE(RIGHT(G74,2)+1)</f>
        <v># 4</v>
      </c>
      <c r="I74" s="757"/>
    </row>
    <row r="75" spans="1:9" s="591" customFormat="1" ht="17" customHeight="1" thickBot="1">
      <c r="A75" s="749">
        <v>2000</v>
      </c>
      <c r="B75" s="282"/>
      <c r="C75" s="258"/>
      <c r="D75" s="527"/>
      <c r="E75" s="258"/>
      <c r="F75" s="276"/>
      <c r="G75" s="256"/>
      <c r="H75" s="258"/>
      <c r="I75" s="712">
        <v>2000</v>
      </c>
    </row>
    <row r="76" spans="1:9" s="591" customFormat="1" ht="16.75" customHeight="1">
      <c r="A76" s="713"/>
      <c r="B76" s="275" t="s">
        <v>422</v>
      </c>
      <c r="C76" s="512" t="s">
        <v>355</v>
      </c>
      <c r="D76" s="277" t="s">
        <v>215</v>
      </c>
      <c r="E76" s="882"/>
      <c r="F76" s="881"/>
      <c r="G76" s="562" t="s">
        <v>413</v>
      </c>
      <c r="H76" s="532"/>
      <c r="I76" s="566"/>
    </row>
    <row r="77" spans="1:9" ht="17" customHeight="1">
      <c r="A77" s="703">
        <v>30</v>
      </c>
      <c r="B77" s="282" t="s">
        <v>483</v>
      </c>
      <c r="C77" s="258" t="str">
        <f>"# " &amp; VALUE(RIGHT(B77,4)+1)</f>
        <v># 2713</v>
      </c>
      <c r="D77" s="258" t="str">
        <f>"# " &amp; VALUE(RIGHT(C77,4)+1)</f>
        <v># 2714</v>
      </c>
      <c r="E77" s="305"/>
      <c r="F77" s="338" t="s">
        <v>484</v>
      </c>
      <c r="G77" s="883" t="s">
        <v>485</v>
      </c>
      <c r="H77" s="316"/>
      <c r="I77" s="731">
        <v>30</v>
      </c>
    </row>
    <row r="78" spans="1:9" ht="17" customHeight="1">
      <c r="A78" s="703"/>
      <c r="B78" s="568">
        <v>800657633</v>
      </c>
      <c r="C78" s="256"/>
      <c r="D78" s="256"/>
      <c r="E78" s="543" t="s">
        <v>361</v>
      </c>
      <c r="F78" s="334"/>
      <c r="G78" s="562" t="s">
        <v>413</v>
      </c>
      <c r="H78" s="303"/>
      <c r="I78" s="760"/>
    </row>
    <row r="79" spans="1:9" ht="17" customHeight="1">
      <c r="A79" s="703"/>
      <c r="B79" s="261"/>
      <c r="C79" s="256"/>
      <c r="D79" s="256"/>
      <c r="E79" s="305" t="s">
        <v>142</v>
      </c>
      <c r="F79" s="334"/>
      <c r="G79" s="265" t="s">
        <v>486</v>
      </c>
      <c r="H79" s="561"/>
      <c r="I79" s="707"/>
    </row>
    <row r="80" spans="1:9" s="591" customFormat="1" ht="17" customHeight="1" thickBot="1">
      <c r="A80" s="708">
        <v>2100</v>
      </c>
      <c r="B80" s="529"/>
      <c r="C80" s="257"/>
      <c r="D80" s="257" t="s">
        <v>361</v>
      </c>
      <c r="E80" s="317"/>
      <c r="F80" s="334"/>
      <c r="G80" s="884" t="s">
        <v>413</v>
      </c>
      <c r="H80" s="302"/>
      <c r="I80" s="712">
        <v>2100</v>
      </c>
    </row>
    <row r="81" spans="1:14" s="591" customFormat="1" ht="17" customHeight="1">
      <c r="A81" s="761"/>
      <c r="B81" s="261" t="s">
        <v>173</v>
      </c>
      <c r="C81" s="256" t="str">
        <f>"# " &amp; VALUE(RIGHT(B81,2)+1)</f>
        <v># 11</v>
      </c>
      <c r="D81" s="256" t="str">
        <f>"# " &amp; VALUE(RIGHT(C81,2)+1)</f>
        <v># 12</v>
      </c>
      <c r="E81" s="885"/>
      <c r="F81" s="334" t="s">
        <v>110</v>
      </c>
      <c r="G81" s="312" t="s">
        <v>487</v>
      </c>
      <c r="H81" s="886" t="s">
        <v>488</v>
      </c>
      <c r="I81" s="715"/>
    </row>
    <row r="82" spans="1:14" s="591" customFormat="1" ht="17" customHeight="1">
      <c r="A82" s="761"/>
      <c r="B82" s="261"/>
      <c r="C82" s="256"/>
      <c r="D82" s="256"/>
      <c r="E82" s="887"/>
      <c r="F82" s="334"/>
      <c r="G82" s="265"/>
      <c r="H82" s="303" t="s">
        <v>489</v>
      </c>
      <c r="I82" s="752"/>
    </row>
    <row r="83" spans="1:14" ht="17" customHeight="1">
      <c r="A83" s="716">
        <v>30</v>
      </c>
      <c r="B83" s="337"/>
      <c r="C83" s="258"/>
      <c r="D83" s="258"/>
      <c r="E83" s="305"/>
      <c r="F83" s="338"/>
      <c r="G83" s="265" t="s">
        <v>490</v>
      </c>
      <c r="H83" s="561"/>
      <c r="I83" s="731">
        <v>30</v>
      </c>
    </row>
    <row r="84" spans="1:14" ht="17" customHeight="1">
      <c r="A84" s="703"/>
      <c r="B84" s="332" t="s">
        <v>364</v>
      </c>
      <c r="C84" s="278"/>
      <c r="D84" s="244"/>
      <c r="E84" s="305"/>
      <c r="F84" s="333"/>
      <c r="G84" s="305" t="s">
        <v>491</v>
      </c>
      <c r="H84" s="302"/>
      <c r="I84" s="707"/>
    </row>
    <row r="85" spans="1:14" ht="17" customHeight="1">
      <c r="A85" s="703"/>
      <c r="B85" s="261"/>
      <c r="C85" s="256"/>
      <c r="D85" s="244"/>
      <c r="E85" s="265" t="s">
        <v>492</v>
      </c>
      <c r="F85" s="334"/>
      <c r="G85" s="305"/>
      <c r="H85" s="561"/>
      <c r="I85" s="707"/>
    </row>
    <row r="86" spans="1:14" s="591" customFormat="1" ht="17" customHeight="1" thickBot="1">
      <c r="A86" s="708">
        <v>2200</v>
      </c>
      <c r="B86" s="336"/>
      <c r="C86" s="257"/>
      <c r="D86" s="257" t="s">
        <v>220</v>
      </c>
      <c r="E86" s="305" t="s">
        <v>493</v>
      </c>
      <c r="F86" s="334"/>
      <c r="G86" s="884"/>
      <c r="H86" s="302"/>
      <c r="I86" s="712">
        <v>2200</v>
      </c>
      <c r="M86" s="575"/>
      <c r="N86" s="575"/>
    </row>
    <row r="87" spans="1:14" s="591" customFormat="1" ht="17" customHeight="1">
      <c r="A87" s="761"/>
      <c r="B87" s="261" t="s">
        <v>142</v>
      </c>
      <c r="C87" s="256" t="str">
        <f>"# " &amp; VALUE(RIGHT(B87,2)+1)</f>
        <v># 14</v>
      </c>
      <c r="D87" s="256" t="str">
        <f>"# " &amp; VALUE(RIGHT(C87,2)+1)</f>
        <v># 15</v>
      </c>
      <c r="E87" s="887"/>
      <c r="F87" s="256" t="s">
        <v>119</v>
      </c>
      <c r="G87" s="312">
        <v>800641584</v>
      </c>
      <c r="H87" s="561"/>
      <c r="I87" s="715"/>
    </row>
    <row r="88" spans="1:14" s="591" customFormat="1" ht="17" customHeight="1">
      <c r="A88" s="761"/>
      <c r="B88" s="261"/>
      <c r="C88" s="256"/>
      <c r="D88" s="530"/>
      <c r="E88" s="887"/>
      <c r="F88" s="334"/>
      <c r="G88" s="305"/>
      <c r="H88" s="316"/>
      <c r="I88" s="752"/>
    </row>
    <row r="89" spans="1:14" ht="17" customHeight="1">
      <c r="A89" s="716">
        <v>30</v>
      </c>
      <c r="B89" s="337"/>
      <c r="C89" s="258"/>
      <c r="D89" s="533"/>
      <c r="E89" s="887"/>
      <c r="F89" s="338"/>
      <c r="G89" s="313" t="s">
        <v>494</v>
      </c>
      <c r="H89" s="561"/>
      <c r="I89" s="731">
        <v>30</v>
      </c>
      <c r="M89" s="591"/>
    </row>
    <row r="90" spans="1:14" ht="17" customHeight="1">
      <c r="A90" s="740"/>
      <c r="B90" s="275" t="s">
        <v>413</v>
      </c>
      <c r="C90" s="888"/>
      <c r="D90" s="889"/>
      <c r="E90" s="305"/>
      <c r="F90" s="537"/>
      <c r="G90" s="314" t="s">
        <v>152</v>
      </c>
      <c r="H90" s="302"/>
      <c r="I90" s="707"/>
    </row>
    <row r="91" spans="1:14" ht="17" customHeight="1">
      <c r="A91" s="703"/>
      <c r="B91" s="890"/>
      <c r="C91" s="891" t="s">
        <v>455</v>
      </c>
      <c r="D91" s="256"/>
      <c r="E91" s="887"/>
      <c r="F91" s="892" t="s">
        <v>431</v>
      </c>
      <c r="G91" s="307"/>
      <c r="H91" s="521"/>
      <c r="I91" s="707"/>
    </row>
    <row r="92" spans="1:14" ht="17" customHeight="1">
      <c r="A92" s="703"/>
      <c r="B92" s="255" t="s">
        <v>69</v>
      </c>
      <c r="C92" s="256" t="str">
        <f>"# " &amp; VALUE(RIGHT(B92,2)+1)</f>
        <v># 2</v>
      </c>
      <c r="D92" s="256" t="str">
        <f>"# " &amp; VALUE(RIGHT(C92,2)+1)</f>
        <v># 3</v>
      </c>
      <c r="E92" s="305"/>
      <c r="F92" s="256" t="s">
        <v>140</v>
      </c>
      <c r="G92" s="305"/>
      <c r="H92" s="298"/>
      <c r="I92" s="707"/>
    </row>
    <row r="93" spans="1:14" ht="17" customHeight="1" thickBot="1">
      <c r="A93" s="708">
        <v>2300</v>
      </c>
      <c r="B93" s="282"/>
      <c r="C93" s="258"/>
      <c r="D93" s="538"/>
      <c r="E93" s="305"/>
      <c r="F93" s="538"/>
      <c r="G93" s="317"/>
      <c r="H93" s="318"/>
      <c r="I93" s="712">
        <v>2300</v>
      </c>
    </row>
    <row r="94" spans="1:14" s="591" customFormat="1" ht="17" customHeight="1">
      <c r="A94" s="763"/>
      <c r="B94" s="252" t="s">
        <v>373</v>
      </c>
      <c r="C94" s="806"/>
      <c r="D94" s="539" t="s">
        <v>223</v>
      </c>
      <c r="E94" s="887"/>
      <c r="F94" s="256"/>
      <c r="G94" s="893" t="s">
        <v>495</v>
      </c>
      <c r="H94" s="540"/>
      <c r="I94" s="764"/>
    </row>
    <row r="95" spans="1:14" s="591" customFormat="1" ht="17" customHeight="1">
      <c r="A95" s="763"/>
      <c r="B95" s="255" t="s">
        <v>496</v>
      </c>
      <c r="C95" s="256" t="str">
        <f>"# " &amp; VALUE(RIGHT(B95,4)+1)</f>
        <v># 3923</v>
      </c>
      <c r="D95" s="256" t="str">
        <f>"# " &amp; VALUE(RIGHT(C95,4)+1)</f>
        <v># 3924</v>
      </c>
      <c r="E95" s="305"/>
      <c r="F95" s="256" t="s">
        <v>497</v>
      </c>
      <c r="G95" s="543" t="s">
        <v>498</v>
      </c>
      <c r="H95" s="257" t="s">
        <v>499</v>
      </c>
      <c r="I95" s="765"/>
    </row>
    <row r="96" spans="1:14" s="591" customFormat="1" ht="17" customHeight="1" thickBot="1">
      <c r="A96" s="766">
        <v>2315</v>
      </c>
      <c r="B96" s="255"/>
      <c r="C96" s="256"/>
      <c r="D96" s="256"/>
      <c r="E96" s="894"/>
      <c r="F96" s="541">
        <v>2315</v>
      </c>
      <c r="G96" s="894" t="s">
        <v>500</v>
      </c>
      <c r="H96" s="256"/>
      <c r="I96" s="767">
        <v>2315</v>
      </c>
    </row>
    <row r="97" spans="1:9" ht="17" customHeight="1" thickBot="1">
      <c r="A97" s="601">
        <v>30</v>
      </c>
      <c r="B97" s="284"/>
      <c r="C97" s="285"/>
      <c r="D97" s="285"/>
      <c r="E97" s="285"/>
      <c r="F97" s="285"/>
      <c r="G97" s="844" t="s">
        <v>224</v>
      </c>
      <c r="H97" s="845"/>
      <c r="I97" s="769">
        <v>30</v>
      </c>
    </row>
    <row r="98" spans="1:9" ht="17" customHeight="1">
      <c r="A98" s="607"/>
      <c r="B98" s="255"/>
      <c r="C98" s="286"/>
      <c r="D98" s="286" t="s">
        <v>41</v>
      </c>
      <c r="E98" s="253"/>
      <c r="F98" s="286"/>
      <c r="G98" s="770" t="s">
        <v>22</v>
      </c>
      <c r="H98" s="771" t="s">
        <v>20</v>
      </c>
      <c r="I98" s="612"/>
    </row>
    <row r="99" spans="1:9" ht="17" customHeight="1">
      <c r="A99" s="615"/>
      <c r="B99" s="255"/>
      <c r="C99" s="254"/>
      <c r="D99" s="254"/>
      <c r="E99" s="253"/>
      <c r="F99" s="254"/>
      <c r="G99" s="669" t="str">
        <f>G41</f>
        <v>周六聊Teen谷 # 51</v>
      </c>
      <c r="H99" s="681" t="str">
        <f>F70</f>
        <v>最強生命線 # 430</v>
      </c>
      <c r="I99" s="612"/>
    </row>
    <row r="100" spans="1:9" ht="17" customHeight="1" thickBot="1">
      <c r="A100" s="615"/>
      <c r="B100" s="255"/>
      <c r="C100" s="254"/>
      <c r="D100" s="254"/>
      <c r="E100" s="253"/>
      <c r="F100" s="806">
        <v>2350</v>
      </c>
      <c r="G100" s="809"/>
      <c r="H100" s="772"/>
      <c r="I100" s="612"/>
    </row>
    <row r="101" spans="1:9" s="591" customFormat="1" ht="17" customHeight="1" thickBot="1">
      <c r="A101" s="582" t="s">
        <v>9</v>
      </c>
      <c r="B101" s="895" t="s">
        <v>38</v>
      </c>
      <c r="C101" s="896"/>
      <c r="D101" s="897"/>
      <c r="E101" s="895" t="s">
        <v>38</v>
      </c>
      <c r="F101" s="896"/>
      <c r="G101" s="604"/>
      <c r="H101" s="773"/>
      <c r="I101" s="614" t="s">
        <v>9</v>
      </c>
    </row>
    <row r="102" spans="1:9" ht="17" customHeight="1">
      <c r="A102" s="592"/>
      <c r="B102" s="774" t="s">
        <v>17</v>
      </c>
      <c r="C102" s="768"/>
      <c r="D102" s="898" t="s">
        <v>501</v>
      </c>
      <c r="E102" s="874"/>
      <c r="F102" s="627"/>
      <c r="G102" s="775" t="s">
        <v>22</v>
      </c>
      <c r="H102" s="771" t="s">
        <v>20</v>
      </c>
      <c r="I102" s="644"/>
    </row>
    <row r="103" spans="1:9" ht="17" customHeight="1">
      <c r="A103" s="615"/>
      <c r="B103" s="654"/>
      <c r="C103" s="737" t="s">
        <v>48</v>
      </c>
      <c r="D103" s="899"/>
      <c r="E103" s="875" t="s">
        <v>48</v>
      </c>
      <c r="F103" s="737" t="s">
        <v>48</v>
      </c>
      <c r="G103" s="777" t="str">
        <f>G70</f>
        <v>新聞透視 # 1</v>
      </c>
      <c r="H103" s="624" t="str">
        <f>H35</f>
        <v>新聞掏寶 # 283</v>
      </c>
      <c r="I103" s="707"/>
    </row>
    <row r="104" spans="1:9" ht="17" customHeight="1" thickBot="1">
      <c r="A104" s="601">
        <v>30</v>
      </c>
      <c r="B104" s="635" t="str">
        <f>B61</f>
        <v># 2036</v>
      </c>
      <c r="C104" s="635" t="str">
        <f>C61</f>
        <v># 2037</v>
      </c>
      <c r="D104" s="900"/>
      <c r="E104" s="602" t="str">
        <f>E61</f>
        <v># 2039</v>
      </c>
      <c r="F104" s="635" t="str">
        <f>F61</f>
        <v># 2040</v>
      </c>
      <c r="G104" s="778"/>
      <c r="H104" s="779"/>
      <c r="I104" s="731">
        <v>30</v>
      </c>
    </row>
    <row r="105" spans="1:9" ht="17" customHeight="1">
      <c r="A105" s="615"/>
      <c r="B105" s="678" t="s">
        <v>17</v>
      </c>
      <c r="C105" s="609"/>
      <c r="D105" s="609"/>
      <c r="E105" s="598"/>
      <c r="F105" s="609"/>
      <c r="G105" s="750" t="s">
        <v>22</v>
      </c>
      <c r="H105" s="687" t="s">
        <v>20</v>
      </c>
      <c r="I105" s="707"/>
    </row>
    <row r="106" spans="1:9" s="591" customFormat="1" ht="17" customHeight="1" thickBot="1">
      <c r="A106" s="582" t="s">
        <v>10</v>
      </c>
      <c r="B106" s="710"/>
      <c r="C106" s="624"/>
      <c r="D106" s="624" t="s">
        <v>220</v>
      </c>
      <c r="E106" s="870" t="s">
        <v>419</v>
      </c>
      <c r="F106" s="657"/>
      <c r="G106" s="677" t="s">
        <v>502</v>
      </c>
      <c r="H106" s="624" t="str">
        <f>H63</f>
        <v>財經透視 # 1</v>
      </c>
      <c r="I106" s="672" t="s">
        <v>10</v>
      </c>
    </row>
    <row r="107" spans="1:9" ht="17" customHeight="1">
      <c r="A107" s="685"/>
      <c r="B107" s="809" t="str">
        <f>B87</f>
        <v># 13</v>
      </c>
      <c r="C107" s="627" t="str">
        <f>"# " &amp; VALUE(RIGHT(B107,2)+1)</f>
        <v># 14</v>
      </c>
      <c r="D107" s="627" t="str">
        <f>"# " &amp; VALUE(RIGHT(C107,2)+1)</f>
        <v># 15</v>
      </c>
      <c r="E107" s="674"/>
      <c r="F107" s="627" t="str">
        <f>F87</f>
        <v># 16</v>
      </c>
      <c r="G107" s="780" t="s">
        <v>503</v>
      </c>
      <c r="H107" s="687" t="s">
        <v>20</v>
      </c>
      <c r="I107" s="664"/>
    </row>
    <row r="108" spans="1:9" ht="17" customHeight="1">
      <c r="A108" s="781">
        <v>30</v>
      </c>
      <c r="B108" s="602"/>
      <c r="C108" s="635"/>
      <c r="D108" s="635"/>
      <c r="E108" s="603"/>
      <c r="F108" s="635"/>
      <c r="G108" s="603" t="s">
        <v>339</v>
      </c>
      <c r="H108" s="682" t="str">
        <f>H70</f>
        <v>星期日檔案 # 1</v>
      </c>
      <c r="I108" s="647">
        <v>30</v>
      </c>
    </row>
    <row r="109" spans="1:9" ht="17" customHeight="1">
      <c r="A109" s="693"/>
      <c r="B109" s="678" t="s">
        <v>17</v>
      </c>
      <c r="C109" s="627"/>
      <c r="D109" s="627"/>
      <c r="E109" s="627"/>
      <c r="F109" s="610"/>
      <c r="G109" s="775" t="s">
        <v>22</v>
      </c>
      <c r="H109" s="782" t="s">
        <v>22</v>
      </c>
      <c r="I109" s="783"/>
    </row>
    <row r="110" spans="1:9" s="591" customFormat="1" ht="17" customHeight="1" thickBot="1">
      <c r="A110" s="582" t="s">
        <v>11</v>
      </c>
      <c r="B110" s="654"/>
      <c r="C110" s="627"/>
      <c r="D110" s="627" t="str">
        <f>$D$80</f>
        <v>守誠者 Homeland Guardian (24 EPI)</v>
      </c>
      <c r="E110" s="627"/>
      <c r="F110" s="627"/>
      <c r="G110" s="871" t="str">
        <f>G77</f>
        <v>女神玩轉冬日嘉年華 #1</v>
      </c>
      <c r="H110" s="808"/>
      <c r="I110" s="672" t="s">
        <v>11</v>
      </c>
    </row>
    <row r="111" spans="1:9" ht="17" customHeight="1">
      <c r="A111" s="685"/>
      <c r="B111" s="627" t="str">
        <f>B81</f>
        <v># 10</v>
      </c>
      <c r="C111" s="627" t="str">
        <f>"# " &amp; VALUE(RIGHT(B111,2)+1)</f>
        <v># 11</v>
      </c>
      <c r="D111" s="627" t="str">
        <f>"# " &amp; VALUE(RIGHT(C111,2)+1)</f>
        <v># 12</v>
      </c>
      <c r="E111" s="627" t="str">
        <f>"# " &amp; VALUE(RIGHT(D111,2)+1)</f>
        <v># 13</v>
      </c>
      <c r="F111" s="627" t="str">
        <f>"# " &amp; VALUE(RIGHT(E111,2)+1)</f>
        <v># 14</v>
      </c>
      <c r="G111" s="775" t="s">
        <v>22</v>
      </c>
      <c r="H111" s="808"/>
      <c r="I111" s="664"/>
    </row>
    <row r="112" spans="1:9" ht="17" customHeight="1">
      <c r="A112" s="637">
        <v>30</v>
      </c>
      <c r="B112" s="635"/>
      <c r="C112" s="635"/>
      <c r="D112" s="635"/>
      <c r="E112" s="635"/>
      <c r="F112" s="627"/>
      <c r="G112" s="674"/>
      <c r="H112" s="784"/>
      <c r="I112" s="647">
        <v>30</v>
      </c>
    </row>
    <row r="113" spans="1:9" ht="17" customHeight="1">
      <c r="A113" s="637"/>
      <c r="B113" s="753"/>
      <c r="C113" s="753"/>
      <c r="D113" s="651" t="s">
        <v>174</v>
      </c>
      <c r="E113" s="651"/>
      <c r="F113" s="754"/>
      <c r="G113" s="677" t="str">
        <f>G83</f>
        <v>奇情谷 #13</v>
      </c>
      <c r="H113" s="770"/>
      <c r="I113" s="652"/>
    </row>
    <row r="114" spans="1:9" ht="17" customHeight="1">
      <c r="A114" s="693"/>
      <c r="B114" s="609" t="s">
        <v>17</v>
      </c>
      <c r="C114" s="785" t="str">
        <f>C76</f>
        <v xml:space="preserve"> </v>
      </c>
      <c r="D114" s="785" t="str">
        <f>D76</f>
        <v xml:space="preserve">愛．回家之開心速遞  Lo And Behold </v>
      </c>
      <c r="E114" s="631" t="s">
        <v>504</v>
      </c>
      <c r="F114" s="609"/>
      <c r="G114" s="677"/>
      <c r="H114" s="872" t="s">
        <v>505</v>
      </c>
      <c r="I114" s="783"/>
    </row>
    <row r="115" spans="1:9" s="591" customFormat="1" ht="17" customHeight="1" thickBot="1">
      <c r="A115" s="582" t="s">
        <v>12</v>
      </c>
      <c r="B115" s="635" t="str">
        <f t="shared" ref="B115:D115" si="8">B77</f>
        <v># 2712</v>
      </c>
      <c r="C115" s="635" t="str">
        <f t="shared" si="8"/>
        <v># 2713</v>
      </c>
      <c r="D115" s="635" t="str">
        <f t="shared" si="8"/>
        <v># 2714</v>
      </c>
      <c r="E115" s="603" t="s">
        <v>107</v>
      </c>
      <c r="F115" s="635" t="str">
        <f t="shared" ref="F115" si="9">F77</f>
        <v># 2715</v>
      </c>
      <c r="G115" s="876"/>
      <c r="H115" s="808"/>
      <c r="I115" s="672" t="s">
        <v>12</v>
      </c>
    </row>
    <row r="116" spans="1:9" ht="17" customHeight="1">
      <c r="A116" s="685"/>
      <c r="B116" s="609" t="s">
        <v>17</v>
      </c>
      <c r="C116" s="642" t="s">
        <v>214</v>
      </c>
      <c r="D116" s="877"/>
      <c r="E116" s="609"/>
      <c r="F116" s="624" t="s">
        <v>448</v>
      </c>
      <c r="G116" s="624"/>
      <c r="H116" s="784"/>
      <c r="I116" s="664"/>
    </row>
    <row r="117" spans="1:9" ht="17" customHeight="1">
      <c r="A117" s="781">
        <v>30</v>
      </c>
      <c r="B117" s="635" t="str">
        <f t="shared" ref="B117:G117" si="10">B74</f>
        <v># 361</v>
      </c>
      <c r="C117" s="635" t="str">
        <f t="shared" si="10"/>
        <v># 362</v>
      </c>
      <c r="D117" s="636" t="str">
        <f t="shared" si="10"/>
        <v># 363</v>
      </c>
      <c r="E117" s="635" t="str">
        <f t="shared" si="10"/>
        <v># 1</v>
      </c>
      <c r="F117" s="635" t="str">
        <f t="shared" si="10"/>
        <v># 2</v>
      </c>
      <c r="G117" s="635" t="str">
        <f t="shared" si="10"/>
        <v># 3</v>
      </c>
      <c r="H117" s="808"/>
      <c r="I117" s="647">
        <v>30</v>
      </c>
    </row>
    <row r="118" spans="1:9" ht="17" customHeight="1">
      <c r="A118" s="637"/>
      <c r="B118" s="788" t="s">
        <v>17</v>
      </c>
      <c r="C118" s="741" t="s">
        <v>17</v>
      </c>
      <c r="D118" s="714" t="s">
        <v>17</v>
      </c>
      <c r="E118" s="734" t="s">
        <v>70</v>
      </c>
      <c r="F118" s="608" t="s">
        <v>17</v>
      </c>
      <c r="G118" s="750" t="s">
        <v>22</v>
      </c>
      <c r="H118" s="784"/>
      <c r="I118" s="652"/>
    </row>
    <row r="119" spans="1:9" s="591" customFormat="1" ht="17" customHeight="1" thickBot="1">
      <c r="A119" s="582" t="s">
        <v>15</v>
      </c>
      <c r="B119" s="729" t="str">
        <f>B70</f>
        <v>美食新聞報道 # 152</v>
      </c>
      <c r="C119" s="627" t="str">
        <f>$C$70</f>
        <v>美食新聞報道 # 153</v>
      </c>
      <c r="D119" s="674" t="str">
        <f>D70</f>
        <v>旅行最緊要近 #7</v>
      </c>
      <c r="E119" s="809" t="str">
        <f>E58</f>
        <v># 80</v>
      </c>
      <c r="F119" s="604" t="str">
        <f>F70</f>
        <v>最強生命線 # 430</v>
      </c>
      <c r="G119" s="681"/>
      <c r="H119" s="808"/>
      <c r="I119" s="672" t="s">
        <v>15</v>
      </c>
    </row>
    <row r="120" spans="1:9" ht="17" customHeight="1">
      <c r="A120" s="685"/>
      <c r="B120" s="678" t="s">
        <v>17</v>
      </c>
      <c r="C120" s="609"/>
      <c r="D120" s="610"/>
      <c r="E120" s="610"/>
      <c r="F120" s="610"/>
      <c r="G120" s="873" t="str">
        <f>G89</f>
        <v>直播靈接觸 #28</v>
      </c>
      <c r="H120" s="784"/>
      <c r="I120" s="620"/>
    </row>
    <row r="121" spans="1:9" ht="17" customHeight="1">
      <c r="A121" s="781">
        <v>30</v>
      </c>
      <c r="B121" s="791"/>
      <c r="C121" s="737"/>
      <c r="D121" s="737" t="s">
        <v>227</v>
      </c>
      <c r="E121" s="737"/>
      <c r="F121" s="743"/>
      <c r="G121" s="878"/>
      <c r="H121" s="603"/>
      <c r="I121" s="625">
        <v>30</v>
      </c>
    </row>
    <row r="122" spans="1:9" ht="17" customHeight="1">
      <c r="A122" s="637"/>
      <c r="B122" s="622" t="str">
        <f>B64</f>
        <v># 28</v>
      </c>
      <c r="C122" s="627" t="str">
        <f>C64</f>
        <v># 29</v>
      </c>
      <c r="D122" s="627" t="str">
        <f>D64</f>
        <v># 30</v>
      </c>
      <c r="E122" s="627" t="str">
        <f>E64</f>
        <v># 31</v>
      </c>
      <c r="F122" s="627" t="str">
        <f>F64</f>
        <v># 32</v>
      </c>
      <c r="G122" s="750" t="s">
        <v>22</v>
      </c>
      <c r="H122" s="879" t="s">
        <v>499</v>
      </c>
      <c r="I122" s="628"/>
    </row>
    <row r="123" spans="1:9" s="591" customFormat="1" ht="17" customHeight="1" thickBot="1">
      <c r="A123" s="582" t="s">
        <v>13</v>
      </c>
      <c r="B123" s="629"/>
      <c r="C123" s="635"/>
      <c r="D123" s="635"/>
      <c r="E123" s="635"/>
      <c r="F123" s="635"/>
      <c r="G123" s="674" t="str">
        <f>G79</f>
        <v>同願同行福佑香江</v>
      </c>
      <c r="H123" s="684" t="s">
        <v>498</v>
      </c>
      <c r="I123" s="614" t="s">
        <v>13</v>
      </c>
    </row>
    <row r="124" spans="1:9" ht="17" customHeight="1">
      <c r="A124" s="615"/>
      <c r="B124" s="793" t="s">
        <v>17</v>
      </c>
      <c r="C124" s="624" t="s">
        <v>184</v>
      </c>
      <c r="D124" s="627"/>
      <c r="E124" s="624" t="s">
        <v>462</v>
      </c>
      <c r="F124" s="627"/>
      <c r="G124" s="750" t="s">
        <v>22</v>
      </c>
      <c r="H124" s="794" t="s">
        <v>20</v>
      </c>
      <c r="I124" s="612"/>
    </row>
    <row r="125" spans="1:9" ht="17" customHeight="1">
      <c r="A125" s="615"/>
      <c r="B125" s="627" t="str">
        <f>B$42</f>
        <v># 1881</v>
      </c>
      <c r="C125" s="627" t="str">
        <f>C$42</f>
        <v># 1882</v>
      </c>
      <c r="D125" s="627" t="str">
        <f>D$42</f>
        <v># 1883</v>
      </c>
      <c r="E125" s="627" t="str">
        <f>E$42</f>
        <v># 1884</v>
      </c>
      <c r="F125" s="627" t="str">
        <f>F42</f>
        <v># 1885</v>
      </c>
      <c r="G125" s="674" t="str">
        <f>G70</f>
        <v>新聞透視 # 1</v>
      </c>
      <c r="H125" s="772"/>
      <c r="I125" s="612"/>
    </row>
    <row r="126" spans="1:9" ht="17" customHeight="1">
      <c r="A126" s="781" t="s">
        <v>2</v>
      </c>
      <c r="B126" s="602"/>
      <c r="C126" s="635"/>
      <c r="D126" s="635"/>
      <c r="E126" s="635"/>
      <c r="F126" s="795" t="s">
        <v>55</v>
      </c>
      <c r="H126" s="658" t="str">
        <f>H39</f>
        <v>流行經典50年 # 72</v>
      </c>
      <c r="I126" s="625" t="s">
        <v>2</v>
      </c>
    </row>
    <row r="127" spans="1:9" ht="17" customHeight="1">
      <c r="A127" s="637"/>
      <c r="B127" s="796" t="s">
        <v>47</v>
      </c>
      <c r="C127" s="627"/>
      <c r="D127" s="627" t="s">
        <v>46</v>
      </c>
      <c r="E127" s="627"/>
      <c r="F127" s="627"/>
      <c r="G127" s="750" t="s">
        <v>22</v>
      </c>
      <c r="H127" s="810"/>
      <c r="I127" s="638"/>
    </row>
    <row r="128" spans="1:9" ht="17" customHeight="1" thickBot="1">
      <c r="A128" s="797" t="s">
        <v>14</v>
      </c>
      <c r="B128" s="798" t="s">
        <v>506</v>
      </c>
      <c r="C128" s="799" t="str">
        <f>"# " &amp; VALUE(RIGHT(B128,3)+1)</f>
        <v># 240</v>
      </c>
      <c r="D128" s="799" t="str">
        <f>"# " &amp; VALUE(RIGHT(C128,3)+1)</f>
        <v># 241</v>
      </c>
      <c r="E128" s="799" t="str">
        <f>"# " &amp; VALUE(RIGHT(D128,3)+1)</f>
        <v># 242</v>
      </c>
      <c r="F128" s="799" t="str">
        <f>"# " &amp; VALUE(RIGHT(E128,3)+1)</f>
        <v># 243</v>
      </c>
      <c r="G128" s="800" t="str">
        <f>G41</f>
        <v>周六聊Teen谷 # 51</v>
      </c>
      <c r="H128" s="801"/>
      <c r="I128" s="802" t="s">
        <v>14</v>
      </c>
    </row>
    <row r="129" spans="1:9" ht="17" customHeight="1" thickTop="1">
      <c r="A129" s="803"/>
      <c r="B129" s="804" t="s">
        <v>507</v>
      </c>
      <c r="C129" s="577"/>
      <c r="D129" s="577"/>
      <c r="E129" s="577"/>
      <c r="F129" s="577"/>
      <c r="G129" s="577"/>
      <c r="H129" s="818">
        <f ca="1">TODAY()</f>
        <v>46007</v>
      </c>
      <c r="I129" s="819"/>
    </row>
    <row r="130" spans="1:9" ht="17" customHeight="1">
      <c r="B130" s="804"/>
    </row>
    <row r="131" spans="1:9" ht="17" customHeight="1"/>
    <row r="132" spans="1:9" ht="17" customHeight="1"/>
  </sheetData>
  <mergeCells count="13">
    <mergeCell ref="H129:I129"/>
    <mergeCell ref="G65:H65"/>
    <mergeCell ref="B67:F67"/>
    <mergeCell ref="G67:H67"/>
    <mergeCell ref="G97:H97"/>
    <mergeCell ref="B101:C101"/>
    <mergeCell ref="E101:F101"/>
    <mergeCell ref="C1:G1"/>
    <mergeCell ref="H2:I2"/>
    <mergeCell ref="G11:H11"/>
    <mergeCell ref="B12:F12"/>
    <mergeCell ref="G25:H25"/>
    <mergeCell ref="G26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wk1</vt:lpstr>
      <vt:lpstr>wk2</vt:lpstr>
      <vt:lpstr>wk3</vt:lpstr>
      <vt:lpstr>wk4</vt:lpstr>
      <vt:lpstr>wk5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2025-11-17T09:12:08Z</cp:lastPrinted>
  <dcterms:created xsi:type="dcterms:W3CDTF">2009-06-03T02:40:18Z</dcterms:created>
  <dcterms:modified xsi:type="dcterms:W3CDTF">2025-12-16T04:56:11Z</dcterms:modified>
</cp:coreProperties>
</file>