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TVB Jade HD\Schedule\2026\"/>
    </mc:Choice>
  </mc:AlternateContent>
  <xr:revisionPtr revIDLastSave="0" documentId="8_{F759E865-67C4-4165-956D-3E3068A0688D}" xr6:coauthVersionLast="47" xr6:coauthVersionMax="47" xr10:uidLastSave="{00000000-0000-0000-0000-000000000000}"/>
  <bookViews>
    <workbookView xWindow="-110" yWindow="-110" windowWidth="19420" windowHeight="10300" tabRatio="602" activeTab="4" xr2:uid="{00000000-000D-0000-FFFF-FFFF00000000}"/>
  </bookViews>
  <sheets>
    <sheet name="wk1" sheetId="3" r:id="rId1"/>
    <sheet name="wk2" sheetId="4" r:id="rId2"/>
    <sheet name="wk3" sheetId="5" r:id="rId3"/>
    <sheet name="wk4" sheetId="6" r:id="rId4"/>
    <sheet name="wk5" sheetId="7" r:id="rId5"/>
  </sheets>
  <definedNames>
    <definedName name="_xlnm.Print_Area" localSheetId="0">'wk1'!$A$1:$I$130</definedName>
    <definedName name="_xlnm.Print_Area" localSheetId="1">'wk2'!#REF!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8" i="7" l="1"/>
  <c r="D78" i="7" s="1"/>
  <c r="E78" i="7" s="1"/>
  <c r="F78" i="7" s="1"/>
  <c r="C74" i="7"/>
  <c r="D74" i="7" s="1"/>
  <c r="E74" i="7" s="1"/>
  <c r="F74" i="7" s="1"/>
  <c r="G74" i="7" s="1"/>
  <c r="H74" i="7" s="1"/>
  <c r="H33" i="7"/>
  <c r="G33" i="7"/>
  <c r="F33" i="7"/>
  <c r="E33" i="7"/>
  <c r="D33" i="7"/>
  <c r="C33" i="7"/>
  <c r="B33" i="7"/>
  <c r="C9" i="7"/>
  <c r="D9" i="7" s="1"/>
  <c r="E9" i="7" s="1"/>
  <c r="F9" i="7" s="1"/>
  <c r="G9" i="7" s="1"/>
  <c r="H9" i="7" s="1"/>
  <c r="H129" i="7" l="1"/>
  <c r="G128" i="7"/>
  <c r="C128" i="7"/>
  <c r="D128" i="7" s="1"/>
  <c r="E128" i="7" s="1"/>
  <c r="F128" i="7" s="1"/>
  <c r="H126" i="7"/>
  <c r="G125" i="7"/>
  <c r="C125" i="7"/>
  <c r="B125" i="7"/>
  <c r="H123" i="7"/>
  <c r="D122" i="7"/>
  <c r="B122" i="7"/>
  <c r="D121" i="7"/>
  <c r="C119" i="7"/>
  <c r="D119" i="7" s="1"/>
  <c r="E119" i="7" s="1"/>
  <c r="F119" i="7" s="1"/>
  <c r="B119" i="7"/>
  <c r="D118" i="7"/>
  <c r="B117" i="7"/>
  <c r="C115" i="7"/>
  <c r="B115" i="7"/>
  <c r="D114" i="7"/>
  <c r="C114" i="7"/>
  <c r="G112" i="7"/>
  <c r="C111" i="7"/>
  <c r="D111" i="7" s="1"/>
  <c r="E111" i="7" s="1"/>
  <c r="F111" i="7" s="1"/>
  <c r="B111" i="7"/>
  <c r="G110" i="7"/>
  <c r="D110" i="7"/>
  <c r="H107" i="7"/>
  <c r="G107" i="7"/>
  <c r="D107" i="7"/>
  <c r="E107" i="7" s="1"/>
  <c r="F107" i="7" s="1"/>
  <c r="C107" i="7"/>
  <c r="H106" i="7"/>
  <c r="G106" i="7"/>
  <c r="B104" i="7"/>
  <c r="H103" i="7"/>
  <c r="G103" i="7"/>
  <c r="G99" i="7"/>
  <c r="C95" i="7"/>
  <c r="D95" i="7" s="1"/>
  <c r="E95" i="7" s="1"/>
  <c r="F95" i="7" s="1"/>
  <c r="D92" i="7"/>
  <c r="E92" i="7" s="1"/>
  <c r="F92" i="7" s="1"/>
  <c r="C92" i="7"/>
  <c r="C88" i="7"/>
  <c r="D88" i="7" s="1"/>
  <c r="E88" i="7" s="1"/>
  <c r="F88" i="7" s="1"/>
  <c r="D82" i="7"/>
  <c r="D30" i="7" s="1"/>
  <c r="C82" i="7"/>
  <c r="C117" i="7"/>
  <c r="D64" i="7"/>
  <c r="E64" i="7" s="1"/>
  <c r="C64" i="7"/>
  <c r="C122" i="7" s="1"/>
  <c r="H63" i="7"/>
  <c r="D61" i="7"/>
  <c r="D104" i="7" s="1"/>
  <c r="C61" i="7"/>
  <c r="C104" i="7" s="1"/>
  <c r="H60" i="7"/>
  <c r="H55" i="7"/>
  <c r="E55" i="7"/>
  <c r="C52" i="7"/>
  <c r="D52" i="7" s="1"/>
  <c r="E52" i="7" s="1"/>
  <c r="F52" i="7" s="1"/>
  <c r="B52" i="7"/>
  <c r="H51" i="7"/>
  <c r="H49" i="7"/>
  <c r="D48" i="7"/>
  <c r="E48" i="7" s="1"/>
  <c r="F48" i="7" s="1"/>
  <c r="C48" i="7"/>
  <c r="H47" i="7"/>
  <c r="D45" i="7"/>
  <c r="B45" i="7"/>
  <c r="H44" i="7"/>
  <c r="D44" i="7"/>
  <c r="D42" i="7"/>
  <c r="D125" i="7" s="1"/>
  <c r="C42" i="7"/>
  <c r="G39" i="7"/>
  <c r="G38" i="7"/>
  <c r="B38" i="7"/>
  <c r="D35" i="7"/>
  <c r="C35" i="7"/>
  <c r="C30" i="7"/>
  <c r="D29" i="7"/>
  <c r="F27" i="7"/>
  <c r="D27" i="7"/>
  <c r="E26" i="7"/>
  <c r="C26" i="7"/>
  <c r="B26" i="7"/>
  <c r="C7" i="7" s="1"/>
  <c r="D23" i="7"/>
  <c r="E23" i="7" s="1"/>
  <c r="F23" i="7" s="1"/>
  <c r="C23" i="7"/>
  <c r="D22" i="7"/>
  <c r="D51" i="7" s="1"/>
  <c r="C21" i="7"/>
  <c r="C38" i="7" s="1"/>
  <c r="D38" i="7" s="1"/>
  <c r="G19" i="7"/>
  <c r="H19" i="7" s="1"/>
  <c r="D19" i="7"/>
  <c r="C19" i="7"/>
  <c r="C45" i="7" s="1"/>
  <c r="G18" i="7"/>
  <c r="D18" i="7"/>
  <c r="D16" i="7"/>
  <c r="C16" i="7"/>
  <c r="H7" i="7"/>
  <c r="G7" i="7"/>
  <c r="F7" i="7"/>
  <c r="E7" i="7"/>
  <c r="D7" i="7"/>
  <c r="B7" i="7"/>
  <c r="G6" i="7"/>
  <c r="E6" i="7"/>
  <c r="D6" i="7"/>
  <c r="D4" i="7"/>
  <c r="E4" i="7" s="1"/>
  <c r="F4" i="7" s="1"/>
  <c r="G4" i="7" s="1"/>
  <c r="H4" i="7" s="1"/>
  <c r="C4" i="7"/>
  <c r="F64" i="7" l="1"/>
  <c r="F122" i="7" s="1"/>
  <c r="E122" i="7"/>
  <c r="D115" i="7"/>
  <c r="E45" i="7"/>
  <c r="E19" i="7"/>
  <c r="E61" i="7"/>
  <c r="E35" i="7"/>
  <c r="E82" i="7"/>
  <c r="D21" i="7"/>
  <c r="E21" i="7" s="1"/>
  <c r="E42" i="7"/>
  <c r="E38" i="7" l="1"/>
  <c r="F21" i="7"/>
  <c r="E30" i="7"/>
  <c r="F82" i="7"/>
  <c r="F30" i="7" s="1"/>
  <c r="E115" i="7"/>
  <c r="F45" i="7"/>
  <c r="F19" i="7"/>
  <c r="F115" i="7"/>
  <c r="E125" i="7"/>
  <c r="F42" i="7"/>
  <c r="F125" i="7" s="1"/>
  <c r="D117" i="7"/>
  <c r="E104" i="7"/>
  <c r="F35" i="7"/>
  <c r="F61" i="7"/>
  <c r="F104" i="7" s="1"/>
  <c r="E117" i="7" l="1"/>
  <c r="G21" i="7"/>
  <c r="H21" i="7" s="1"/>
  <c r="F38" i="7"/>
  <c r="F117" i="7" l="1"/>
  <c r="G119" i="7" l="1"/>
  <c r="H129" i="6" l="1"/>
  <c r="C128" i="6"/>
  <c r="D128" i="6" s="1"/>
  <c r="E128" i="6" s="1"/>
  <c r="F128" i="6" s="1"/>
  <c r="H126" i="6"/>
  <c r="G125" i="6"/>
  <c r="B125" i="6"/>
  <c r="H123" i="6"/>
  <c r="B122" i="6"/>
  <c r="H121" i="6"/>
  <c r="D121" i="6"/>
  <c r="B119" i="6"/>
  <c r="C119" i="6" s="1"/>
  <c r="D119" i="6" s="1"/>
  <c r="E119" i="6" s="1"/>
  <c r="F119" i="6" s="1"/>
  <c r="D118" i="6"/>
  <c r="B117" i="6"/>
  <c r="B115" i="6"/>
  <c r="D114" i="6"/>
  <c r="C114" i="6"/>
  <c r="G112" i="6"/>
  <c r="B111" i="6"/>
  <c r="C111" i="6" s="1"/>
  <c r="D111" i="6" s="1"/>
  <c r="E111" i="6" s="1"/>
  <c r="F111" i="6" s="1"/>
  <c r="G110" i="6"/>
  <c r="D110" i="6"/>
  <c r="H107" i="6"/>
  <c r="G107" i="6"/>
  <c r="C107" i="6"/>
  <c r="D107" i="6" s="1"/>
  <c r="E107" i="6" s="1"/>
  <c r="F107" i="6" s="1"/>
  <c r="H106" i="6"/>
  <c r="G106" i="6"/>
  <c r="B104" i="6"/>
  <c r="H103" i="6"/>
  <c r="G103" i="6"/>
  <c r="C95" i="6"/>
  <c r="D95" i="6" s="1"/>
  <c r="E95" i="6" s="1"/>
  <c r="F95" i="6" s="1"/>
  <c r="D92" i="6"/>
  <c r="E92" i="6" s="1"/>
  <c r="F92" i="6" s="1"/>
  <c r="C92" i="6"/>
  <c r="C88" i="6"/>
  <c r="D48" i="6" s="1"/>
  <c r="E48" i="6" s="1"/>
  <c r="F48" i="6" s="1"/>
  <c r="D82" i="6"/>
  <c r="D30" i="6" s="1"/>
  <c r="C82" i="6"/>
  <c r="C78" i="6"/>
  <c r="D19" i="6" s="1"/>
  <c r="C74" i="6"/>
  <c r="D74" i="6" s="1"/>
  <c r="C64" i="6"/>
  <c r="C122" i="6" s="1"/>
  <c r="H63" i="6"/>
  <c r="C61" i="6"/>
  <c r="D61" i="6" s="1"/>
  <c r="H60" i="6"/>
  <c r="H55" i="6"/>
  <c r="E55" i="6"/>
  <c r="F7" i="6" s="1"/>
  <c r="B52" i="6"/>
  <c r="H51" i="6"/>
  <c r="H49" i="6"/>
  <c r="C48" i="6"/>
  <c r="H47" i="6"/>
  <c r="D45" i="6"/>
  <c r="C45" i="6"/>
  <c r="B45" i="6"/>
  <c r="H44" i="6"/>
  <c r="D44" i="6"/>
  <c r="C42" i="6"/>
  <c r="C125" i="6" s="1"/>
  <c r="C38" i="6"/>
  <c r="D38" i="6" s="1"/>
  <c r="B38" i="6"/>
  <c r="C35" i="6"/>
  <c r="B33" i="6"/>
  <c r="C30" i="6"/>
  <c r="D29" i="6"/>
  <c r="F27" i="6"/>
  <c r="D27" i="6"/>
  <c r="E26" i="6"/>
  <c r="C26" i="6"/>
  <c r="B26" i="6"/>
  <c r="C23" i="6"/>
  <c r="C52" i="6" s="1"/>
  <c r="D52" i="6" s="1"/>
  <c r="E52" i="6" s="1"/>
  <c r="F52" i="6" s="1"/>
  <c r="D22" i="6"/>
  <c r="D51" i="6" s="1"/>
  <c r="D21" i="6"/>
  <c r="E21" i="6" s="1"/>
  <c r="C21" i="6"/>
  <c r="G19" i="6"/>
  <c r="H19" i="6" s="1"/>
  <c r="C19" i="6"/>
  <c r="G18" i="6"/>
  <c r="D18" i="6"/>
  <c r="E16" i="6"/>
  <c r="F16" i="6" s="1"/>
  <c r="D16" i="6"/>
  <c r="C16" i="6"/>
  <c r="C9" i="6"/>
  <c r="C33" i="6" s="1"/>
  <c r="H7" i="6"/>
  <c r="G7" i="6"/>
  <c r="E7" i="6"/>
  <c r="D7" i="6"/>
  <c r="C7" i="6"/>
  <c r="B7" i="6"/>
  <c r="G6" i="6"/>
  <c r="E6" i="6"/>
  <c r="D6" i="6"/>
  <c r="C4" i="6"/>
  <c r="D4" i="6" s="1"/>
  <c r="E4" i="6" s="1"/>
  <c r="F4" i="6" s="1"/>
  <c r="G4" i="6" s="1"/>
  <c r="H4" i="6" s="1"/>
  <c r="F21" i="6" l="1"/>
  <c r="E38" i="6"/>
  <c r="E61" i="6"/>
  <c r="D104" i="6"/>
  <c r="E35" i="6"/>
  <c r="D117" i="6"/>
  <c r="E74" i="6"/>
  <c r="D9" i="6"/>
  <c r="D35" i="6"/>
  <c r="C117" i="6"/>
  <c r="E82" i="6"/>
  <c r="D23" i="6"/>
  <c r="E23" i="6" s="1"/>
  <c r="F23" i="6" s="1"/>
  <c r="D42" i="6"/>
  <c r="D64" i="6"/>
  <c r="C115" i="6"/>
  <c r="D78" i="6"/>
  <c r="D88" i="6"/>
  <c r="E88" i="6" s="1"/>
  <c r="F88" i="6" s="1"/>
  <c r="C104" i="6"/>
  <c r="E117" i="6" l="1"/>
  <c r="F74" i="6"/>
  <c r="D122" i="6"/>
  <c r="E64" i="6"/>
  <c r="E19" i="6"/>
  <c r="E78" i="6"/>
  <c r="D115" i="6"/>
  <c r="E45" i="6"/>
  <c r="E104" i="6"/>
  <c r="F61" i="6"/>
  <c r="F104" i="6" s="1"/>
  <c r="F35" i="6"/>
  <c r="E30" i="6"/>
  <c r="F82" i="6"/>
  <c r="F30" i="6" s="1"/>
  <c r="E9" i="6"/>
  <c r="D33" i="6"/>
  <c r="E42" i="6"/>
  <c r="D125" i="6"/>
  <c r="F38" i="6"/>
  <c r="G21" i="6"/>
  <c r="H21" i="6" s="1"/>
  <c r="E33" i="6" l="1"/>
  <c r="F9" i="6"/>
  <c r="F42" i="6"/>
  <c r="F125" i="6" s="1"/>
  <c r="E125" i="6"/>
  <c r="F78" i="6"/>
  <c r="F115" i="6" s="1"/>
  <c r="F45" i="6"/>
  <c r="E115" i="6"/>
  <c r="F19" i="6"/>
  <c r="F64" i="6"/>
  <c r="F122" i="6" s="1"/>
  <c r="E122" i="6"/>
  <c r="F117" i="6"/>
  <c r="G74" i="6"/>
  <c r="H74" i="6" l="1"/>
  <c r="G119" i="6"/>
  <c r="F33" i="6"/>
  <c r="G9" i="6"/>
  <c r="H9" i="6" l="1"/>
  <c r="H33" i="6" s="1"/>
  <c r="G33" i="6"/>
  <c r="H129" i="5" l="1"/>
  <c r="G128" i="5"/>
  <c r="D128" i="5"/>
  <c r="E128" i="5" s="1"/>
  <c r="F128" i="5" s="1"/>
  <c r="C128" i="5"/>
  <c r="H126" i="5"/>
  <c r="G125" i="5"/>
  <c r="B125" i="5"/>
  <c r="H123" i="5"/>
  <c r="G123" i="5"/>
  <c r="D122" i="5"/>
  <c r="B122" i="5"/>
  <c r="H121" i="5"/>
  <c r="G121" i="5"/>
  <c r="D121" i="5"/>
  <c r="B119" i="5"/>
  <c r="C119" i="5" s="1"/>
  <c r="D119" i="5" s="1"/>
  <c r="E119" i="5" s="1"/>
  <c r="F119" i="5" s="1"/>
  <c r="D118" i="5"/>
  <c r="B117" i="5"/>
  <c r="B115" i="5"/>
  <c r="D114" i="5"/>
  <c r="C114" i="5"/>
  <c r="G112" i="5"/>
  <c r="B111" i="5"/>
  <c r="C111" i="5" s="1"/>
  <c r="D111" i="5" s="1"/>
  <c r="E111" i="5" s="1"/>
  <c r="F111" i="5" s="1"/>
  <c r="G110" i="5"/>
  <c r="D110" i="5"/>
  <c r="H107" i="5"/>
  <c r="G107" i="5"/>
  <c r="F107" i="5"/>
  <c r="C107" i="5"/>
  <c r="D107" i="5" s="1"/>
  <c r="H106" i="5"/>
  <c r="G106" i="5"/>
  <c r="C104" i="5"/>
  <c r="B104" i="5"/>
  <c r="H103" i="5"/>
  <c r="G103" i="5"/>
  <c r="G99" i="5"/>
  <c r="C95" i="5"/>
  <c r="D95" i="5" s="1"/>
  <c r="E95" i="5" s="1"/>
  <c r="F95" i="5" s="1"/>
  <c r="C92" i="5"/>
  <c r="D92" i="5" s="1"/>
  <c r="E92" i="5" s="1"/>
  <c r="F92" i="5" s="1"/>
  <c r="F88" i="5"/>
  <c r="C88" i="5"/>
  <c r="D88" i="5" s="1"/>
  <c r="C82" i="5"/>
  <c r="C30" i="5" s="1"/>
  <c r="C78" i="5"/>
  <c r="D78" i="5" s="1"/>
  <c r="C74" i="5"/>
  <c r="D74" i="5" s="1"/>
  <c r="D64" i="5"/>
  <c r="E64" i="5" s="1"/>
  <c r="C64" i="5"/>
  <c r="C122" i="5" s="1"/>
  <c r="H63" i="5"/>
  <c r="D61" i="5"/>
  <c r="D104" i="5" s="1"/>
  <c r="C61" i="5"/>
  <c r="H60" i="5"/>
  <c r="H55" i="5"/>
  <c r="E55" i="5"/>
  <c r="C52" i="5"/>
  <c r="D52" i="5" s="1"/>
  <c r="E52" i="5" s="1"/>
  <c r="F52" i="5" s="1"/>
  <c r="B52" i="5"/>
  <c r="H51" i="5"/>
  <c r="D51" i="5"/>
  <c r="H49" i="5"/>
  <c r="D48" i="5"/>
  <c r="E48" i="5" s="1"/>
  <c r="C48" i="5"/>
  <c r="H47" i="5"/>
  <c r="D45" i="5"/>
  <c r="B45" i="5"/>
  <c r="H44" i="5"/>
  <c r="D44" i="5"/>
  <c r="C42" i="5"/>
  <c r="D42" i="5" s="1"/>
  <c r="G39" i="5"/>
  <c r="G38" i="5"/>
  <c r="D35" i="5"/>
  <c r="C35" i="5"/>
  <c r="D33" i="5"/>
  <c r="B33" i="5"/>
  <c r="D29" i="5"/>
  <c r="F27" i="5"/>
  <c r="D27" i="5"/>
  <c r="E26" i="5"/>
  <c r="C26" i="5"/>
  <c r="B26" i="5"/>
  <c r="C7" i="5" s="1"/>
  <c r="C23" i="5"/>
  <c r="D23" i="5" s="1"/>
  <c r="E23" i="5" s="1"/>
  <c r="F23" i="5" s="1"/>
  <c r="D22" i="5"/>
  <c r="H19" i="5"/>
  <c r="G19" i="5"/>
  <c r="D19" i="5"/>
  <c r="C19" i="5"/>
  <c r="C45" i="5" s="1"/>
  <c r="G18" i="5"/>
  <c r="D18" i="5"/>
  <c r="C16" i="5"/>
  <c r="D16" i="5" s="1"/>
  <c r="E16" i="5" s="1"/>
  <c r="F16" i="5" s="1"/>
  <c r="D9" i="5"/>
  <c r="E9" i="5" s="1"/>
  <c r="C9" i="5"/>
  <c r="C33" i="5" s="1"/>
  <c r="H7" i="5"/>
  <c r="G7" i="5"/>
  <c r="F7" i="5"/>
  <c r="E7" i="5"/>
  <c r="D7" i="5"/>
  <c r="B7" i="5"/>
  <c r="G6" i="5"/>
  <c r="E6" i="5"/>
  <c r="D6" i="5"/>
  <c r="D4" i="5"/>
  <c r="E4" i="5" s="1"/>
  <c r="F4" i="5" s="1"/>
  <c r="G4" i="5" s="1"/>
  <c r="H4" i="5" s="1"/>
  <c r="C4" i="5"/>
  <c r="F9" i="5" l="1"/>
  <c r="E33" i="5"/>
  <c r="D125" i="5"/>
  <c r="E42" i="5"/>
  <c r="E45" i="5"/>
  <c r="E78" i="5"/>
  <c r="D115" i="5"/>
  <c r="E19" i="5"/>
  <c r="F64" i="5"/>
  <c r="F122" i="5" s="1"/>
  <c r="E122" i="5"/>
  <c r="D117" i="5"/>
  <c r="E74" i="5"/>
  <c r="D82" i="5"/>
  <c r="C115" i="5"/>
  <c r="E35" i="5"/>
  <c r="C117" i="5"/>
  <c r="C125" i="5"/>
  <c r="E61" i="5"/>
  <c r="D30" i="5" l="1"/>
  <c r="E82" i="5"/>
  <c r="E125" i="5"/>
  <c r="F42" i="5"/>
  <c r="F125" i="5" s="1"/>
  <c r="F45" i="5"/>
  <c r="E115" i="5"/>
  <c r="F78" i="5"/>
  <c r="F115" i="5" s="1"/>
  <c r="F19" i="5"/>
  <c r="F74" i="5"/>
  <c r="E117" i="5"/>
  <c r="E104" i="5"/>
  <c r="F35" i="5"/>
  <c r="F61" i="5"/>
  <c r="F104" i="5" s="1"/>
  <c r="F33" i="5"/>
  <c r="G9" i="5"/>
  <c r="G74" i="5" l="1"/>
  <c r="F117" i="5"/>
  <c r="G33" i="5"/>
  <c r="H9" i="5"/>
  <c r="H33" i="5" s="1"/>
  <c r="G21" i="5"/>
  <c r="H21" i="5" s="1"/>
  <c r="F82" i="5"/>
  <c r="F30" i="5" s="1"/>
  <c r="E30" i="5"/>
  <c r="H74" i="5" l="1"/>
  <c r="G119" i="5"/>
  <c r="H129" i="4" l="1"/>
  <c r="G128" i="4"/>
  <c r="C128" i="4"/>
  <c r="D128" i="4" s="1"/>
  <c r="E128" i="4" s="1"/>
  <c r="F128" i="4" s="1"/>
  <c r="H126" i="4"/>
  <c r="G125" i="4"/>
  <c r="B125" i="4"/>
  <c r="H123" i="4"/>
  <c r="G123" i="4"/>
  <c r="B122" i="4"/>
  <c r="H121" i="4"/>
  <c r="G121" i="4"/>
  <c r="D121" i="4"/>
  <c r="C119" i="4"/>
  <c r="D119" i="4" s="1"/>
  <c r="E119" i="4" s="1"/>
  <c r="F119" i="4" s="1"/>
  <c r="B119" i="4"/>
  <c r="D118" i="4"/>
  <c r="B117" i="4"/>
  <c r="B115" i="4"/>
  <c r="D114" i="4"/>
  <c r="C114" i="4"/>
  <c r="G112" i="4"/>
  <c r="H111" i="4"/>
  <c r="C111" i="4"/>
  <c r="D111" i="4" s="1"/>
  <c r="E111" i="4" s="1"/>
  <c r="F111" i="4" s="1"/>
  <c r="B111" i="4"/>
  <c r="G110" i="4"/>
  <c r="D110" i="4"/>
  <c r="H107" i="4"/>
  <c r="G107" i="4"/>
  <c r="C107" i="4"/>
  <c r="D107" i="4" s="1"/>
  <c r="E107" i="4" s="1"/>
  <c r="F107" i="4" s="1"/>
  <c r="H106" i="4"/>
  <c r="G106" i="4"/>
  <c r="B104" i="4"/>
  <c r="H103" i="4"/>
  <c r="G103" i="4"/>
  <c r="G99" i="4"/>
  <c r="C95" i="4"/>
  <c r="D95" i="4" s="1"/>
  <c r="E95" i="4" s="1"/>
  <c r="F95" i="4" s="1"/>
  <c r="C92" i="4"/>
  <c r="D92" i="4" s="1"/>
  <c r="E92" i="4" s="1"/>
  <c r="F92" i="4" s="1"/>
  <c r="C88" i="4"/>
  <c r="D88" i="4" s="1"/>
  <c r="E88" i="4" s="1"/>
  <c r="F88" i="4" s="1"/>
  <c r="C82" i="4"/>
  <c r="C30" i="4" s="1"/>
  <c r="C78" i="4"/>
  <c r="D45" i="4" s="1"/>
  <c r="C74" i="4"/>
  <c r="C117" i="4" s="1"/>
  <c r="G66" i="4"/>
  <c r="H66" i="4" s="1"/>
  <c r="G65" i="4"/>
  <c r="C64" i="4"/>
  <c r="C122" i="4" s="1"/>
  <c r="H63" i="4"/>
  <c r="D61" i="4"/>
  <c r="E35" i="4" s="1"/>
  <c r="C61" i="4"/>
  <c r="C104" i="4" s="1"/>
  <c r="H60" i="4"/>
  <c r="H55" i="4"/>
  <c r="E55" i="4"/>
  <c r="F7" i="4" s="1"/>
  <c r="B52" i="4"/>
  <c r="H51" i="4"/>
  <c r="H49" i="4"/>
  <c r="C48" i="4"/>
  <c r="H47" i="4"/>
  <c r="C45" i="4"/>
  <c r="B45" i="4"/>
  <c r="H44" i="4"/>
  <c r="D44" i="4"/>
  <c r="C42" i="4"/>
  <c r="D42" i="4" s="1"/>
  <c r="G39" i="4"/>
  <c r="G38" i="4"/>
  <c r="B38" i="4"/>
  <c r="D35" i="4"/>
  <c r="C35" i="4"/>
  <c r="C33" i="4"/>
  <c r="B33" i="4"/>
  <c r="D29" i="4"/>
  <c r="F27" i="4"/>
  <c r="D27" i="4"/>
  <c r="E26" i="4"/>
  <c r="C26" i="4"/>
  <c r="B26" i="4"/>
  <c r="C7" i="4" s="1"/>
  <c r="C23" i="4"/>
  <c r="D23" i="4" s="1"/>
  <c r="E23" i="4" s="1"/>
  <c r="F23" i="4" s="1"/>
  <c r="D22" i="4"/>
  <c r="D51" i="4" s="1"/>
  <c r="C21" i="4"/>
  <c r="C38" i="4" s="1"/>
  <c r="D38" i="4" s="1"/>
  <c r="G19" i="4"/>
  <c r="H19" i="4" s="1"/>
  <c r="D19" i="4"/>
  <c r="C19" i="4"/>
  <c r="G18" i="4"/>
  <c r="D18" i="4"/>
  <c r="C18" i="4"/>
  <c r="C16" i="4"/>
  <c r="D16" i="4" s="1"/>
  <c r="E16" i="4" s="1"/>
  <c r="F16" i="4" s="1"/>
  <c r="C9" i="4"/>
  <c r="D9" i="4" s="1"/>
  <c r="D33" i="4" s="1"/>
  <c r="H7" i="4"/>
  <c r="G7" i="4"/>
  <c r="E7" i="4"/>
  <c r="D7" i="4"/>
  <c r="B7" i="4"/>
  <c r="G6" i="4"/>
  <c r="E6" i="4"/>
  <c r="D6" i="4"/>
  <c r="C4" i="4"/>
  <c r="D4" i="4" s="1"/>
  <c r="E4" i="4" s="1"/>
  <c r="F4" i="4" s="1"/>
  <c r="G4" i="4" s="1"/>
  <c r="H4" i="4" s="1"/>
  <c r="D107" i="3"/>
  <c r="E107" i="3" s="1"/>
  <c r="F107" i="3" s="1"/>
  <c r="F27" i="3"/>
  <c r="G18" i="3"/>
  <c r="G65" i="3"/>
  <c r="E55" i="3"/>
  <c r="C21" i="3"/>
  <c r="H47" i="3"/>
  <c r="H44" i="3"/>
  <c r="C52" i="4" l="1"/>
  <c r="D52" i="4" s="1"/>
  <c r="E52" i="4" s="1"/>
  <c r="F52" i="4" s="1"/>
  <c r="D74" i="4"/>
  <c r="D117" i="4" s="1"/>
  <c r="E42" i="4"/>
  <c r="D125" i="4"/>
  <c r="C115" i="4"/>
  <c r="D48" i="4"/>
  <c r="E48" i="4" s="1"/>
  <c r="F48" i="4" s="1"/>
  <c r="E61" i="4"/>
  <c r="D78" i="4"/>
  <c r="D104" i="4"/>
  <c r="E74" i="4"/>
  <c r="C125" i="4"/>
  <c r="E9" i="4"/>
  <c r="D64" i="4"/>
  <c r="D122" i="4" s="1"/>
  <c r="D82" i="4"/>
  <c r="D21" i="4"/>
  <c r="E21" i="4" s="1"/>
  <c r="B38" i="3"/>
  <c r="E45" i="4" l="1"/>
  <c r="E78" i="4"/>
  <c r="D115" i="4"/>
  <c r="E19" i="4"/>
  <c r="E117" i="4"/>
  <c r="F74" i="4"/>
  <c r="D30" i="4"/>
  <c r="E82" i="4"/>
  <c r="F35" i="4"/>
  <c r="E104" i="4"/>
  <c r="F61" i="4"/>
  <c r="F104" i="4" s="1"/>
  <c r="E33" i="4"/>
  <c r="F9" i="4"/>
  <c r="E38" i="4"/>
  <c r="F21" i="4"/>
  <c r="F42" i="4"/>
  <c r="F125" i="4" s="1"/>
  <c r="E125" i="4"/>
  <c r="H55" i="3"/>
  <c r="H51" i="3"/>
  <c r="H49" i="3"/>
  <c r="F82" i="4" l="1"/>
  <c r="F30" i="4" s="1"/>
  <c r="E30" i="4"/>
  <c r="F78" i="4"/>
  <c r="F115" i="4" s="1"/>
  <c r="F45" i="4"/>
  <c r="E115" i="4"/>
  <c r="F19" i="4"/>
  <c r="G74" i="4"/>
  <c r="F117" i="4"/>
  <c r="F38" i="4"/>
  <c r="G21" i="4"/>
  <c r="H21" i="4" s="1"/>
  <c r="F33" i="4"/>
  <c r="G9" i="4"/>
  <c r="G112" i="3"/>
  <c r="G110" i="3"/>
  <c r="G33" i="4" l="1"/>
  <c r="H9" i="4"/>
  <c r="H33" i="4" s="1"/>
  <c r="G119" i="4"/>
  <c r="H74" i="4"/>
  <c r="H119" i="4" s="1"/>
  <c r="B52" i="3"/>
  <c r="C23" i="3" l="1"/>
  <c r="C52" i="3" s="1"/>
  <c r="H60" i="3" l="1"/>
  <c r="G38" i="3" l="1"/>
  <c r="D27" i="3" l="1"/>
  <c r="D121" i="3" l="1"/>
  <c r="H63" i="3" l="1"/>
  <c r="B7" i="3"/>
  <c r="H121" i="3"/>
  <c r="H123" i="3"/>
  <c r="G39" i="3"/>
  <c r="C74" i="3"/>
  <c r="D74" i="3" s="1"/>
  <c r="D88" i="3"/>
  <c r="E88" i="3" s="1"/>
  <c r="F88" i="3" s="1"/>
  <c r="D118" i="3"/>
  <c r="C9" i="3"/>
  <c r="D9" i="3" s="1"/>
  <c r="C128" i="3"/>
  <c r="D128" i="3" s="1"/>
  <c r="E128" i="3" s="1"/>
  <c r="F128" i="3" s="1"/>
  <c r="B119" i="3"/>
  <c r="C119" i="3" s="1"/>
  <c r="D119" i="3" s="1"/>
  <c r="E119" i="3" s="1"/>
  <c r="F119" i="3" s="1"/>
  <c r="G107" i="3"/>
  <c r="G106" i="3"/>
  <c r="G66" i="3"/>
  <c r="H66" i="3" s="1"/>
  <c r="H7" i="3"/>
  <c r="C26" i="3"/>
  <c r="E26" i="3"/>
  <c r="C64" i="3"/>
  <c r="D64" i="3" s="1"/>
  <c r="E64" i="3" s="1"/>
  <c r="G19" i="3"/>
  <c r="C48" i="3"/>
  <c r="C35" i="3"/>
  <c r="B33" i="3"/>
  <c r="C16" i="3"/>
  <c r="D16" i="3" s="1"/>
  <c r="F7" i="3"/>
  <c r="H111" i="3"/>
  <c r="D22" i="3"/>
  <c r="D51" i="3" s="1"/>
  <c r="B117" i="3"/>
  <c r="B115" i="3"/>
  <c r="C114" i="3"/>
  <c r="B111" i="3"/>
  <c r="C111" i="3" s="1"/>
  <c r="D111" i="3" s="1"/>
  <c r="E111" i="3" s="1"/>
  <c r="F111" i="3" s="1"/>
  <c r="C82" i="3"/>
  <c r="C30" i="3" s="1"/>
  <c r="D29" i="3"/>
  <c r="D21" i="3"/>
  <c r="E21" i="3" s="1"/>
  <c r="G99" i="3"/>
  <c r="G103" i="3"/>
  <c r="B45" i="3"/>
  <c r="C19" i="3"/>
  <c r="C45" i="3" s="1"/>
  <c r="C18" i="3"/>
  <c r="D18" i="3"/>
  <c r="G125" i="3"/>
  <c r="D44" i="3"/>
  <c r="D114" i="3"/>
  <c r="C78" i="3"/>
  <c r="C115" i="3" s="1"/>
  <c r="C95" i="3"/>
  <c r="D95" i="3" s="1"/>
  <c r="E95" i="3" s="1"/>
  <c r="F95" i="3" s="1"/>
  <c r="C92" i="3"/>
  <c r="D92" i="3" s="1"/>
  <c r="E92" i="3" s="1"/>
  <c r="F92" i="3" s="1"/>
  <c r="D110" i="3"/>
  <c r="B125" i="3"/>
  <c r="B26" i="3"/>
  <c r="C7" i="3" s="1"/>
  <c r="E6" i="3"/>
  <c r="D6" i="3"/>
  <c r="C61" i="3"/>
  <c r="C104" i="3" s="1"/>
  <c r="B104" i="3"/>
  <c r="E7" i="3"/>
  <c r="C42" i="3"/>
  <c r="C125" i="3" s="1"/>
  <c r="G7" i="3"/>
  <c r="G6" i="3"/>
  <c r="D7" i="3"/>
  <c r="B122" i="3"/>
  <c r="G128" i="3"/>
  <c r="H126" i="3"/>
  <c r="H129" i="3"/>
  <c r="C4" i="3"/>
  <c r="D4" i="3" s="1"/>
  <c r="E4" i="3" s="1"/>
  <c r="F4" i="3" s="1"/>
  <c r="G4" i="3" s="1"/>
  <c r="H4" i="3" s="1"/>
  <c r="F64" i="3" l="1"/>
  <c r="F122" i="3" s="1"/>
  <c r="D23" i="3"/>
  <c r="E23" i="3" s="1"/>
  <c r="F23" i="3" s="1"/>
  <c r="D52" i="3"/>
  <c r="E52" i="3" s="1"/>
  <c r="F52" i="3" s="1"/>
  <c r="D33" i="3"/>
  <c r="E9" i="3"/>
  <c r="C33" i="3"/>
  <c r="D48" i="3"/>
  <c r="E48" i="3" s="1"/>
  <c r="F48" i="3" s="1"/>
  <c r="D82" i="3"/>
  <c r="D78" i="3"/>
  <c r="D19" i="3"/>
  <c r="D45" i="3"/>
  <c r="E74" i="3"/>
  <c r="D117" i="3"/>
  <c r="C117" i="3"/>
  <c r="C122" i="3"/>
  <c r="E122" i="3"/>
  <c r="D122" i="3"/>
  <c r="D35" i="3"/>
  <c r="D61" i="3"/>
  <c r="D42" i="3"/>
  <c r="F21" i="3"/>
  <c r="E38" i="3"/>
  <c r="C38" i="3"/>
  <c r="D38" i="3" s="1"/>
  <c r="E16" i="3"/>
  <c r="D30" i="3" l="1"/>
  <c r="E82" i="3"/>
  <c r="E33" i="3"/>
  <c r="F9" i="3"/>
  <c r="E78" i="3"/>
  <c r="E45" i="3"/>
  <c r="E19" i="3"/>
  <c r="D115" i="3"/>
  <c r="E117" i="3"/>
  <c r="D104" i="3"/>
  <c r="E61" i="3"/>
  <c r="E35" i="3"/>
  <c r="D125" i="3"/>
  <c r="E42" i="3"/>
  <c r="F38" i="3"/>
  <c r="G21" i="3"/>
  <c r="H21" i="3" s="1"/>
  <c r="F16" i="3"/>
  <c r="E30" i="3" l="1"/>
  <c r="F82" i="3"/>
  <c r="F30" i="3" s="1"/>
  <c r="F33" i="3"/>
  <c r="F115" i="3"/>
  <c r="F45" i="3"/>
  <c r="F19" i="3"/>
  <c r="E115" i="3"/>
  <c r="G74" i="3"/>
  <c r="G119" i="3" s="1"/>
  <c r="E104" i="3"/>
  <c r="F35" i="3"/>
  <c r="F61" i="3"/>
  <c r="F104" i="3" s="1"/>
  <c r="E125" i="3"/>
  <c r="F42" i="3"/>
  <c r="F125" i="3" s="1"/>
  <c r="H9" i="3" l="1"/>
  <c r="H33" i="3" s="1"/>
  <c r="H74" i="3"/>
  <c r="H119" i="3" s="1"/>
</calcChain>
</file>

<file path=xl/sharedStrings.xml><?xml version="1.0" encoding="utf-8"?>
<sst xmlns="http://schemas.openxmlformats.org/spreadsheetml/2006/main" count="1417" uniqueCount="438">
  <si>
    <t>0700</t>
  </si>
  <si>
    <t>0800</t>
  </si>
  <si>
    <t>30</t>
  </si>
  <si>
    <t>0900</t>
  </si>
  <si>
    <t>1000</t>
  </si>
  <si>
    <t>1100</t>
  </si>
  <si>
    <t>1200</t>
  </si>
  <si>
    <t>1300</t>
  </si>
  <si>
    <t>1400</t>
  </si>
  <si>
    <t>2400</t>
    <phoneticPr fontId="0" type="noConversion"/>
  </si>
  <si>
    <t>0100</t>
    <phoneticPr fontId="0" type="noConversion"/>
  </si>
  <si>
    <t>0200</t>
    <phoneticPr fontId="0" type="noConversion"/>
  </si>
  <si>
    <t>0300</t>
    <phoneticPr fontId="0" type="noConversion"/>
  </si>
  <si>
    <t>0500</t>
    <phoneticPr fontId="0" type="noConversion"/>
  </si>
  <si>
    <t>0600</t>
    <phoneticPr fontId="0" type="noConversion"/>
  </si>
  <si>
    <t>0400</t>
    <phoneticPr fontId="0" type="noConversion"/>
  </si>
  <si>
    <t>0900</t>
    <phoneticPr fontId="0" type="noConversion"/>
  </si>
  <si>
    <t>(R)</t>
  </si>
  <si>
    <t xml:space="preserve"> </t>
    <phoneticPr fontId="0" type="noConversion"/>
  </si>
  <si>
    <t>HK</t>
    <phoneticPr fontId="0" type="noConversion"/>
  </si>
  <si>
    <t xml:space="preserve">(R)          </t>
    <phoneticPr fontId="0" type="noConversion"/>
  </si>
  <si>
    <t>ChatSAT</t>
  </si>
  <si>
    <t xml:space="preserve"> </t>
    <phoneticPr fontId="45" type="noConversion"/>
  </si>
  <si>
    <t xml:space="preserve">(R)        </t>
    <phoneticPr fontId="0" type="noConversion"/>
  </si>
  <si>
    <t>(CA/MA) (Sub: Chi/Eng)  (CC)</t>
    <phoneticPr fontId="0" type="noConversion"/>
  </si>
  <si>
    <r>
      <rPr>
        <b/>
        <sz val="14"/>
        <rFont val="新細明體"/>
        <family val="1"/>
        <charset val="136"/>
      </rPr>
      <t>星期一</t>
    </r>
  </si>
  <si>
    <r>
      <rPr>
        <b/>
        <sz val="14"/>
        <rFont val="新細明體"/>
        <family val="1"/>
        <charset val="136"/>
      </rPr>
      <t>星期二</t>
    </r>
  </si>
  <si>
    <r>
      <rPr>
        <b/>
        <sz val="14"/>
        <rFont val="新細明體"/>
        <family val="1"/>
        <charset val="136"/>
      </rPr>
      <t>星期三</t>
    </r>
  </si>
  <si>
    <r>
      <rPr>
        <b/>
        <sz val="14"/>
        <rFont val="新細明體"/>
        <family val="1"/>
        <charset val="136"/>
      </rPr>
      <t>星期四</t>
    </r>
    <phoneticPr fontId="0" type="noConversion"/>
  </si>
  <si>
    <r>
      <rPr>
        <b/>
        <sz val="14"/>
        <rFont val="新細明體"/>
        <family val="1"/>
        <charset val="136"/>
      </rPr>
      <t>星期五</t>
    </r>
  </si>
  <si>
    <r>
      <rPr>
        <b/>
        <sz val="14"/>
        <rFont val="新細明體"/>
        <family val="1"/>
        <charset val="136"/>
      </rPr>
      <t>星期六</t>
    </r>
  </si>
  <si>
    <r>
      <rPr>
        <b/>
        <sz val="14"/>
        <rFont val="新細明體"/>
        <family val="1"/>
        <charset val="136"/>
      </rPr>
      <t>星期日</t>
    </r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</si>
  <si>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</t>
    </r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</si>
  <si>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</t>
    </r>
    <phoneticPr fontId="0" type="noConversion"/>
  </si>
  <si>
    <r>
      <rPr>
        <sz val="14"/>
        <rFont val="新細明體"/>
        <family val="1"/>
        <charset val="136"/>
      </rPr>
      <t>愛．回家之開心速遞</t>
    </r>
    <r>
      <rPr>
        <sz val="14"/>
        <rFont val="Times New Roman"/>
        <family val="1"/>
      </rPr>
      <t xml:space="preserve">  Lo And Behold </t>
    </r>
    <phoneticPr fontId="0" type="noConversion"/>
  </si>
  <si>
    <r>
      <rPr>
        <b/>
        <sz val="14"/>
        <rFont val="新細明體"/>
        <family val="1"/>
        <charset val="136"/>
      </rPr>
      <t>晚間新聞</t>
    </r>
    <r>
      <rPr>
        <b/>
        <sz val="14"/>
        <rFont val="Times New Roman"/>
        <family val="1"/>
      </rPr>
      <t xml:space="preserve">   News Roundup</t>
    </r>
    <phoneticPr fontId="0" type="noConversion"/>
  </si>
  <si>
    <r>
      <rPr>
        <b/>
        <sz val="14"/>
        <rFont val="細明體"/>
        <family val="3"/>
        <charset val="136"/>
      </rPr>
      <t>世界觀</t>
    </r>
  </si>
  <si>
    <r>
      <rPr>
        <b/>
        <sz val="14"/>
        <rFont val="細明體"/>
        <family val="3"/>
        <charset val="136"/>
      </rPr>
      <t>晚間新聞</t>
    </r>
    <r>
      <rPr>
        <b/>
        <sz val="14"/>
        <rFont val="Times New Roman"/>
        <family val="1"/>
      </rPr>
      <t xml:space="preserve">   News Roundup</t>
    </r>
  </si>
  <si>
    <t>800577845 (CC)</t>
    <phoneticPr fontId="0" type="noConversion"/>
  </si>
  <si>
    <t>兄弟幫 Big Boys Club (2505 EPI)</t>
    <phoneticPr fontId="0" type="noConversion"/>
  </si>
  <si>
    <t>800428175 (Sub: Chi) (CC)</t>
    <phoneticPr fontId="0" type="noConversion"/>
  </si>
  <si>
    <t>兄弟幫 Big Boys Club (2505 EPI)</t>
  </si>
  <si>
    <t>0545</t>
    <phoneticPr fontId="0" type="noConversion"/>
  </si>
  <si>
    <r>
      <rPr>
        <sz val="13"/>
        <rFont val="細明體"/>
        <family val="3"/>
        <charset val="136"/>
      </rPr>
      <t>今日知多</t>
    </r>
    <r>
      <rPr>
        <sz val="13"/>
        <rFont val="Times New Roman"/>
        <family val="1"/>
      </rPr>
      <t>D   What's On Today</t>
    </r>
    <phoneticPr fontId="0" type="noConversion"/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</si>
  <si>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 </t>
    </r>
    <phoneticPr fontId="0" type="noConversion"/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</si>
  <si>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 </t>
    </r>
    <phoneticPr fontId="0" type="noConversion"/>
  </si>
  <si>
    <t>Shock Mystery (Sr.2) (52 EPI)</t>
    <phoneticPr fontId="0" type="noConversion"/>
  </si>
  <si>
    <t>800658211 (Sub: Chi) (CC)</t>
    <phoneticPr fontId="0" type="noConversion"/>
  </si>
  <si>
    <t>Cantopop At 50 (160 EPI)</t>
  </si>
  <si>
    <t>800503983 (Sub: Chi)  (CC)</t>
    <phoneticPr fontId="0" type="noConversion"/>
  </si>
  <si>
    <t>800661654 (CA/MA) (Sub: Chi)   (CC)</t>
    <phoneticPr fontId="0" type="noConversion"/>
  </si>
  <si>
    <r>
      <rPr>
        <sz val="14"/>
        <rFont val="新細明體"/>
        <family val="1"/>
        <charset val="136"/>
      </rPr>
      <t>東張西望</t>
    </r>
    <r>
      <rPr>
        <sz val="14"/>
        <rFont val="Times New Roman"/>
        <family val="1"/>
      </rPr>
      <t xml:space="preserve">  Scoop 2026</t>
    </r>
    <phoneticPr fontId="0" type="noConversion"/>
  </si>
  <si>
    <t>Hands Up   Hands Up 2026</t>
    <phoneticPr fontId="0" type="noConversion"/>
  </si>
  <si>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流行都市</t>
    </r>
    <r>
      <rPr>
        <sz val="14"/>
        <rFont val="Times New Roman"/>
        <family val="1"/>
      </rPr>
      <t xml:space="preserve">  Big City Shop 2026</t>
    </r>
    <phoneticPr fontId="0" type="noConversion"/>
  </si>
  <si>
    <t>News Magazine 2026</t>
    <phoneticPr fontId="0" type="noConversion"/>
  </si>
  <si>
    <t>Sunday Report 2026</t>
    <phoneticPr fontId="0" type="noConversion"/>
  </si>
  <si>
    <t>800663421 (NA)</t>
    <phoneticPr fontId="0" type="noConversion"/>
  </si>
  <si>
    <t>800663436 (Sub: *Chi) (OP)</t>
    <phoneticPr fontId="0" type="noConversion"/>
  </si>
  <si>
    <t>800663413 (OP)</t>
    <phoneticPr fontId="0" type="noConversion"/>
  </si>
  <si>
    <t>800663510 (Sub: *Chi) (OP) (CA/MA)</t>
    <phoneticPr fontId="0" type="noConversion"/>
  </si>
  <si>
    <t>800663491 (Sub: *Chi) (OP) (CA/MA)</t>
    <phoneticPr fontId="0" type="noConversion"/>
  </si>
  <si>
    <r>
      <rPr>
        <sz val="14"/>
        <rFont val="細明體"/>
        <family val="3"/>
        <charset val="136"/>
      </rPr>
      <t>娛樂頭條</t>
    </r>
    <r>
      <rPr>
        <sz val="14"/>
        <rFont val="Times New Roman"/>
        <family val="1"/>
      </rPr>
      <t xml:space="preserve">  EXTRA 2026</t>
    </r>
    <phoneticPr fontId="0" type="noConversion"/>
  </si>
  <si>
    <t>800663483 (OP)</t>
    <phoneticPr fontId="0" type="noConversion"/>
  </si>
  <si>
    <t>800663622 (NA)</t>
    <phoneticPr fontId="0" type="noConversion"/>
  </si>
  <si>
    <t>800663630 (Sub: Chi) (CC)</t>
    <phoneticPr fontId="0" type="noConversion"/>
  </si>
  <si>
    <r>
      <rPr>
        <sz val="14"/>
        <rFont val="新細明體"/>
        <family val="1"/>
        <charset val="136"/>
      </rPr>
      <t>快樂長門人</t>
    </r>
    <r>
      <rPr>
        <sz val="14"/>
        <rFont val="Times New Roman"/>
        <family val="1"/>
      </rPr>
      <t>Happy Old Buddies</t>
    </r>
    <phoneticPr fontId="0" type="noConversion"/>
  </si>
  <si>
    <t>800663475 (Sub: *Chi) (OP)</t>
    <phoneticPr fontId="0" type="noConversion"/>
  </si>
  <si>
    <t>Star Weekly</t>
  </si>
  <si>
    <t>Vital Lifeline 2026</t>
    <phoneticPr fontId="0" type="noConversion"/>
  </si>
  <si>
    <t>美女廚房 Cooking Beauties (20 EPI)</t>
    <phoneticPr fontId="0" type="noConversion"/>
  </si>
  <si>
    <t>800652253 (Sub: *Chi) (OP)</t>
    <phoneticPr fontId="0" type="noConversion"/>
  </si>
  <si>
    <t>Gourmet Express Weekly</t>
    <phoneticPr fontId="0" type="noConversion"/>
  </si>
  <si>
    <r>
      <rPr>
        <sz val="14"/>
        <rFont val="新細明體"/>
        <family val="1"/>
        <charset val="136"/>
      </rPr>
      <t xml:space="preserve">美食新聞報道 </t>
    </r>
    <r>
      <rPr>
        <sz val="14"/>
        <rFont val="Times New Roman"/>
        <family val="1"/>
        <charset val="136"/>
      </rPr>
      <t xml:space="preserve">Gourmet Express </t>
    </r>
    <phoneticPr fontId="0" type="noConversion"/>
  </si>
  <si>
    <t>800641576 (Sub: Chi) (CC)</t>
    <phoneticPr fontId="0" type="noConversion"/>
  </si>
  <si>
    <t>The Joy Of Nature (15 EPI)</t>
    <phoneticPr fontId="0" type="noConversion"/>
  </si>
  <si>
    <t xml:space="preserve">800614614 (Sub: Chi) (CC)  </t>
    <phoneticPr fontId="0" type="noConversion"/>
  </si>
  <si>
    <t>800663645 (Sub: Chi) (CC)</t>
    <phoneticPr fontId="0" type="noConversion"/>
  </si>
  <si>
    <t>News Treasury 2026</t>
    <phoneticPr fontId="0" type="noConversion"/>
  </si>
  <si>
    <t>800663502 (Sub: Chi) (CA/MA) (OP)</t>
  </si>
  <si>
    <t>Finance Magazine 2026</t>
  </si>
  <si>
    <t>美食新聞報道</t>
  </si>
  <si>
    <t>Walking With You (12 EPI)</t>
    <phoneticPr fontId="0" type="noConversion"/>
  </si>
  <si>
    <t xml:space="preserve">800561572 (Sub: Chi)(CC)         </t>
    <phoneticPr fontId="0" type="noConversion"/>
  </si>
  <si>
    <r>
      <rPr>
        <sz val="14"/>
        <rFont val="微軟正黑體"/>
        <family val="1"/>
        <charset val="136"/>
      </rPr>
      <t xml:space="preserve">呃錢 </t>
    </r>
    <r>
      <rPr>
        <sz val="14"/>
        <rFont val="Times New Roman"/>
        <family val="1"/>
      </rPr>
      <t>Scam Alert! (10 EPI)</t>
    </r>
    <phoneticPr fontId="0" type="noConversion"/>
  </si>
  <si>
    <t>800648592 (Sub: Chi) (CC)</t>
    <phoneticPr fontId="0" type="noConversion"/>
  </si>
  <si>
    <r>
      <rPr>
        <sz val="14"/>
        <rFont val="微軟正黑體"/>
        <family val="1"/>
        <charset val="136"/>
      </rPr>
      <t xml:space="preserve">女神蒙上眼 </t>
    </r>
    <r>
      <rPr>
        <sz val="14"/>
        <rFont val="Times New Roman"/>
        <family val="1"/>
      </rPr>
      <t>The Inner Eye</t>
    </r>
    <r>
      <rPr>
        <sz val="14"/>
        <rFont val="Times New Roman"/>
        <family val="1"/>
        <charset val="136"/>
      </rPr>
      <t xml:space="preserve"> (30 EPI)</t>
    </r>
    <phoneticPr fontId="0" type="noConversion"/>
  </si>
  <si>
    <t>Midlife, Sing &amp; Shine! 4 (39 EPI)</t>
    <phoneticPr fontId="0" type="noConversion"/>
  </si>
  <si>
    <t>800664664 (Sub: *Chi) (OP)</t>
    <phoneticPr fontId="0" type="noConversion"/>
  </si>
  <si>
    <t>Music Money Monster (30 EPI)</t>
    <phoneticPr fontId="0" type="noConversion"/>
  </si>
  <si>
    <t>J Music 2026</t>
    <phoneticPr fontId="0" type="noConversion"/>
  </si>
  <si>
    <t>0255</t>
    <phoneticPr fontId="0" type="noConversion"/>
  </si>
  <si>
    <t>再創世紀 Another Era (36 EPI)</t>
    <phoneticPr fontId="0" type="noConversion"/>
  </si>
  <si>
    <t>800622536 (CA/MA) (Sub: Chi) (CC)</t>
    <phoneticPr fontId="0" type="noConversion"/>
  </si>
  <si>
    <t>在你的冬夜裡閃耀 Winter Night (24 EPI)</t>
    <phoneticPr fontId="0" type="noConversion"/>
  </si>
  <si>
    <t>平安谷之詭谷傳說</t>
    <phoneticPr fontId="0" type="noConversion"/>
  </si>
  <si>
    <t>Forgotten Valley, The (20 EPI)</t>
    <phoneticPr fontId="0" type="noConversion"/>
  </si>
  <si>
    <t>800661952 (Sub: *Chi) (OP)</t>
    <phoneticPr fontId="0" type="noConversion"/>
  </si>
  <si>
    <t>800662584  (Sub: *Chi) (OP)</t>
    <phoneticPr fontId="0" type="noConversion"/>
  </si>
  <si>
    <t>TBC</t>
    <phoneticPr fontId="0" type="noConversion"/>
  </si>
  <si>
    <t># 6</t>
    <phoneticPr fontId="0" type="noConversion"/>
  </si>
  <si>
    <t xml:space="preserve">The Ahistoric Grandpa Cooking Show (Sr.5) (30 EPI) </t>
    <phoneticPr fontId="0" type="noConversion"/>
  </si>
  <si>
    <t># 1</t>
    <phoneticPr fontId="0" type="noConversion"/>
  </si>
  <si>
    <r>
      <t xml:space="preserve">800575823 (Sub: Chi)(CC) </t>
    </r>
    <r>
      <rPr>
        <sz val="12"/>
        <rFont val="微軟正黑體"/>
        <family val="1"/>
        <charset val="136"/>
      </rPr>
      <t>阿爺廚房</t>
    </r>
    <phoneticPr fontId="0" type="noConversion"/>
  </si>
  <si>
    <t># 25</t>
    <phoneticPr fontId="0" type="noConversion"/>
  </si>
  <si>
    <r>
      <rPr>
        <sz val="14"/>
        <rFont val="細明體"/>
        <family val="1"/>
        <charset val="136"/>
      </rPr>
      <t xml:space="preserve">重症解密 </t>
    </r>
    <r>
      <rPr>
        <sz val="14"/>
        <rFont val="Times New Roman"/>
        <family val="1"/>
      </rPr>
      <t>Severe Case Decoded (15 EPI)</t>
    </r>
    <phoneticPr fontId="0" type="noConversion"/>
  </si>
  <si>
    <t>阿爺廚房</t>
  </si>
  <si>
    <t>中年好聲音4 # 36</t>
    <phoneticPr fontId="0" type="noConversion"/>
  </si>
  <si>
    <t>800595352 (Sub: Chi) (CC)</t>
    <phoneticPr fontId="0" type="noConversion"/>
  </si>
  <si>
    <t>港生活．港享受 Dolce Vita 2022 (50 EPI)</t>
    <phoneticPr fontId="0" type="noConversion"/>
  </si>
  <si>
    <t>WK 31</t>
    <phoneticPr fontId="0" type="noConversion"/>
  </si>
  <si>
    <t>PERIOD: 3 - 9 Aug 2026</t>
    <phoneticPr fontId="0" type="noConversion"/>
  </si>
  <si>
    <t># 14</t>
    <phoneticPr fontId="0" type="noConversion"/>
  </si>
  <si>
    <t># 19</t>
    <phoneticPr fontId="0" type="noConversion"/>
  </si>
  <si>
    <t># 1756</t>
    <phoneticPr fontId="0" type="noConversion"/>
  </si>
  <si>
    <t># 7 - 8</t>
    <phoneticPr fontId="0" type="noConversion"/>
  </si>
  <si>
    <t># 9 - 10</t>
    <phoneticPr fontId="0" type="noConversion"/>
  </si>
  <si>
    <t># 2036</t>
    <phoneticPr fontId="0" type="noConversion"/>
  </si>
  <si>
    <t># 202</t>
    <phoneticPr fontId="0" type="noConversion"/>
  </si>
  <si>
    <t># 203</t>
    <phoneticPr fontId="0" type="noConversion"/>
  </si>
  <si>
    <t># 5</t>
    <phoneticPr fontId="0" type="noConversion"/>
  </si>
  <si>
    <t># 7</t>
    <phoneticPr fontId="0" type="noConversion"/>
  </si>
  <si>
    <r>
      <rPr>
        <sz val="14"/>
        <rFont val="Noto Sans TC"/>
        <family val="2"/>
        <charset val="136"/>
      </rPr>
      <t>仨心友行</t>
    </r>
    <r>
      <rPr>
        <sz val="14"/>
        <rFont val="Times New Roman"/>
        <family val="1"/>
      </rPr>
      <t xml:space="preserve"> # 8</t>
    </r>
    <phoneticPr fontId="0" type="noConversion"/>
  </si>
  <si>
    <t># 2</t>
    <phoneticPr fontId="0" type="noConversion"/>
  </si>
  <si>
    <r>
      <t xml:space="preserve">自然系女子旅行 </t>
    </r>
    <r>
      <rPr>
        <sz val="14"/>
        <rFont val="Times New Roman"/>
        <family val="1"/>
        <charset val="136"/>
      </rPr>
      <t>#14</t>
    </r>
    <phoneticPr fontId="0" type="noConversion"/>
  </si>
  <si>
    <t>地球大神秘 # 100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</si>
  <si>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461</t>
    </r>
    <phoneticPr fontId="0" type="noConversion"/>
  </si>
  <si>
    <t># 2191</t>
    <phoneticPr fontId="0" type="noConversion"/>
  </si>
  <si>
    <t># 17</t>
    <phoneticPr fontId="0" type="noConversion"/>
  </si>
  <si>
    <t># 215</t>
    <phoneticPr fontId="0" type="noConversion"/>
  </si>
  <si>
    <t># 2864</t>
    <phoneticPr fontId="0" type="noConversion"/>
  </si>
  <si>
    <t>夫妻的博弈 Mrs. Revenge (25 EPI)</t>
    <phoneticPr fontId="0" type="noConversion"/>
  </si>
  <si>
    <t>800658540 (CA/MA) (Sub: Chi/Eng)</t>
    <phoneticPr fontId="0" type="noConversion"/>
  </si>
  <si>
    <t># 30</t>
    <phoneticPr fontId="0" type="noConversion"/>
  </si>
  <si>
    <r>
      <rPr>
        <sz val="14"/>
        <rFont val="微軟正黑體"/>
        <family val="1"/>
        <charset val="136"/>
      </rPr>
      <t xml:space="preserve">萬福金安 </t>
    </r>
    <r>
      <rPr>
        <sz val="14"/>
        <rFont val="Times New Roman"/>
        <family val="1"/>
      </rPr>
      <t>Wan Fu Jin An</t>
    </r>
    <r>
      <rPr>
        <sz val="14"/>
        <rFont val="Times New Roman"/>
        <family val="1"/>
        <charset val="136"/>
      </rPr>
      <t xml:space="preserve"> (12 EPI)</t>
    </r>
    <phoneticPr fontId="0" type="noConversion"/>
  </si>
  <si>
    <t># 4074</t>
    <phoneticPr fontId="0" type="noConversion"/>
  </si>
  <si>
    <t># 90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</si>
  <si>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#153-157</t>
    </r>
    <phoneticPr fontId="0" type="noConversion"/>
  </si>
  <si>
    <t># 214</t>
    <phoneticPr fontId="0" type="noConversion"/>
  </si>
  <si>
    <t>非份之罪</t>
  </si>
  <si>
    <t># 2190</t>
    <phoneticPr fontId="0" type="noConversion"/>
  </si>
  <si>
    <t># 2863</t>
    <phoneticPr fontId="0" type="noConversion"/>
  </si>
  <si>
    <t xml:space="preserve">(R)         </t>
    <phoneticPr fontId="0" type="noConversion"/>
  </si>
  <si>
    <t># 29</t>
    <phoneticPr fontId="0" type="noConversion"/>
  </si>
  <si>
    <t>美食新聞報道 #203</t>
    <phoneticPr fontId="0" type="noConversion"/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</si>
  <si>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31</t>
    </r>
    <phoneticPr fontId="0" type="noConversion"/>
  </si>
  <si>
    <t>大內密探零零發</t>
    <phoneticPr fontId="0" type="noConversion"/>
  </si>
  <si>
    <t>Forbidden City Cop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</si>
  <si>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32</t>
    </r>
    <phoneticPr fontId="0" type="noConversion"/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</si>
  <si>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32</t>
    </r>
    <phoneticPr fontId="0" type="noConversion"/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</si>
  <si>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#19</t>
    </r>
    <phoneticPr fontId="0" type="noConversion"/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</si>
  <si>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#20       #1935</t>
    </r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</si>
  <si>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314</t>
    </r>
    <phoneticPr fontId="0" type="noConversion"/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</si>
  <si>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103</t>
    </r>
    <phoneticPr fontId="0" type="noConversion"/>
  </si>
  <si>
    <t>唱錢 #26</t>
    <phoneticPr fontId="0" type="noConversion"/>
  </si>
  <si>
    <t>J Music # 119</t>
    <phoneticPr fontId="0" type="noConversion"/>
  </si>
  <si>
    <t>800665451 (Sub: *Chi) (OP)</t>
    <phoneticPr fontId="0" type="noConversion"/>
  </si>
  <si>
    <r>
      <rPr>
        <sz val="14"/>
        <rFont val="新細明體"/>
        <family val="1"/>
        <charset val="136"/>
      </rPr>
      <t>香港系列之細間始終你好</t>
    </r>
    <r>
      <rPr>
        <sz val="14"/>
        <rFont val="Times New Roman"/>
        <family val="1"/>
      </rPr>
      <t xml:space="preserve"> #8</t>
    </r>
    <phoneticPr fontId="0" type="noConversion"/>
  </si>
  <si>
    <t>Hong Kong: Never Too Small (11 EPI)</t>
    <phoneticPr fontId="0" type="noConversion"/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</si>
  <si>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81</t>
    </r>
    <phoneticPr fontId="0" type="noConversion"/>
  </si>
  <si>
    <t>J Music # 119      0335</t>
    <phoneticPr fontId="0" type="noConversion"/>
  </si>
  <si>
    <t>中年好聲音4 # 37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</si>
  <si>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#35</t>
    </r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</si>
  <si>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32</t>
    </r>
    <phoneticPr fontId="0" type="noConversion"/>
  </si>
  <si>
    <t>身「入」其「境」大挑戰</t>
    <phoneticPr fontId="0" type="noConversion"/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</si>
  <si>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8</t>
    </r>
    <r>
      <rPr>
        <b/>
        <u/>
        <sz val="28"/>
        <rFont val="新細明體"/>
        <family val="1"/>
        <charset val="136"/>
      </rPr>
      <t>月第</t>
    </r>
    <r>
      <rPr>
        <b/>
        <u/>
        <sz val="28"/>
        <rFont val="Times New Roman"/>
        <family val="1"/>
      </rPr>
      <t>1</t>
    </r>
    <r>
      <rPr>
        <b/>
        <u/>
        <sz val="28"/>
        <rFont val="新細明體"/>
        <family val="1"/>
        <charset val="136"/>
      </rPr>
      <t>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  <phoneticPr fontId="0" type="noConversion"/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</si>
  <si>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8</t>
    </r>
    <r>
      <rPr>
        <b/>
        <u/>
        <sz val="28"/>
        <rFont val="新細明體"/>
        <family val="1"/>
        <charset val="136"/>
      </rPr>
      <t>月第</t>
    </r>
    <r>
      <rPr>
        <b/>
        <u/>
        <sz val="28"/>
        <rFont val="Times New Roman"/>
        <family val="1"/>
      </rPr>
      <t>2</t>
    </r>
    <r>
      <rPr>
        <b/>
        <u/>
        <sz val="28"/>
        <rFont val="新細明體"/>
        <family val="1"/>
        <charset val="136"/>
      </rPr>
      <t>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</si>
  <si>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32</t>
    <phoneticPr fontId="0" type="noConversion"/>
  </si>
  <si>
    <t>PERIOD: 10 - 16 Aug 2026</t>
    <phoneticPr fontId="0" type="noConversion"/>
  </si>
  <si>
    <r>
      <rPr>
        <b/>
        <sz val="14"/>
        <rFont val="新細明體"/>
        <family val="1"/>
        <charset val="136"/>
      </rPr>
      <t>星期四</t>
    </r>
  </si>
  <si>
    <r>
      <rPr>
        <sz val="14"/>
        <rFont val="新細明體"/>
        <family val="1"/>
        <charset val="136"/>
      </rPr>
      <t>東張西望</t>
    </r>
    <r>
      <rPr>
        <sz val="14"/>
        <rFont val="Times New Roman"/>
        <family val="1"/>
      </rPr>
      <t xml:space="preserve">  Scoop 2026</t>
    </r>
  </si>
  <si>
    <t># 221</t>
    <phoneticPr fontId="0" type="noConversion"/>
  </si>
  <si>
    <r>
      <rPr>
        <b/>
        <sz val="14"/>
        <rFont val="新細明體"/>
        <family val="1"/>
        <charset val="136"/>
      </rPr>
      <t>香港早晨</t>
    </r>
    <r>
      <rPr>
        <b/>
        <sz val="14"/>
        <rFont val="Times New Roman"/>
        <family val="1"/>
      </rPr>
      <t xml:space="preserve">  Good Morning Hong Kong </t>
    </r>
  </si>
  <si>
    <t># 20</t>
    <phoneticPr fontId="0" type="noConversion"/>
  </si>
  <si>
    <r>
      <t>(R)</t>
    </r>
    <r>
      <rPr>
        <sz val="14"/>
        <rFont val="細明體"/>
        <family val="1"/>
        <charset val="136"/>
      </rPr>
      <t>愛．回家之開心速遞</t>
    </r>
  </si>
  <si>
    <t># 2868</t>
    <phoneticPr fontId="0" type="noConversion"/>
  </si>
  <si>
    <t># 1763</t>
    <phoneticPr fontId="0" type="noConversion"/>
  </si>
  <si>
    <t># 10</t>
    <phoneticPr fontId="0" type="noConversion"/>
  </si>
  <si>
    <r>
      <rPr>
        <sz val="13"/>
        <rFont val="細明體"/>
        <family val="3"/>
        <charset val="136"/>
      </rPr>
      <t>今日知多</t>
    </r>
    <r>
      <rPr>
        <sz val="13"/>
        <rFont val="Times New Roman"/>
        <family val="1"/>
      </rPr>
      <t>D   What's On Today</t>
    </r>
  </si>
  <si>
    <t># 11 - 12</t>
    <phoneticPr fontId="0" type="noConversion"/>
  </si>
  <si>
    <t># 13 - 14</t>
    <phoneticPr fontId="0" type="noConversion"/>
  </si>
  <si>
    <t># 2195</t>
    <phoneticPr fontId="0" type="noConversion"/>
  </si>
  <si>
    <t>美食新聞報道 #205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</si>
  <si>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315</t>
    </r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</si>
  <si>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104</t>
    </r>
  </si>
  <si>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流行都市</t>
    </r>
    <r>
      <rPr>
        <sz val="14"/>
        <rFont val="Times New Roman"/>
        <family val="1"/>
      </rPr>
      <t xml:space="preserve">  Big City Shop 2026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</si>
  <si>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32</t>
    </r>
  </si>
  <si>
    <t># 2041</t>
    <phoneticPr fontId="0" type="noConversion"/>
  </si>
  <si>
    <r>
      <rPr>
        <sz val="14"/>
        <rFont val="微軟正黑體"/>
        <family val="1"/>
        <charset val="136"/>
      </rPr>
      <t xml:space="preserve">萬福金安 </t>
    </r>
    <r>
      <rPr>
        <sz val="14"/>
        <rFont val="Times New Roman"/>
        <family val="1"/>
      </rPr>
      <t>Wan Fu Jin An</t>
    </r>
    <r>
      <rPr>
        <sz val="14"/>
        <rFont val="Times New Roman"/>
        <family val="1"/>
        <charset val="136"/>
      </rPr>
      <t xml:space="preserve"> (12 EPI)</t>
    </r>
  </si>
  <si>
    <t># 4</t>
    <phoneticPr fontId="0" type="noConversion"/>
  </si>
  <si>
    <r>
      <rPr>
        <sz val="14"/>
        <rFont val="新細明體"/>
        <family val="1"/>
        <charset val="136"/>
      </rPr>
      <t xml:space="preserve">美食新聞報道 </t>
    </r>
    <r>
      <rPr>
        <sz val="14"/>
        <rFont val="Times New Roman"/>
        <family val="1"/>
        <charset val="136"/>
      </rPr>
      <t xml:space="preserve">Gourmet Express </t>
    </r>
  </si>
  <si>
    <r>
      <rPr>
        <sz val="14"/>
        <rFont val="微軟正黑體"/>
        <family val="1"/>
        <charset val="136"/>
      </rPr>
      <t xml:space="preserve">呃錢 </t>
    </r>
    <r>
      <rPr>
        <sz val="14"/>
        <rFont val="Times New Roman"/>
        <family val="1"/>
      </rPr>
      <t>Scam Alert! (10 EPI)</t>
    </r>
  </si>
  <si>
    <t># 204</t>
    <phoneticPr fontId="0" type="noConversion"/>
  </si>
  <si>
    <t># 8</t>
    <phoneticPr fontId="0" type="noConversion"/>
  </si>
  <si>
    <t># 205</t>
    <phoneticPr fontId="0" type="noConversion"/>
  </si>
  <si>
    <r>
      <t xml:space="preserve">800575823 (Sub: Chi)(CC) </t>
    </r>
    <r>
      <rPr>
        <sz val="12"/>
        <rFont val="微軟正黑體"/>
        <family val="1"/>
        <charset val="136"/>
      </rPr>
      <t>阿爺廚房</t>
    </r>
  </si>
  <si>
    <r>
      <rPr>
        <sz val="14"/>
        <rFont val="Noto Sans TC"/>
        <family val="2"/>
        <charset val="136"/>
      </rPr>
      <t>仨心友行</t>
    </r>
    <r>
      <rPr>
        <sz val="14"/>
        <rFont val="Times New Roman"/>
        <family val="1"/>
      </rPr>
      <t xml:space="preserve"> # 9</t>
    </r>
  </si>
  <si>
    <r>
      <t xml:space="preserve">自然系女子旅行 </t>
    </r>
    <r>
      <rPr>
        <sz val="14"/>
        <rFont val="Times New Roman"/>
        <family val="1"/>
        <charset val="136"/>
      </rPr>
      <t>#15</t>
    </r>
  </si>
  <si>
    <t>地球大神秘 # 101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</si>
  <si>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462</t>
    </r>
  </si>
  <si>
    <t>秋天的童話</t>
    <phoneticPr fontId="0" type="noConversion"/>
  </si>
  <si>
    <t># 3</t>
    <phoneticPr fontId="0" type="noConversion"/>
  </si>
  <si>
    <t>Autumn's Tale, An</t>
    <phoneticPr fontId="0" type="noConversion"/>
  </si>
  <si>
    <t># 2196</t>
    <phoneticPr fontId="0" type="noConversion"/>
  </si>
  <si>
    <t># 22</t>
    <phoneticPr fontId="0" type="noConversion"/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</si>
  <si>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 </t>
    </r>
  </si>
  <si>
    <r>
      <rPr>
        <b/>
        <sz val="14"/>
        <rFont val="新細明體"/>
        <family val="1"/>
        <charset val="136"/>
      </rPr>
      <t>六點半新聞報道</t>
    </r>
    <r>
      <rPr>
        <b/>
        <sz val="14"/>
        <rFont val="Times New Roman"/>
        <family val="1"/>
      </rPr>
      <t xml:space="preserve">  News At 18:30</t>
    </r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</si>
  <si>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33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</si>
  <si>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33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</si>
  <si>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#21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</si>
  <si>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#22       #1935</t>
    </r>
  </si>
  <si>
    <t># 222</t>
    <phoneticPr fontId="0" type="noConversion"/>
  </si>
  <si>
    <t>800669062 (CA/MA) (Sub: Chi)   (CC)</t>
    <phoneticPr fontId="0" type="noConversion"/>
  </si>
  <si>
    <r>
      <rPr>
        <sz val="14"/>
        <rFont val="新細明體"/>
        <family val="1"/>
        <charset val="136"/>
      </rPr>
      <t>愛．回家之三代同糖</t>
    </r>
    <r>
      <rPr>
        <sz val="14"/>
        <rFont val="Times New Roman"/>
        <family val="1"/>
      </rPr>
      <t xml:space="preserve"> Like Mother, Like Daughter</t>
    </r>
  </si>
  <si>
    <r>
      <rPr>
        <sz val="14"/>
        <rFont val="新細明體"/>
        <family val="1"/>
        <charset val="136"/>
      </rPr>
      <t>香港系列之細間始終你好</t>
    </r>
    <r>
      <rPr>
        <sz val="14"/>
        <rFont val="Times New Roman"/>
        <family val="1"/>
      </rPr>
      <t xml:space="preserve"> #9</t>
    </r>
  </si>
  <si>
    <t>中年好聲音4 # 38</t>
    <phoneticPr fontId="0" type="noConversion"/>
  </si>
  <si>
    <t>唱錢 #27</t>
    <phoneticPr fontId="0" type="noConversion"/>
  </si>
  <si>
    <t>J Music # 120</t>
    <phoneticPr fontId="0" type="noConversion"/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</si>
  <si>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82</t>
    </r>
  </si>
  <si>
    <t>香港小姐從化行</t>
    <phoneticPr fontId="0" type="noConversion"/>
  </si>
  <si>
    <r>
      <rPr>
        <sz val="14"/>
        <rFont val="細明體"/>
        <family val="1"/>
        <charset val="136"/>
      </rPr>
      <t xml:space="preserve">重症解密 </t>
    </r>
    <r>
      <rPr>
        <sz val="14"/>
        <rFont val="Times New Roman"/>
        <family val="1"/>
      </rPr>
      <t>Severe Case Decoded (15 EPI)</t>
    </r>
  </si>
  <si>
    <t>Miss Hong Kong Pageant 2026 Conghua  Moments</t>
    <phoneticPr fontId="0" type="noConversion"/>
  </si>
  <si>
    <t># 11</t>
    <phoneticPr fontId="0" type="noConversion"/>
  </si>
  <si>
    <t xml:space="preserve">800663003 (Sub: Chi) (CC)  </t>
    <phoneticPr fontId="0" type="noConversion"/>
  </si>
  <si>
    <r>
      <rPr>
        <sz val="14"/>
        <rFont val="細明體"/>
        <family val="3"/>
        <charset val="136"/>
      </rPr>
      <t>娛樂頭條</t>
    </r>
    <r>
      <rPr>
        <sz val="14"/>
        <rFont val="Times New Roman"/>
        <family val="1"/>
      </rPr>
      <t xml:space="preserve">  EXTRA 2026</t>
    </r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</si>
  <si>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#36</t>
    </r>
  </si>
  <si>
    <t># 4079</t>
    <phoneticPr fontId="0" type="noConversion"/>
  </si>
  <si>
    <t>Thai Rogered (Sr.11) (12 EPI)</t>
    <phoneticPr fontId="0" type="noConversion"/>
  </si>
  <si>
    <r>
      <rPr>
        <b/>
        <sz val="14"/>
        <rFont val="新細明體"/>
        <family val="1"/>
        <charset val="136"/>
      </rPr>
      <t>晚間新聞</t>
    </r>
    <r>
      <rPr>
        <b/>
        <sz val="14"/>
        <rFont val="Times New Roman"/>
        <family val="1"/>
      </rPr>
      <t xml:space="preserve">   News Roundup</t>
    </r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</si>
  <si>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33</t>
    </r>
  </si>
  <si>
    <t>J Music # 120      0335</t>
    <phoneticPr fontId="0" type="noConversion"/>
  </si>
  <si>
    <r>
      <rPr>
        <sz val="14"/>
        <rFont val="新細明體"/>
        <family val="1"/>
        <charset val="136"/>
      </rPr>
      <t>快樂長門人</t>
    </r>
    <r>
      <rPr>
        <sz val="14"/>
        <rFont val="Times New Roman"/>
        <family val="1"/>
      </rPr>
      <t>Happy Old Buddies</t>
    </r>
  </si>
  <si>
    <t># 95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</si>
  <si>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#158-162</t>
    </r>
  </si>
  <si>
    <t>東張西望之今夜愛回家</t>
  </si>
  <si>
    <t># 219</t>
  </si>
  <si>
    <t>開心無敵獎門人 終極篇 Super Trio Returns (20 EPI)</t>
  </si>
  <si>
    <t># 19</t>
  </si>
  <si>
    <t># 2868             2025</t>
  </si>
  <si>
    <t>全城開心愛．回家 (直播)</t>
  </si>
  <si>
    <t>800669305</t>
  </si>
  <si>
    <r>
      <rPr>
        <sz val="14"/>
        <rFont val="新細明體"/>
        <family val="1"/>
        <charset val="136"/>
      </rPr>
      <t>香港小姐湘遇記</t>
    </r>
    <r>
      <rPr>
        <sz val="14"/>
        <rFont val="Times New Roman"/>
        <family val="1"/>
      </rPr>
      <t xml:space="preserve"> #3 (3 EPI)</t>
    </r>
  </si>
  <si>
    <t xml:space="preserve">Miss Hong Kong Pageant 2026 Hunan Moments </t>
  </si>
  <si>
    <t>TBC (Sub: *Chi) (OP)</t>
  </si>
  <si>
    <t>身「入」其「境」大挑戰</t>
  </si>
  <si>
    <t>Life Swap Challenge</t>
  </si>
  <si>
    <t xml:space="preserve">(R)          </t>
  </si>
  <si>
    <t>娛樂大家 Liza's On Line (Sr.2) (19 EPI)</t>
  </si>
  <si>
    <t># 1</t>
  </si>
  <si>
    <t>獅子山下2024 - 下世不要嫁給你</t>
  </si>
  <si>
    <t xml:space="preserve">獅子山下2024 - 營業中 </t>
  </si>
  <si>
    <t># 2</t>
  </si>
  <si>
    <t xml:space="preserve"> Below The Lion Rock 2024</t>
  </si>
  <si>
    <t xml:space="preserve">800663003 (Sub: Chi) (CC)  </t>
  </si>
  <si>
    <r>
      <rPr>
        <sz val="14"/>
        <rFont val="細明體"/>
        <family val="1"/>
        <charset val="136"/>
      </rPr>
      <t>冲遊泰國</t>
    </r>
    <r>
      <rPr>
        <sz val="14"/>
        <rFont val="Times New Roman"/>
        <family val="1"/>
      </rPr>
      <t>11 # 3</t>
    </r>
  </si>
  <si>
    <t>Thai Rogered (Sr.11) (12 EPI)</t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</si>
  <si>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8</t>
    </r>
    <r>
      <rPr>
        <b/>
        <u/>
        <sz val="28"/>
        <rFont val="新細明體"/>
        <family val="1"/>
        <charset val="136"/>
      </rPr>
      <t>月第</t>
    </r>
    <r>
      <rPr>
        <b/>
        <u/>
        <sz val="28"/>
        <rFont val="Times New Roman"/>
        <family val="1"/>
      </rPr>
      <t>3</t>
    </r>
    <r>
      <rPr>
        <b/>
        <u/>
        <sz val="28"/>
        <rFont val="新細明體"/>
        <family val="1"/>
        <charset val="136"/>
      </rPr>
      <t>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</si>
  <si>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33</t>
    <phoneticPr fontId="0" type="noConversion"/>
  </si>
  <si>
    <t>PERIOD: 17 - 23 Aug 2026</t>
    <phoneticPr fontId="0" type="noConversion"/>
  </si>
  <si>
    <t># 228</t>
    <phoneticPr fontId="0" type="noConversion"/>
  </si>
  <si>
    <t>童你一起長大了 Grow Grow Grow With You (6 EPI)</t>
    <phoneticPr fontId="0" type="noConversion"/>
  </si>
  <si>
    <t>娛樂大家 Liza's On Line (Sr.2) (19 EPI)</t>
    <phoneticPr fontId="0" type="noConversion"/>
  </si>
  <si>
    <t># 24</t>
    <phoneticPr fontId="0" type="noConversion"/>
  </si>
  <si>
    <r>
      <t xml:space="preserve">(R)         </t>
    </r>
    <r>
      <rPr>
        <sz val="14"/>
        <rFont val="細明體"/>
        <family val="1"/>
        <charset val="136"/>
      </rPr>
      <t>重症解密</t>
    </r>
  </si>
  <si>
    <t># 15</t>
    <phoneticPr fontId="0" type="noConversion"/>
  </si>
  <si>
    <t># 15 - 16</t>
    <phoneticPr fontId="0" type="noConversion"/>
  </si>
  <si>
    <t># 17 - 18</t>
    <phoneticPr fontId="0" type="noConversion"/>
  </si>
  <si>
    <t># 2200</t>
    <phoneticPr fontId="0" type="noConversion"/>
  </si>
  <si>
    <t>美食新聞報道 #207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</si>
  <si>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316</t>
    </r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</si>
  <si>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105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</si>
  <si>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33</t>
    </r>
  </si>
  <si>
    <t># 2046</t>
    <phoneticPr fontId="0" type="noConversion"/>
  </si>
  <si>
    <t xml:space="preserve">大唐迷霧 </t>
  </si>
  <si>
    <t># 9</t>
    <phoneticPr fontId="0" type="noConversion"/>
  </si>
  <si>
    <r>
      <t xml:space="preserve">(R)     </t>
    </r>
    <r>
      <rPr>
        <sz val="14"/>
        <rFont val="細明體"/>
        <family val="1"/>
        <charset val="136"/>
      </rPr>
      <t>重症解密</t>
    </r>
    <r>
      <rPr>
        <sz val="14"/>
        <rFont val="Times New Roman"/>
        <family val="1"/>
      </rPr>
      <t xml:space="preserve">    </t>
    </r>
  </si>
  <si>
    <t># 206</t>
    <phoneticPr fontId="0" type="noConversion"/>
  </si>
  <si>
    <t># 207</t>
    <phoneticPr fontId="0" type="noConversion"/>
  </si>
  <si>
    <t xml:space="preserve">800609346 (Sub: Chi) (CC)  </t>
    <phoneticPr fontId="0" type="noConversion"/>
  </si>
  <si>
    <r>
      <rPr>
        <sz val="14"/>
        <rFont val="Noto Sans TC"/>
        <family val="2"/>
        <charset val="136"/>
      </rPr>
      <t>仨心友行</t>
    </r>
    <r>
      <rPr>
        <sz val="14"/>
        <rFont val="Times New Roman"/>
        <family val="1"/>
      </rPr>
      <t xml:space="preserve"> # 10</t>
    </r>
  </si>
  <si>
    <r>
      <t xml:space="preserve">港女野人 </t>
    </r>
    <r>
      <rPr>
        <sz val="14"/>
        <rFont val="Times New Roman"/>
        <family val="1"/>
        <charset val="136"/>
      </rPr>
      <t>#1</t>
    </r>
  </si>
  <si>
    <t>地球大神秘 # 102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</si>
  <si>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463</t>
    </r>
  </si>
  <si>
    <t>鹿鼎記</t>
    <phoneticPr fontId="0" type="noConversion"/>
  </si>
  <si>
    <t>Chill. Hike. Camping (20 EPI)</t>
    <phoneticPr fontId="0" type="noConversion"/>
  </si>
  <si>
    <t>Royal Tramp</t>
    <phoneticPr fontId="0" type="noConversion"/>
  </si>
  <si>
    <t># 2201</t>
    <phoneticPr fontId="0" type="noConversion"/>
  </si>
  <si>
    <t>800636471 (CA/MA) (Sub: Chi) (CC)</t>
    <phoneticPr fontId="0" type="noConversion"/>
  </si>
  <si>
    <t>命轉皇后 Story of Kunning Palace (30 EPI)</t>
    <phoneticPr fontId="0" type="noConversion"/>
  </si>
  <si>
    <t>港生活．港享受</t>
  </si>
  <si>
    <t>#10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</si>
  <si>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34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</si>
  <si>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34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</si>
  <si>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#23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</si>
  <si>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#24       #1935</t>
    </r>
  </si>
  <si>
    <t># 229</t>
    <phoneticPr fontId="0" type="noConversion"/>
  </si>
  <si>
    <r>
      <rPr>
        <sz val="14"/>
        <rFont val="新細明體"/>
        <family val="1"/>
        <charset val="136"/>
      </rPr>
      <t>香港系列之細間始終你好</t>
    </r>
    <r>
      <rPr>
        <sz val="14"/>
        <rFont val="Times New Roman"/>
        <family val="1"/>
      </rPr>
      <t xml:space="preserve"> #10</t>
    </r>
  </si>
  <si>
    <t>中年好聲音4登峯之戰 (直播) # 39</t>
    <phoneticPr fontId="0" type="noConversion"/>
  </si>
  <si>
    <t>唱錢 #28</t>
    <phoneticPr fontId="0" type="noConversion"/>
  </si>
  <si>
    <t>Midlife, Sing &amp; Shine! 4 (Live) (39 EPI)</t>
    <phoneticPr fontId="0" type="noConversion"/>
  </si>
  <si>
    <t>J Music # 121</t>
    <phoneticPr fontId="0" type="noConversion"/>
  </si>
  <si>
    <t>大唐迷霧 The Tang Mist (13 EPI)</t>
    <phoneticPr fontId="0" type="noConversion"/>
  </si>
  <si>
    <t xml:space="preserve"> (Sub: *Chi) (OP)</t>
    <phoneticPr fontId="0" type="noConversion"/>
  </si>
  <si>
    <t>中年好聲音4決戰前夕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</si>
  <si>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#37</t>
    </r>
  </si>
  <si>
    <r>
      <rPr>
        <sz val="14"/>
        <rFont val="細明體"/>
        <family val="1"/>
        <charset val="136"/>
      </rPr>
      <t>南美潮什麼</t>
    </r>
    <r>
      <rPr>
        <sz val="14"/>
        <rFont val="Times New Roman"/>
        <family val="1"/>
      </rPr>
      <t>2</t>
    </r>
    <r>
      <rPr>
        <sz val="14"/>
        <rFont val="細明體"/>
        <family val="1"/>
        <charset val="136"/>
      </rPr>
      <t xml:space="preserve"> </t>
    </r>
    <r>
      <rPr>
        <sz val="14"/>
        <rFont val="Times New Roman"/>
        <family val="1"/>
      </rPr>
      <t>Hipster Tour - South America 2 (10 EPI)</t>
    </r>
  </si>
  <si>
    <r>
      <rPr>
        <sz val="14"/>
        <rFont val="細明體"/>
        <family val="1"/>
        <charset val="136"/>
      </rPr>
      <t>冲遊泰國</t>
    </r>
    <r>
      <rPr>
        <sz val="14"/>
        <rFont val="Times New Roman"/>
        <family val="1"/>
      </rPr>
      <t>11 # 4</t>
    </r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</si>
  <si>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83</t>
    </r>
  </si>
  <si>
    <t># 4084</t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</si>
  <si>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34</t>
    </r>
  </si>
  <si>
    <r>
      <rPr>
        <sz val="14"/>
        <rFont val="新細明體"/>
        <family val="1"/>
        <charset val="136"/>
      </rPr>
      <t>中年好聲音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登峯之戰</t>
    </r>
    <r>
      <rPr>
        <sz val="14"/>
        <rFont val="Times New Roman"/>
        <family val="1"/>
      </rPr>
      <t xml:space="preserve"> # 39</t>
    </r>
  </si>
  <si>
    <t>J Music # 121      0335</t>
    <phoneticPr fontId="0" type="noConversion"/>
  </si>
  <si>
    <t># 100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</si>
  <si>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#163-167</t>
    </r>
  </si>
  <si>
    <r>
      <t>18/8-21/8: 2026</t>
    </r>
    <r>
      <rPr>
        <b/>
        <sz val="14"/>
        <rFont val="細明體"/>
        <family val="1"/>
        <charset val="136"/>
      </rPr>
      <t>香港小姐</t>
    </r>
    <r>
      <rPr>
        <b/>
        <sz val="14"/>
        <rFont val="Times New Roman"/>
        <family val="1"/>
        <charset val="136"/>
      </rPr>
      <t xml:space="preserve"> </t>
    </r>
    <r>
      <rPr>
        <b/>
        <sz val="14"/>
        <rFont val="細明體"/>
        <family val="1"/>
        <charset val="136"/>
      </rPr>
      <t xml:space="preserve">敢．至完美 </t>
    </r>
    <r>
      <rPr>
        <b/>
        <sz val="14"/>
        <rFont val="Times New Roman"/>
        <family val="1"/>
        <charset val="136"/>
      </rPr>
      <t>Miss Hong Kong Pageant 2026 - Mini (10 EPI)</t>
    </r>
    <r>
      <rPr>
        <b/>
        <sz val="14"/>
        <rFont val="細明體"/>
        <family val="1"/>
        <charset val="136"/>
      </rPr>
      <t xml:space="preserve"> (</t>
    </r>
    <r>
      <rPr>
        <b/>
        <sz val="14"/>
        <rFont val="Times New Roman"/>
        <family val="1"/>
      </rPr>
      <t>around 2000)</t>
    </r>
  </si>
  <si>
    <t>命轉皇后 Story of Kunning Palace (30 EPI)</t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</si>
  <si>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8</t>
    </r>
    <r>
      <rPr>
        <b/>
        <u/>
        <sz val="28"/>
        <rFont val="新細明體"/>
        <family val="1"/>
        <charset val="136"/>
      </rPr>
      <t>月第</t>
    </r>
    <r>
      <rPr>
        <b/>
        <u/>
        <sz val="28"/>
        <rFont val="Times New Roman"/>
        <family val="1"/>
      </rPr>
      <t>4</t>
    </r>
    <r>
      <rPr>
        <b/>
        <u/>
        <sz val="28"/>
        <rFont val="新細明體"/>
        <family val="1"/>
        <charset val="136"/>
      </rPr>
      <t>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</si>
  <si>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34</t>
    <phoneticPr fontId="0" type="noConversion"/>
  </si>
  <si>
    <t>PERIOD: 24 - 30 Aug 2026</t>
    <phoneticPr fontId="0" type="noConversion"/>
  </si>
  <si>
    <t># 235</t>
    <phoneticPr fontId="0" type="noConversion"/>
  </si>
  <si>
    <t># 1777</t>
    <phoneticPr fontId="0" type="noConversion"/>
  </si>
  <si>
    <t xml:space="preserve">過街英雄 </t>
    <phoneticPr fontId="0" type="noConversion"/>
  </si>
  <si>
    <t>Ratman To The Rescue (20 EPI)</t>
    <phoneticPr fontId="0" type="noConversion"/>
  </si>
  <si>
    <t># 19 - 20</t>
    <phoneticPr fontId="0" type="noConversion"/>
  </si>
  <si>
    <t># 1 - 2</t>
    <phoneticPr fontId="0" type="noConversion"/>
  </si>
  <si>
    <t># 2205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</si>
  <si>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317</t>
    </r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</si>
  <si>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106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</si>
  <si>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34</t>
    </r>
  </si>
  <si>
    <t># 2051</t>
    <phoneticPr fontId="0" type="noConversion"/>
  </si>
  <si>
    <r>
      <t>大唐迷霧</t>
    </r>
    <r>
      <rPr>
        <sz val="14"/>
        <rFont val="Times New Roman"/>
        <family val="1"/>
        <charset val="136"/>
      </rPr>
      <t xml:space="preserve"> The Tang Mist (13 EPI)</t>
    </r>
  </si>
  <si>
    <t>中年好聲音4登峯之戰 # 39</t>
    <phoneticPr fontId="0" type="noConversion"/>
  </si>
  <si>
    <t xml:space="preserve">(R)     </t>
    <phoneticPr fontId="0" type="noConversion"/>
  </si>
  <si>
    <t># 208</t>
    <phoneticPr fontId="0" type="noConversion"/>
  </si>
  <si>
    <t># 209</t>
    <phoneticPr fontId="0" type="noConversion"/>
  </si>
  <si>
    <r>
      <rPr>
        <sz val="14"/>
        <rFont val="Noto Sans TC"/>
        <family val="2"/>
        <charset val="136"/>
      </rPr>
      <t>仨心友行</t>
    </r>
    <r>
      <rPr>
        <sz val="14"/>
        <rFont val="Times New Roman"/>
        <family val="1"/>
      </rPr>
      <t xml:space="preserve"> # 11</t>
    </r>
  </si>
  <si>
    <r>
      <t xml:space="preserve">港女野人 </t>
    </r>
    <r>
      <rPr>
        <sz val="14"/>
        <rFont val="Times New Roman"/>
        <family val="1"/>
        <charset val="136"/>
      </rPr>
      <t>#2</t>
    </r>
  </si>
  <si>
    <t>地球大神秘 # 103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</si>
  <si>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464</t>
    </r>
  </si>
  <si>
    <t>縱橫四海</t>
  </si>
  <si>
    <t># 2206</t>
    <phoneticPr fontId="0" type="noConversion"/>
  </si>
  <si>
    <t>Once A Thief</t>
  </si>
  <si>
    <t># 12</t>
    <phoneticPr fontId="0" type="noConversion"/>
  </si>
  <si>
    <t>TBC (Sub: *Chi) (OP) (CA/MA)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</si>
  <si>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35</t>
    </r>
  </si>
  <si>
    <t>邵逸夫獎新篇：計算機科學獎</t>
    <phoneticPr fontId="0" type="noConversion"/>
  </si>
  <si>
    <t>The Shaw Prize New Chapter - Computer Science</t>
    <phoneticPr fontId="0" type="noConversion"/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</si>
  <si>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#25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</si>
  <si>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#26       #1935</t>
    </r>
  </si>
  <si>
    <t># 236</t>
    <phoneticPr fontId="0" type="noConversion"/>
  </si>
  <si>
    <r>
      <rPr>
        <sz val="14"/>
        <rFont val="新細明體"/>
        <family val="1"/>
        <charset val="136"/>
      </rPr>
      <t>香港系列之細間始終你好</t>
    </r>
    <r>
      <rPr>
        <sz val="14"/>
        <rFont val="Times New Roman"/>
        <family val="1"/>
      </rPr>
      <t xml:space="preserve"> #11</t>
    </r>
  </si>
  <si>
    <t>2026香港小姐競選決賽 (直播)</t>
    <phoneticPr fontId="0" type="noConversion"/>
  </si>
  <si>
    <t>唱錢 #29</t>
    <phoneticPr fontId="0" type="noConversion"/>
  </si>
  <si>
    <t>Miss Hong Kong Pageant 2026 (Live)</t>
    <phoneticPr fontId="0" type="noConversion"/>
  </si>
  <si>
    <t># 16</t>
    <phoneticPr fontId="0" type="noConversion"/>
  </si>
  <si>
    <t>J Music # 122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</si>
  <si>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#38</t>
    </r>
  </si>
  <si>
    <t>直播靈接觸 #15</t>
    <phoneticPr fontId="0" type="noConversion"/>
  </si>
  <si>
    <t>You Are Not Alone Again (33 EPI)</t>
    <phoneticPr fontId="0" type="noConversion"/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</si>
  <si>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84</t>
    </r>
  </si>
  <si>
    <t># 4089</t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</si>
  <si>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35</t>
    </r>
  </si>
  <si>
    <r>
      <t>2026</t>
    </r>
    <r>
      <rPr>
        <sz val="14"/>
        <rFont val="新細明體"/>
        <family val="1"/>
        <charset val="136"/>
      </rPr>
      <t>香港小姐競選決賽</t>
    </r>
    <r>
      <rPr>
        <sz val="14"/>
        <rFont val="Times New Roman"/>
        <family val="1"/>
      </rPr>
      <t xml:space="preserve"> </t>
    </r>
  </si>
  <si>
    <t>J Music # 122     0335</t>
    <phoneticPr fontId="0" type="noConversion"/>
  </si>
  <si>
    <t># 105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</si>
  <si>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#168-172</t>
    </r>
  </si>
  <si>
    <r>
      <t>24/8-29/8: 2026</t>
    </r>
    <r>
      <rPr>
        <b/>
        <sz val="14"/>
        <rFont val="細明體"/>
        <family val="1"/>
        <charset val="136"/>
      </rPr>
      <t>香港小姐</t>
    </r>
    <r>
      <rPr>
        <b/>
        <sz val="14"/>
        <rFont val="Times New Roman"/>
        <family val="1"/>
        <charset val="136"/>
      </rPr>
      <t xml:space="preserve"> </t>
    </r>
    <r>
      <rPr>
        <b/>
        <sz val="14"/>
        <rFont val="細明體"/>
        <family val="1"/>
        <charset val="136"/>
      </rPr>
      <t xml:space="preserve">敢．至完美 </t>
    </r>
    <r>
      <rPr>
        <b/>
        <sz val="14"/>
        <rFont val="Times New Roman"/>
        <family val="1"/>
        <charset val="136"/>
      </rPr>
      <t>Miss Hong Kong Pageant 2026 - Mini (10 EPI)</t>
    </r>
    <r>
      <rPr>
        <b/>
        <sz val="14"/>
        <rFont val="細明體"/>
        <family val="1"/>
        <charset val="136"/>
      </rPr>
      <t xml:space="preserve"> (</t>
    </r>
    <r>
      <rPr>
        <b/>
        <sz val="14"/>
        <rFont val="Times New Roman"/>
        <family val="1"/>
      </rPr>
      <t>around 2000)</t>
    </r>
  </si>
  <si>
    <r>
      <t>2026</t>
    </r>
    <r>
      <rPr>
        <b/>
        <u/>
        <sz val="28"/>
        <rFont val="新細明體"/>
        <family val="1"/>
        <charset val="136"/>
      </rPr>
      <t>年</t>
    </r>
    <r>
      <rPr>
        <b/>
        <u/>
        <sz val="28"/>
        <rFont val="Times New Roman"/>
        <family val="1"/>
      </rPr>
      <t>8</t>
    </r>
    <r>
      <rPr>
        <b/>
        <u/>
        <sz val="28"/>
        <rFont val="新細明體"/>
        <family val="1"/>
        <charset val="136"/>
      </rPr>
      <t>月第</t>
    </r>
    <r>
      <rPr>
        <b/>
        <u/>
        <sz val="28"/>
        <rFont val="Times New Roman"/>
        <family val="1"/>
      </rPr>
      <t>5</t>
    </r>
    <r>
      <rPr>
        <b/>
        <u/>
        <sz val="28"/>
        <rFont val="新細明體"/>
        <family val="1"/>
        <charset val="136"/>
      </rPr>
      <t>週</t>
    </r>
    <r>
      <rPr>
        <b/>
        <u/>
        <sz val="28"/>
        <rFont val="Times New Roman"/>
        <family val="1"/>
      </rPr>
      <t xml:space="preserve"> TVB JADE MALAYSIA </t>
    </r>
    <r>
      <rPr>
        <b/>
        <u/>
        <sz val="28"/>
        <rFont val="新細明體"/>
        <family val="1"/>
        <charset val="136"/>
      </rPr>
      <t>節目表</t>
    </r>
  </si>
  <si>
    <t>WK 35</t>
    <phoneticPr fontId="0" type="noConversion"/>
  </si>
  <si>
    <t>PERIOD: 31 - 6 Sep 2026</t>
    <phoneticPr fontId="0" type="noConversion"/>
  </si>
  <si>
    <t># 242</t>
    <phoneticPr fontId="0" type="noConversion"/>
  </si>
  <si>
    <t># 34</t>
    <phoneticPr fontId="0" type="noConversion"/>
  </si>
  <si>
    <t># 1784</t>
    <phoneticPr fontId="0" type="noConversion"/>
  </si>
  <si>
    <r>
      <t xml:space="preserve">(R)     </t>
    </r>
    <r>
      <rPr>
        <sz val="14"/>
        <rFont val="細明體"/>
        <family val="1"/>
        <charset val="136"/>
      </rPr>
      <t>南美潮什麼</t>
    </r>
    <r>
      <rPr>
        <sz val="14"/>
        <rFont val="Times New Roman"/>
        <family val="1"/>
      </rPr>
      <t xml:space="preserve">2    </t>
    </r>
  </si>
  <si>
    <t># 3 - 4</t>
    <phoneticPr fontId="0" type="noConversion"/>
  </si>
  <si>
    <t># 5 - 6</t>
    <phoneticPr fontId="0" type="noConversion"/>
  </si>
  <si>
    <t># 2210</t>
    <phoneticPr fontId="0" type="noConversion"/>
  </si>
  <si>
    <t>美食新聞報道 #211</t>
    <phoneticPr fontId="0" type="noConversion"/>
  </si>
  <si>
    <r>
      <rPr>
        <sz val="14"/>
        <rFont val="新細明體"/>
        <family val="1"/>
        <charset val="136"/>
      </rPr>
      <t>新聞掏寶</t>
    </r>
    <r>
      <rPr>
        <sz val="14"/>
        <rFont val="Times New Roman"/>
        <family val="1"/>
      </rPr>
      <t xml:space="preserve"> # 318</t>
    </r>
  </si>
  <si>
    <r>
      <rPr>
        <sz val="14"/>
        <rFont val="細明體"/>
        <family val="1"/>
        <charset val="136"/>
      </rPr>
      <t>流行經典</t>
    </r>
    <r>
      <rPr>
        <sz val="14"/>
        <rFont val="Times New Roman"/>
        <family val="1"/>
        <charset val="136"/>
      </rPr>
      <t>50</t>
    </r>
    <r>
      <rPr>
        <sz val="14"/>
        <rFont val="細明體"/>
        <family val="1"/>
        <charset val="136"/>
      </rPr>
      <t>年</t>
    </r>
    <r>
      <rPr>
        <sz val="14"/>
        <rFont val="Times New Roman"/>
        <family val="1"/>
      </rPr>
      <t xml:space="preserve"> # 107</t>
    </r>
  </si>
  <si>
    <r>
      <rPr>
        <sz val="14"/>
        <rFont val="新細明體"/>
        <family val="1"/>
        <charset val="136"/>
      </rPr>
      <t>周六聊</t>
    </r>
    <r>
      <rPr>
        <sz val="14"/>
        <rFont val="Times New Roman"/>
        <family val="1"/>
      </rPr>
      <t>Teen</t>
    </r>
    <r>
      <rPr>
        <sz val="14"/>
        <rFont val="新細明體"/>
        <family val="1"/>
        <charset val="136"/>
      </rPr>
      <t>谷</t>
    </r>
    <r>
      <rPr>
        <sz val="14"/>
        <rFont val="Times New Roman"/>
        <family val="1"/>
      </rPr>
      <t xml:space="preserve"> # 35</t>
    </r>
  </si>
  <si>
    <t># 2056</t>
    <phoneticPr fontId="0" type="noConversion"/>
  </si>
  <si>
    <t>2026香港小姐競選決賽</t>
  </si>
  <si>
    <r>
      <t xml:space="preserve">(R)     </t>
    </r>
    <r>
      <rPr>
        <sz val="14"/>
        <rFont val="細明體"/>
        <family val="1"/>
        <charset val="136"/>
      </rPr>
      <t>南美潮什麼</t>
    </r>
    <r>
      <rPr>
        <sz val="14"/>
        <rFont val="Times New Roman"/>
        <family val="1"/>
      </rPr>
      <t>2</t>
    </r>
  </si>
  <si>
    <t>800575290 (Sub: Chi) (CC)</t>
    <phoneticPr fontId="0" type="noConversion"/>
  </si>
  <si>
    <r>
      <rPr>
        <sz val="14"/>
        <rFont val="微軟正黑體"/>
        <family val="1"/>
        <charset val="136"/>
      </rPr>
      <t xml:space="preserve">你想減壓 </t>
    </r>
    <r>
      <rPr>
        <sz val="14"/>
        <rFont val="Times New Roman"/>
        <family val="1"/>
      </rPr>
      <t>Want To De-stress (4 EPI)</t>
    </r>
  </si>
  <si>
    <t># 210</t>
    <phoneticPr fontId="0" type="noConversion"/>
  </si>
  <si>
    <t># 13</t>
    <phoneticPr fontId="0" type="noConversion"/>
  </si>
  <si>
    <t># 211</t>
    <phoneticPr fontId="0" type="noConversion"/>
  </si>
  <si>
    <r>
      <rPr>
        <sz val="14"/>
        <rFont val="Noto Sans TC"/>
        <family val="2"/>
        <charset val="136"/>
      </rPr>
      <t>仨心友行</t>
    </r>
    <r>
      <rPr>
        <sz val="14"/>
        <rFont val="Times New Roman"/>
        <family val="1"/>
      </rPr>
      <t xml:space="preserve"> # 12</t>
    </r>
  </si>
  <si>
    <r>
      <t xml:space="preserve">港女野人 </t>
    </r>
    <r>
      <rPr>
        <sz val="14"/>
        <rFont val="Times New Roman"/>
        <family val="1"/>
        <charset val="136"/>
      </rPr>
      <t>#3</t>
    </r>
  </si>
  <si>
    <t>地球大神秘 # 104</t>
    <phoneticPr fontId="0" type="noConversion"/>
  </si>
  <si>
    <r>
      <rPr>
        <sz val="14"/>
        <rFont val="新細明體"/>
        <family val="1"/>
        <charset val="136"/>
      </rPr>
      <t>最強生命線</t>
    </r>
    <r>
      <rPr>
        <sz val="14"/>
        <rFont val="Times New Roman"/>
        <family val="1"/>
      </rPr>
      <t xml:space="preserve"> # 465</t>
    </r>
  </si>
  <si>
    <t>八星報喜</t>
    <phoneticPr fontId="0" type="noConversion"/>
  </si>
  <si>
    <t># 2211</t>
    <phoneticPr fontId="0" type="noConversion"/>
  </si>
  <si>
    <t>Eighth Happiness</t>
    <phoneticPr fontId="0" type="noConversion"/>
  </si>
  <si>
    <r>
      <rPr>
        <sz val="14"/>
        <rFont val="新細明體"/>
        <family val="1"/>
        <charset val="136"/>
      </rPr>
      <t>新聞透視</t>
    </r>
    <r>
      <rPr>
        <sz val="14"/>
        <rFont val="Times New Roman"/>
        <family val="1"/>
      </rPr>
      <t xml:space="preserve"> # 36</t>
    </r>
  </si>
  <si>
    <r>
      <rPr>
        <sz val="14"/>
        <rFont val="新細明體"/>
        <family val="1"/>
        <charset val="136"/>
      </rPr>
      <t>星期日檔案</t>
    </r>
    <r>
      <rPr>
        <sz val="14"/>
        <rFont val="Times New Roman"/>
        <family val="1"/>
      </rPr>
      <t xml:space="preserve"> # 35</t>
    </r>
  </si>
  <si>
    <r>
      <rPr>
        <sz val="14"/>
        <rFont val="細明體"/>
        <family val="1"/>
        <charset val="136"/>
      </rPr>
      <t>社畜求生</t>
    </r>
    <r>
      <rPr>
        <sz val="14"/>
        <rFont val="Times New Roman"/>
        <family val="1"/>
        <charset val="136"/>
      </rPr>
      <t>101 #27</t>
    </r>
  </si>
  <si>
    <r>
      <rPr>
        <sz val="14"/>
        <rFont val="細明體"/>
        <family val="1"/>
        <charset val="136"/>
      </rPr>
      <t>社畜求生101</t>
    </r>
    <r>
      <rPr>
        <sz val="14"/>
        <rFont val="Times New Roman"/>
        <family val="1"/>
        <charset val="136"/>
      </rPr>
      <t xml:space="preserve"> #28      #1935</t>
    </r>
  </si>
  <si>
    <t xml:space="preserve"> TBC (Sub: *Chi) (OP)</t>
    <phoneticPr fontId="0" type="noConversion"/>
  </si>
  <si>
    <t xml:space="preserve">試真D唷 #1 </t>
    <phoneticPr fontId="0" type="noConversion"/>
  </si>
  <si>
    <t>Try It? Really? (Sr.2) (10 EPI)</t>
    <phoneticPr fontId="0" type="noConversion"/>
  </si>
  <si>
    <t>唱錢 #30</t>
    <phoneticPr fontId="0" type="noConversion"/>
  </si>
  <si>
    <r>
      <rPr>
        <sz val="14"/>
        <rFont val="細明體"/>
        <family val="1"/>
        <charset val="136"/>
      </rPr>
      <t>女神配對計劃</t>
    </r>
    <r>
      <rPr>
        <sz val="14"/>
        <rFont val="Times New Roman"/>
        <family val="1"/>
      </rPr>
      <t>2 #1</t>
    </r>
  </si>
  <si>
    <t># 21</t>
    <phoneticPr fontId="0" type="noConversion"/>
  </si>
  <si>
    <t>A Date with Goddess (Sr.2) (16 EPI)</t>
    <phoneticPr fontId="0" type="noConversion"/>
  </si>
  <si>
    <t>J Music # 123</t>
    <phoneticPr fontId="0" type="noConversion"/>
  </si>
  <si>
    <r>
      <rPr>
        <sz val="14"/>
        <rFont val="新細明體"/>
        <family val="1"/>
        <charset val="136"/>
      </rPr>
      <t>一周星星</t>
    </r>
    <r>
      <rPr>
        <sz val="14"/>
        <rFont val="Times New Roman"/>
        <family val="1"/>
      </rPr>
      <t xml:space="preserve"> #39</t>
    </r>
  </si>
  <si>
    <r>
      <rPr>
        <sz val="14"/>
        <rFont val="細明體"/>
        <family val="1"/>
        <charset val="136"/>
      </rPr>
      <t xml:space="preserve">鐵子瓹山窿 </t>
    </r>
    <r>
      <rPr>
        <sz val="14"/>
        <rFont val="Times New Roman"/>
        <family val="1"/>
      </rPr>
      <t>Her Railway Trip (12 EPI)</t>
    </r>
  </si>
  <si>
    <t>直播靈接觸 #16</t>
    <phoneticPr fontId="0" type="noConversion"/>
  </si>
  <si>
    <r>
      <rPr>
        <sz val="14"/>
        <rFont val="細明體"/>
        <family val="1"/>
        <charset val="136"/>
      </rPr>
      <t>張國榮</t>
    </r>
    <r>
      <rPr>
        <sz val="14"/>
        <rFont val="Times New Roman"/>
        <family val="1"/>
      </rPr>
      <t>70</t>
    </r>
    <r>
      <rPr>
        <sz val="14"/>
        <rFont val="細明體"/>
        <family val="1"/>
        <charset val="136"/>
      </rPr>
      <t>冥壽</t>
    </r>
    <r>
      <rPr>
        <sz val="14"/>
        <rFont val="Times New Roman"/>
        <family val="1"/>
        <charset val="136"/>
      </rPr>
      <t>Special</t>
    </r>
  </si>
  <si>
    <r>
      <rPr>
        <sz val="14"/>
        <rFont val="細明體"/>
        <family val="3"/>
        <charset val="136"/>
      </rPr>
      <t>美食新聞周報</t>
    </r>
    <r>
      <rPr>
        <sz val="14"/>
        <rFont val="Times New Roman"/>
        <family val="1"/>
      </rPr>
      <t xml:space="preserve"> # 85</t>
    </r>
  </si>
  <si>
    <t># 4094</t>
    <phoneticPr fontId="0" type="noConversion"/>
  </si>
  <si>
    <r>
      <rPr>
        <sz val="14"/>
        <rFont val="新細明體"/>
        <family val="1"/>
        <charset val="136"/>
      </rPr>
      <t>財經透視</t>
    </r>
    <r>
      <rPr>
        <sz val="14"/>
        <rFont val="Times New Roman"/>
        <family val="1"/>
      </rPr>
      <t xml:space="preserve"> # 36</t>
    </r>
  </si>
  <si>
    <t>J Music # 123     0335</t>
    <phoneticPr fontId="0" type="noConversion"/>
  </si>
  <si>
    <t># 110</t>
    <phoneticPr fontId="0" type="noConversion"/>
  </si>
  <si>
    <r>
      <rPr>
        <b/>
        <sz val="14"/>
        <rFont val="Times New Roman"/>
        <family val="1"/>
      </rPr>
      <t>*</t>
    </r>
    <r>
      <rPr>
        <b/>
        <sz val="14"/>
        <rFont val="微軟正黑體"/>
        <family val="1"/>
        <charset val="136"/>
      </rPr>
      <t>流行都市</t>
    </r>
    <r>
      <rPr>
        <b/>
        <sz val="14"/>
        <rFont val="Times New Roman"/>
        <family val="1"/>
      </rPr>
      <t xml:space="preserve"> TVBI #173-177</t>
    </r>
  </si>
  <si>
    <t>香港小姐從化行</t>
  </si>
  <si>
    <t>800663436 (Sub: *Chi) (OP)</t>
  </si>
  <si>
    <t>Hands Up   Hands Up 2026</t>
  </si>
  <si>
    <t># 1770</t>
  </si>
  <si>
    <t># 1771</t>
  </si>
  <si>
    <t># 1772</t>
  </si>
  <si>
    <t># 1773</t>
  </si>
  <si>
    <t># 241</t>
    <phoneticPr fontId="0" type="noConversion"/>
  </si>
  <si>
    <r>
      <rPr>
        <sz val="14"/>
        <rFont val="新細明體"/>
        <family val="1"/>
        <charset val="136"/>
      </rPr>
      <t>健康誠諾書</t>
    </r>
    <r>
      <rPr>
        <sz val="14"/>
        <rFont val="Times New Roman"/>
        <family val="1"/>
      </rPr>
      <t xml:space="preserve"> #1</t>
    </r>
  </si>
  <si>
    <t>Dear Leslie 70</t>
    <phoneticPr fontId="0" type="noConversion"/>
  </si>
  <si>
    <t xml:space="preserve">(R)        </t>
  </si>
  <si>
    <t>周六聊Teen谷 # 34</t>
  </si>
  <si>
    <r>
      <rPr>
        <sz val="14"/>
        <rFont val="細明體"/>
        <family val="3"/>
        <charset val="136"/>
      </rPr>
      <t>究竟天有幾高</t>
    </r>
  </si>
  <si>
    <r>
      <rPr>
        <sz val="14"/>
        <rFont val="細明體"/>
        <family val="3"/>
        <charset val="136"/>
      </rPr>
      <t>母親的乒乓球</t>
    </r>
  </si>
  <si>
    <t>Touch The Sky</t>
  </si>
  <si>
    <t>My Mom, My Ping Pong</t>
  </si>
  <si>
    <t>直播靈接觸 #16</t>
  </si>
  <si>
    <t xml:space="preserve">試真D唷 #1 </t>
  </si>
  <si>
    <t>800670726 (Sub: *Chi) (OP)</t>
    <phoneticPr fontId="0" type="noConversion"/>
  </si>
  <si>
    <t>The Health Promises (3 EPI)</t>
  </si>
  <si>
    <t># 248          0325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</si>
</sst>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#,##0.00;\(#,##0.00\)"/>
    <numFmt numFmtId="167" formatCode="d/m;@"/>
    <numFmt numFmtId="168" formatCode="yyyy/mm/dd;@"/>
  </numFmts>
  <fonts count="67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宋体"/>
      <family val="3"/>
      <charset val="136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name val="新細明體"/>
      <family val="1"/>
      <charset val="136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0"/>
      <name val="MS Sans Serif"/>
      <family val="2"/>
    </font>
    <font>
      <sz val="24"/>
      <name val="細明體"/>
      <family val="3"/>
      <charset val="136"/>
    </font>
    <font>
      <sz val="10"/>
      <name val="Geneva"/>
      <family val="2"/>
    </font>
    <font>
      <sz val="12"/>
      <color theme="1"/>
      <name val="Calibri"/>
      <family val="1"/>
      <charset val="136"/>
      <scheme val="minor"/>
    </font>
    <font>
      <b/>
      <u/>
      <sz val="28"/>
      <name val="Times New Roman"/>
      <family val="1"/>
    </font>
    <font>
      <sz val="2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b/>
      <u/>
      <sz val="28"/>
      <name val="新細明體"/>
      <family val="1"/>
      <charset val="136"/>
    </font>
    <font>
      <sz val="14"/>
      <name val="Times New Roman"/>
      <family val="1"/>
      <charset val="136"/>
    </font>
    <font>
      <sz val="14"/>
      <name val="Times New Roman"/>
      <family val="3"/>
      <charset val="136"/>
    </font>
    <font>
      <sz val="14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微軟正黑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sz val="14"/>
      <name val="細明體"/>
      <family val="1"/>
      <charset val="136"/>
    </font>
    <font>
      <sz val="12"/>
      <name val="微軟正黑體"/>
      <family val="1"/>
      <charset val="136"/>
    </font>
    <font>
      <sz val="13"/>
      <name val="細明體"/>
      <family val="3"/>
      <charset val="136"/>
    </font>
    <font>
      <b/>
      <sz val="13"/>
      <name val="Times New Roman"/>
      <family val="1"/>
    </font>
    <font>
      <sz val="14"/>
      <name val="Times New Roman"/>
      <family val="2"/>
      <charset val="136"/>
    </font>
    <font>
      <sz val="14"/>
      <name val="Noto Sans TC"/>
      <family val="2"/>
      <charset val="136"/>
    </font>
    <font>
      <b/>
      <sz val="14"/>
      <name val="細明體"/>
      <family val="1"/>
      <charset val="136"/>
    </font>
    <font>
      <sz val="12"/>
      <name val="Times New Roman"/>
      <family val="3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ashed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8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23" fillId="24" borderId="1" applyNumberFormat="0" applyAlignment="0" applyProtection="0"/>
    <xf numFmtId="0" fontId="6" fillId="25" borderId="1" applyNumberFormat="0" applyAlignment="0" applyProtection="0">
      <alignment vertical="center"/>
    </xf>
    <xf numFmtId="0" fontId="6" fillId="25" borderId="1" applyNumberFormat="0" applyAlignment="0" applyProtection="0">
      <alignment vertical="center"/>
    </xf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24" fillId="26" borderId="2" applyNumberFormat="0" applyAlignment="0" applyProtection="0"/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30" fillId="11" borderId="1" applyNumberFormat="0" applyAlignment="0" applyProtection="0"/>
    <xf numFmtId="0" fontId="13" fillId="8" borderId="1" applyNumberFormat="0" applyAlignment="0" applyProtection="0">
      <alignment vertical="center"/>
    </xf>
    <xf numFmtId="0" fontId="13" fillId="8" borderId="1" applyNumberFormat="0" applyAlignment="0" applyProtection="0">
      <alignment vertical="center"/>
    </xf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9" fillId="0" borderId="0">
      <alignment vertical="center"/>
    </xf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" fillId="0" borderId="0"/>
    <xf numFmtId="0" fontId="2" fillId="0" borderId="0"/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2" fillId="6" borderId="11" applyNumberFormat="0" applyFont="0" applyAlignment="0" applyProtection="0">
      <alignment vertical="center"/>
    </xf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33" fillId="24" borderId="12" applyNumberFormat="0" applyAlignment="0" applyProtection="0"/>
    <xf numFmtId="0" fontId="16" fillId="25" borderId="12" applyNumberFormat="0" applyAlignment="0" applyProtection="0">
      <alignment vertical="center"/>
    </xf>
    <xf numFmtId="0" fontId="16" fillId="25" borderId="12" applyNumberFormat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7" fontId="2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8" fillId="0" borderId="0"/>
    <xf numFmtId="9" fontId="2" fillId="0" borderId="0" applyFont="0" applyFill="0" applyBorder="0" applyAlignment="0" applyProtection="0"/>
    <xf numFmtId="0" fontId="2" fillId="0" borderId="0"/>
    <xf numFmtId="0" fontId="36" fillId="0" borderId="0"/>
    <xf numFmtId="0" fontId="20" fillId="0" borderId="0"/>
    <xf numFmtId="0" fontId="44" fillId="0" borderId="0"/>
  </cellStyleXfs>
  <cellXfs count="1011">
    <xf numFmtId="0" fontId="0" fillId="0" borderId="0" xfId="0"/>
    <xf numFmtId="9" fontId="47" fillId="0" borderId="0" xfId="384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vertical="center"/>
    </xf>
    <xf numFmtId="0" fontId="42" fillId="0" borderId="0" xfId="0" applyFont="1" applyFill="1" applyAlignment="1">
      <alignment vertical="center"/>
    </xf>
    <xf numFmtId="0" fontId="46" fillId="0" borderId="0" xfId="0" applyFont="1" applyFill="1" applyAlignment="1">
      <alignment vertical="center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center" vertical="center" wrapText="1"/>
    </xf>
    <xf numFmtId="49" fontId="46" fillId="0" borderId="48" xfId="0" applyNumberFormat="1" applyFont="1" applyFill="1" applyBorder="1" applyAlignment="1">
      <alignment horizontal="right" vertical="center"/>
    </xf>
    <xf numFmtId="49" fontId="46" fillId="0" borderId="15" xfId="0" applyNumberFormat="1" applyFont="1" applyFill="1" applyBorder="1" applyAlignment="1">
      <alignment horizontal="center" vertical="center"/>
    </xf>
    <xf numFmtId="49" fontId="46" fillId="0" borderId="16" xfId="0" applyNumberFormat="1" applyFont="1" applyFill="1" applyBorder="1" applyAlignment="1">
      <alignment horizontal="left" vertical="center"/>
    </xf>
    <xf numFmtId="49" fontId="46" fillId="0" borderId="17" xfId="0" applyNumberFormat="1" applyFont="1" applyFill="1" applyBorder="1" applyAlignment="1">
      <alignment horizontal="right" vertical="center"/>
    </xf>
    <xf numFmtId="167" fontId="46" fillId="0" borderId="18" xfId="0" applyNumberFormat="1" applyFont="1" applyFill="1" applyBorder="1" applyAlignment="1">
      <alignment horizontal="center" vertical="center"/>
    </xf>
    <xf numFmtId="167" fontId="46" fillId="0" borderId="19" xfId="0" applyNumberFormat="1" applyFont="1" applyFill="1" applyBorder="1" applyAlignment="1">
      <alignment horizontal="center" vertical="center"/>
    </xf>
    <xf numFmtId="49" fontId="46" fillId="0" borderId="20" xfId="0" applyNumberFormat="1" applyFont="1" applyFill="1" applyBorder="1" applyAlignment="1">
      <alignment horizontal="left" vertical="center"/>
    </xf>
    <xf numFmtId="49" fontId="46" fillId="0" borderId="21" xfId="0" applyNumberFormat="1" applyFont="1" applyFill="1" applyBorder="1" applyAlignment="1">
      <alignment horizontal="right" vertical="center"/>
    </xf>
    <xf numFmtId="0" fontId="47" fillId="0" borderId="64" xfId="0" applyFont="1" applyFill="1" applyBorder="1" applyAlignment="1">
      <alignment vertical="center"/>
    </xf>
    <xf numFmtId="0" fontId="47" fillId="0" borderId="63" xfId="0" applyFont="1" applyFill="1" applyBorder="1" applyAlignment="1">
      <alignment vertical="center"/>
    </xf>
    <xf numFmtId="0" fontId="47" fillId="0" borderId="62" xfId="0" applyFont="1" applyFill="1" applyBorder="1" applyAlignment="1">
      <alignment vertical="center"/>
    </xf>
    <xf numFmtId="49" fontId="46" fillId="0" borderId="27" xfId="0" applyNumberFormat="1" applyFont="1" applyFill="1" applyBorder="1" applyAlignment="1">
      <alignment horizontal="left" vertical="center"/>
    </xf>
    <xf numFmtId="0" fontId="43" fillId="0" borderId="0" xfId="0" applyFont="1" applyFill="1" applyAlignment="1">
      <alignment vertical="center"/>
    </xf>
    <xf numFmtId="0" fontId="47" fillId="0" borderId="22" xfId="0" applyFont="1" applyFill="1" applyBorder="1" applyAlignment="1">
      <alignment horizontal="right" vertical="center"/>
    </xf>
    <xf numFmtId="0" fontId="47" fillId="0" borderId="31" xfId="0" applyFont="1" applyFill="1" applyBorder="1" applyAlignment="1">
      <alignment horizontal="left" vertical="center"/>
    </xf>
    <xf numFmtId="0" fontId="47" fillId="0" borderId="40" xfId="0" applyFont="1" applyFill="1" applyBorder="1" applyAlignment="1">
      <alignment horizontal="left" vertical="center"/>
    </xf>
    <xf numFmtId="0" fontId="54" fillId="0" borderId="42" xfId="0" applyFont="1" applyFill="1" applyBorder="1" applyAlignment="1">
      <alignment vertical="center"/>
    </xf>
    <xf numFmtId="0" fontId="47" fillId="0" borderId="40" xfId="0" applyFont="1" applyFill="1" applyBorder="1" applyAlignment="1">
      <alignment vertical="center"/>
    </xf>
    <xf numFmtId="0" fontId="47" fillId="0" borderId="53" xfId="0" applyFont="1" applyFill="1" applyBorder="1" applyAlignment="1">
      <alignment horizontal="left" vertical="center"/>
    </xf>
    <xf numFmtId="0" fontId="47" fillId="0" borderId="66" xfId="0" applyFont="1" applyFill="1" applyBorder="1" applyAlignment="1">
      <alignment horizontal="left" vertical="center"/>
    </xf>
    <xf numFmtId="0" fontId="47" fillId="0" borderId="24" xfId="0" applyFont="1" applyFill="1" applyBorder="1" applyAlignment="1">
      <alignment horizontal="right" vertical="center"/>
    </xf>
    <xf numFmtId="0" fontId="47" fillId="0" borderId="51" xfId="0" applyFont="1" applyFill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7" fillId="0" borderId="43" xfId="0" applyFont="1" applyFill="1" applyBorder="1" applyAlignment="1">
      <alignment horizontal="center" vertical="center"/>
    </xf>
    <xf numFmtId="0" fontId="47" fillId="0" borderId="52" xfId="0" applyFont="1" applyFill="1" applyBorder="1" applyAlignment="1">
      <alignment horizontal="center" vertical="center"/>
    </xf>
    <xf numFmtId="0" fontId="47" fillId="0" borderId="67" xfId="0" applyFont="1" applyFill="1" applyBorder="1" applyAlignment="1">
      <alignment horizontal="left" vertical="center"/>
    </xf>
    <xf numFmtId="0" fontId="47" fillId="0" borderId="26" xfId="0" applyFont="1" applyFill="1" applyBorder="1" applyAlignment="1">
      <alignment horizontal="right" vertical="center"/>
    </xf>
    <xf numFmtId="0" fontId="52" fillId="0" borderId="37" xfId="0" applyFont="1" applyFill="1" applyBorder="1" applyAlignment="1">
      <alignment horizontal="center" vertical="center"/>
    </xf>
    <xf numFmtId="0" fontId="47" fillId="0" borderId="37" xfId="0" applyFont="1" applyFill="1" applyBorder="1" applyAlignment="1">
      <alignment horizontal="center" vertical="center"/>
    </xf>
    <xf numFmtId="0" fontId="47" fillId="0" borderId="37" xfId="0" applyFont="1" applyFill="1" applyBorder="1" applyAlignment="1">
      <alignment vertical="center"/>
    </xf>
    <xf numFmtId="0" fontId="47" fillId="0" borderId="56" xfId="0" applyFont="1" applyFill="1" applyBorder="1" applyAlignment="1">
      <alignment vertical="center"/>
    </xf>
    <xf numFmtId="0" fontId="47" fillId="0" borderId="68" xfId="0" applyFont="1" applyFill="1" applyBorder="1" applyAlignment="1">
      <alignment horizontal="left" vertical="center"/>
    </xf>
    <xf numFmtId="0" fontId="47" fillId="0" borderId="76" xfId="0" applyFont="1" applyFill="1" applyBorder="1" applyAlignment="1">
      <alignment horizontal="center" vertical="center"/>
    </xf>
    <xf numFmtId="0" fontId="47" fillId="0" borderId="30" xfId="0" applyFont="1" applyFill="1" applyBorder="1" applyAlignment="1">
      <alignment horizontal="center" vertical="center"/>
    </xf>
    <xf numFmtId="49" fontId="46" fillId="0" borderId="69" xfId="0" applyNumberFormat="1" applyFont="1" applyFill="1" applyBorder="1" applyAlignment="1">
      <alignment horizontal="left" vertical="center"/>
    </xf>
    <xf numFmtId="0" fontId="47" fillId="0" borderId="21" xfId="0" applyFont="1" applyFill="1" applyBorder="1" applyAlignment="1">
      <alignment horizontal="right" vertical="center"/>
    </xf>
    <xf numFmtId="0" fontId="47" fillId="0" borderId="26" xfId="0" applyFont="1" applyFill="1" applyBorder="1" applyAlignment="1">
      <alignment horizontal="right" vertical="center" wrapText="1"/>
    </xf>
    <xf numFmtId="49" fontId="46" fillId="0" borderId="21" xfId="0" applyNumberFormat="1" applyFont="1" applyFill="1" applyBorder="1" applyAlignment="1">
      <alignment horizontal="right" vertical="center" wrapText="1"/>
    </xf>
    <xf numFmtId="49" fontId="47" fillId="0" borderId="22" xfId="0" applyNumberFormat="1" applyFont="1" applyFill="1" applyBorder="1" applyAlignment="1">
      <alignment horizontal="right" vertical="center" wrapText="1"/>
    </xf>
    <xf numFmtId="0" fontId="47" fillId="0" borderId="0" xfId="0" applyFont="1" applyFill="1" applyAlignment="1">
      <alignment horizontal="left" vertical="center"/>
    </xf>
    <xf numFmtId="0" fontId="47" fillId="0" borderId="34" xfId="0" applyFont="1" applyFill="1" applyBorder="1" applyAlignment="1">
      <alignment horizontal="left" vertical="center"/>
    </xf>
    <xf numFmtId="0" fontId="47" fillId="0" borderId="89" xfId="0" applyFont="1" applyFill="1" applyBorder="1" applyAlignment="1">
      <alignment horizontal="left" vertical="center"/>
    </xf>
    <xf numFmtId="49" fontId="47" fillId="0" borderId="60" xfId="0" applyNumberFormat="1" applyFont="1" applyFill="1" applyBorder="1" applyAlignment="1">
      <alignment horizontal="left" vertical="center"/>
    </xf>
    <xf numFmtId="49" fontId="47" fillId="0" borderId="24" xfId="0" applyNumberFormat="1" applyFont="1" applyFill="1" applyBorder="1" applyAlignment="1">
      <alignment horizontal="right" vertical="center" wrapText="1"/>
    </xf>
    <xf numFmtId="0" fontId="54" fillId="0" borderId="31" xfId="0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center" vertical="center"/>
    </xf>
    <xf numFmtId="0" fontId="54" fillId="0" borderId="0" xfId="0" applyFont="1" applyFill="1" applyAlignment="1">
      <alignment horizontal="center" vertical="center"/>
    </xf>
    <xf numFmtId="0" fontId="44" fillId="0" borderId="40" xfId="0" applyFont="1" applyFill="1" applyBorder="1" applyAlignment="1">
      <alignment horizontal="center" vertical="center"/>
    </xf>
    <xf numFmtId="49" fontId="47" fillId="0" borderId="75" xfId="0" applyNumberFormat="1" applyFont="1" applyFill="1" applyBorder="1" applyAlignment="1">
      <alignment horizontal="left" vertical="center"/>
    </xf>
    <xf numFmtId="49" fontId="47" fillId="0" borderId="26" xfId="0" applyNumberFormat="1" applyFont="1" applyFill="1" applyBorder="1" applyAlignment="1">
      <alignment horizontal="right" vertical="center" wrapText="1"/>
    </xf>
    <xf numFmtId="0" fontId="47" fillId="0" borderId="31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40" xfId="0" applyFont="1" applyFill="1" applyBorder="1" applyAlignment="1">
      <alignment horizontal="center" vertical="center"/>
    </xf>
    <xf numFmtId="49" fontId="47" fillId="0" borderId="77" xfId="0" applyNumberFormat="1" applyFont="1" applyFill="1" applyBorder="1" applyAlignment="1">
      <alignment horizontal="left" vertical="center"/>
    </xf>
    <xf numFmtId="0" fontId="47" fillId="0" borderId="51" xfId="0" applyFont="1" applyFill="1" applyBorder="1" applyAlignment="1">
      <alignment horizontal="left" vertical="center"/>
    </xf>
    <xf numFmtId="0" fontId="47" fillId="0" borderId="35" xfId="0" applyFont="1" applyFill="1" applyBorder="1" applyAlignment="1">
      <alignment horizontal="left" vertical="center"/>
    </xf>
    <xf numFmtId="0" fontId="47" fillId="0" borderId="36" xfId="0" applyFont="1" applyFill="1" applyBorder="1" applyAlignment="1">
      <alignment horizontal="left" vertical="center"/>
    </xf>
    <xf numFmtId="49" fontId="46" fillId="0" borderId="18" xfId="0" applyNumberFormat="1" applyFont="1" applyFill="1" applyBorder="1" applyAlignment="1">
      <alignment horizontal="left" vertical="center"/>
    </xf>
    <xf numFmtId="0" fontId="47" fillId="0" borderId="42" xfId="0" applyFont="1" applyFill="1" applyBorder="1" applyAlignment="1">
      <alignment horizontal="left" vertical="center"/>
    </xf>
    <xf numFmtId="0" fontId="47" fillId="0" borderId="41" xfId="0" applyFont="1" applyFill="1" applyBorder="1" applyAlignment="1">
      <alignment vertical="center"/>
    </xf>
    <xf numFmtId="49" fontId="46" fillId="0" borderId="61" xfId="0" applyNumberFormat="1" applyFont="1" applyFill="1" applyBorder="1" applyAlignment="1">
      <alignment horizontal="left" vertical="center"/>
    </xf>
    <xf numFmtId="49" fontId="47" fillId="0" borderId="21" xfId="0" applyNumberFormat="1" applyFont="1" applyFill="1" applyBorder="1" applyAlignment="1">
      <alignment horizontal="right" vertical="center" wrapText="1"/>
    </xf>
    <xf numFmtId="0" fontId="47" fillId="0" borderId="35" xfId="0" applyFont="1" applyFill="1" applyBorder="1" applyAlignment="1">
      <alignment horizontal="center" vertical="center"/>
    </xf>
    <xf numFmtId="0" fontId="47" fillId="0" borderId="44" xfId="0" applyFont="1" applyFill="1" applyBorder="1" applyAlignment="1">
      <alignment horizontal="center" vertical="center"/>
    </xf>
    <xf numFmtId="49" fontId="47" fillId="0" borderId="21" xfId="0" applyNumberFormat="1" applyFont="1" applyFill="1" applyBorder="1" applyAlignment="1">
      <alignment horizontal="right" vertical="center"/>
    </xf>
    <xf numFmtId="49" fontId="47" fillId="0" borderId="61" xfId="0" applyNumberFormat="1" applyFont="1" applyFill="1" applyBorder="1" applyAlignment="1">
      <alignment horizontal="left" vertical="center"/>
    </xf>
    <xf numFmtId="0" fontId="47" fillId="0" borderId="60" xfId="0" applyFont="1" applyFill="1" applyBorder="1" applyAlignment="1">
      <alignment horizontal="right" vertical="center"/>
    </xf>
    <xf numFmtId="0" fontId="47" fillId="0" borderId="55" xfId="0" quotePrefix="1" applyFont="1" applyFill="1" applyBorder="1" applyAlignment="1">
      <alignment horizontal="left" vertical="center"/>
    </xf>
    <xf numFmtId="0" fontId="47" fillId="0" borderId="56" xfId="0" applyFont="1" applyFill="1" applyBorder="1" applyAlignment="1">
      <alignment horizontal="left" vertical="center"/>
    </xf>
    <xf numFmtId="0" fontId="47" fillId="0" borderId="60" xfId="0" applyFont="1" applyFill="1" applyBorder="1" applyAlignment="1">
      <alignment horizontal="left" vertical="center"/>
    </xf>
    <xf numFmtId="49" fontId="47" fillId="0" borderId="78" xfId="0" applyNumberFormat="1" applyFont="1" applyFill="1" applyBorder="1" applyAlignment="1">
      <alignment horizontal="right" vertical="center"/>
    </xf>
    <xf numFmtId="0" fontId="47" fillId="0" borderId="39" xfId="0" applyFont="1" applyFill="1" applyBorder="1" applyAlignment="1">
      <alignment horizontal="center" vertical="center"/>
    </xf>
    <xf numFmtId="0" fontId="47" fillId="0" borderId="33" xfId="0" quotePrefix="1" applyFont="1" applyFill="1" applyBorder="1" applyAlignment="1">
      <alignment vertical="center"/>
    </xf>
    <xf numFmtId="49" fontId="47" fillId="0" borderId="61" xfId="0" applyNumberFormat="1" applyFont="1" applyFill="1" applyBorder="1" applyAlignment="1">
      <alignment horizontal="right" vertical="center"/>
    </xf>
    <xf numFmtId="0" fontId="47" fillId="0" borderId="43" xfId="0" applyFont="1" applyFill="1" applyBorder="1" applyAlignment="1">
      <alignment horizontal="left" vertical="center"/>
    </xf>
    <xf numFmtId="0" fontId="62" fillId="0" borderId="35" xfId="0" applyFont="1" applyFill="1" applyBorder="1" applyAlignment="1">
      <alignment vertical="center"/>
    </xf>
    <xf numFmtId="0" fontId="48" fillId="0" borderId="35" xfId="0" applyFont="1" applyFill="1" applyBorder="1" applyAlignment="1">
      <alignment horizontal="center" vertical="center"/>
    </xf>
    <xf numFmtId="0" fontId="47" fillId="0" borderId="38" xfId="0" applyFont="1" applyFill="1" applyBorder="1" applyAlignment="1">
      <alignment horizontal="left" vertical="center"/>
    </xf>
    <xf numFmtId="0" fontId="47" fillId="0" borderId="39" xfId="0" applyFont="1" applyFill="1" applyBorder="1" applyAlignment="1">
      <alignment horizontal="left" vertical="center"/>
    </xf>
    <xf numFmtId="0" fontId="47" fillId="0" borderId="41" xfId="0" applyFont="1" applyFill="1" applyBorder="1" applyAlignment="1">
      <alignment horizontal="center" vertical="center"/>
    </xf>
    <xf numFmtId="0" fontId="54" fillId="0" borderId="40" xfId="0" applyFont="1" applyFill="1" applyBorder="1" applyAlignment="1">
      <alignment horizontal="center" vertical="center"/>
    </xf>
    <xf numFmtId="0" fontId="54" fillId="0" borderId="39" xfId="0" applyFont="1" applyFill="1" applyBorder="1" applyAlignment="1">
      <alignment horizontal="center" vertical="center"/>
    </xf>
    <xf numFmtId="49" fontId="46" fillId="0" borderId="18" xfId="0" applyNumberFormat="1" applyFont="1" applyFill="1" applyBorder="1" applyAlignment="1">
      <alignment horizontal="right" vertical="center"/>
    </xf>
    <xf numFmtId="0" fontId="47" fillId="0" borderId="50" xfId="0" applyFont="1" applyFill="1" applyBorder="1" applyAlignment="1">
      <alignment horizontal="center" vertical="center"/>
    </xf>
    <xf numFmtId="0" fontId="47" fillId="0" borderId="33" xfId="0" applyFont="1" applyFill="1" applyBorder="1" applyAlignment="1">
      <alignment horizontal="center" vertical="center"/>
    </xf>
    <xf numFmtId="49" fontId="47" fillId="0" borderId="31" xfId="0" applyNumberFormat="1" applyFont="1" applyFill="1" applyBorder="1" applyAlignment="1">
      <alignment horizontal="right" vertical="center"/>
    </xf>
    <xf numFmtId="0" fontId="47" fillId="0" borderId="37" xfId="0" applyFont="1" applyFill="1" applyBorder="1" applyAlignment="1">
      <alignment horizontal="left" vertical="center"/>
    </xf>
    <xf numFmtId="0" fontId="47" fillId="0" borderId="42" xfId="0" applyFont="1" applyFill="1" applyBorder="1" applyAlignment="1">
      <alignment horizontal="center" vertical="center"/>
    </xf>
    <xf numFmtId="0" fontId="47" fillId="0" borderId="39" xfId="0" applyFont="1" applyFill="1" applyBorder="1" applyAlignment="1">
      <alignment horizontal="center" vertical="center" wrapText="1"/>
    </xf>
    <xf numFmtId="49" fontId="47" fillId="0" borderId="84" xfId="0" applyNumberFormat="1" applyFont="1" applyFill="1" applyBorder="1" applyAlignment="1">
      <alignment horizontal="right" vertical="center"/>
    </xf>
    <xf numFmtId="0" fontId="52" fillId="0" borderId="39" xfId="0" applyFont="1" applyFill="1" applyBorder="1" applyAlignment="1">
      <alignment horizontal="left" vertical="center"/>
    </xf>
    <xf numFmtId="0" fontId="5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52" fillId="0" borderId="39" xfId="0" applyFont="1" applyFill="1" applyBorder="1" applyAlignment="1">
      <alignment horizontal="center" vertical="center"/>
    </xf>
    <xf numFmtId="49" fontId="61" fillId="0" borderId="33" xfId="0" applyNumberFormat="1" applyFont="1" applyFill="1" applyBorder="1" applyAlignment="1">
      <alignment horizontal="center" vertical="center" shrinkToFit="1"/>
    </xf>
    <xf numFmtId="49" fontId="46" fillId="0" borderId="29" xfId="0" applyNumberFormat="1" applyFont="1" applyFill="1" applyBorder="1" applyAlignment="1">
      <alignment horizontal="right" vertical="center"/>
    </xf>
    <xf numFmtId="49" fontId="54" fillId="0" borderId="57" xfId="0" applyNumberFormat="1" applyFont="1" applyFill="1" applyBorder="1" applyAlignment="1">
      <alignment horizontal="center" vertical="center" shrinkToFit="1"/>
    </xf>
    <xf numFmtId="49" fontId="47" fillId="0" borderId="60" xfId="0" applyNumberFormat="1" applyFont="1" applyFill="1" applyBorder="1" applyAlignment="1">
      <alignment horizontal="right" vertical="center"/>
    </xf>
    <xf numFmtId="0" fontId="52" fillId="0" borderId="56" xfId="0" applyFont="1" applyFill="1" applyBorder="1" applyAlignment="1">
      <alignment vertical="center"/>
    </xf>
    <xf numFmtId="49" fontId="47" fillId="0" borderId="68" xfId="0" applyNumberFormat="1" applyFont="1" applyFill="1" applyBorder="1" applyAlignment="1">
      <alignment horizontal="left" vertical="center"/>
    </xf>
    <xf numFmtId="49" fontId="47" fillId="0" borderId="75" xfId="0" applyNumberFormat="1" applyFont="1" applyFill="1" applyBorder="1" applyAlignment="1">
      <alignment horizontal="right" vertical="center"/>
    </xf>
    <xf numFmtId="49" fontId="47" fillId="0" borderId="67" xfId="0" applyNumberFormat="1" applyFont="1" applyFill="1" applyBorder="1" applyAlignment="1">
      <alignment horizontal="left" vertical="center"/>
    </xf>
    <xf numFmtId="0" fontId="47" fillId="0" borderId="45" xfId="0" quotePrefix="1" applyFont="1" applyFill="1" applyBorder="1" applyAlignment="1">
      <alignment horizontal="left" vertical="center"/>
    </xf>
    <xf numFmtId="0" fontId="47" fillId="0" borderId="33" xfId="0" applyFont="1" applyFill="1" applyBorder="1" applyAlignment="1">
      <alignment horizontal="left" vertical="center" wrapText="1"/>
    </xf>
    <xf numFmtId="49" fontId="47" fillId="0" borderId="27" xfId="0" applyNumberFormat="1" applyFont="1" applyFill="1" applyBorder="1" applyAlignment="1">
      <alignment horizontal="left" vertical="center"/>
    </xf>
    <xf numFmtId="0" fontId="54" fillId="0" borderId="40" xfId="0" quotePrefix="1" applyFont="1" applyFill="1" applyBorder="1" applyAlignment="1">
      <alignment horizontal="center" vertical="center"/>
    </xf>
    <xf numFmtId="0" fontId="52" fillId="0" borderId="33" xfId="0" applyFont="1" applyFill="1" applyBorder="1" applyAlignment="1">
      <alignment horizontal="center" vertical="center"/>
    </xf>
    <xf numFmtId="0" fontId="47" fillId="0" borderId="35" xfId="0" applyFont="1" applyFill="1" applyBorder="1" applyAlignment="1">
      <alignment horizontal="right" vertical="center"/>
    </xf>
    <xf numFmtId="0" fontId="52" fillId="0" borderId="36" xfId="0" applyFont="1" applyFill="1" applyBorder="1" applyAlignment="1">
      <alignment horizontal="center" vertical="center"/>
    </xf>
    <xf numFmtId="0" fontId="47" fillId="0" borderId="57" xfId="0" applyFont="1" applyFill="1" applyBorder="1" applyAlignment="1">
      <alignment horizontal="center" vertical="center"/>
    </xf>
    <xf numFmtId="49" fontId="47" fillId="0" borderId="22" xfId="0" applyNumberFormat="1" applyFont="1" applyFill="1" applyBorder="1" applyAlignment="1">
      <alignment horizontal="right" vertical="center"/>
    </xf>
    <xf numFmtId="0" fontId="47" fillId="0" borderId="55" xfId="0" applyFont="1" applyFill="1" applyBorder="1" applyAlignment="1">
      <alignment horizontal="left" vertical="center"/>
    </xf>
    <xf numFmtId="0" fontId="42" fillId="0" borderId="37" xfId="0" applyFont="1" applyFill="1" applyBorder="1" applyAlignment="1">
      <alignment vertical="center"/>
    </xf>
    <xf numFmtId="0" fontId="47" fillId="0" borderId="38" xfId="0" applyFont="1" applyFill="1" applyBorder="1" applyAlignment="1">
      <alignment horizontal="center" vertical="center"/>
    </xf>
    <xf numFmtId="0" fontId="47" fillId="0" borderId="56" xfId="0" quotePrefix="1" applyFont="1" applyFill="1" applyBorder="1" applyAlignment="1">
      <alignment horizontal="left" vertical="center"/>
    </xf>
    <xf numFmtId="49" fontId="47" fillId="0" borderId="23" xfId="0" applyNumberFormat="1" applyFont="1" applyFill="1" applyBorder="1" applyAlignment="1">
      <alignment horizontal="left" vertical="center"/>
    </xf>
    <xf numFmtId="0" fontId="46" fillId="0" borderId="44" xfId="0" applyFont="1" applyFill="1" applyBorder="1" applyAlignment="1">
      <alignment horizontal="right" vertical="center"/>
    </xf>
    <xf numFmtId="0" fontId="42" fillId="0" borderId="36" xfId="0" applyFont="1" applyFill="1" applyBorder="1" applyAlignment="1">
      <alignment horizontal="center" vertical="center"/>
    </xf>
    <xf numFmtId="0" fontId="52" fillId="0" borderId="33" xfId="0" quotePrefix="1" applyFont="1" applyFill="1" applyBorder="1" applyAlignment="1">
      <alignment horizontal="center" vertical="center"/>
    </xf>
    <xf numFmtId="49" fontId="47" fillId="0" borderId="25" xfId="0" applyNumberFormat="1" applyFont="1" applyFill="1" applyBorder="1" applyAlignment="1">
      <alignment horizontal="left" vertical="center"/>
    </xf>
    <xf numFmtId="49" fontId="47" fillId="0" borderId="26" xfId="0" applyNumberFormat="1" applyFont="1" applyFill="1" applyBorder="1" applyAlignment="1">
      <alignment horizontal="right" vertical="center"/>
    </xf>
    <xf numFmtId="0" fontId="47" fillId="0" borderId="33" xfId="0" quotePrefix="1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center" vertical="center"/>
    </xf>
    <xf numFmtId="49" fontId="46" fillId="0" borderId="73" xfId="0" applyNumberFormat="1" applyFont="1" applyFill="1" applyBorder="1" applyAlignment="1">
      <alignment horizontal="right" vertical="center"/>
    </xf>
    <xf numFmtId="0" fontId="47" fillId="0" borderId="33" xfId="0" applyFont="1" applyFill="1" applyBorder="1" applyAlignment="1">
      <alignment horizontal="right" vertical="center"/>
    </xf>
    <xf numFmtId="0" fontId="47" fillId="0" borderId="56" xfId="0" quotePrefix="1" applyFont="1" applyFill="1" applyBorder="1" applyAlignment="1">
      <alignment vertical="center"/>
    </xf>
    <xf numFmtId="0" fontId="53" fillId="0" borderId="40" xfId="0" applyFont="1" applyFill="1" applyBorder="1" applyAlignment="1">
      <alignment horizontal="center" vertical="center"/>
    </xf>
    <xf numFmtId="49" fontId="47" fillId="0" borderId="75" xfId="0" applyNumberFormat="1" applyFont="1" applyFill="1" applyBorder="1" applyAlignment="1">
      <alignment horizontal="right" vertical="center" wrapText="1"/>
    </xf>
    <xf numFmtId="0" fontId="47" fillId="0" borderId="61" xfId="0" applyFont="1" applyFill="1" applyBorder="1" applyAlignment="1">
      <alignment horizontal="right" vertical="center"/>
    </xf>
    <xf numFmtId="0" fontId="47" fillId="0" borderId="61" xfId="0" applyFont="1" applyFill="1" applyBorder="1" applyAlignment="1">
      <alignment horizontal="left" vertical="center"/>
    </xf>
    <xf numFmtId="0" fontId="46" fillId="0" borderId="18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right" vertical="center"/>
    </xf>
    <xf numFmtId="0" fontId="43" fillId="0" borderId="39" xfId="0" applyFont="1" applyFill="1" applyBorder="1" applyAlignment="1">
      <alignment vertical="center"/>
    </xf>
    <xf numFmtId="0" fontId="54" fillId="0" borderId="41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left" vertical="center"/>
    </xf>
    <xf numFmtId="0" fontId="46" fillId="0" borderId="60" xfId="0" applyFont="1" applyFill="1" applyBorder="1" applyAlignment="1">
      <alignment horizontal="right" vertical="center"/>
    </xf>
    <xf numFmtId="0" fontId="46" fillId="0" borderId="60" xfId="0" applyFont="1" applyFill="1" applyBorder="1" applyAlignment="1">
      <alignment horizontal="left" vertical="center"/>
    </xf>
    <xf numFmtId="0" fontId="47" fillId="0" borderId="75" xfId="0" applyFont="1" applyFill="1" applyBorder="1" applyAlignment="1">
      <alignment horizontal="right" vertical="center"/>
    </xf>
    <xf numFmtId="0" fontId="54" fillId="0" borderId="51" xfId="0" applyFont="1" applyFill="1" applyBorder="1" applyAlignment="1">
      <alignment horizontal="left" vertical="center"/>
    </xf>
    <xf numFmtId="0" fontId="59" fillId="0" borderId="40" xfId="0" applyFont="1" applyFill="1" applyBorder="1" applyAlignment="1">
      <alignment horizontal="center" vertical="center" wrapText="1"/>
    </xf>
    <xf numFmtId="0" fontId="47" fillId="0" borderId="80" xfId="0" applyFont="1" applyFill="1" applyBorder="1" applyAlignment="1">
      <alignment horizontal="left" vertical="center"/>
    </xf>
    <xf numFmtId="0" fontId="62" fillId="0" borderId="0" xfId="0" applyFont="1" applyFill="1" applyAlignment="1">
      <alignment vertical="center"/>
    </xf>
    <xf numFmtId="0" fontId="48" fillId="0" borderId="81" xfId="0" applyFont="1" applyFill="1" applyBorder="1" applyAlignment="1">
      <alignment horizontal="center" vertical="center"/>
    </xf>
    <xf numFmtId="0" fontId="48" fillId="0" borderId="44" xfId="0" applyFont="1" applyFill="1" applyBorder="1" applyAlignment="1">
      <alignment horizontal="center" vertical="center"/>
    </xf>
    <xf numFmtId="0" fontId="52" fillId="0" borderId="37" xfId="0" applyFont="1" applyFill="1" applyBorder="1" applyAlignment="1">
      <alignment horizontal="left" vertical="center"/>
    </xf>
    <xf numFmtId="0" fontId="47" fillId="0" borderId="38" xfId="0" applyFont="1" applyFill="1" applyBorder="1" applyAlignment="1">
      <alignment vertical="center"/>
    </xf>
    <xf numFmtId="0" fontId="53" fillId="0" borderId="36" xfId="0" applyFont="1" applyFill="1" applyBorder="1" applyAlignment="1">
      <alignment horizontal="center" vertical="center"/>
    </xf>
    <xf numFmtId="0" fontId="47" fillId="0" borderId="41" xfId="0" applyFont="1" applyFill="1" applyBorder="1" applyAlignment="1">
      <alignment horizontal="left" vertical="center"/>
    </xf>
    <xf numFmtId="0" fontId="52" fillId="0" borderId="41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42" fillId="0" borderId="33" xfId="0" applyFont="1" applyFill="1" applyBorder="1" applyAlignment="1">
      <alignment horizontal="center" vertical="center"/>
    </xf>
    <xf numFmtId="0" fontId="47" fillId="0" borderId="33" xfId="0" applyFont="1" applyFill="1" applyBorder="1" applyAlignment="1">
      <alignment horizontal="left" vertical="center"/>
    </xf>
    <xf numFmtId="0" fontId="42" fillId="0" borderId="40" xfId="0" applyFont="1" applyFill="1" applyBorder="1" applyAlignment="1">
      <alignment vertical="center"/>
    </xf>
    <xf numFmtId="0" fontId="47" fillId="0" borderId="75" xfId="0" applyFont="1" applyFill="1" applyBorder="1" applyAlignment="1">
      <alignment horizontal="left" vertical="center"/>
    </xf>
    <xf numFmtId="0" fontId="47" fillId="0" borderId="58" xfId="0" quotePrefix="1" applyFont="1" applyFill="1" applyBorder="1" applyAlignment="1">
      <alignment horizontal="left" vertical="center"/>
    </xf>
    <xf numFmtId="0" fontId="42" fillId="0" borderId="38" xfId="0" applyFont="1" applyFill="1" applyBorder="1" applyAlignment="1">
      <alignment horizontal="right" vertical="center"/>
    </xf>
    <xf numFmtId="0" fontId="47" fillId="0" borderId="42" xfId="0" quotePrefix="1" applyFont="1" applyFill="1" applyBorder="1" applyAlignment="1">
      <alignment vertical="center"/>
    </xf>
    <xf numFmtId="0" fontId="63" fillId="0" borderId="85" xfId="0" applyFont="1" applyFill="1" applyBorder="1" applyAlignment="1">
      <alignment horizontal="center" vertical="center"/>
    </xf>
    <xf numFmtId="0" fontId="59" fillId="0" borderId="41" xfId="0" applyFont="1" applyFill="1" applyBorder="1" applyAlignment="1">
      <alignment horizontal="center" vertical="center"/>
    </xf>
    <xf numFmtId="0" fontId="47" fillId="0" borderId="39" xfId="0" quotePrefix="1" applyFont="1" applyFill="1" applyBorder="1" applyAlignment="1">
      <alignment horizontal="center" vertical="center"/>
    </xf>
    <xf numFmtId="0" fontId="49" fillId="0" borderId="40" xfId="0" applyFont="1" applyFill="1" applyBorder="1" applyAlignment="1">
      <alignment horizontal="center" vertical="center"/>
    </xf>
    <xf numFmtId="0" fontId="47" fillId="0" borderId="50" xfId="388" applyFont="1" applyFill="1" applyBorder="1" applyAlignment="1">
      <alignment horizontal="center" vertical="center" wrapText="1"/>
    </xf>
    <xf numFmtId="0" fontId="47" fillId="0" borderId="44" xfId="0" quotePrefix="1" applyFont="1" applyFill="1" applyBorder="1" applyAlignment="1">
      <alignment horizontal="center" vertical="center"/>
    </xf>
    <xf numFmtId="0" fontId="47" fillId="0" borderId="37" xfId="0" quotePrefix="1" applyFont="1" applyFill="1" applyBorder="1" applyAlignment="1">
      <alignment horizontal="left" vertical="center"/>
    </xf>
    <xf numFmtId="0" fontId="54" fillId="0" borderId="0" xfId="0" applyFont="1" applyFill="1" applyAlignment="1">
      <alignment vertical="center"/>
    </xf>
    <xf numFmtId="0" fontId="54" fillId="0" borderId="44" xfId="0" applyFont="1" applyFill="1" applyBorder="1" applyAlignment="1">
      <alignment horizontal="center" vertical="center"/>
    </xf>
    <xf numFmtId="0" fontId="47" fillId="0" borderId="77" xfId="0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vertical="center"/>
    </xf>
    <xf numFmtId="0" fontId="47" fillId="0" borderId="29" xfId="0" applyFont="1" applyFill="1" applyBorder="1" applyAlignment="1">
      <alignment horizontal="left" vertical="center"/>
    </xf>
    <xf numFmtId="0" fontId="47" fillId="0" borderId="88" xfId="0" applyFont="1" applyFill="1" applyBorder="1" applyAlignment="1">
      <alignment horizontal="center" vertical="center"/>
    </xf>
    <xf numFmtId="0" fontId="47" fillId="0" borderId="31" xfId="0" applyFont="1" applyFill="1" applyBorder="1" applyAlignment="1">
      <alignment horizontal="right" vertical="center"/>
    </xf>
    <xf numFmtId="0" fontId="46" fillId="0" borderId="29" xfId="0" applyFont="1" applyFill="1" applyBorder="1" applyAlignment="1">
      <alignment horizontal="right" vertical="center"/>
    </xf>
    <xf numFmtId="0" fontId="46" fillId="0" borderId="69" xfId="0" applyFont="1" applyFill="1" applyBorder="1" applyAlignment="1">
      <alignment horizontal="left" vertical="center"/>
    </xf>
    <xf numFmtId="0" fontId="46" fillId="0" borderId="21" xfId="0" applyFont="1" applyFill="1" applyBorder="1" applyAlignment="1">
      <alignment horizontal="right" vertical="center"/>
    </xf>
    <xf numFmtId="0" fontId="46" fillId="0" borderId="61" xfId="0" applyFont="1" applyFill="1" applyBorder="1" applyAlignment="1">
      <alignment horizontal="left" vertical="center"/>
    </xf>
    <xf numFmtId="0" fontId="62" fillId="0" borderId="81" xfId="0" applyFont="1" applyFill="1" applyBorder="1" applyAlignment="1">
      <alignment vertical="center"/>
    </xf>
    <xf numFmtId="0" fontId="46" fillId="0" borderId="26" xfId="0" applyFont="1" applyFill="1" applyBorder="1" applyAlignment="1">
      <alignment horizontal="right" vertical="center"/>
    </xf>
    <xf numFmtId="0" fontId="46" fillId="0" borderId="77" xfId="0" applyFont="1" applyFill="1" applyBorder="1" applyAlignment="1">
      <alignment horizontal="left" vertical="center"/>
    </xf>
    <xf numFmtId="0" fontId="47" fillId="0" borderId="42" xfId="0" applyFont="1" applyFill="1" applyBorder="1" applyAlignment="1">
      <alignment vertical="center"/>
    </xf>
    <xf numFmtId="0" fontId="42" fillId="0" borderId="60" xfId="0" applyFont="1" applyFill="1" applyBorder="1" applyAlignment="1">
      <alignment vertical="center"/>
    </xf>
    <xf numFmtId="0" fontId="46" fillId="0" borderId="61" xfId="0" applyFont="1" applyFill="1" applyBorder="1" applyAlignment="1">
      <alignment horizontal="right" vertical="center"/>
    </xf>
    <xf numFmtId="0" fontId="42" fillId="0" borderId="61" xfId="0" applyFont="1" applyFill="1" applyBorder="1" applyAlignment="1">
      <alignment vertical="center"/>
    </xf>
    <xf numFmtId="0" fontId="47" fillId="0" borderId="77" xfId="0" applyFont="1" applyFill="1" applyBorder="1" applyAlignment="1">
      <alignment horizontal="left" vertical="center"/>
    </xf>
    <xf numFmtId="0" fontId="59" fillId="0" borderId="40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left" vertical="center"/>
    </xf>
    <xf numFmtId="0" fontId="52" fillId="0" borderId="41" xfId="0" applyFont="1" applyFill="1" applyBorder="1" applyAlignment="1">
      <alignment horizontal="center" vertical="center"/>
    </xf>
    <xf numFmtId="0" fontId="46" fillId="0" borderId="21" xfId="0" applyFont="1" applyFill="1" applyBorder="1" applyAlignment="1">
      <alignment vertical="center"/>
    </xf>
    <xf numFmtId="0" fontId="46" fillId="0" borderId="66" xfId="0" applyFont="1" applyFill="1" applyBorder="1" applyAlignment="1">
      <alignment horizontal="left" vertical="center"/>
    </xf>
    <xf numFmtId="0" fontId="46" fillId="0" borderId="68" xfId="0" applyFont="1" applyFill="1" applyBorder="1" applyAlignment="1">
      <alignment horizontal="left" vertical="center"/>
    </xf>
    <xf numFmtId="0" fontId="47" fillId="0" borderId="49" xfId="0" applyFont="1" applyFill="1" applyBorder="1" applyAlignment="1">
      <alignment horizontal="right" vertical="center"/>
    </xf>
    <xf numFmtId="0" fontId="47" fillId="0" borderId="71" xfId="0" applyFont="1" applyFill="1" applyBorder="1" applyAlignment="1">
      <alignment horizontal="left" vertical="center"/>
    </xf>
    <xf numFmtId="0" fontId="47" fillId="0" borderId="34" xfId="0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horizontal="left" vertical="center"/>
    </xf>
    <xf numFmtId="0" fontId="47" fillId="0" borderId="89" xfId="0" quotePrefix="1" applyFont="1" applyFill="1" applyBorder="1" applyAlignment="1">
      <alignment vertical="center"/>
    </xf>
    <xf numFmtId="0" fontId="47" fillId="0" borderId="46" xfId="0" applyFont="1" applyFill="1" applyBorder="1" applyAlignment="1">
      <alignment horizontal="left" vertical="center"/>
    </xf>
    <xf numFmtId="0" fontId="47" fillId="0" borderId="40" xfId="0" quotePrefix="1" applyFont="1" applyFill="1" applyBorder="1" applyAlignment="1">
      <alignment vertical="center"/>
    </xf>
    <xf numFmtId="0" fontId="54" fillId="0" borderId="41" xfId="0" applyFont="1" applyFill="1" applyBorder="1" applyAlignment="1">
      <alignment vertical="center"/>
    </xf>
    <xf numFmtId="0" fontId="47" fillId="0" borderId="40" xfId="0" applyFont="1" applyFill="1" applyBorder="1" applyAlignment="1">
      <alignment horizontal="center" vertical="center" wrapText="1" shrinkToFit="1"/>
    </xf>
    <xf numFmtId="0" fontId="47" fillId="0" borderId="36" xfId="388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vertical="center"/>
    </xf>
    <xf numFmtId="0" fontId="42" fillId="0" borderId="39" xfId="0" applyFont="1" applyFill="1" applyBorder="1" applyAlignment="1">
      <alignment horizontal="center" vertical="center"/>
    </xf>
    <xf numFmtId="49" fontId="47" fillId="0" borderId="24" xfId="0" applyNumberFormat="1" applyFont="1" applyFill="1" applyBorder="1" applyAlignment="1">
      <alignment horizontal="right" vertical="center"/>
    </xf>
    <xf numFmtId="0" fontId="47" fillId="0" borderId="45" xfId="0" quotePrefix="1" applyFont="1" applyFill="1" applyBorder="1" applyAlignment="1">
      <alignment vertical="center"/>
    </xf>
    <xf numFmtId="0" fontId="54" fillId="0" borderId="36" xfId="0" applyFont="1" applyFill="1" applyBorder="1" applyAlignment="1">
      <alignment horizontal="center" vertical="center" shrinkToFit="1"/>
    </xf>
    <xf numFmtId="49" fontId="47" fillId="0" borderId="0" xfId="0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vertical="center"/>
    </xf>
    <xf numFmtId="0" fontId="47" fillId="0" borderId="37" xfId="0" applyFont="1" applyFill="1" applyBorder="1" applyAlignment="1">
      <alignment horizontal="right" vertical="center"/>
    </xf>
    <xf numFmtId="49" fontId="54" fillId="0" borderId="40" xfId="0" applyNumberFormat="1" applyFont="1" applyFill="1" applyBorder="1" applyAlignment="1">
      <alignment horizontal="right" vertical="center"/>
    </xf>
    <xf numFmtId="0" fontId="47" fillId="0" borderId="40" xfId="0" applyFont="1" applyFill="1" applyBorder="1" applyAlignment="1">
      <alignment horizontal="right" vertical="center"/>
    </xf>
    <xf numFmtId="0" fontId="52" fillId="0" borderId="45" xfId="0" applyFont="1" applyFill="1" applyBorder="1" applyAlignment="1">
      <alignment horizontal="center" vertical="center"/>
    </xf>
    <xf numFmtId="0" fontId="52" fillId="0" borderId="38" xfId="0" applyFont="1" applyFill="1" applyBorder="1" applyAlignment="1">
      <alignment horizontal="center" vertical="center"/>
    </xf>
    <xf numFmtId="0" fontId="54" fillId="0" borderId="0" xfId="0" applyFont="1" applyFill="1" applyAlignment="1">
      <alignment horizontal="left" vertical="center"/>
    </xf>
    <xf numFmtId="49" fontId="47" fillId="0" borderId="70" xfId="0" applyNumberFormat="1" applyFont="1" applyFill="1" applyBorder="1" applyAlignment="1">
      <alignment horizontal="left" vertical="center"/>
    </xf>
    <xf numFmtId="0" fontId="47" fillId="0" borderId="55" xfId="0" applyFont="1" applyFill="1" applyBorder="1" applyAlignment="1">
      <alignment vertical="center"/>
    </xf>
    <xf numFmtId="0" fontId="47" fillId="0" borderId="53" xfId="0" quotePrefix="1" applyFont="1" applyFill="1" applyBorder="1" applyAlignment="1">
      <alignment horizontal="left" vertical="top"/>
    </xf>
    <xf numFmtId="0" fontId="47" fillId="0" borderId="54" xfId="0" quotePrefix="1" applyFont="1" applyFill="1" applyBorder="1" applyAlignment="1">
      <alignment horizontal="left" vertical="center"/>
    </xf>
    <xf numFmtId="49" fontId="47" fillId="0" borderId="44" xfId="0" applyNumberFormat="1" applyFont="1" applyFill="1" applyBorder="1" applyAlignment="1">
      <alignment horizontal="right" vertical="center"/>
    </xf>
    <xf numFmtId="0" fontId="47" fillId="0" borderId="54" xfId="0" applyFont="1" applyFill="1" applyBorder="1" applyAlignment="1">
      <alignment horizontal="center" vertical="center"/>
    </xf>
    <xf numFmtId="0" fontId="47" fillId="0" borderId="31" xfId="0" applyFont="1" applyFill="1" applyBorder="1" applyAlignment="1">
      <alignment vertical="center"/>
    </xf>
    <xf numFmtId="49" fontId="46" fillId="0" borderId="28" xfId="0" applyNumberFormat="1" applyFont="1" applyFill="1" applyBorder="1" applyAlignment="1">
      <alignment horizontal="right" vertical="center"/>
    </xf>
    <xf numFmtId="0" fontId="47" fillId="0" borderId="59" xfId="0" applyFont="1" applyFill="1" applyBorder="1" applyAlignment="1">
      <alignment horizontal="center" vertical="center"/>
    </xf>
    <xf numFmtId="0" fontId="47" fillId="0" borderId="47" xfId="0" applyFont="1" applyFill="1" applyBorder="1" applyAlignment="1">
      <alignment horizontal="center" vertical="center"/>
    </xf>
    <xf numFmtId="0" fontId="47" fillId="0" borderId="79" xfId="0" applyFont="1" applyFill="1" applyBorder="1" applyAlignment="1">
      <alignment horizontal="center" vertical="center"/>
    </xf>
    <xf numFmtId="0" fontId="47" fillId="0" borderId="74" xfId="0" applyFont="1" applyFill="1" applyBorder="1" applyAlignment="1">
      <alignment horizontal="center" vertical="center"/>
    </xf>
    <xf numFmtId="49" fontId="46" fillId="0" borderId="72" xfId="0" applyNumberFormat="1" applyFont="1" applyFill="1" applyBorder="1" applyAlignment="1">
      <alignment horizontal="left" vertical="center"/>
    </xf>
    <xf numFmtId="0" fontId="46" fillId="0" borderId="0" xfId="0" applyFont="1" applyFill="1" applyAlignment="1">
      <alignment horizontal="left" vertical="center"/>
    </xf>
    <xf numFmtId="0" fontId="57" fillId="0" borderId="0" xfId="0" applyFont="1" applyFill="1" applyAlignment="1">
      <alignment vertical="center"/>
    </xf>
    <xf numFmtId="0" fontId="42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left" vertical="center"/>
    </xf>
    <xf numFmtId="0" fontId="46" fillId="27" borderId="46" xfId="0" quotePrefix="1" applyFont="1" applyFill="1" applyBorder="1" applyAlignment="1">
      <alignment vertical="center"/>
    </xf>
    <xf numFmtId="0" fontId="46" fillId="27" borderId="34" xfId="0" applyFont="1" applyFill="1" applyBorder="1" applyAlignment="1">
      <alignment vertical="center"/>
    </xf>
    <xf numFmtId="0" fontId="46" fillId="27" borderId="32" xfId="0" applyFont="1" applyFill="1" applyBorder="1" applyAlignment="1">
      <alignment vertical="center"/>
    </xf>
    <xf numFmtId="0" fontId="46" fillId="27" borderId="32" xfId="0" quotePrefix="1" applyFont="1" applyFill="1" applyBorder="1" applyAlignment="1">
      <alignment vertical="center"/>
    </xf>
    <xf numFmtId="0" fontId="42" fillId="27" borderId="0" xfId="0" applyFont="1" applyFill="1" applyAlignment="1">
      <alignment vertical="center"/>
    </xf>
    <xf numFmtId="0" fontId="46" fillId="27" borderId="31" xfId="0" quotePrefix="1" applyFont="1" applyFill="1" applyBorder="1" applyAlignment="1">
      <alignment vertical="center"/>
    </xf>
    <xf numFmtId="0" fontId="46" fillId="27" borderId="33" xfId="0" quotePrefix="1" applyFont="1" applyFill="1" applyBorder="1" applyAlignment="1">
      <alignment vertical="center"/>
    </xf>
    <xf numFmtId="0" fontId="46" fillId="27" borderId="29" xfId="0" applyFont="1" applyFill="1" applyBorder="1" applyAlignment="1">
      <alignment vertical="center"/>
    </xf>
    <xf numFmtId="0" fontId="46" fillId="27" borderId="30" xfId="0" applyFont="1" applyFill="1" applyBorder="1" applyAlignment="1">
      <alignment horizontal="center" vertical="center"/>
    </xf>
    <xf numFmtId="0" fontId="46" fillId="27" borderId="19" xfId="0" applyFont="1" applyFill="1" applyBorder="1" applyAlignment="1">
      <alignment vertical="center"/>
    </xf>
    <xf numFmtId="0" fontId="46" fillId="27" borderId="29" xfId="0" applyFont="1" applyFill="1" applyBorder="1" applyAlignment="1">
      <alignment horizontal="center" vertical="center"/>
    </xf>
    <xf numFmtId="0" fontId="46" fillId="27" borderId="19" xfId="0" applyFont="1" applyFill="1" applyBorder="1" applyAlignment="1">
      <alignment horizontal="center" vertical="center"/>
    </xf>
    <xf numFmtId="0" fontId="47" fillId="27" borderId="45" xfId="0" applyFont="1" applyFill="1" applyBorder="1" applyAlignment="1">
      <alignment horizontal="left" vertical="center"/>
    </xf>
    <xf numFmtId="0" fontId="52" fillId="27" borderId="40" xfId="0" applyFont="1" applyFill="1" applyBorder="1" applyAlignment="1">
      <alignment horizontal="center" vertical="center"/>
    </xf>
    <xf numFmtId="0" fontId="47" fillId="27" borderId="36" xfId="0" applyFont="1" applyFill="1" applyBorder="1" applyAlignment="1">
      <alignment horizontal="center" vertical="center"/>
    </xf>
    <xf numFmtId="0" fontId="47" fillId="27" borderId="42" xfId="0" applyFont="1" applyFill="1" applyBorder="1" applyAlignment="1">
      <alignment horizontal="left" vertical="center"/>
    </xf>
    <xf numFmtId="0" fontId="47" fillId="27" borderId="37" xfId="0" applyFont="1" applyFill="1" applyBorder="1" applyAlignment="1">
      <alignment horizontal="center" vertical="center"/>
    </xf>
    <xf numFmtId="0" fontId="47" fillId="27" borderId="0" xfId="0" applyFont="1" applyFill="1" applyAlignment="1">
      <alignment horizontal="center" vertical="center"/>
    </xf>
    <xf numFmtId="0" fontId="47" fillId="27" borderId="35" xfId="0" applyFont="1" applyFill="1" applyBorder="1" applyAlignment="1">
      <alignment horizontal="center" vertical="center"/>
    </xf>
    <xf numFmtId="0" fontId="47" fillId="27" borderId="31" xfId="0" applyFont="1" applyFill="1" applyBorder="1" applyAlignment="1">
      <alignment horizontal="left" vertical="center"/>
    </xf>
    <xf numFmtId="0" fontId="47" fillId="27" borderId="0" xfId="0" applyFont="1" applyFill="1" applyAlignment="1">
      <alignment horizontal="left" vertical="center"/>
    </xf>
    <xf numFmtId="0" fontId="47" fillId="27" borderId="0" xfId="0" applyFont="1" applyFill="1" applyAlignment="1">
      <alignment vertical="center"/>
    </xf>
    <xf numFmtId="0" fontId="47" fillId="27" borderId="31" xfId="0" applyFont="1" applyFill="1" applyBorder="1" applyAlignment="1">
      <alignment horizontal="center" vertical="center"/>
    </xf>
    <xf numFmtId="0" fontId="52" fillId="27" borderId="0" xfId="0" applyFont="1" applyFill="1" applyAlignment="1">
      <alignment horizontal="center" vertical="center"/>
    </xf>
    <xf numFmtId="0" fontId="46" fillId="27" borderId="0" xfId="0" applyFont="1" applyFill="1" applyAlignment="1">
      <alignment horizontal="right" vertical="center"/>
    </xf>
    <xf numFmtId="0" fontId="47" fillId="27" borderId="30" xfId="0" applyFont="1" applyFill="1" applyBorder="1" applyAlignment="1">
      <alignment vertical="center"/>
    </xf>
    <xf numFmtId="0" fontId="47" fillId="27" borderId="19" xfId="0" applyFont="1" applyFill="1" applyBorder="1" applyAlignment="1">
      <alignment vertical="center"/>
    </xf>
    <xf numFmtId="0" fontId="47" fillId="27" borderId="34" xfId="0" applyFont="1" applyFill="1" applyBorder="1" applyAlignment="1">
      <alignment horizontal="left" vertical="center"/>
    </xf>
    <xf numFmtId="0" fontId="47" fillId="27" borderId="83" xfId="0" applyFont="1" applyFill="1" applyBorder="1" applyAlignment="1">
      <alignment horizontal="left" vertical="center"/>
    </xf>
    <xf numFmtId="0" fontId="52" fillId="27" borderId="39" xfId="0" applyFont="1" applyFill="1" applyBorder="1" applyAlignment="1">
      <alignment horizontal="center" vertical="center"/>
    </xf>
    <xf numFmtId="0" fontId="47" fillId="27" borderId="39" xfId="0" applyFont="1" applyFill="1" applyBorder="1" applyAlignment="1">
      <alignment horizontal="center" vertical="center" wrapText="1"/>
    </xf>
    <xf numFmtId="0" fontId="48" fillId="27" borderId="82" xfId="0" applyFont="1" applyFill="1" applyBorder="1" applyAlignment="1">
      <alignment horizontal="left" vertical="center"/>
    </xf>
    <xf numFmtId="0" fontId="62" fillId="27" borderId="81" xfId="0" applyFont="1" applyFill="1" applyBorder="1" applyAlignment="1">
      <alignment vertical="center"/>
    </xf>
    <xf numFmtId="0" fontId="48" fillId="27" borderId="81" xfId="0" applyFont="1" applyFill="1" applyBorder="1" applyAlignment="1">
      <alignment horizontal="center" vertical="center"/>
    </xf>
    <xf numFmtId="0" fontId="47" fillId="27" borderId="81" xfId="0" applyFont="1" applyFill="1" applyBorder="1" applyAlignment="1">
      <alignment horizontal="right" vertical="center"/>
    </xf>
    <xf numFmtId="0" fontId="52" fillId="27" borderId="80" xfId="0" applyFont="1" applyFill="1" applyBorder="1" applyAlignment="1">
      <alignment horizontal="center" vertical="center"/>
    </xf>
    <xf numFmtId="0" fontId="52" fillId="27" borderId="90" xfId="0" applyFont="1" applyFill="1" applyBorder="1" applyAlignment="1">
      <alignment horizontal="right" vertical="center"/>
    </xf>
    <xf numFmtId="0" fontId="47" fillId="27" borderId="55" xfId="0" applyFont="1" applyFill="1" applyBorder="1" applyAlignment="1">
      <alignment horizontal="left" vertical="center"/>
    </xf>
    <xf numFmtId="0" fontId="52" fillId="27" borderId="37" xfId="0" applyFont="1" applyFill="1" applyBorder="1" applyAlignment="1">
      <alignment horizontal="center" vertical="center"/>
    </xf>
    <xf numFmtId="0" fontId="47" fillId="27" borderId="37" xfId="0" applyFont="1" applyFill="1" applyBorder="1" applyAlignment="1">
      <alignment vertical="center"/>
    </xf>
    <xf numFmtId="0" fontId="47" fillId="27" borderId="51" xfId="0" applyFont="1" applyFill="1" applyBorder="1" applyAlignment="1">
      <alignment horizontal="center" vertical="center"/>
    </xf>
    <xf numFmtId="0" fontId="47" fillId="27" borderId="35" xfId="0" applyFont="1" applyFill="1" applyBorder="1" applyAlignment="1">
      <alignment horizontal="right" vertical="center"/>
    </xf>
    <xf numFmtId="0" fontId="47" fillId="27" borderId="42" xfId="0" applyFont="1" applyFill="1" applyBorder="1" applyAlignment="1">
      <alignment vertical="center"/>
    </xf>
    <xf numFmtId="0" fontId="52" fillId="27" borderId="37" xfId="0" applyFont="1" applyFill="1" applyBorder="1" applyAlignment="1">
      <alignment horizontal="left" vertical="center"/>
    </xf>
    <xf numFmtId="0" fontId="47" fillId="27" borderId="37" xfId="0" applyFont="1" applyFill="1" applyBorder="1" applyAlignment="1">
      <alignment horizontal="left" vertical="center"/>
    </xf>
    <xf numFmtId="0" fontId="47" fillId="27" borderId="45" xfId="0" applyFont="1" applyFill="1" applyBorder="1" applyAlignment="1">
      <alignment vertical="center"/>
    </xf>
    <xf numFmtId="49" fontId="47" fillId="27" borderId="56" xfId="0" applyNumberFormat="1" applyFont="1" applyFill="1" applyBorder="1" applyAlignment="1">
      <alignment horizontal="left" vertical="center"/>
    </xf>
    <xf numFmtId="0" fontId="43" fillId="27" borderId="33" xfId="0" applyFont="1" applyFill="1" applyBorder="1" applyAlignment="1">
      <alignment vertical="center"/>
    </xf>
    <xf numFmtId="0" fontId="42" fillId="27" borderId="36" xfId="0" applyFont="1" applyFill="1" applyBorder="1" applyAlignment="1">
      <alignment horizontal="center" vertical="center"/>
    </xf>
    <xf numFmtId="0" fontId="53" fillId="27" borderId="33" xfId="0" applyFont="1" applyFill="1" applyBorder="1" applyAlignment="1">
      <alignment horizontal="center" vertical="center"/>
    </xf>
    <xf numFmtId="0" fontId="47" fillId="27" borderId="38" xfId="0" applyFont="1" applyFill="1" applyBorder="1" applyAlignment="1">
      <alignment horizontal="center" vertical="center"/>
    </xf>
    <xf numFmtId="0" fontId="47" fillId="27" borderId="45" xfId="388" applyFont="1" applyFill="1" applyBorder="1" applyAlignment="1">
      <alignment horizontal="left" vertical="center" wrapText="1"/>
    </xf>
    <xf numFmtId="0" fontId="47" fillId="27" borderId="41" xfId="0" applyFont="1" applyFill="1" applyBorder="1" applyAlignment="1">
      <alignment horizontal="center" vertical="center"/>
    </xf>
    <xf numFmtId="0" fontId="54" fillId="27" borderId="40" xfId="0" applyFont="1" applyFill="1" applyBorder="1" applyAlignment="1">
      <alignment horizontal="center" vertical="center"/>
    </xf>
    <xf numFmtId="0" fontId="54" fillId="27" borderId="33" xfId="0" applyFont="1" applyFill="1" applyBorder="1" applyAlignment="1">
      <alignment horizontal="center" vertical="center"/>
    </xf>
    <xf numFmtId="0" fontId="63" fillId="27" borderId="31" xfId="0" applyFont="1" applyFill="1" applyBorder="1" applyAlignment="1">
      <alignment horizontal="left" vertical="center"/>
    </xf>
    <xf numFmtId="0" fontId="56" fillId="27" borderId="0" xfId="0" applyFont="1" applyFill="1" applyAlignment="1">
      <alignment horizontal="center" vertical="center"/>
    </xf>
    <xf numFmtId="0" fontId="47" fillId="27" borderId="33" xfId="0" applyFont="1" applyFill="1" applyBorder="1" applyAlignment="1">
      <alignment horizontal="center" vertical="center"/>
    </xf>
    <xf numFmtId="0" fontId="47" fillId="27" borderId="40" xfId="0" applyFont="1" applyFill="1" applyBorder="1" applyAlignment="1">
      <alignment horizontal="center" vertical="center"/>
    </xf>
    <xf numFmtId="0" fontId="42" fillId="27" borderId="35" xfId="0" applyFont="1" applyFill="1" applyBorder="1" applyAlignment="1">
      <alignment vertical="center"/>
    </xf>
    <xf numFmtId="0" fontId="42" fillId="27" borderId="44" xfId="0" applyFont="1" applyFill="1" applyBorder="1" applyAlignment="1">
      <alignment vertical="center"/>
    </xf>
    <xf numFmtId="0" fontId="42" fillId="27" borderId="37" xfId="0" applyFont="1" applyFill="1" applyBorder="1" applyAlignment="1">
      <alignment vertical="center"/>
    </xf>
    <xf numFmtId="0" fontId="42" fillId="27" borderId="38" xfId="0" applyFont="1" applyFill="1" applyBorder="1" applyAlignment="1">
      <alignment vertical="center"/>
    </xf>
    <xf numFmtId="0" fontId="42" fillId="27" borderId="39" xfId="0" applyFont="1" applyFill="1" applyBorder="1" applyAlignment="1">
      <alignment vertical="center"/>
    </xf>
    <xf numFmtId="0" fontId="42" fillId="27" borderId="41" xfId="0" applyFont="1" applyFill="1" applyBorder="1" applyAlignment="1">
      <alignment vertical="center"/>
    </xf>
    <xf numFmtId="0" fontId="52" fillId="27" borderId="0" xfId="0" applyFont="1" applyFill="1" applyAlignment="1">
      <alignment horizontal="left" vertical="center"/>
    </xf>
    <xf numFmtId="0" fontId="43" fillId="27" borderId="39" xfId="0" applyFont="1" applyFill="1" applyBorder="1" applyAlignment="1">
      <alignment vertical="center"/>
    </xf>
    <xf numFmtId="0" fontId="52" fillId="27" borderId="41" xfId="0" applyFont="1" applyFill="1" applyBorder="1" applyAlignment="1">
      <alignment horizontal="center" vertical="center"/>
    </xf>
    <xf numFmtId="0" fontId="52" fillId="27" borderId="57" xfId="0" applyFont="1" applyFill="1" applyBorder="1" applyAlignment="1">
      <alignment horizontal="right" vertical="center"/>
    </xf>
    <xf numFmtId="0" fontId="47" fillId="27" borderId="39" xfId="0" applyFont="1" applyFill="1" applyBorder="1" applyAlignment="1">
      <alignment horizontal="center" vertical="center"/>
    </xf>
    <xf numFmtId="0" fontId="42" fillId="27" borderId="43" xfId="0" applyFont="1" applyFill="1" applyBorder="1" applyAlignment="1">
      <alignment vertical="center"/>
    </xf>
    <xf numFmtId="0" fontId="42" fillId="27" borderId="40" xfId="0" applyFont="1" applyFill="1" applyBorder="1" applyAlignment="1">
      <alignment vertical="center"/>
    </xf>
    <xf numFmtId="0" fontId="62" fillId="27" borderId="0" xfId="0" applyFont="1" applyFill="1" applyAlignment="1">
      <alignment horizontal="center" vertical="center"/>
    </xf>
    <xf numFmtId="0" fontId="48" fillId="27" borderId="0" xfId="0" applyFont="1" applyFill="1" applyAlignment="1">
      <alignment horizontal="left" vertical="center"/>
    </xf>
    <xf numFmtId="0" fontId="52" fillId="27" borderId="33" xfId="0" applyFont="1" applyFill="1" applyBorder="1" applyAlignment="1">
      <alignment horizontal="center" vertical="center"/>
    </xf>
    <xf numFmtId="0" fontId="48" fillId="27" borderId="31" xfId="0" applyFont="1" applyFill="1" applyBorder="1" applyAlignment="1">
      <alignment horizontal="left" vertical="center"/>
    </xf>
    <xf numFmtId="0" fontId="54" fillId="27" borderId="0" xfId="0" applyFont="1" applyFill="1" applyAlignment="1">
      <alignment horizontal="center" vertical="center"/>
    </xf>
    <xf numFmtId="0" fontId="47" fillId="27" borderId="36" xfId="0" applyFont="1" applyFill="1" applyBorder="1" applyAlignment="1">
      <alignment horizontal="right" vertical="center"/>
    </xf>
    <xf numFmtId="0" fontId="47" fillId="27" borderId="57" xfId="0" applyFont="1" applyFill="1" applyBorder="1" applyAlignment="1">
      <alignment horizontal="right" vertical="center"/>
    </xf>
    <xf numFmtId="0" fontId="46" fillId="27" borderId="35" xfId="0" applyFont="1" applyFill="1" applyBorder="1" applyAlignment="1">
      <alignment horizontal="right" vertical="center"/>
    </xf>
    <xf numFmtId="0" fontId="46" fillId="27" borderId="0" xfId="0" applyFont="1" applyFill="1" applyAlignment="1">
      <alignment vertical="center"/>
    </xf>
    <xf numFmtId="0" fontId="53" fillId="27" borderId="0" xfId="0" applyFont="1" applyFill="1" applyAlignment="1">
      <alignment horizontal="center" vertical="center"/>
    </xf>
    <xf numFmtId="0" fontId="53" fillId="27" borderId="40" xfId="0" applyFont="1" applyFill="1" applyBorder="1" applyAlignment="1">
      <alignment horizontal="center" vertical="center"/>
    </xf>
    <xf numFmtId="0" fontId="47" fillId="27" borderId="0" xfId="0" applyFont="1" applyFill="1" applyAlignment="1">
      <alignment horizontal="right" vertical="center"/>
    </xf>
    <xf numFmtId="0" fontId="42" fillId="27" borderId="91" xfId="0" applyFont="1" applyFill="1" applyBorder="1" applyAlignment="1">
      <alignment horizontal="center" vertical="center"/>
    </xf>
    <xf numFmtId="0" fontId="53" fillId="27" borderId="44" xfId="0" applyFont="1" applyFill="1" applyBorder="1" applyAlignment="1">
      <alignment horizontal="right" vertical="center"/>
    </xf>
    <xf numFmtId="0" fontId="47" fillId="27" borderId="46" xfId="0" applyFont="1" applyFill="1" applyBorder="1" applyAlignment="1">
      <alignment horizontal="center" vertical="center"/>
    </xf>
    <xf numFmtId="0" fontId="47" fillId="27" borderId="34" xfId="0" applyFont="1" applyFill="1" applyBorder="1" applyAlignment="1">
      <alignment horizontal="center" vertical="center"/>
    </xf>
    <xf numFmtId="0" fontId="46" fillId="27" borderId="0" xfId="0" applyFont="1" applyFill="1" applyAlignment="1">
      <alignment horizontal="center" vertical="center"/>
    </xf>
    <xf numFmtId="0" fontId="47" fillId="27" borderId="0" xfId="0" quotePrefix="1" applyFont="1" applyFill="1" applyAlignment="1">
      <alignment horizontal="left" vertical="center"/>
    </xf>
    <xf numFmtId="0" fontId="47" fillId="27" borderId="41" xfId="0" quotePrefix="1" applyFont="1" applyFill="1" applyBorder="1" applyAlignment="1">
      <alignment horizontal="center" vertical="center"/>
    </xf>
    <xf numFmtId="0" fontId="47" fillId="27" borderId="33" xfId="0" quotePrefix="1" applyFont="1" applyFill="1" applyBorder="1" applyAlignment="1">
      <alignment horizontal="center" vertical="center"/>
    </xf>
    <xf numFmtId="0" fontId="47" fillId="27" borderId="57" xfId="0" quotePrefix="1" applyFont="1" applyFill="1" applyBorder="1" applyAlignment="1">
      <alignment horizontal="center" vertical="center"/>
    </xf>
    <xf numFmtId="0" fontId="47" fillId="27" borderId="76" xfId="0" applyFont="1" applyFill="1" applyBorder="1" applyAlignment="1">
      <alignment horizontal="center" vertical="center"/>
    </xf>
    <xf numFmtId="0" fontId="47" fillId="27" borderId="19" xfId="0" applyFont="1" applyFill="1" applyBorder="1" applyAlignment="1">
      <alignment horizontal="center" vertical="center"/>
    </xf>
    <xf numFmtId="0" fontId="46" fillId="27" borderId="0" xfId="0" applyFont="1" applyFill="1" applyAlignment="1">
      <alignment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 wrapText="1"/>
    </xf>
    <xf numFmtId="49" fontId="46" fillId="0" borderId="48" xfId="0" applyNumberFormat="1" applyFont="1" applyBorder="1" applyAlignment="1">
      <alignment horizontal="right" vertical="center"/>
    </xf>
    <xf numFmtId="49" fontId="46" fillId="0" borderId="15" xfId="0" applyNumberFormat="1" applyFont="1" applyBorder="1" applyAlignment="1">
      <alignment horizontal="center" vertical="center"/>
    </xf>
    <xf numFmtId="49" fontId="46" fillId="0" borderId="16" xfId="0" applyNumberFormat="1" applyFont="1" applyBorder="1" applyAlignment="1">
      <alignment horizontal="left" vertical="center"/>
    </xf>
    <xf numFmtId="49" fontId="46" fillId="0" borderId="17" xfId="0" applyNumberFormat="1" applyFont="1" applyBorder="1" applyAlignment="1">
      <alignment horizontal="right" vertical="center"/>
    </xf>
    <xf numFmtId="167" fontId="46" fillId="0" borderId="18" xfId="0" applyNumberFormat="1" applyFont="1" applyBorder="1" applyAlignment="1">
      <alignment horizontal="center" vertical="center"/>
    </xf>
    <xf numFmtId="167" fontId="46" fillId="0" borderId="19" xfId="0" applyNumberFormat="1" applyFont="1" applyBorder="1" applyAlignment="1">
      <alignment horizontal="center" vertical="center"/>
    </xf>
    <xf numFmtId="49" fontId="46" fillId="0" borderId="20" xfId="0" applyNumberFormat="1" applyFont="1" applyBorder="1" applyAlignment="1">
      <alignment horizontal="left" vertical="center"/>
    </xf>
    <xf numFmtId="49" fontId="46" fillId="0" borderId="21" xfId="0" applyNumberFormat="1" applyFont="1" applyBorder="1" applyAlignment="1">
      <alignment horizontal="right" vertical="center"/>
    </xf>
    <xf numFmtId="0" fontId="47" fillId="0" borderId="64" xfId="0" applyFont="1" applyBorder="1" applyAlignment="1">
      <alignment vertical="center"/>
    </xf>
    <xf numFmtId="0" fontId="47" fillId="0" borderId="63" xfId="0" applyFont="1" applyBorder="1" applyAlignment="1">
      <alignment vertical="center"/>
    </xf>
    <xf numFmtId="0" fontId="47" fillId="0" borderId="62" xfId="0" applyFont="1" applyBorder="1" applyAlignment="1">
      <alignment vertical="center"/>
    </xf>
    <xf numFmtId="49" fontId="46" fillId="0" borderId="27" xfId="0" applyNumberFormat="1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7" fillId="0" borderId="22" xfId="0" applyFont="1" applyBorder="1" applyAlignment="1">
      <alignment horizontal="right" vertical="center"/>
    </xf>
    <xf numFmtId="0" fontId="47" fillId="0" borderId="31" xfId="0" applyFont="1" applyBorder="1" applyAlignment="1">
      <alignment horizontal="left" vertical="center"/>
    </xf>
    <xf numFmtId="0" fontId="47" fillId="0" borderId="40" xfId="0" applyFont="1" applyBorder="1" applyAlignment="1">
      <alignment horizontal="left" vertical="center"/>
    </xf>
    <xf numFmtId="0" fontId="54" fillId="0" borderId="42" xfId="0" applyFont="1" applyBorder="1" applyAlignment="1">
      <alignment vertical="center"/>
    </xf>
    <xf numFmtId="0" fontId="47" fillId="0" borderId="40" xfId="0" applyFont="1" applyBorder="1" applyAlignment="1">
      <alignment vertical="center"/>
    </xf>
    <xf numFmtId="0" fontId="47" fillId="0" borderId="53" xfId="0" applyFont="1" applyBorder="1" applyAlignment="1">
      <alignment horizontal="left" vertical="center"/>
    </xf>
    <xf numFmtId="0" fontId="47" fillId="0" borderId="66" xfId="0" applyFont="1" applyBorder="1" applyAlignment="1">
      <alignment horizontal="left" vertical="center"/>
    </xf>
    <xf numFmtId="0" fontId="47" fillId="0" borderId="24" xfId="0" applyFont="1" applyBorder="1" applyAlignment="1">
      <alignment horizontal="right" vertical="center"/>
    </xf>
    <xf numFmtId="0" fontId="47" fillId="0" borderId="51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52" xfId="0" applyFont="1" applyBorder="1" applyAlignment="1">
      <alignment horizontal="center" vertical="center"/>
    </xf>
    <xf numFmtId="0" fontId="47" fillId="0" borderId="67" xfId="0" applyFont="1" applyBorder="1" applyAlignment="1">
      <alignment horizontal="left" vertical="center"/>
    </xf>
    <xf numFmtId="0" fontId="47" fillId="0" borderId="26" xfId="0" applyFont="1" applyBorder="1" applyAlignment="1">
      <alignment horizontal="right" vertical="center"/>
    </xf>
    <xf numFmtId="0" fontId="52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vertical="center"/>
    </xf>
    <xf numFmtId="0" fontId="47" fillId="0" borderId="56" xfId="0" applyFont="1" applyBorder="1" applyAlignment="1">
      <alignment vertical="center"/>
    </xf>
    <xf numFmtId="0" fontId="47" fillId="0" borderId="68" xfId="0" applyFont="1" applyBorder="1" applyAlignment="1">
      <alignment horizontal="left" vertical="center"/>
    </xf>
    <xf numFmtId="0" fontId="47" fillId="0" borderId="76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/>
    </xf>
    <xf numFmtId="49" fontId="46" fillId="0" borderId="69" xfId="0" applyNumberFormat="1" applyFont="1" applyBorder="1" applyAlignment="1">
      <alignment horizontal="left" vertical="center"/>
    </xf>
    <xf numFmtId="0" fontId="47" fillId="0" borderId="21" xfId="0" applyFont="1" applyBorder="1" applyAlignment="1">
      <alignment horizontal="right" vertical="center"/>
    </xf>
    <xf numFmtId="0" fontId="47" fillId="0" borderId="26" xfId="0" applyFont="1" applyBorder="1" applyAlignment="1">
      <alignment horizontal="right" vertical="center" wrapText="1"/>
    </xf>
    <xf numFmtId="49" fontId="46" fillId="0" borderId="21" xfId="0" applyNumberFormat="1" applyFont="1" applyBorder="1" applyAlignment="1">
      <alignment horizontal="right" vertical="center" wrapText="1"/>
    </xf>
    <xf numFmtId="49" fontId="47" fillId="0" borderId="22" xfId="0" applyNumberFormat="1" applyFont="1" applyBorder="1" applyAlignment="1">
      <alignment horizontal="right" vertical="center" wrapText="1"/>
    </xf>
    <xf numFmtId="0" fontId="47" fillId="0" borderId="0" xfId="0" applyFont="1" applyAlignment="1">
      <alignment horizontal="left" vertical="center"/>
    </xf>
    <xf numFmtId="0" fontId="47" fillId="0" borderId="34" xfId="0" applyFont="1" applyBorder="1" applyAlignment="1">
      <alignment horizontal="left" vertical="center"/>
    </xf>
    <xf numFmtId="0" fontId="47" fillId="0" borderId="89" xfId="0" applyFont="1" applyBorder="1" applyAlignment="1">
      <alignment horizontal="left" vertical="center"/>
    </xf>
    <xf numFmtId="49" fontId="47" fillId="0" borderId="60" xfId="0" applyNumberFormat="1" applyFont="1" applyBorder="1" applyAlignment="1">
      <alignment horizontal="left" vertical="center"/>
    </xf>
    <xf numFmtId="49" fontId="47" fillId="0" borderId="24" xfId="0" applyNumberFormat="1" applyFont="1" applyBorder="1" applyAlignment="1">
      <alignment horizontal="right" vertical="center" wrapText="1"/>
    </xf>
    <xf numFmtId="0" fontId="54" fillId="0" borderId="31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49" fontId="47" fillId="0" borderId="75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49" fontId="47" fillId="0" borderId="77" xfId="0" applyNumberFormat="1" applyFont="1" applyBorder="1" applyAlignment="1">
      <alignment horizontal="left" vertical="center"/>
    </xf>
    <xf numFmtId="0" fontId="47" fillId="0" borderId="51" xfId="0" applyFont="1" applyBorder="1" applyAlignment="1">
      <alignment horizontal="left" vertical="center"/>
    </xf>
    <xf numFmtId="0" fontId="47" fillId="0" borderId="35" xfId="0" applyFont="1" applyBorder="1" applyAlignment="1">
      <alignment horizontal="left" vertical="center"/>
    </xf>
    <xf numFmtId="0" fontId="47" fillId="0" borderId="36" xfId="0" applyFont="1" applyBorder="1" applyAlignment="1">
      <alignment horizontal="left" vertical="center"/>
    </xf>
    <xf numFmtId="49" fontId="46" fillId="0" borderId="18" xfId="0" applyNumberFormat="1" applyFont="1" applyBorder="1" applyAlignment="1">
      <alignment horizontal="left" vertical="center"/>
    </xf>
    <xf numFmtId="0" fontId="47" fillId="0" borderId="42" xfId="0" applyFont="1" applyBorder="1" applyAlignment="1">
      <alignment horizontal="left" vertical="center"/>
    </xf>
    <xf numFmtId="0" fontId="47" fillId="0" borderId="42" xfId="0" applyFont="1" applyBorder="1" applyAlignment="1">
      <alignment vertical="center"/>
    </xf>
    <xf numFmtId="0" fontId="47" fillId="0" borderId="38" xfId="0" applyFont="1" applyBorder="1" applyAlignment="1">
      <alignment vertical="center"/>
    </xf>
    <xf numFmtId="49" fontId="46" fillId="0" borderId="61" xfId="0" applyNumberFormat="1" applyFont="1" applyBorder="1" applyAlignment="1">
      <alignment horizontal="left" vertical="center"/>
    </xf>
    <xf numFmtId="49" fontId="47" fillId="0" borderId="21" xfId="0" applyNumberFormat="1" applyFont="1" applyBorder="1" applyAlignment="1">
      <alignment horizontal="right" vertical="center" wrapText="1"/>
    </xf>
    <xf numFmtId="0" fontId="47" fillId="0" borderId="35" xfId="0" applyFont="1" applyBorder="1" applyAlignment="1">
      <alignment horizontal="center" vertical="center"/>
    </xf>
    <xf numFmtId="0" fontId="47" fillId="0" borderId="44" xfId="0" applyFont="1" applyBorder="1" applyAlignment="1">
      <alignment horizontal="center" vertical="center"/>
    </xf>
    <xf numFmtId="49" fontId="47" fillId="0" borderId="21" xfId="0" applyNumberFormat="1" applyFont="1" applyBorder="1" applyAlignment="1">
      <alignment horizontal="right" vertical="center"/>
    </xf>
    <xf numFmtId="49" fontId="47" fillId="0" borderId="61" xfId="0" applyNumberFormat="1" applyFont="1" applyBorder="1" applyAlignment="1">
      <alignment horizontal="left" vertical="center"/>
    </xf>
    <xf numFmtId="0" fontId="47" fillId="0" borderId="60" xfId="0" applyFont="1" applyBorder="1" applyAlignment="1">
      <alignment horizontal="right" vertical="center"/>
    </xf>
    <xf numFmtId="0" fontId="47" fillId="0" borderId="55" xfId="0" quotePrefix="1" applyFont="1" applyBorder="1" applyAlignment="1">
      <alignment horizontal="left" vertical="center"/>
    </xf>
    <xf numFmtId="0" fontId="47" fillId="0" borderId="56" xfId="0" applyFont="1" applyBorder="1" applyAlignment="1">
      <alignment horizontal="left" vertical="center"/>
    </xf>
    <xf numFmtId="0" fontId="47" fillId="0" borderId="60" xfId="0" applyFont="1" applyBorder="1" applyAlignment="1">
      <alignment horizontal="left" vertical="center"/>
    </xf>
    <xf numFmtId="49" fontId="47" fillId="0" borderId="78" xfId="0" applyNumberFormat="1" applyFont="1" applyBorder="1" applyAlignment="1">
      <alignment horizontal="right" vertical="center"/>
    </xf>
    <xf numFmtId="0" fontId="47" fillId="0" borderId="39" xfId="0" applyFont="1" applyBorder="1" applyAlignment="1">
      <alignment horizontal="center" vertical="center"/>
    </xf>
    <xf numFmtId="0" fontId="47" fillId="0" borderId="33" xfId="0" quotePrefix="1" applyFont="1" applyBorder="1" applyAlignment="1">
      <alignment vertical="center"/>
    </xf>
    <xf numFmtId="49" fontId="47" fillId="0" borderId="61" xfId="0" applyNumberFormat="1" applyFont="1" applyBorder="1" applyAlignment="1">
      <alignment horizontal="right" vertical="center"/>
    </xf>
    <xf numFmtId="0" fontId="47" fillId="0" borderId="43" xfId="0" applyFont="1" applyBorder="1" applyAlignment="1">
      <alignment horizontal="left" vertical="center"/>
    </xf>
    <xf numFmtId="0" fontId="62" fillId="0" borderId="35" xfId="0" applyFont="1" applyBorder="1" applyAlignment="1">
      <alignment vertical="center"/>
    </xf>
    <xf numFmtId="0" fontId="48" fillId="0" borderId="35" xfId="0" applyFont="1" applyBorder="1" applyAlignment="1">
      <alignment horizontal="center" vertical="center"/>
    </xf>
    <xf numFmtId="0" fontId="47" fillId="0" borderId="38" xfId="0" applyFont="1" applyBorder="1" applyAlignment="1">
      <alignment horizontal="left" vertical="center"/>
    </xf>
    <xf numFmtId="0" fontId="47" fillId="0" borderId="39" xfId="0" applyFont="1" applyBorder="1" applyAlignment="1">
      <alignment horizontal="left" vertical="center"/>
    </xf>
    <xf numFmtId="0" fontId="47" fillId="0" borderId="41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49" fontId="46" fillId="0" borderId="18" xfId="0" applyNumberFormat="1" applyFont="1" applyBorder="1" applyAlignment="1">
      <alignment horizontal="right" vertical="center"/>
    </xf>
    <xf numFmtId="0" fontId="47" fillId="0" borderId="50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49" fontId="47" fillId="0" borderId="31" xfId="0" applyNumberFormat="1" applyFont="1" applyBorder="1" applyAlignment="1">
      <alignment horizontal="right" vertical="center"/>
    </xf>
    <xf numFmtId="0" fontId="47" fillId="0" borderId="37" xfId="0" applyFont="1" applyBorder="1" applyAlignment="1">
      <alignment horizontal="left" vertical="center"/>
    </xf>
    <xf numFmtId="0" fontId="47" fillId="0" borderId="39" xfId="0" applyFont="1" applyBorder="1" applyAlignment="1">
      <alignment horizontal="center" vertical="center" wrapText="1"/>
    </xf>
    <xf numFmtId="49" fontId="47" fillId="0" borderId="84" xfId="0" applyNumberFormat="1" applyFont="1" applyBorder="1" applyAlignment="1">
      <alignment horizontal="right" vertical="center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52" fillId="0" borderId="39" xfId="0" applyFont="1" applyBorder="1" applyAlignment="1">
      <alignment horizontal="center" vertical="center"/>
    </xf>
    <xf numFmtId="49" fontId="61" fillId="0" borderId="33" xfId="0" applyNumberFormat="1" applyFont="1" applyBorder="1" applyAlignment="1">
      <alignment horizontal="center" vertical="center" shrinkToFit="1"/>
    </xf>
    <xf numFmtId="49" fontId="46" fillId="0" borderId="29" xfId="0" applyNumberFormat="1" applyFont="1" applyBorder="1" applyAlignment="1">
      <alignment horizontal="right" vertical="center"/>
    </xf>
    <xf numFmtId="49" fontId="54" fillId="0" borderId="57" xfId="0" applyNumberFormat="1" applyFont="1" applyBorder="1" applyAlignment="1">
      <alignment horizontal="center" vertical="center" shrinkToFit="1"/>
    </xf>
    <xf numFmtId="49" fontId="47" fillId="0" borderId="60" xfId="0" applyNumberFormat="1" applyFont="1" applyBorder="1" applyAlignment="1">
      <alignment horizontal="right" vertical="center"/>
    </xf>
    <xf numFmtId="0" fontId="52" fillId="0" borderId="56" xfId="0" applyFont="1" applyBorder="1" applyAlignment="1">
      <alignment vertical="center"/>
    </xf>
    <xf numFmtId="49" fontId="47" fillId="0" borderId="68" xfId="0" applyNumberFormat="1" applyFont="1" applyBorder="1" applyAlignment="1">
      <alignment horizontal="left" vertical="center"/>
    </xf>
    <xf numFmtId="49" fontId="47" fillId="0" borderId="75" xfId="0" applyNumberFormat="1" applyFont="1" applyBorder="1" applyAlignment="1">
      <alignment horizontal="right" vertical="center"/>
    </xf>
    <xf numFmtId="49" fontId="47" fillId="0" borderId="67" xfId="0" applyNumberFormat="1" applyFont="1" applyBorder="1" applyAlignment="1">
      <alignment horizontal="left" vertical="center"/>
    </xf>
    <xf numFmtId="0" fontId="47" fillId="0" borderId="45" xfId="0" quotePrefix="1" applyFont="1" applyBorder="1" applyAlignment="1">
      <alignment horizontal="left" vertical="center"/>
    </xf>
    <xf numFmtId="0" fontId="47" fillId="0" borderId="33" xfId="0" applyFont="1" applyBorder="1" applyAlignment="1">
      <alignment horizontal="left" vertical="center" wrapText="1"/>
    </xf>
    <xf numFmtId="49" fontId="47" fillId="0" borderId="27" xfId="0" applyNumberFormat="1" applyFont="1" applyBorder="1" applyAlignment="1">
      <alignment horizontal="left" vertical="center"/>
    </xf>
    <xf numFmtId="0" fontId="54" fillId="0" borderId="40" xfId="0" quotePrefix="1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47" fillId="0" borderId="35" xfId="0" applyFont="1" applyBorder="1" applyAlignment="1">
      <alignment horizontal="right" vertical="center"/>
    </xf>
    <xf numFmtId="0" fontId="52" fillId="0" borderId="36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 vertical="center"/>
    </xf>
    <xf numFmtId="49" fontId="47" fillId="0" borderId="22" xfId="0" applyNumberFormat="1" applyFont="1" applyBorder="1" applyAlignment="1">
      <alignment horizontal="right" vertical="center"/>
    </xf>
    <xf numFmtId="0" fontId="47" fillId="0" borderId="55" xfId="0" applyFont="1" applyBorder="1" applyAlignment="1">
      <alignment horizontal="left" vertical="center"/>
    </xf>
    <xf numFmtId="0" fontId="42" fillId="0" borderId="37" xfId="0" applyFont="1" applyBorder="1" applyAlignment="1">
      <alignment vertical="center"/>
    </xf>
    <xf numFmtId="0" fontId="47" fillId="0" borderId="38" xfId="0" applyFont="1" applyBorder="1" applyAlignment="1">
      <alignment horizontal="center" vertical="center"/>
    </xf>
    <xf numFmtId="0" fontId="47" fillId="0" borderId="56" xfId="0" quotePrefix="1" applyFont="1" applyBorder="1" applyAlignment="1">
      <alignment horizontal="left" vertical="center"/>
    </xf>
    <xf numFmtId="49" fontId="47" fillId="0" borderId="23" xfId="0" applyNumberFormat="1" applyFont="1" applyBorder="1" applyAlignment="1">
      <alignment horizontal="left" vertical="center"/>
    </xf>
    <xf numFmtId="0" fontId="46" fillId="0" borderId="44" xfId="0" applyFont="1" applyBorder="1" applyAlignment="1">
      <alignment horizontal="right" vertical="center"/>
    </xf>
    <xf numFmtId="0" fontId="42" fillId="0" borderId="36" xfId="0" applyFont="1" applyBorder="1" applyAlignment="1">
      <alignment horizontal="center" vertical="center"/>
    </xf>
    <xf numFmtId="0" fontId="52" fillId="0" borderId="33" xfId="0" quotePrefix="1" applyFont="1" applyBorder="1" applyAlignment="1">
      <alignment horizontal="center" vertical="center"/>
    </xf>
    <xf numFmtId="49" fontId="47" fillId="0" borderId="25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/>
    </xf>
    <xf numFmtId="0" fontId="47" fillId="0" borderId="33" xfId="0" quotePrefix="1" applyFont="1" applyBorder="1" applyAlignment="1">
      <alignment horizontal="center" vertical="center"/>
    </xf>
    <xf numFmtId="0" fontId="52" fillId="0" borderId="40" xfId="0" applyFont="1" applyBorder="1" applyAlignment="1">
      <alignment horizontal="center" vertical="center"/>
    </xf>
    <xf numFmtId="49" fontId="46" fillId="0" borderId="73" xfId="0" applyNumberFormat="1" applyFont="1" applyBorder="1" applyAlignment="1">
      <alignment horizontal="right" vertical="center"/>
    </xf>
    <xf numFmtId="0" fontId="47" fillId="0" borderId="33" xfId="0" applyFont="1" applyBorder="1" applyAlignment="1">
      <alignment horizontal="right" vertical="center"/>
    </xf>
    <xf numFmtId="0" fontId="47" fillId="0" borderId="56" xfId="0" quotePrefix="1" applyFont="1" applyBorder="1" applyAlignment="1">
      <alignment vertical="center"/>
    </xf>
    <xf numFmtId="0" fontId="53" fillId="0" borderId="40" xfId="0" applyFont="1" applyBorder="1" applyAlignment="1">
      <alignment horizontal="center" vertical="center"/>
    </xf>
    <xf numFmtId="49" fontId="47" fillId="0" borderId="75" xfId="0" applyNumberFormat="1" applyFont="1" applyBorder="1" applyAlignment="1">
      <alignment horizontal="right" vertical="center" wrapText="1"/>
    </xf>
    <xf numFmtId="0" fontId="47" fillId="0" borderId="61" xfId="0" applyFont="1" applyBorder="1" applyAlignment="1">
      <alignment horizontal="right" vertical="center"/>
    </xf>
    <xf numFmtId="0" fontId="47" fillId="0" borderId="61" xfId="0" applyFont="1" applyBorder="1" applyAlignment="1">
      <alignment horizontal="left" vertical="center"/>
    </xf>
    <xf numFmtId="0" fontId="46" fillId="0" borderId="18" xfId="0" applyFont="1" applyBorder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54" fillId="0" borderId="41" xfId="0" applyFont="1" applyBorder="1" applyAlignment="1">
      <alignment horizontal="center" vertical="center"/>
    </xf>
    <xf numFmtId="0" fontId="46" fillId="0" borderId="18" xfId="0" applyFont="1" applyBorder="1" applyAlignment="1">
      <alignment horizontal="left" vertical="center"/>
    </xf>
    <xf numFmtId="0" fontId="46" fillId="0" borderId="60" xfId="0" applyFont="1" applyBorder="1" applyAlignment="1">
      <alignment horizontal="right" vertical="center"/>
    </xf>
    <xf numFmtId="0" fontId="46" fillId="0" borderId="60" xfId="0" applyFont="1" applyBorder="1" applyAlignment="1">
      <alignment horizontal="left" vertical="center"/>
    </xf>
    <xf numFmtId="0" fontId="47" fillId="0" borderId="75" xfId="0" applyFont="1" applyBorder="1" applyAlignment="1">
      <alignment horizontal="right" vertical="center"/>
    </xf>
    <xf numFmtId="0" fontId="54" fillId="0" borderId="51" xfId="0" applyFont="1" applyBorder="1" applyAlignment="1">
      <alignment horizontal="left" vertical="center"/>
    </xf>
    <xf numFmtId="0" fontId="59" fillId="0" borderId="40" xfId="0" applyFont="1" applyBorder="1" applyAlignment="1">
      <alignment horizontal="center" vertical="center" wrapText="1"/>
    </xf>
    <xf numFmtId="0" fontId="47" fillId="0" borderId="80" xfId="0" applyFont="1" applyBorder="1" applyAlignment="1">
      <alignment horizontal="left" vertical="center"/>
    </xf>
    <xf numFmtId="0" fontId="62" fillId="0" borderId="0" xfId="0" applyFont="1" applyAlignment="1">
      <alignment vertical="center"/>
    </xf>
    <xf numFmtId="0" fontId="48" fillId="0" borderId="44" xfId="0" applyFont="1" applyBorder="1" applyAlignment="1">
      <alignment horizontal="center" vertical="center"/>
    </xf>
    <xf numFmtId="0" fontId="52" fillId="0" borderId="37" xfId="0" applyFont="1" applyBorder="1" applyAlignment="1">
      <alignment horizontal="left" vertical="center"/>
    </xf>
    <xf numFmtId="0" fontId="53" fillId="0" borderId="36" xfId="0" applyFont="1" applyBorder="1" applyAlignment="1">
      <alignment horizontal="center" vertical="center"/>
    </xf>
    <xf numFmtId="0" fontId="47" fillId="0" borderId="41" xfId="0" applyFont="1" applyBorder="1" applyAlignment="1">
      <alignment horizontal="left" vertical="center"/>
    </xf>
    <xf numFmtId="0" fontId="52" fillId="0" borderId="4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42" fillId="0" borderId="33" xfId="0" applyFont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0" fontId="42" fillId="0" borderId="40" xfId="0" applyFont="1" applyBorder="1" applyAlignment="1">
      <alignment vertical="center"/>
    </xf>
    <xf numFmtId="0" fontId="47" fillId="0" borderId="75" xfId="0" applyFont="1" applyBorder="1" applyAlignment="1">
      <alignment horizontal="left" vertical="center"/>
    </xf>
    <xf numFmtId="0" fontId="47" fillId="0" borderId="58" xfId="0" quotePrefix="1" applyFont="1" applyBorder="1" applyAlignment="1">
      <alignment horizontal="left" vertical="center"/>
    </xf>
    <xf numFmtId="0" fontId="42" fillId="0" borderId="38" xfId="0" applyFont="1" applyBorder="1" applyAlignment="1">
      <alignment horizontal="right" vertical="center"/>
    </xf>
    <xf numFmtId="0" fontId="47" fillId="0" borderId="42" xfId="0" quotePrefix="1" applyFont="1" applyBorder="1" applyAlignment="1">
      <alignment vertical="center"/>
    </xf>
    <xf numFmtId="0" fontId="63" fillId="0" borderId="85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47" fillId="0" borderId="39" xfId="0" quotePrefix="1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7" fillId="0" borderId="50" xfId="388" applyFont="1" applyBorder="1" applyAlignment="1">
      <alignment horizontal="center" vertical="center" wrapText="1"/>
    </xf>
    <xf numFmtId="0" fontId="47" fillId="0" borderId="44" xfId="0" quotePrefix="1" applyFont="1" applyBorder="1" applyAlignment="1">
      <alignment horizontal="center" vertical="center"/>
    </xf>
    <xf numFmtId="0" fontId="47" fillId="0" borderId="37" xfId="0" quotePrefix="1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54" fillId="0" borderId="44" xfId="0" applyFont="1" applyBorder="1" applyAlignment="1">
      <alignment horizontal="center" vertical="center"/>
    </xf>
    <xf numFmtId="0" fontId="47" fillId="0" borderId="77" xfId="0" applyFont="1" applyBorder="1" applyAlignment="1">
      <alignment horizontal="right" vertical="center"/>
    </xf>
    <xf numFmtId="0" fontId="54" fillId="0" borderId="31" xfId="0" applyFont="1" applyBorder="1" applyAlignment="1">
      <alignment vertical="center"/>
    </xf>
    <xf numFmtId="0" fontId="54" fillId="0" borderId="41" xfId="0" applyFont="1" applyBorder="1" applyAlignment="1">
      <alignment horizontal="right" vertical="center"/>
    </xf>
    <xf numFmtId="0" fontId="47" fillId="0" borderId="29" xfId="0" applyFont="1" applyBorder="1" applyAlignment="1">
      <alignment horizontal="left" vertical="center"/>
    </xf>
    <xf numFmtId="0" fontId="47" fillId="0" borderId="88" xfId="0" applyFont="1" applyBorder="1" applyAlignment="1">
      <alignment horizontal="center" vertical="center"/>
    </xf>
    <xf numFmtId="0" fontId="47" fillId="0" borderId="31" xfId="0" applyFont="1" applyBorder="1" applyAlignment="1">
      <alignment horizontal="right" vertical="center"/>
    </xf>
    <xf numFmtId="0" fontId="46" fillId="0" borderId="29" xfId="0" applyFont="1" applyBorder="1" applyAlignment="1">
      <alignment horizontal="right" vertical="center"/>
    </xf>
    <xf numFmtId="0" fontId="46" fillId="0" borderId="69" xfId="0" applyFont="1" applyBorder="1" applyAlignment="1">
      <alignment horizontal="left" vertical="center"/>
    </xf>
    <xf numFmtId="0" fontId="46" fillId="0" borderId="21" xfId="0" applyFont="1" applyBorder="1" applyAlignment="1">
      <alignment horizontal="right" vertical="center"/>
    </xf>
    <xf numFmtId="0" fontId="46" fillId="0" borderId="61" xfId="0" applyFont="1" applyBorder="1" applyAlignment="1">
      <alignment horizontal="left" vertical="center"/>
    </xf>
    <xf numFmtId="0" fontId="62" fillId="0" borderId="81" xfId="0" applyFont="1" applyBorder="1" applyAlignment="1">
      <alignment vertical="center"/>
    </xf>
    <xf numFmtId="0" fontId="48" fillId="0" borderId="81" xfId="0" applyFont="1" applyBorder="1" applyAlignment="1">
      <alignment horizontal="center" vertical="center"/>
    </xf>
    <xf numFmtId="0" fontId="46" fillId="0" borderId="26" xfId="0" applyFont="1" applyBorder="1" applyAlignment="1">
      <alignment horizontal="right" vertical="center"/>
    </xf>
    <xf numFmtId="0" fontId="46" fillId="0" borderId="77" xfId="0" applyFont="1" applyBorder="1" applyAlignment="1">
      <alignment horizontal="left" vertical="center"/>
    </xf>
    <xf numFmtId="0" fontId="42" fillId="0" borderId="60" xfId="0" applyFont="1" applyBorder="1" applyAlignment="1">
      <alignment vertical="center"/>
    </xf>
    <xf numFmtId="0" fontId="46" fillId="0" borderId="61" xfId="0" applyFont="1" applyBorder="1" applyAlignment="1">
      <alignment horizontal="right" vertical="center"/>
    </xf>
    <xf numFmtId="0" fontId="42" fillId="0" borderId="61" xfId="0" applyFont="1" applyBorder="1" applyAlignment="1">
      <alignment vertical="center"/>
    </xf>
    <xf numFmtId="0" fontId="47" fillId="0" borderId="77" xfId="0" applyFont="1" applyBorder="1" applyAlignment="1">
      <alignment horizontal="left" vertical="center"/>
    </xf>
    <xf numFmtId="0" fontId="52" fillId="0" borderId="41" xfId="0" applyFont="1" applyBorder="1" applyAlignment="1">
      <alignment horizontal="center" vertical="center"/>
    </xf>
    <xf numFmtId="0" fontId="46" fillId="0" borderId="21" xfId="0" applyFont="1" applyBorder="1" applyAlignment="1">
      <alignment vertical="center"/>
    </xf>
    <xf numFmtId="0" fontId="46" fillId="0" borderId="66" xfId="0" applyFont="1" applyBorder="1" applyAlignment="1">
      <alignment horizontal="left" vertical="center"/>
    </xf>
    <xf numFmtId="0" fontId="46" fillId="0" borderId="68" xfId="0" applyFont="1" applyBorder="1" applyAlignment="1">
      <alignment horizontal="left" vertical="center"/>
    </xf>
    <xf numFmtId="0" fontId="47" fillId="0" borderId="49" xfId="0" applyFont="1" applyBorder="1" applyAlignment="1">
      <alignment horizontal="right" vertical="center"/>
    </xf>
    <xf numFmtId="0" fontId="47" fillId="0" borderId="71" xfId="0" applyFont="1" applyBorder="1" applyAlignment="1">
      <alignment horizontal="left" vertical="center"/>
    </xf>
    <xf numFmtId="0" fontId="47" fillId="0" borderId="34" xfId="0" applyFont="1" applyBorder="1" applyAlignment="1">
      <alignment horizontal="center" vertical="center"/>
    </xf>
    <xf numFmtId="0" fontId="47" fillId="0" borderId="20" xfId="0" applyFont="1" applyBorder="1" applyAlignment="1">
      <alignment horizontal="left" vertical="center"/>
    </xf>
    <xf numFmtId="0" fontId="47" fillId="0" borderId="89" xfId="0" quotePrefix="1" applyFont="1" applyBorder="1" applyAlignment="1">
      <alignment vertical="center"/>
    </xf>
    <xf numFmtId="0" fontId="47" fillId="0" borderId="0" xfId="0" quotePrefix="1" applyFont="1" applyAlignment="1">
      <alignment horizontal="left" vertical="center"/>
    </xf>
    <xf numFmtId="0" fontId="47" fillId="0" borderId="46" xfId="0" applyFont="1" applyBorder="1" applyAlignment="1">
      <alignment horizontal="left" vertical="center"/>
    </xf>
    <xf numFmtId="0" fontId="47" fillId="0" borderId="40" xfId="0" quotePrefix="1" applyFont="1" applyBorder="1" applyAlignment="1">
      <alignment vertical="center"/>
    </xf>
    <xf numFmtId="0" fontId="54" fillId="0" borderId="41" xfId="0" applyFont="1" applyBorder="1" applyAlignment="1">
      <alignment vertical="center"/>
    </xf>
    <xf numFmtId="0" fontId="47" fillId="0" borderId="40" xfId="0" applyFont="1" applyBorder="1" applyAlignment="1">
      <alignment horizontal="center" vertical="center" wrapText="1" shrinkToFit="1"/>
    </xf>
    <xf numFmtId="0" fontId="47" fillId="0" borderId="36" xfId="388" applyFont="1" applyBorder="1" applyAlignment="1">
      <alignment horizontal="center" vertical="center"/>
    </xf>
    <xf numFmtId="0" fontId="52" fillId="0" borderId="57" xfId="0" applyFont="1" applyBorder="1" applyAlignment="1">
      <alignment horizontal="center" vertical="center"/>
    </xf>
    <xf numFmtId="0" fontId="44" fillId="0" borderId="39" xfId="0" applyFont="1" applyBorder="1" applyAlignment="1">
      <alignment vertical="center"/>
    </xf>
    <xf numFmtId="0" fontId="44" fillId="0" borderId="54" xfId="0" applyFont="1" applyBorder="1" applyAlignment="1">
      <alignment vertical="center"/>
    </xf>
    <xf numFmtId="0" fontId="42" fillId="0" borderId="39" xfId="0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49" fontId="47" fillId="0" borderId="24" xfId="0" applyNumberFormat="1" applyFont="1" applyBorder="1" applyAlignment="1">
      <alignment horizontal="right" vertical="center"/>
    </xf>
    <xf numFmtId="0" fontId="47" fillId="0" borderId="52" xfId="0" applyFont="1" applyBorder="1" applyAlignment="1">
      <alignment horizontal="left" vertical="center"/>
    </xf>
    <xf numFmtId="0" fontId="47" fillId="0" borderId="45" xfId="0" quotePrefix="1" applyFont="1" applyBorder="1" applyAlignment="1">
      <alignment vertical="center"/>
    </xf>
    <xf numFmtId="0" fontId="54" fillId="0" borderId="36" xfId="0" applyFont="1" applyBorder="1" applyAlignment="1">
      <alignment horizontal="center" vertical="center" shrinkToFit="1"/>
    </xf>
    <xf numFmtId="49" fontId="47" fillId="0" borderId="0" xfId="0" applyNumberFormat="1" applyFont="1" applyAlignment="1">
      <alignment horizontal="center" vertical="center" wrapText="1"/>
    </xf>
    <xf numFmtId="0" fontId="47" fillId="0" borderId="0" xfId="0" quotePrefix="1" applyFont="1" applyAlignment="1">
      <alignment vertical="center"/>
    </xf>
    <xf numFmtId="0" fontId="47" fillId="0" borderId="37" xfId="0" applyFont="1" applyBorder="1" applyAlignment="1">
      <alignment horizontal="right" vertical="center"/>
    </xf>
    <xf numFmtId="49" fontId="54" fillId="0" borderId="40" xfId="0" applyNumberFormat="1" applyFont="1" applyBorder="1" applyAlignment="1">
      <alignment horizontal="right" vertical="center"/>
    </xf>
    <xf numFmtId="0" fontId="47" fillId="0" borderId="40" xfId="0" applyFont="1" applyBorder="1" applyAlignment="1">
      <alignment horizontal="right" vertical="center"/>
    </xf>
    <xf numFmtId="0" fontId="52" fillId="0" borderId="45" xfId="0" applyFont="1" applyBorder="1" applyAlignment="1">
      <alignment horizontal="center" vertical="center"/>
    </xf>
    <xf numFmtId="0" fontId="52" fillId="0" borderId="38" xfId="0" applyFont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right" vertical="center"/>
    </xf>
    <xf numFmtId="49" fontId="47" fillId="0" borderId="70" xfId="0" applyNumberFormat="1" applyFont="1" applyBorder="1" applyAlignment="1">
      <alignment horizontal="left" vertical="center"/>
    </xf>
    <xf numFmtId="0" fontId="47" fillId="0" borderId="55" xfId="0" applyFont="1" applyBorder="1" applyAlignment="1">
      <alignment vertical="center"/>
    </xf>
    <xf numFmtId="0" fontId="47" fillId="0" borderId="53" xfId="0" quotePrefix="1" applyFont="1" applyBorder="1" applyAlignment="1">
      <alignment horizontal="left" vertical="top"/>
    </xf>
    <xf numFmtId="0" fontId="47" fillId="0" borderId="54" xfId="0" quotePrefix="1" applyFont="1" applyBorder="1" applyAlignment="1">
      <alignment horizontal="left" vertical="center"/>
    </xf>
    <xf numFmtId="49" fontId="47" fillId="0" borderId="44" xfId="0" applyNumberFormat="1" applyFont="1" applyBorder="1" applyAlignment="1">
      <alignment horizontal="right" vertical="center"/>
    </xf>
    <xf numFmtId="0" fontId="47" fillId="0" borderId="54" xfId="0" applyFont="1" applyBorder="1" applyAlignment="1">
      <alignment horizontal="center" vertical="center"/>
    </xf>
    <xf numFmtId="0" fontId="47" fillId="0" borderId="31" xfId="0" applyFont="1" applyBorder="1" applyAlignment="1">
      <alignment vertical="center"/>
    </xf>
    <xf numFmtId="49" fontId="46" fillId="0" borderId="28" xfId="0" applyNumberFormat="1" applyFont="1" applyBorder="1" applyAlignment="1">
      <alignment horizontal="right" vertical="center"/>
    </xf>
    <xf numFmtId="0" fontId="47" fillId="0" borderId="59" xfId="0" applyFont="1" applyBorder="1" applyAlignment="1">
      <alignment horizontal="center" vertical="center"/>
    </xf>
    <xf numFmtId="0" fontId="47" fillId="0" borderId="47" xfId="0" applyFont="1" applyBorder="1" applyAlignment="1">
      <alignment horizontal="center" vertical="center"/>
    </xf>
    <xf numFmtId="0" fontId="47" fillId="0" borderId="79" xfId="0" applyFont="1" applyBorder="1" applyAlignment="1">
      <alignment horizontal="center" vertical="center"/>
    </xf>
    <xf numFmtId="0" fontId="47" fillId="0" borderId="74" xfId="0" applyFont="1" applyBorder="1" applyAlignment="1">
      <alignment horizontal="center" vertical="center"/>
    </xf>
    <xf numFmtId="49" fontId="46" fillId="0" borderId="72" xfId="0" applyNumberFormat="1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3" fillId="27" borderId="0" xfId="0" applyFont="1" applyFill="1" applyAlignment="1">
      <alignment vertical="center"/>
    </xf>
    <xf numFmtId="0" fontId="49" fillId="27" borderId="33" xfId="0" applyFont="1" applyFill="1" applyBorder="1" applyAlignment="1">
      <alignment horizontal="center" vertical="center"/>
    </xf>
    <xf numFmtId="0" fontId="53" fillId="27" borderId="40" xfId="0" applyFont="1" applyFill="1" applyBorder="1" applyAlignment="1">
      <alignment horizontal="left" vertical="center"/>
    </xf>
    <xf numFmtId="0" fontId="42" fillId="27" borderId="40" xfId="0" applyFont="1" applyFill="1" applyBorder="1" applyAlignment="1">
      <alignment horizontal="center" vertical="center"/>
    </xf>
    <xf numFmtId="0" fontId="46" fillId="27" borderId="0" xfId="0" applyFont="1" applyFill="1" applyAlignment="1">
      <alignment vertical="center"/>
    </xf>
    <xf numFmtId="0" fontId="47" fillId="28" borderId="34" xfId="0" applyFont="1" applyFill="1" applyBorder="1" applyAlignment="1">
      <alignment horizontal="left" vertical="center"/>
    </xf>
    <xf numFmtId="0" fontId="47" fillId="0" borderId="91" xfId="0" applyFont="1" applyBorder="1" applyAlignment="1">
      <alignment horizontal="center" vertical="center"/>
    </xf>
    <xf numFmtId="0" fontId="47" fillId="28" borderId="40" xfId="0" applyFont="1" applyFill="1" applyBorder="1" applyAlignment="1">
      <alignment horizontal="center" vertical="center"/>
    </xf>
    <xf numFmtId="0" fontId="47" fillId="28" borderId="33" xfId="0" quotePrefix="1" applyFont="1" applyFill="1" applyBorder="1" applyAlignment="1">
      <alignment vertical="center"/>
    </xf>
    <xf numFmtId="0" fontId="47" fillId="28" borderId="35" xfId="0" applyFont="1" applyFill="1" applyBorder="1" applyAlignment="1">
      <alignment horizontal="right" vertical="center"/>
    </xf>
    <xf numFmtId="0" fontId="49" fillId="28" borderId="90" xfId="0" applyFont="1" applyFill="1" applyBorder="1" applyAlignment="1">
      <alignment horizontal="center" vertical="center"/>
    </xf>
    <xf numFmtId="0" fontId="47" fillId="28" borderId="0" xfId="0" applyFont="1" applyFill="1" applyAlignment="1">
      <alignment horizontal="center" vertical="center"/>
    </xf>
    <xf numFmtId="0" fontId="43" fillId="28" borderId="0" xfId="0" applyFont="1" applyFill="1" applyAlignment="1">
      <alignment vertical="center"/>
    </xf>
    <xf numFmtId="0" fontId="47" fillId="28" borderId="0" xfId="0" applyFont="1" applyFill="1" applyAlignment="1">
      <alignment horizontal="right" vertical="center"/>
    </xf>
    <xf numFmtId="0" fontId="47" fillId="28" borderId="37" xfId="0" applyFont="1" applyFill="1" applyBorder="1" applyAlignment="1">
      <alignment horizontal="left" vertical="center"/>
    </xf>
    <xf numFmtId="0" fontId="47" fillId="28" borderId="88" xfId="0" applyFont="1" applyFill="1" applyBorder="1" applyAlignment="1">
      <alignment horizontal="center" vertical="center"/>
    </xf>
    <xf numFmtId="49" fontId="52" fillId="0" borderId="0" xfId="0" applyNumberFormat="1" applyFont="1" applyAlignment="1">
      <alignment horizontal="center" vertical="center" wrapText="1"/>
    </xf>
    <xf numFmtId="0" fontId="47" fillId="28" borderId="39" xfId="0" applyFont="1" applyFill="1" applyBorder="1" applyAlignment="1">
      <alignment horizontal="center" vertical="center"/>
    </xf>
    <xf numFmtId="0" fontId="47" fillId="28" borderId="41" xfId="0" applyFont="1" applyFill="1" applyBorder="1" applyAlignment="1">
      <alignment horizontal="center" vertical="center"/>
    </xf>
    <xf numFmtId="0" fontId="47" fillId="28" borderId="44" xfId="0" applyFont="1" applyFill="1" applyBorder="1" applyAlignment="1">
      <alignment horizontal="center" vertical="center"/>
    </xf>
    <xf numFmtId="0" fontId="44" fillId="0" borderId="40" xfId="0" applyFont="1" applyBorder="1" applyAlignment="1">
      <alignment horizontal="left" vertical="center"/>
    </xf>
    <xf numFmtId="0" fontId="47" fillId="0" borderId="45" xfId="0" applyFont="1" applyBorder="1" applyAlignment="1">
      <alignment horizontal="center" vertical="center"/>
    </xf>
    <xf numFmtId="0" fontId="52" fillId="0" borderId="31" xfId="0" applyFont="1" applyBorder="1" applyAlignment="1">
      <alignment horizontal="left" vertical="center"/>
    </xf>
    <xf numFmtId="0" fontId="47" fillId="0" borderId="38" xfId="0" quotePrefix="1" applyFont="1" applyBorder="1" applyAlignment="1">
      <alignment vertical="center"/>
    </xf>
    <xf numFmtId="0" fontId="53" fillId="0" borderId="41" xfId="0" applyFont="1" applyBorder="1" applyAlignment="1">
      <alignment horizontal="center" vertical="center"/>
    </xf>
    <xf numFmtId="0" fontId="47" fillId="27" borderId="33" xfId="0" applyFont="1" applyFill="1" applyBorder="1" applyAlignment="1">
      <alignment horizontal="left" vertical="center" wrapText="1"/>
    </xf>
    <xf numFmtId="0" fontId="47" fillId="27" borderId="57" xfId="0" applyFont="1" applyFill="1" applyBorder="1" applyAlignment="1">
      <alignment horizontal="center" vertical="center"/>
    </xf>
    <xf numFmtId="0" fontId="44" fillId="27" borderId="33" xfId="0" applyFont="1" applyFill="1" applyBorder="1" applyAlignment="1">
      <alignment horizontal="center" vertical="center"/>
    </xf>
    <xf numFmtId="0" fontId="42" fillId="27" borderId="33" xfId="0" applyFont="1" applyFill="1" applyBorder="1" applyAlignment="1">
      <alignment horizontal="center" vertical="center"/>
    </xf>
    <xf numFmtId="0" fontId="52" fillId="27" borderId="31" xfId="0" applyFont="1" applyFill="1" applyBorder="1" applyAlignment="1">
      <alignment horizontal="left" vertical="center"/>
    </xf>
    <xf numFmtId="0" fontId="47" fillId="0" borderId="54" xfId="0" quotePrefix="1" applyFont="1" applyBorder="1" applyAlignment="1">
      <alignment vertical="center"/>
    </xf>
    <xf numFmtId="0" fontId="54" fillId="0" borderId="54" xfId="0" applyFont="1" applyBorder="1" applyAlignment="1">
      <alignment horizontal="center" vertical="center"/>
    </xf>
    <xf numFmtId="0" fontId="60" fillId="0" borderId="54" xfId="0" applyFont="1" applyBorder="1" applyAlignment="1">
      <alignment vertical="center"/>
    </xf>
    <xf numFmtId="49" fontId="61" fillId="0" borderId="54" xfId="0" applyNumberFormat="1" applyFont="1" applyBorder="1" applyAlignment="1">
      <alignment horizontal="center" vertical="center" shrinkToFit="1"/>
    </xf>
    <xf numFmtId="49" fontId="54" fillId="0" borderId="52" xfId="0" applyNumberFormat="1" applyFont="1" applyBorder="1" applyAlignment="1">
      <alignment horizontal="center" vertical="center" shrinkToFit="1"/>
    </xf>
    <xf numFmtId="0" fontId="42" fillId="0" borderId="36" xfId="0" applyFont="1" applyBorder="1" applyAlignment="1">
      <alignment vertical="center"/>
    </xf>
    <xf numFmtId="0" fontId="66" fillId="0" borderId="40" xfId="0" applyFont="1" applyBorder="1" applyAlignment="1">
      <alignment horizontal="center" vertical="center"/>
    </xf>
    <xf numFmtId="0" fontId="20" fillId="27" borderId="39" xfId="0" applyFont="1" applyFill="1" applyBorder="1" applyAlignment="1">
      <alignment horizontal="center" vertical="center"/>
    </xf>
    <xf numFmtId="0" fontId="42" fillId="27" borderId="39" xfId="0" applyFont="1" applyFill="1" applyBorder="1" applyAlignment="1">
      <alignment horizontal="center" vertical="center"/>
    </xf>
    <xf numFmtId="0" fontId="54" fillId="27" borderId="41" xfId="0" applyFont="1" applyFill="1" applyBorder="1" applyAlignment="1">
      <alignment vertical="center"/>
    </xf>
    <xf numFmtId="0" fontId="66" fillId="27" borderId="40" xfId="0" applyFont="1" applyFill="1" applyBorder="1" applyAlignment="1">
      <alignment horizontal="center" vertical="center"/>
    </xf>
    <xf numFmtId="49" fontId="47" fillId="0" borderId="92" xfId="0" applyNumberFormat="1" applyFont="1" applyBorder="1" applyAlignment="1">
      <alignment horizontal="left" vertical="center"/>
    </xf>
    <xf numFmtId="49" fontId="47" fillId="0" borderId="33" xfId="0" applyNumberFormat="1" applyFont="1" applyBorder="1" applyAlignment="1">
      <alignment horizontal="left" vertical="center"/>
    </xf>
    <xf numFmtId="49" fontId="46" fillId="0" borderId="33" xfId="0" applyNumberFormat="1" applyFont="1" applyBorder="1" applyAlignment="1">
      <alignment horizontal="left" vertical="center"/>
    </xf>
    <xf numFmtId="0" fontId="44" fillId="27" borderId="54" xfId="0" applyFont="1" applyFill="1" applyBorder="1" applyAlignment="1">
      <alignment horizontal="center" vertical="center"/>
    </xf>
    <xf numFmtId="0" fontId="47" fillId="27" borderId="54" xfId="0" applyFont="1" applyFill="1" applyBorder="1" applyAlignment="1">
      <alignment horizontal="center" vertical="center"/>
    </xf>
    <xf numFmtId="0" fontId="47" fillId="27" borderId="52" xfId="0" applyFont="1" applyFill="1" applyBorder="1" applyAlignment="1">
      <alignment horizontal="center" vertical="center"/>
    </xf>
    <xf numFmtId="0" fontId="52" fillId="27" borderId="33" xfId="0" applyFont="1" applyFill="1" applyBorder="1" applyAlignment="1">
      <alignment horizontal="right" vertical="center"/>
    </xf>
    <xf numFmtId="0" fontId="47" fillId="28" borderId="35" xfId="0" applyFont="1" applyFill="1" applyBorder="1" applyAlignment="1">
      <alignment horizontal="left" vertical="center"/>
    </xf>
    <xf numFmtId="0" fontId="47" fillId="28" borderId="52" xfId="0" applyFont="1" applyFill="1" applyBorder="1" applyAlignment="1">
      <alignment horizontal="left" vertical="center"/>
    </xf>
    <xf numFmtId="0" fontId="42" fillId="28" borderId="54" xfId="0" applyFont="1" applyFill="1" applyBorder="1" applyAlignment="1">
      <alignment horizontal="center" vertical="center"/>
    </xf>
    <xf numFmtId="49" fontId="47" fillId="28" borderId="0" xfId="0" applyNumberFormat="1" applyFont="1" applyFill="1" applyAlignment="1">
      <alignment horizontal="center" vertical="center" wrapText="1"/>
    </xf>
    <xf numFmtId="0" fontId="47" fillId="28" borderId="0" xfId="0" quotePrefix="1" applyFont="1" applyFill="1" applyAlignment="1">
      <alignment vertical="center"/>
    </xf>
    <xf numFmtId="0" fontId="44" fillId="28" borderId="54" xfId="0" applyFont="1" applyFill="1" applyBorder="1" applyAlignment="1">
      <alignment vertical="center"/>
    </xf>
    <xf numFmtId="0" fontId="47" fillId="0" borderId="32" xfId="0" applyFont="1" applyBorder="1" applyAlignment="1">
      <alignment horizontal="left" vertical="center"/>
    </xf>
    <xf numFmtId="0" fontId="54" fillId="0" borderId="39" xfId="0" applyFont="1" applyFill="1" applyBorder="1" applyAlignment="1">
      <alignment vertical="center"/>
    </xf>
    <xf numFmtId="0" fontId="56" fillId="28" borderId="37" xfId="0" applyFont="1" applyFill="1" applyBorder="1" applyAlignment="1">
      <alignment horizontal="center" vertical="center"/>
    </xf>
    <xf numFmtId="0" fontId="47" fillId="28" borderId="57" xfId="0" applyFont="1" applyFill="1" applyBorder="1" applyAlignment="1">
      <alignment horizontal="right" vertical="center"/>
    </xf>
    <xf numFmtId="0" fontId="47" fillId="28" borderId="30" xfId="0" applyFont="1" applyFill="1" applyBorder="1" applyAlignment="1">
      <alignment horizontal="center" vertical="center"/>
    </xf>
    <xf numFmtId="0" fontId="47" fillId="28" borderId="35" xfId="0" applyFont="1" applyFill="1" applyBorder="1" applyAlignment="1">
      <alignment horizontal="center" vertical="center"/>
    </xf>
    <xf numFmtId="0" fontId="56" fillId="0" borderId="0" xfId="0" applyFont="1" applyAlignment="1">
      <alignment horizontal="right" vertical="center"/>
    </xf>
    <xf numFmtId="0" fontId="44" fillId="28" borderId="0" xfId="0" applyFont="1" applyFill="1" applyAlignment="1">
      <alignment vertical="center"/>
    </xf>
    <xf numFmtId="0" fontId="47" fillId="28" borderId="0" xfId="0" quotePrefix="1" applyFont="1" applyFill="1" applyAlignment="1">
      <alignment horizontal="left" vertical="center"/>
    </xf>
    <xf numFmtId="0" fontId="52" fillId="28" borderId="33" xfId="0" applyFont="1" applyFill="1" applyBorder="1" applyAlignment="1">
      <alignment horizontal="center" vertical="center"/>
    </xf>
    <xf numFmtId="49" fontId="47" fillId="28" borderId="56" xfId="0" applyNumberFormat="1" applyFont="1" applyFill="1" applyBorder="1" applyAlignment="1">
      <alignment horizontal="left" vertical="center"/>
    </xf>
    <xf numFmtId="0" fontId="52" fillId="27" borderId="54" xfId="0" applyFont="1" applyFill="1" applyBorder="1" applyAlignment="1">
      <alignment horizontal="center" vertical="center"/>
    </xf>
    <xf numFmtId="0" fontId="47" fillId="28" borderId="33" xfId="0" applyFont="1" applyFill="1" applyBorder="1" applyAlignment="1">
      <alignment horizontal="center" vertical="center"/>
    </xf>
    <xf numFmtId="0" fontId="47" fillId="28" borderId="45" xfId="0" applyFont="1" applyFill="1" applyBorder="1" applyAlignment="1">
      <alignment horizontal="left" vertical="center"/>
    </xf>
    <xf numFmtId="0" fontId="54" fillId="28" borderId="39" xfId="0" applyFont="1" applyFill="1" applyBorder="1" applyAlignment="1">
      <alignment vertical="center"/>
    </xf>
    <xf numFmtId="49" fontId="47" fillId="27" borderId="53" xfId="0" applyNumberFormat="1" applyFont="1" applyFill="1" applyBorder="1" applyAlignment="1">
      <alignment horizontal="left" vertical="center"/>
    </xf>
    <xf numFmtId="0" fontId="59" fillId="28" borderId="40" xfId="0" applyFont="1" applyFill="1" applyBorder="1" applyAlignment="1">
      <alignment horizontal="center" vertical="center"/>
    </xf>
    <xf numFmtId="0" fontId="52" fillId="28" borderId="0" xfId="0" applyFont="1" applyFill="1" applyAlignment="1">
      <alignment horizontal="center" vertical="center"/>
    </xf>
    <xf numFmtId="0" fontId="54" fillId="28" borderId="39" xfId="0" applyFont="1" applyFill="1" applyBorder="1" applyAlignment="1">
      <alignment horizontal="center" vertical="center"/>
    </xf>
    <xf numFmtId="49" fontId="47" fillId="0" borderId="32" xfId="0" applyNumberFormat="1" applyFont="1" applyBorder="1" applyAlignment="1">
      <alignment horizontal="left" vertical="center"/>
    </xf>
    <xf numFmtId="49" fontId="46" fillId="0" borderId="19" xfId="0" applyNumberFormat="1" applyFont="1" applyBorder="1" applyAlignment="1">
      <alignment horizontal="left" vertical="center"/>
    </xf>
    <xf numFmtId="0" fontId="47" fillId="0" borderId="41" xfId="0" applyFont="1" applyBorder="1" applyAlignment="1">
      <alignment vertical="center"/>
    </xf>
    <xf numFmtId="0" fontId="42" fillId="28" borderId="91" xfId="0" applyFont="1" applyFill="1" applyBorder="1" applyAlignment="1">
      <alignment horizontal="center" vertical="center"/>
    </xf>
    <xf numFmtId="0" fontId="42" fillId="28" borderId="40" xfId="0" applyFont="1" applyFill="1" applyBorder="1" applyAlignment="1">
      <alignment horizontal="center" vertical="center"/>
    </xf>
    <xf numFmtId="0" fontId="53" fillId="28" borderId="40" xfId="0" applyFont="1" applyFill="1" applyBorder="1" applyAlignment="1">
      <alignment horizontal="left" vertical="center"/>
    </xf>
    <xf numFmtId="0" fontId="52" fillId="28" borderId="40" xfId="0" applyFont="1" applyFill="1" applyBorder="1" applyAlignment="1">
      <alignment horizontal="center" vertical="center"/>
    </xf>
    <xf numFmtId="0" fontId="47" fillId="28" borderId="42" xfId="0" applyFont="1" applyFill="1" applyBorder="1" applyAlignment="1">
      <alignment horizontal="center" vertical="center"/>
    </xf>
    <xf numFmtId="0" fontId="47" fillId="28" borderId="43" xfId="0" applyFont="1" applyFill="1" applyBorder="1" applyAlignment="1">
      <alignment horizontal="center" vertical="center"/>
    </xf>
    <xf numFmtId="0" fontId="47" fillId="28" borderId="38" xfId="0" applyFont="1" applyFill="1" applyBorder="1" applyAlignment="1">
      <alignment horizontal="center" vertical="center"/>
    </xf>
    <xf numFmtId="9" fontId="47" fillId="0" borderId="0" xfId="384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 wrapText="1"/>
    </xf>
    <xf numFmtId="49" fontId="46" fillId="0" borderId="48" xfId="0" applyNumberFormat="1" applyFont="1" applyBorder="1" applyAlignment="1">
      <alignment horizontal="right" vertical="center"/>
    </xf>
    <xf numFmtId="49" fontId="46" fillId="0" borderId="15" xfId="0" applyNumberFormat="1" applyFont="1" applyBorder="1" applyAlignment="1">
      <alignment horizontal="center" vertical="center"/>
    </xf>
    <xf numFmtId="49" fontId="46" fillId="0" borderId="16" xfId="0" applyNumberFormat="1" applyFont="1" applyBorder="1" applyAlignment="1">
      <alignment horizontal="left" vertical="center"/>
    </xf>
    <xf numFmtId="49" fontId="46" fillId="0" borderId="17" xfId="0" applyNumberFormat="1" applyFont="1" applyBorder="1" applyAlignment="1">
      <alignment horizontal="right" vertical="center"/>
    </xf>
    <xf numFmtId="167" fontId="46" fillId="0" borderId="18" xfId="0" applyNumberFormat="1" applyFont="1" applyBorder="1" applyAlignment="1">
      <alignment horizontal="center" vertical="center"/>
    </xf>
    <xf numFmtId="167" fontId="46" fillId="0" borderId="19" xfId="0" applyNumberFormat="1" applyFont="1" applyBorder="1" applyAlignment="1">
      <alignment horizontal="center" vertical="center"/>
    </xf>
    <xf numFmtId="49" fontId="46" fillId="0" borderId="20" xfId="0" applyNumberFormat="1" applyFont="1" applyBorder="1" applyAlignment="1">
      <alignment horizontal="left" vertical="center"/>
    </xf>
    <xf numFmtId="49" fontId="46" fillId="0" borderId="21" xfId="0" applyNumberFormat="1" applyFont="1" applyBorder="1" applyAlignment="1">
      <alignment horizontal="right" vertical="center"/>
    </xf>
    <xf numFmtId="0" fontId="47" fillId="0" borderId="64" xfId="0" applyFont="1" applyBorder="1" applyAlignment="1">
      <alignment vertical="center"/>
    </xf>
    <xf numFmtId="0" fontId="47" fillId="0" borderId="63" xfId="0" applyFont="1" applyBorder="1" applyAlignment="1">
      <alignment vertical="center"/>
    </xf>
    <xf numFmtId="0" fontId="47" fillId="0" borderId="62" xfId="0" applyFont="1" applyBorder="1" applyAlignment="1">
      <alignment vertical="center"/>
    </xf>
    <xf numFmtId="49" fontId="46" fillId="0" borderId="27" xfId="0" applyNumberFormat="1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7" fillId="0" borderId="22" xfId="0" applyFont="1" applyBorder="1" applyAlignment="1">
      <alignment horizontal="right" vertical="center"/>
    </xf>
    <xf numFmtId="0" fontId="47" fillId="0" borderId="31" xfId="0" applyFont="1" applyBorder="1" applyAlignment="1">
      <alignment horizontal="left" vertical="center"/>
    </xf>
    <xf numFmtId="0" fontId="47" fillId="0" borderId="40" xfId="0" applyFont="1" applyBorder="1" applyAlignment="1">
      <alignment horizontal="left" vertical="center"/>
    </xf>
    <xf numFmtId="0" fontId="54" fillId="0" borderId="42" xfId="0" applyFont="1" applyBorder="1" applyAlignment="1">
      <alignment vertical="center"/>
    </xf>
    <xf numFmtId="0" fontId="47" fillId="0" borderId="40" xfId="0" applyFont="1" applyBorder="1" applyAlignment="1">
      <alignment vertical="center"/>
    </xf>
    <xf numFmtId="0" fontId="47" fillId="0" borderId="53" xfId="0" applyFont="1" applyBorder="1" applyAlignment="1">
      <alignment horizontal="left" vertical="center"/>
    </xf>
    <xf numFmtId="0" fontId="47" fillId="0" borderId="66" xfId="0" applyFont="1" applyBorder="1" applyAlignment="1">
      <alignment horizontal="left" vertical="center"/>
    </xf>
    <xf numFmtId="0" fontId="47" fillId="0" borderId="24" xfId="0" applyFont="1" applyBorder="1" applyAlignment="1">
      <alignment horizontal="right" vertical="center"/>
    </xf>
    <xf numFmtId="0" fontId="47" fillId="0" borderId="51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52" xfId="0" applyFont="1" applyBorder="1" applyAlignment="1">
      <alignment horizontal="center" vertical="center"/>
    </xf>
    <xf numFmtId="0" fontId="47" fillId="0" borderId="67" xfId="0" applyFont="1" applyBorder="1" applyAlignment="1">
      <alignment horizontal="left" vertical="center"/>
    </xf>
    <xf numFmtId="0" fontId="47" fillId="0" borderId="26" xfId="0" applyFont="1" applyBorder="1" applyAlignment="1">
      <alignment horizontal="right" vertical="center"/>
    </xf>
    <xf numFmtId="0" fontId="52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37" xfId="0" applyFont="1" applyBorder="1" applyAlignment="1">
      <alignment vertical="center"/>
    </xf>
    <xf numFmtId="0" fontId="47" fillId="0" borderId="56" xfId="0" applyFont="1" applyBorder="1" applyAlignment="1">
      <alignment vertical="center"/>
    </xf>
    <xf numFmtId="0" fontId="47" fillId="0" borderId="68" xfId="0" applyFont="1" applyBorder="1" applyAlignment="1">
      <alignment horizontal="left" vertical="center"/>
    </xf>
    <xf numFmtId="0" fontId="47" fillId="0" borderId="76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/>
    </xf>
    <xf numFmtId="49" fontId="46" fillId="0" borderId="69" xfId="0" applyNumberFormat="1" applyFont="1" applyBorder="1" applyAlignment="1">
      <alignment horizontal="left" vertical="center"/>
    </xf>
    <xf numFmtId="0" fontId="47" fillId="0" borderId="21" xfId="0" applyFont="1" applyBorder="1" applyAlignment="1">
      <alignment horizontal="right" vertical="center"/>
    </xf>
    <xf numFmtId="0" fontId="47" fillId="0" borderId="26" xfId="0" applyFont="1" applyBorder="1" applyAlignment="1">
      <alignment horizontal="right" vertical="center" wrapText="1"/>
    </xf>
    <xf numFmtId="49" fontId="46" fillId="0" borderId="21" xfId="0" applyNumberFormat="1" applyFont="1" applyBorder="1" applyAlignment="1">
      <alignment horizontal="right" vertical="center" wrapText="1"/>
    </xf>
    <xf numFmtId="49" fontId="47" fillId="0" borderId="22" xfId="0" applyNumberFormat="1" applyFont="1" applyBorder="1" applyAlignment="1">
      <alignment horizontal="right" vertical="center" wrapText="1"/>
    </xf>
    <xf numFmtId="0" fontId="47" fillId="0" borderId="0" xfId="0" applyFont="1" applyAlignment="1">
      <alignment horizontal="left" vertical="center"/>
    </xf>
    <xf numFmtId="0" fontId="47" fillId="0" borderId="34" xfId="0" applyFont="1" applyBorder="1" applyAlignment="1">
      <alignment horizontal="left" vertical="center"/>
    </xf>
    <xf numFmtId="0" fontId="47" fillId="0" borderId="89" xfId="0" applyFont="1" applyBorder="1" applyAlignment="1">
      <alignment horizontal="left" vertical="center"/>
    </xf>
    <xf numFmtId="49" fontId="47" fillId="0" borderId="60" xfId="0" applyNumberFormat="1" applyFont="1" applyBorder="1" applyAlignment="1">
      <alignment horizontal="left" vertical="center"/>
    </xf>
    <xf numFmtId="49" fontId="47" fillId="0" borderId="24" xfId="0" applyNumberFormat="1" applyFont="1" applyBorder="1" applyAlignment="1">
      <alignment horizontal="right" vertical="center" wrapText="1"/>
    </xf>
    <xf numFmtId="0" fontId="54" fillId="0" borderId="31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49" fontId="47" fillId="0" borderId="75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49" fontId="47" fillId="0" borderId="77" xfId="0" applyNumberFormat="1" applyFont="1" applyBorder="1" applyAlignment="1">
      <alignment horizontal="left" vertical="center"/>
    </xf>
    <xf numFmtId="0" fontId="47" fillId="0" borderId="51" xfId="0" applyFont="1" applyBorder="1" applyAlignment="1">
      <alignment horizontal="left" vertical="center"/>
    </xf>
    <xf numFmtId="0" fontId="47" fillId="0" borderId="35" xfId="0" applyFont="1" applyBorder="1" applyAlignment="1">
      <alignment horizontal="left" vertical="center"/>
    </xf>
    <xf numFmtId="0" fontId="47" fillId="0" borderId="36" xfId="0" applyFont="1" applyBorder="1" applyAlignment="1">
      <alignment horizontal="left" vertical="center"/>
    </xf>
    <xf numFmtId="49" fontId="46" fillId="0" borderId="18" xfId="0" applyNumberFormat="1" applyFont="1" applyBorder="1" applyAlignment="1">
      <alignment horizontal="left" vertical="center"/>
    </xf>
    <xf numFmtId="0" fontId="47" fillId="0" borderId="42" xfId="0" applyFont="1" applyBorder="1" applyAlignment="1">
      <alignment horizontal="left" vertical="center"/>
    </xf>
    <xf numFmtId="0" fontId="47" fillId="0" borderId="42" xfId="0" applyFont="1" applyBorder="1" applyAlignment="1">
      <alignment vertical="center"/>
    </xf>
    <xf numFmtId="0" fontId="47" fillId="0" borderId="38" xfId="0" applyFont="1" applyBorder="1" applyAlignment="1">
      <alignment vertical="center"/>
    </xf>
    <xf numFmtId="0" fontId="54" fillId="0" borderId="39" xfId="0" applyFont="1" applyBorder="1" applyAlignment="1">
      <alignment horizontal="center" vertical="center"/>
    </xf>
    <xf numFmtId="49" fontId="46" fillId="0" borderId="61" xfId="0" applyNumberFormat="1" applyFont="1" applyBorder="1" applyAlignment="1">
      <alignment horizontal="left" vertical="center"/>
    </xf>
    <xf numFmtId="49" fontId="47" fillId="0" borderId="21" xfId="0" applyNumberFormat="1" applyFont="1" applyBorder="1" applyAlignment="1">
      <alignment horizontal="right" vertical="center" wrapText="1"/>
    </xf>
    <xf numFmtId="0" fontId="47" fillId="0" borderId="35" xfId="0" applyFont="1" applyBorder="1" applyAlignment="1">
      <alignment horizontal="center" vertical="center"/>
    </xf>
    <xf numFmtId="0" fontId="47" fillId="0" borderId="44" xfId="0" applyFont="1" applyBorder="1" applyAlignment="1">
      <alignment horizontal="center" vertical="center"/>
    </xf>
    <xf numFmtId="49" fontId="47" fillId="0" borderId="21" xfId="0" applyNumberFormat="1" applyFont="1" applyBorder="1" applyAlignment="1">
      <alignment horizontal="right" vertical="center"/>
    </xf>
    <xf numFmtId="49" fontId="47" fillId="0" borderId="61" xfId="0" applyNumberFormat="1" applyFont="1" applyBorder="1" applyAlignment="1">
      <alignment horizontal="left" vertical="center"/>
    </xf>
    <xf numFmtId="0" fontId="47" fillId="0" borderId="60" xfId="0" applyFont="1" applyBorder="1" applyAlignment="1">
      <alignment horizontal="right" vertical="center"/>
    </xf>
    <xf numFmtId="0" fontId="47" fillId="0" borderId="55" xfId="0" quotePrefix="1" applyFont="1" applyBorder="1" applyAlignment="1">
      <alignment horizontal="left" vertical="center"/>
    </xf>
    <xf numFmtId="0" fontId="47" fillId="0" borderId="56" xfId="0" applyFont="1" applyBorder="1" applyAlignment="1">
      <alignment horizontal="left" vertical="center"/>
    </xf>
    <xf numFmtId="0" fontId="47" fillId="0" borderId="60" xfId="0" applyFont="1" applyBorder="1" applyAlignment="1">
      <alignment horizontal="left" vertical="center"/>
    </xf>
    <xf numFmtId="49" fontId="47" fillId="0" borderId="78" xfId="0" applyNumberFormat="1" applyFont="1" applyBorder="1" applyAlignment="1">
      <alignment horizontal="right" vertical="center"/>
    </xf>
    <xf numFmtId="0" fontId="47" fillId="0" borderId="39" xfId="0" applyFont="1" applyBorder="1" applyAlignment="1">
      <alignment horizontal="center" vertical="center"/>
    </xf>
    <xf numFmtId="0" fontId="47" fillId="0" borderId="33" xfId="0" quotePrefix="1" applyFont="1" applyBorder="1" applyAlignment="1">
      <alignment vertical="center"/>
    </xf>
    <xf numFmtId="49" fontId="47" fillId="0" borderId="61" xfId="0" applyNumberFormat="1" applyFont="1" applyBorder="1" applyAlignment="1">
      <alignment horizontal="right" vertical="center"/>
    </xf>
    <xf numFmtId="0" fontId="47" fillId="0" borderId="43" xfId="0" applyFont="1" applyBorder="1" applyAlignment="1">
      <alignment horizontal="left" vertical="center"/>
    </xf>
    <xf numFmtId="0" fontId="62" fillId="0" borderId="35" xfId="0" applyFont="1" applyBorder="1" applyAlignment="1">
      <alignment vertical="center"/>
    </xf>
    <xf numFmtId="0" fontId="48" fillId="0" borderId="35" xfId="0" applyFont="1" applyBorder="1" applyAlignment="1">
      <alignment horizontal="center" vertical="center"/>
    </xf>
    <xf numFmtId="0" fontId="47" fillId="0" borderId="38" xfId="0" applyFont="1" applyBorder="1" applyAlignment="1">
      <alignment horizontal="left" vertical="center"/>
    </xf>
    <xf numFmtId="0" fontId="47" fillId="0" borderId="39" xfId="0" applyFont="1" applyBorder="1" applyAlignment="1">
      <alignment horizontal="left" vertical="center"/>
    </xf>
    <xf numFmtId="0" fontId="47" fillId="0" borderId="41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49" fontId="46" fillId="0" borderId="18" xfId="0" applyNumberFormat="1" applyFont="1" applyBorder="1" applyAlignment="1">
      <alignment horizontal="right" vertical="center"/>
    </xf>
    <xf numFmtId="0" fontId="47" fillId="0" borderId="50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49" fontId="47" fillId="0" borderId="31" xfId="0" applyNumberFormat="1" applyFont="1" applyBorder="1" applyAlignment="1">
      <alignment horizontal="right" vertical="center"/>
    </xf>
    <xf numFmtId="0" fontId="47" fillId="0" borderId="37" xfId="0" applyFont="1" applyBorder="1" applyAlignment="1">
      <alignment horizontal="left" vertical="center"/>
    </xf>
    <xf numFmtId="0" fontId="47" fillId="0" borderId="39" xfId="0" applyFont="1" applyBorder="1" applyAlignment="1">
      <alignment horizontal="center" vertical="center" wrapText="1"/>
    </xf>
    <xf numFmtId="49" fontId="47" fillId="0" borderId="84" xfId="0" applyNumberFormat="1" applyFont="1" applyBorder="1" applyAlignment="1">
      <alignment horizontal="right" vertical="center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52" fillId="0" borderId="39" xfId="0" applyFont="1" applyBorder="1" applyAlignment="1">
      <alignment horizontal="center" vertical="center"/>
    </xf>
    <xf numFmtId="49" fontId="61" fillId="0" borderId="33" xfId="0" applyNumberFormat="1" applyFont="1" applyBorder="1" applyAlignment="1">
      <alignment horizontal="center" vertical="center" shrinkToFit="1"/>
    </xf>
    <xf numFmtId="49" fontId="46" fillId="0" borderId="29" xfId="0" applyNumberFormat="1" applyFont="1" applyBorder="1" applyAlignment="1">
      <alignment horizontal="right" vertical="center"/>
    </xf>
    <xf numFmtId="49" fontId="54" fillId="0" borderId="57" xfId="0" applyNumberFormat="1" applyFont="1" applyBorder="1" applyAlignment="1">
      <alignment horizontal="center" vertical="center" shrinkToFit="1"/>
    </xf>
    <xf numFmtId="49" fontId="47" fillId="0" borderId="60" xfId="0" applyNumberFormat="1" applyFont="1" applyBorder="1" applyAlignment="1">
      <alignment horizontal="right" vertical="center"/>
    </xf>
    <xf numFmtId="0" fontId="52" fillId="0" borderId="56" xfId="0" applyFont="1" applyBorder="1" applyAlignment="1">
      <alignment vertical="center"/>
    </xf>
    <xf numFmtId="49" fontId="47" fillId="0" borderId="68" xfId="0" applyNumberFormat="1" applyFont="1" applyBorder="1" applyAlignment="1">
      <alignment horizontal="left" vertical="center"/>
    </xf>
    <xf numFmtId="49" fontId="47" fillId="0" borderId="75" xfId="0" applyNumberFormat="1" applyFont="1" applyBorder="1" applyAlignment="1">
      <alignment horizontal="right" vertical="center"/>
    </xf>
    <xf numFmtId="49" fontId="47" fillId="0" borderId="67" xfId="0" applyNumberFormat="1" applyFont="1" applyBorder="1" applyAlignment="1">
      <alignment horizontal="left" vertical="center"/>
    </xf>
    <xf numFmtId="0" fontId="47" fillId="0" borderId="45" xfId="0" quotePrefix="1" applyFont="1" applyBorder="1" applyAlignment="1">
      <alignment horizontal="left" vertical="center"/>
    </xf>
    <xf numFmtId="49" fontId="47" fillId="0" borderId="27" xfId="0" applyNumberFormat="1" applyFont="1" applyBorder="1" applyAlignment="1">
      <alignment horizontal="left" vertical="center"/>
    </xf>
    <xf numFmtId="0" fontId="54" fillId="0" borderId="40" xfId="0" quotePrefix="1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47" fillId="0" borderId="35" xfId="0" applyFont="1" applyBorder="1" applyAlignment="1">
      <alignment horizontal="right" vertical="center"/>
    </xf>
    <xf numFmtId="0" fontId="52" fillId="0" borderId="36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 vertical="center"/>
    </xf>
    <xf numFmtId="49" fontId="47" fillId="0" borderId="22" xfId="0" applyNumberFormat="1" applyFont="1" applyBorder="1" applyAlignment="1">
      <alignment horizontal="right" vertical="center"/>
    </xf>
    <xf numFmtId="0" fontId="47" fillId="0" borderId="55" xfId="0" applyFont="1" applyBorder="1" applyAlignment="1">
      <alignment horizontal="left" vertical="center"/>
    </xf>
    <xf numFmtId="0" fontId="42" fillId="0" borderId="37" xfId="0" applyFont="1" applyBorder="1" applyAlignment="1">
      <alignment vertical="center"/>
    </xf>
    <xf numFmtId="0" fontId="47" fillId="0" borderId="38" xfId="0" applyFont="1" applyBorder="1" applyAlignment="1">
      <alignment horizontal="center" vertical="center"/>
    </xf>
    <xf numFmtId="0" fontId="47" fillId="0" borderId="56" xfId="0" quotePrefix="1" applyFont="1" applyBorder="1" applyAlignment="1">
      <alignment horizontal="left" vertical="center"/>
    </xf>
    <xf numFmtId="49" fontId="47" fillId="0" borderId="23" xfId="0" applyNumberFormat="1" applyFont="1" applyBorder="1" applyAlignment="1">
      <alignment horizontal="left" vertical="center"/>
    </xf>
    <xf numFmtId="0" fontId="46" fillId="0" borderId="44" xfId="0" applyFont="1" applyBorder="1" applyAlignment="1">
      <alignment horizontal="right" vertical="center"/>
    </xf>
    <xf numFmtId="0" fontId="42" fillId="0" borderId="36" xfId="0" applyFont="1" applyBorder="1" applyAlignment="1">
      <alignment horizontal="center" vertical="center"/>
    </xf>
    <xf numFmtId="0" fontId="52" fillId="0" borderId="33" xfId="0" quotePrefix="1" applyFont="1" applyBorder="1" applyAlignment="1">
      <alignment horizontal="center" vertical="center"/>
    </xf>
    <xf numFmtId="49" fontId="47" fillId="0" borderId="25" xfId="0" applyNumberFormat="1" applyFont="1" applyBorder="1" applyAlignment="1">
      <alignment horizontal="left" vertical="center"/>
    </xf>
    <xf numFmtId="49" fontId="47" fillId="0" borderId="26" xfId="0" applyNumberFormat="1" applyFont="1" applyBorder="1" applyAlignment="1">
      <alignment horizontal="right" vertical="center"/>
    </xf>
    <xf numFmtId="0" fontId="47" fillId="0" borderId="33" xfId="0" quotePrefix="1" applyFont="1" applyBorder="1" applyAlignment="1">
      <alignment horizontal="center" vertical="center"/>
    </xf>
    <xf numFmtId="0" fontId="52" fillId="0" borderId="40" xfId="0" applyFont="1" applyBorder="1" applyAlignment="1">
      <alignment horizontal="center" vertical="center"/>
    </xf>
    <xf numFmtId="49" fontId="46" fillId="0" borderId="73" xfId="0" applyNumberFormat="1" applyFont="1" applyBorder="1" applyAlignment="1">
      <alignment horizontal="right" vertical="center"/>
    </xf>
    <xf numFmtId="0" fontId="47" fillId="0" borderId="33" xfId="0" applyFont="1" applyBorder="1" applyAlignment="1">
      <alignment horizontal="right" vertical="center"/>
    </xf>
    <xf numFmtId="0" fontId="47" fillId="0" borderId="56" xfId="0" quotePrefix="1" applyFont="1" applyBorder="1" applyAlignment="1">
      <alignment vertical="center"/>
    </xf>
    <xf numFmtId="0" fontId="53" fillId="0" borderId="40" xfId="0" applyFont="1" applyBorder="1" applyAlignment="1">
      <alignment horizontal="center" vertical="center"/>
    </xf>
    <xf numFmtId="49" fontId="47" fillId="0" borderId="75" xfId="0" applyNumberFormat="1" applyFont="1" applyBorder="1" applyAlignment="1">
      <alignment horizontal="right" vertical="center" wrapText="1"/>
    </xf>
    <xf numFmtId="0" fontId="47" fillId="0" borderId="61" xfId="0" applyFont="1" applyBorder="1" applyAlignment="1">
      <alignment horizontal="right" vertical="center"/>
    </xf>
    <xf numFmtId="0" fontId="47" fillId="0" borderId="61" xfId="0" applyFont="1" applyBorder="1" applyAlignment="1">
      <alignment horizontal="left" vertical="center"/>
    </xf>
    <xf numFmtId="0" fontId="46" fillId="0" borderId="18" xfId="0" applyFont="1" applyBorder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54" fillId="0" borderId="41" xfId="0" applyFont="1" applyBorder="1" applyAlignment="1">
      <alignment horizontal="center" vertical="center"/>
    </xf>
    <xf numFmtId="0" fontId="46" fillId="0" borderId="18" xfId="0" applyFont="1" applyBorder="1" applyAlignment="1">
      <alignment horizontal="left" vertical="center"/>
    </xf>
    <xf numFmtId="0" fontId="46" fillId="0" borderId="60" xfId="0" applyFont="1" applyBorder="1" applyAlignment="1">
      <alignment horizontal="right" vertical="center"/>
    </xf>
    <xf numFmtId="0" fontId="46" fillId="0" borderId="60" xfId="0" applyFont="1" applyBorder="1" applyAlignment="1">
      <alignment horizontal="left" vertical="center"/>
    </xf>
    <xf numFmtId="0" fontId="47" fillId="0" borderId="75" xfId="0" applyFont="1" applyBorder="1" applyAlignment="1">
      <alignment horizontal="right" vertical="center"/>
    </xf>
    <xf numFmtId="0" fontId="54" fillId="0" borderId="51" xfId="0" applyFont="1" applyBorder="1" applyAlignment="1">
      <alignment horizontal="left" vertical="center"/>
    </xf>
    <xf numFmtId="0" fontId="59" fillId="0" borderId="40" xfId="0" applyFont="1" applyBorder="1" applyAlignment="1">
      <alignment horizontal="center" vertical="center" wrapText="1"/>
    </xf>
    <xf numFmtId="0" fontId="47" fillId="0" borderId="80" xfId="0" applyFont="1" applyBorder="1" applyAlignment="1">
      <alignment horizontal="left" vertical="center"/>
    </xf>
    <xf numFmtId="0" fontId="62" fillId="0" borderId="0" xfId="0" applyFont="1" applyAlignment="1">
      <alignment vertical="center"/>
    </xf>
    <xf numFmtId="0" fontId="48" fillId="0" borderId="44" xfId="0" applyFont="1" applyBorder="1" applyAlignment="1">
      <alignment horizontal="center" vertical="center"/>
    </xf>
    <xf numFmtId="0" fontId="52" fillId="0" borderId="37" xfId="0" applyFont="1" applyBorder="1" applyAlignment="1">
      <alignment horizontal="left" vertical="center"/>
    </xf>
    <xf numFmtId="0" fontId="53" fillId="0" borderId="36" xfId="0" applyFont="1" applyBorder="1" applyAlignment="1">
      <alignment horizontal="center" vertical="center"/>
    </xf>
    <xf numFmtId="0" fontId="47" fillId="0" borderId="41" xfId="0" applyFont="1" applyBorder="1" applyAlignment="1">
      <alignment horizontal="left" vertical="center"/>
    </xf>
    <xf numFmtId="0" fontId="52" fillId="0" borderId="4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42" fillId="0" borderId="33" xfId="0" applyFont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0" fontId="42" fillId="0" borderId="40" xfId="0" applyFont="1" applyBorder="1" applyAlignment="1">
      <alignment vertical="center"/>
    </xf>
    <xf numFmtId="0" fontId="47" fillId="0" borderId="75" xfId="0" applyFont="1" applyBorder="1" applyAlignment="1">
      <alignment horizontal="left" vertical="center"/>
    </xf>
    <xf numFmtId="0" fontId="47" fillId="0" borderId="58" xfId="0" quotePrefix="1" applyFont="1" applyBorder="1" applyAlignment="1">
      <alignment horizontal="left" vertical="center"/>
    </xf>
    <xf numFmtId="0" fontId="42" fillId="0" borderId="38" xfId="0" applyFont="1" applyBorder="1" applyAlignment="1">
      <alignment horizontal="right" vertical="center"/>
    </xf>
    <xf numFmtId="0" fontId="47" fillId="0" borderId="42" xfId="0" quotePrefix="1" applyFont="1" applyBorder="1" applyAlignment="1">
      <alignment vertical="center"/>
    </xf>
    <xf numFmtId="0" fontId="63" fillId="0" borderId="85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47" fillId="0" borderId="39" xfId="0" quotePrefix="1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7" fillId="0" borderId="50" xfId="388" applyFont="1" applyBorder="1" applyAlignment="1">
      <alignment horizontal="center" vertical="center" wrapText="1"/>
    </xf>
    <xf numFmtId="0" fontId="47" fillId="0" borderId="44" xfId="0" quotePrefix="1" applyFont="1" applyBorder="1" applyAlignment="1">
      <alignment horizontal="center" vertical="center"/>
    </xf>
    <xf numFmtId="0" fontId="47" fillId="0" borderId="37" xfId="0" quotePrefix="1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54" fillId="0" borderId="44" xfId="0" applyFont="1" applyBorder="1" applyAlignment="1">
      <alignment horizontal="center" vertical="center"/>
    </xf>
    <xf numFmtId="0" fontId="47" fillId="0" borderId="77" xfId="0" applyFont="1" applyBorder="1" applyAlignment="1">
      <alignment horizontal="right" vertical="center"/>
    </xf>
    <xf numFmtId="0" fontId="54" fillId="0" borderId="31" xfId="0" applyFont="1" applyBorder="1" applyAlignment="1">
      <alignment vertical="center"/>
    </xf>
    <xf numFmtId="0" fontId="47" fillId="0" borderId="29" xfId="0" applyFont="1" applyBorder="1" applyAlignment="1">
      <alignment horizontal="left" vertical="center"/>
    </xf>
    <xf numFmtId="0" fontId="47" fillId="0" borderId="88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31" xfId="0" applyFont="1" applyBorder="1" applyAlignment="1">
      <alignment horizontal="right" vertical="center"/>
    </xf>
    <xf numFmtId="0" fontId="46" fillId="0" borderId="29" xfId="0" applyFont="1" applyBorder="1" applyAlignment="1">
      <alignment horizontal="right" vertical="center"/>
    </xf>
    <xf numFmtId="0" fontId="46" fillId="0" borderId="69" xfId="0" applyFont="1" applyBorder="1" applyAlignment="1">
      <alignment horizontal="left" vertical="center"/>
    </xf>
    <xf numFmtId="0" fontId="46" fillId="0" borderId="21" xfId="0" applyFont="1" applyBorder="1" applyAlignment="1">
      <alignment horizontal="right" vertical="center"/>
    </xf>
    <xf numFmtId="0" fontId="46" fillId="0" borderId="61" xfId="0" applyFont="1" applyBorder="1" applyAlignment="1">
      <alignment horizontal="left" vertical="center"/>
    </xf>
    <xf numFmtId="0" fontId="62" fillId="0" borderId="81" xfId="0" applyFont="1" applyBorder="1" applyAlignment="1">
      <alignment vertical="center"/>
    </xf>
    <xf numFmtId="0" fontId="48" fillId="0" borderId="81" xfId="0" applyFont="1" applyBorder="1" applyAlignment="1">
      <alignment horizontal="center" vertical="center"/>
    </xf>
    <xf numFmtId="0" fontId="46" fillId="0" borderId="26" xfId="0" applyFont="1" applyBorder="1" applyAlignment="1">
      <alignment horizontal="right" vertical="center"/>
    </xf>
    <xf numFmtId="0" fontId="46" fillId="0" borderId="77" xfId="0" applyFont="1" applyBorder="1" applyAlignment="1">
      <alignment horizontal="left" vertical="center"/>
    </xf>
    <xf numFmtId="0" fontId="42" fillId="0" borderId="60" xfId="0" applyFont="1" applyBorder="1" applyAlignment="1">
      <alignment vertical="center"/>
    </xf>
    <xf numFmtId="0" fontId="46" fillId="0" borderId="61" xfId="0" applyFont="1" applyBorder="1" applyAlignment="1">
      <alignment horizontal="right" vertical="center"/>
    </xf>
    <xf numFmtId="0" fontId="42" fillId="0" borderId="61" xfId="0" applyFont="1" applyBorder="1" applyAlignment="1">
      <alignment vertical="center"/>
    </xf>
    <xf numFmtId="0" fontId="47" fillId="0" borderId="77" xfId="0" applyFont="1" applyBorder="1" applyAlignment="1">
      <alignment horizontal="left" vertical="center"/>
    </xf>
    <xf numFmtId="0" fontId="46" fillId="0" borderId="21" xfId="0" applyFont="1" applyBorder="1" applyAlignment="1">
      <alignment vertical="center"/>
    </xf>
    <xf numFmtId="0" fontId="46" fillId="0" borderId="66" xfId="0" applyFont="1" applyBorder="1" applyAlignment="1">
      <alignment horizontal="left" vertical="center"/>
    </xf>
    <xf numFmtId="0" fontId="46" fillId="0" borderId="68" xfId="0" applyFont="1" applyBorder="1" applyAlignment="1">
      <alignment horizontal="left" vertical="center"/>
    </xf>
    <xf numFmtId="0" fontId="47" fillId="0" borderId="49" xfId="0" applyFont="1" applyBorder="1" applyAlignment="1">
      <alignment horizontal="right" vertical="center"/>
    </xf>
    <xf numFmtId="0" fontId="47" fillId="0" borderId="71" xfId="0" applyFont="1" applyBorder="1" applyAlignment="1">
      <alignment horizontal="left" vertical="center"/>
    </xf>
    <xf numFmtId="0" fontId="47" fillId="0" borderId="34" xfId="0" applyFont="1" applyBorder="1" applyAlignment="1">
      <alignment horizontal="center" vertical="center"/>
    </xf>
    <xf numFmtId="0" fontId="47" fillId="0" borderId="20" xfId="0" applyFont="1" applyBorder="1" applyAlignment="1">
      <alignment horizontal="left" vertical="center"/>
    </xf>
    <xf numFmtId="0" fontId="47" fillId="0" borderId="89" xfId="0" quotePrefix="1" applyFont="1" applyBorder="1" applyAlignment="1">
      <alignment vertical="center"/>
    </xf>
    <xf numFmtId="0" fontId="47" fillId="0" borderId="0" xfId="0" quotePrefix="1" applyFont="1" applyAlignment="1">
      <alignment horizontal="left" vertical="center"/>
    </xf>
    <xf numFmtId="0" fontId="47" fillId="0" borderId="41" xfId="0" quotePrefix="1" applyFont="1" applyBorder="1" applyAlignment="1">
      <alignment horizontal="center" vertical="center"/>
    </xf>
    <xf numFmtId="0" fontId="47" fillId="0" borderId="57" xfId="0" quotePrefix="1" applyFont="1" applyBorder="1" applyAlignment="1">
      <alignment horizontal="center" vertical="center"/>
    </xf>
    <xf numFmtId="0" fontId="47" fillId="0" borderId="46" xfId="0" applyFont="1" applyBorder="1" applyAlignment="1">
      <alignment horizontal="left" vertical="center"/>
    </xf>
    <xf numFmtId="0" fontId="47" fillId="0" borderId="40" xfId="0" quotePrefix="1" applyFont="1" applyBorder="1" applyAlignment="1">
      <alignment vertical="center"/>
    </xf>
    <xf numFmtId="0" fontId="54" fillId="0" borderId="41" xfId="0" applyFont="1" applyBorder="1" applyAlignment="1">
      <alignment vertical="center"/>
    </xf>
    <xf numFmtId="0" fontId="47" fillId="0" borderId="40" xfId="0" applyFont="1" applyBorder="1" applyAlignment="1">
      <alignment horizontal="center" vertical="center" wrapText="1" shrinkToFit="1"/>
    </xf>
    <xf numFmtId="0" fontId="47" fillId="0" borderId="36" xfId="388" applyFont="1" applyBorder="1" applyAlignment="1">
      <alignment horizontal="center" vertical="center"/>
    </xf>
    <xf numFmtId="0" fontId="52" fillId="0" borderId="57" xfId="0" applyFont="1" applyBorder="1" applyAlignment="1">
      <alignment horizontal="center" vertical="center"/>
    </xf>
    <xf numFmtId="0" fontId="44" fillId="0" borderId="39" xfId="0" applyFont="1" applyBorder="1" applyAlignment="1">
      <alignment vertical="center"/>
    </xf>
    <xf numFmtId="0" fontId="44" fillId="0" borderId="54" xfId="0" applyFont="1" applyBorder="1" applyAlignment="1">
      <alignment vertical="center"/>
    </xf>
    <xf numFmtId="0" fontId="42" fillId="0" borderId="39" xfId="0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49" fontId="47" fillId="0" borderId="24" xfId="0" applyNumberFormat="1" applyFont="1" applyBorder="1" applyAlignment="1">
      <alignment horizontal="right" vertical="center"/>
    </xf>
    <xf numFmtId="0" fontId="47" fillId="0" borderId="52" xfId="0" applyFont="1" applyBorder="1" applyAlignment="1">
      <alignment horizontal="left" vertical="center"/>
    </xf>
    <xf numFmtId="0" fontId="47" fillId="0" borderId="45" xfId="0" quotePrefix="1" applyFont="1" applyBorder="1" applyAlignment="1">
      <alignment vertical="center"/>
    </xf>
    <xf numFmtId="0" fontId="54" fillId="0" borderId="36" xfId="0" applyFont="1" applyBorder="1" applyAlignment="1">
      <alignment horizontal="center" vertical="center" shrinkToFit="1"/>
    </xf>
    <xf numFmtId="49" fontId="47" fillId="0" borderId="0" xfId="0" applyNumberFormat="1" applyFont="1" applyAlignment="1">
      <alignment horizontal="center" vertical="center" wrapText="1"/>
    </xf>
    <xf numFmtId="0" fontId="47" fillId="0" borderId="0" xfId="0" quotePrefix="1" applyFont="1" applyAlignment="1">
      <alignment vertical="center"/>
    </xf>
    <xf numFmtId="0" fontId="47" fillId="0" borderId="37" xfId="0" applyFont="1" applyBorder="1" applyAlignment="1">
      <alignment horizontal="right" vertical="center"/>
    </xf>
    <xf numFmtId="49" fontId="54" fillId="0" borderId="40" xfId="0" applyNumberFormat="1" applyFont="1" applyBorder="1" applyAlignment="1">
      <alignment horizontal="right" vertical="center"/>
    </xf>
    <xf numFmtId="0" fontId="47" fillId="0" borderId="40" xfId="0" applyFont="1" applyBorder="1" applyAlignment="1">
      <alignment horizontal="right" vertical="center"/>
    </xf>
    <xf numFmtId="0" fontId="52" fillId="0" borderId="45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right" vertical="center"/>
    </xf>
    <xf numFmtId="49" fontId="47" fillId="0" borderId="70" xfId="0" applyNumberFormat="1" applyFont="1" applyBorder="1" applyAlignment="1">
      <alignment horizontal="left" vertical="center"/>
    </xf>
    <xf numFmtId="0" fontId="47" fillId="0" borderId="55" xfId="0" applyFont="1" applyBorder="1" applyAlignment="1">
      <alignment vertical="center"/>
    </xf>
    <xf numFmtId="0" fontId="47" fillId="0" borderId="53" xfId="0" quotePrefix="1" applyFont="1" applyBorder="1" applyAlignment="1">
      <alignment horizontal="left" vertical="top"/>
    </xf>
    <xf numFmtId="0" fontId="47" fillId="0" borderId="54" xfId="0" quotePrefix="1" applyFont="1" applyBorder="1" applyAlignment="1">
      <alignment horizontal="left" vertical="center"/>
    </xf>
    <xf numFmtId="49" fontId="47" fillId="0" borderId="44" xfId="0" applyNumberFormat="1" applyFont="1" applyBorder="1" applyAlignment="1">
      <alignment horizontal="right" vertical="center"/>
    </xf>
    <xf numFmtId="0" fontId="47" fillId="0" borderId="54" xfId="0" applyFont="1" applyBorder="1" applyAlignment="1">
      <alignment horizontal="center" vertical="center"/>
    </xf>
    <xf numFmtId="0" fontId="47" fillId="0" borderId="31" xfId="0" applyFont="1" applyBorder="1" applyAlignment="1">
      <alignment vertical="center"/>
    </xf>
    <xf numFmtId="49" fontId="46" fillId="0" borderId="28" xfId="0" applyNumberFormat="1" applyFont="1" applyBorder="1" applyAlignment="1">
      <alignment horizontal="right" vertical="center"/>
    </xf>
    <xf numFmtId="0" fontId="47" fillId="0" borderId="59" xfId="0" applyFont="1" applyBorder="1" applyAlignment="1">
      <alignment horizontal="center" vertical="center"/>
    </xf>
    <xf numFmtId="0" fontId="47" fillId="0" borderId="47" xfId="0" applyFont="1" applyBorder="1" applyAlignment="1">
      <alignment horizontal="center" vertical="center"/>
    </xf>
    <xf numFmtId="0" fontId="47" fillId="0" borderId="79" xfId="0" applyFont="1" applyBorder="1" applyAlignment="1">
      <alignment horizontal="center" vertical="center"/>
    </xf>
    <xf numFmtId="0" fontId="47" fillId="0" borderId="74" xfId="0" applyFont="1" applyBorder="1" applyAlignment="1">
      <alignment horizontal="center" vertical="center"/>
    </xf>
    <xf numFmtId="49" fontId="46" fillId="0" borderId="72" xfId="0" applyNumberFormat="1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54" fillId="0" borderId="42" xfId="0" applyFont="1" applyBorder="1" applyAlignment="1">
      <alignment horizontal="center" vertical="center"/>
    </xf>
    <xf numFmtId="0" fontId="54" fillId="0" borderId="56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47" fillId="28" borderId="41" xfId="0" applyFont="1" applyFill="1" applyBorder="1" applyAlignment="1">
      <alignment horizontal="center" vertical="center"/>
    </xf>
    <xf numFmtId="0" fontId="42" fillId="28" borderId="37" xfId="0" applyFont="1" applyFill="1" applyBorder="1" applyAlignment="1">
      <alignment vertical="center"/>
    </xf>
    <xf numFmtId="0" fontId="47" fillId="28" borderId="37" xfId="0" applyFont="1" applyFill="1" applyBorder="1" applyAlignment="1">
      <alignment horizontal="center" vertical="center"/>
    </xf>
    <xf numFmtId="0" fontId="47" fillId="28" borderId="38" xfId="0" applyFont="1" applyFill="1" applyBorder="1" applyAlignment="1">
      <alignment horizontal="left" vertical="center"/>
    </xf>
    <xf numFmtId="0" fontId="49" fillId="28" borderId="44" xfId="0" applyFont="1" applyFill="1" applyBorder="1" applyAlignment="1">
      <alignment horizontal="center" vertical="center"/>
    </xf>
    <xf numFmtId="0" fontId="46" fillId="28" borderId="44" xfId="0" applyFont="1" applyFill="1" applyBorder="1" applyAlignment="1">
      <alignment horizontal="right" vertical="center"/>
    </xf>
    <xf numFmtId="0" fontId="47" fillId="29" borderId="45" xfId="0" applyFont="1" applyFill="1" applyBorder="1" applyAlignment="1">
      <alignment horizontal="left" vertical="center"/>
    </xf>
    <xf numFmtId="0" fontId="52" fillId="29" borderId="40" xfId="0" applyFont="1" applyFill="1" applyBorder="1" applyAlignment="1">
      <alignment horizontal="center" vertical="center"/>
    </xf>
    <xf numFmtId="0" fontId="47" fillId="29" borderId="36" xfId="0" applyFont="1" applyFill="1" applyBorder="1" applyAlignment="1">
      <alignment horizontal="center" vertical="center"/>
    </xf>
    <xf numFmtId="0" fontId="47" fillId="29" borderId="45" xfId="0" quotePrefix="1" applyFont="1" applyFill="1" applyBorder="1" applyAlignment="1">
      <alignment horizontal="left" vertical="center"/>
    </xf>
    <xf numFmtId="0" fontId="53" fillId="29" borderId="40" xfId="0" applyFont="1" applyFill="1" applyBorder="1" applyAlignment="1">
      <alignment horizontal="center" vertical="center"/>
    </xf>
    <xf numFmtId="0" fontId="47" fillId="29" borderId="40" xfId="0" applyFont="1" applyFill="1" applyBorder="1" applyAlignment="1">
      <alignment horizontal="center" vertical="center"/>
    </xf>
    <xf numFmtId="0" fontId="54" fillId="29" borderId="40" xfId="0" applyFont="1" applyFill="1" applyBorder="1" applyAlignment="1">
      <alignment horizontal="center" vertical="center"/>
    </xf>
    <xf numFmtId="0" fontId="59" fillId="29" borderId="40" xfId="0" applyFont="1" applyFill="1" applyBorder="1" applyAlignment="1">
      <alignment horizontal="center" vertical="center" wrapText="1"/>
    </xf>
    <xf numFmtId="0" fontId="42" fillId="29" borderId="36" xfId="0" applyFont="1" applyFill="1" applyBorder="1" applyAlignment="1">
      <alignment vertical="center"/>
    </xf>
    <xf numFmtId="0" fontId="42" fillId="29" borderId="40" xfId="0" applyFont="1" applyFill="1" applyBorder="1" applyAlignment="1">
      <alignment vertical="center"/>
    </xf>
    <xf numFmtId="0" fontId="43" fillId="29" borderId="40" xfId="0" applyFont="1" applyFill="1" applyBorder="1" applyAlignment="1">
      <alignment vertical="center"/>
    </xf>
    <xf numFmtId="0" fontId="49" fillId="29" borderId="40" xfId="0" applyFont="1" applyFill="1" applyBorder="1" applyAlignment="1">
      <alignment horizontal="center" vertical="center"/>
    </xf>
    <xf numFmtId="0" fontId="47" fillId="29" borderId="91" xfId="0" applyFont="1" applyFill="1" applyBorder="1" applyAlignment="1">
      <alignment horizontal="center" vertical="center"/>
    </xf>
    <xf numFmtId="0" fontId="47" fillId="29" borderId="31" xfId="0" applyFont="1" applyFill="1" applyBorder="1" applyAlignment="1">
      <alignment horizontal="left" vertical="center"/>
    </xf>
    <xf numFmtId="0" fontId="52" fillId="29" borderId="37" xfId="0" applyFont="1" applyFill="1" applyBorder="1" applyAlignment="1">
      <alignment horizontal="center" vertical="center"/>
    </xf>
    <xf numFmtId="0" fontId="47" fillId="29" borderId="37" xfId="0" applyFont="1" applyFill="1" applyBorder="1" applyAlignment="1">
      <alignment horizontal="center" vertical="center"/>
    </xf>
    <xf numFmtId="0" fontId="47" fillId="29" borderId="37" xfId="0" applyFont="1" applyFill="1" applyBorder="1" applyAlignment="1">
      <alignment vertical="center"/>
    </xf>
    <xf numFmtId="0" fontId="47" fillId="29" borderId="56" xfId="0" applyFont="1" applyFill="1" applyBorder="1" applyAlignment="1">
      <alignment vertical="center"/>
    </xf>
    <xf numFmtId="0" fontId="47" fillId="29" borderId="76" xfId="0" applyFont="1" applyFill="1" applyBorder="1" applyAlignment="1">
      <alignment horizontal="center" vertical="center"/>
    </xf>
    <xf numFmtId="0" fontId="47" fillId="29" borderId="30" xfId="0" applyFont="1" applyFill="1" applyBorder="1" applyAlignment="1">
      <alignment horizontal="center" vertical="center"/>
    </xf>
    <xf numFmtId="0" fontId="47" fillId="29" borderId="0" xfId="0" applyFont="1" applyFill="1" applyAlignment="1">
      <alignment horizontal="left" vertical="center"/>
    </xf>
    <xf numFmtId="0" fontId="52" fillId="29" borderId="0" xfId="0" applyFont="1" applyFill="1" applyAlignment="1">
      <alignment horizontal="center" vertical="center"/>
    </xf>
    <xf numFmtId="0" fontId="47" fillId="29" borderId="0" xfId="0" applyFont="1" applyFill="1" applyAlignment="1">
      <alignment vertical="center"/>
    </xf>
    <xf numFmtId="0" fontId="52" fillId="29" borderId="33" xfId="0" applyFont="1" applyFill="1" applyBorder="1" applyAlignment="1">
      <alignment vertical="center"/>
    </xf>
    <xf numFmtId="0" fontId="47" fillId="29" borderId="35" xfId="0" applyFont="1" applyFill="1" applyBorder="1" applyAlignment="1">
      <alignment horizontal="center" vertical="center"/>
    </xf>
    <xf numFmtId="0" fontId="47" fillId="29" borderId="55" xfId="0" applyFont="1" applyFill="1" applyBorder="1" applyAlignment="1">
      <alignment horizontal="left" vertical="center"/>
    </xf>
    <xf numFmtId="0" fontId="42" fillId="29" borderId="0" xfId="0" applyFont="1" applyFill="1" applyAlignment="1">
      <alignment vertical="center"/>
    </xf>
    <xf numFmtId="0" fontId="47" fillId="29" borderId="31" xfId="0" applyFont="1" applyFill="1" applyBorder="1" applyAlignment="1">
      <alignment horizontal="center" vertical="center"/>
    </xf>
    <xf numFmtId="0" fontId="47" fillId="29" borderId="0" xfId="0" applyFont="1" applyFill="1" applyAlignment="1">
      <alignment horizontal="center" vertical="center"/>
    </xf>
    <xf numFmtId="0" fontId="47" fillId="29" borderId="51" xfId="0" applyFont="1" applyFill="1" applyBorder="1" applyAlignment="1">
      <alignment horizontal="center" vertical="center"/>
    </xf>
    <xf numFmtId="0" fontId="47" fillId="29" borderId="35" xfId="0" applyFont="1" applyFill="1" applyBorder="1" applyAlignment="1">
      <alignment horizontal="right" vertical="center"/>
    </xf>
    <xf numFmtId="0" fontId="47" fillId="29" borderId="42" xfId="0" applyFont="1" applyFill="1" applyBorder="1" applyAlignment="1">
      <alignment vertical="center"/>
    </xf>
    <xf numFmtId="0" fontId="52" fillId="29" borderId="37" xfId="0" applyFont="1" applyFill="1" applyBorder="1" applyAlignment="1">
      <alignment horizontal="left" vertical="center"/>
    </xf>
    <xf numFmtId="0" fontId="47" fillId="29" borderId="37" xfId="0" applyFont="1" applyFill="1" applyBorder="1" applyAlignment="1">
      <alignment horizontal="left" vertical="center"/>
    </xf>
    <xf numFmtId="49" fontId="47" fillId="29" borderId="53" xfId="0" applyNumberFormat="1" applyFont="1" applyFill="1" applyBorder="1" applyAlignment="1">
      <alignment horizontal="left" vertical="center"/>
    </xf>
    <xf numFmtId="0" fontId="54" fillId="29" borderId="54" xfId="0" applyFont="1" applyFill="1" applyBorder="1" applyAlignment="1">
      <alignment horizontal="center" vertical="center"/>
    </xf>
    <xf numFmtId="0" fontId="53" fillId="29" borderId="52" xfId="0" applyFont="1" applyFill="1" applyBorder="1" applyAlignment="1">
      <alignment horizontal="center" vertical="center"/>
    </xf>
    <xf numFmtId="0" fontId="47" fillId="29" borderId="33" xfId="0" applyFont="1" applyFill="1" applyBorder="1" applyAlignment="1">
      <alignment horizontal="center" vertical="center"/>
    </xf>
    <xf numFmtId="0" fontId="47" fillId="29" borderId="57" xfId="0" applyFont="1" applyFill="1" applyBorder="1" applyAlignment="1">
      <alignment horizontal="right" vertical="center"/>
    </xf>
    <xf numFmtId="0" fontId="53" fillId="30" borderId="41" xfId="0" applyFont="1" applyFill="1" applyBorder="1" applyAlignment="1">
      <alignment horizontal="center" vertical="center"/>
    </xf>
    <xf numFmtId="0" fontId="66" fillId="30" borderId="40" xfId="0" applyFont="1" applyFill="1" applyBorder="1" applyAlignment="1">
      <alignment horizontal="center" vertical="center"/>
    </xf>
    <xf numFmtId="0" fontId="47" fillId="30" borderId="89" xfId="0" applyFont="1" applyFill="1" applyBorder="1" applyAlignment="1">
      <alignment horizontal="left" vertical="center"/>
    </xf>
    <xf numFmtId="0" fontId="47" fillId="30" borderId="38" xfId="0" quotePrefix="1" applyFont="1" applyFill="1" applyBorder="1" applyAlignment="1">
      <alignment vertical="center"/>
    </xf>
    <xf numFmtId="0" fontId="47" fillId="30" borderId="44" xfId="0" applyFont="1" applyFill="1" applyBorder="1" applyAlignment="1">
      <alignment horizontal="center" vertical="center"/>
    </xf>
    <xf numFmtId="0" fontId="47" fillId="30" borderId="40" xfId="0" applyFont="1" applyFill="1" applyBorder="1" applyAlignment="1">
      <alignment horizontal="center" vertical="center"/>
    </xf>
    <xf numFmtId="0" fontId="47" fillId="30" borderId="89" xfId="0" quotePrefix="1" applyFont="1" applyFill="1" applyBorder="1" applyAlignment="1">
      <alignment vertical="center"/>
    </xf>
    <xf numFmtId="0" fontId="52" fillId="30" borderId="40" xfId="0" applyFont="1" applyFill="1" applyBorder="1" applyAlignment="1">
      <alignment horizontal="center" vertical="center"/>
    </xf>
    <xf numFmtId="0" fontId="47" fillId="30" borderId="45" xfId="0" quotePrefix="1" applyFont="1" applyFill="1" applyBorder="1" applyAlignment="1">
      <alignment vertical="center"/>
    </xf>
    <xf numFmtId="0" fontId="47" fillId="30" borderId="79" xfId="0" applyFont="1" applyFill="1" applyBorder="1" applyAlignment="1">
      <alignment horizontal="center" vertical="center"/>
    </xf>
    <xf numFmtId="0" fontId="48" fillId="30" borderId="36" xfId="0" applyFont="1" applyFill="1" applyBorder="1" applyAlignment="1">
      <alignment horizontal="center" vertical="center"/>
    </xf>
    <xf numFmtId="0" fontId="54" fillId="30" borderId="40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46" fillId="0" borderId="47" xfId="0" applyFont="1" applyFill="1" applyBorder="1" applyAlignment="1">
      <alignment horizontal="right" vertical="center"/>
    </xf>
    <xf numFmtId="0" fontId="57" fillId="27" borderId="31" xfId="0" applyFont="1" applyFill="1" applyBorder="1" applyAlignment="1">
      <alignment horizontal="center" vertical="center"/>
    </xf>
    <xf numFmtId="0" fontId="46" fillId="27" borderId="0" xfId="0" applyFont="1" applyFill="1" applyAlignment="1">
      <alignment vertical="center"/>
    </xf>
    <xf numFmtId="0" fontId="46" fillId="27" borderId="33" xfId="0" applyFont="1" applyFill="1" applyBorder="1" applyAlignment="1">
      <alignment vertical="center"/>
    </xf>
    <xf numFmtId="0" fontId="46" fillId="27" borderId="31" xfId="0" applyFont="1" applyFill="1" applyBorder="1" applyAlignment="1">
      <alignment horizontal="center" vertical="center"/>
    </xf>
    <xf numFmtId="0" fontId="46" fillId="27" borderId="33" xfId="0" applyFont="1" applyFill="1" applyBorder="1" applyAlignment="1">
      <alignment horizontal="center" vertical="center"/>
    </xf>
    <xf numFmtId="0" fontId="54" fillId="0" borderId="39" xfId="0" applyFont="1" applyFill="1" applyBorder="1" applyAlignment="1">
      <alignment horizontal="center" vertical="center"/>
    </xf>
    <xf numFmtId="0" fontId="54" fillId="0" borderId="41" xfId="0" applyFont="1" applyFill="1" applyBorder="1" applyAlignment="1">
      <alignment horizontal="center" vertical="center"/>
    </xf>
    <xf numFmtId="0" fontId="54" fillId="0" borderId="42" xfId="0" applyFont="1" applyFill="1" applyBorder="1" applyAlignment="1">
      <alignment horizontal="center" vertical="center"/>
    </xf>
    <xf numFmtId="0" fontId="54" fillId="0" borderId="38" xfId="0" applyFont="1" applyFill="1" applyBorder="1" applyAlignment="1">
      <alignment horizontal="center" vertical="center"/>
    </xf>
    <xf numFmtId="0" fontId="54" fillId="0" borderId="33" xfId="0" applyFont="1" applyFill="1" applyBorder="1" applyAlignment="1">
      <alignment horizontal="center" vertical="center"/>
    </xf>
    <xf numFmtId="0" fontId="60" fillId="0" borderId="39" xfId="0" applyFont="1" applyFill="1" applyBorder="1" applyAlignment="1">
      <alignment horizontal="center" vertical="center"/>
    </xf>
    <xf numFmtId="0" fontId="60" fillId="0" borderId="33" xfId="0" applyFont="1" applyFill="1" applyBorder="1" applyAlignment="1">
      <alignment horizontal="center" vertical="center"/>
    </xf>
    <xf numFmtId="0" fontId="54" fillId="27" borderId="42" xfId="0" applyFont="1" applyFill="1" applyBorder="1" applyAlignment="1">
      <alignment horizontal="center" vertical="center"/>
    </xf>
    <xf numFmtId="0" fontId="54" fillId="27" borderId="56" xfId="0" applyFont="1" applyFill="1" applyBorder="1" applyAlignment="1">
      <alignment horizontal="center" vertical="center"/>
    </xf>
    <xf numFmtId="168" fontId="46" fillId="0" borderId="0" xfId="0" applyNumberFormat="1" applyFont="1" applyFill="1" applyAlignment="1">
      <alignment horizontal="right" vertical="center"/>
    </xf>
    <xf numFmtId="168" fontId="47" fillId="0" borderId="0" xfId="0" applyNumberFormat="1" applyFont="1" applyFill="1" applyAlignment="1">
      <alignment vertical="center"/>
    </xf>
    <xf numFmtId="0" fontId="46" fillId="27" borderId="0" xfId="0" applyFont="1" applyFill="1" applyAlignment="1">
      <alignment horizontal="center" vertical="center" wrapText="1"/>
    </xf>
    <xf numFmtId="0" fontId="46" fillId="27" borderId="33" xfId="0" applyFont="1" applyFill="1" applyBorder="1" applyAlignment="1">
      <alignment horizontal="center" vertical="center" wrapText="1"/>
    </xf>
    <xf numFmtId="0" fontId="46" fillId="27" borderId="65" xfId="0" applyFont="1" applyFill="1" applyBorder="1" applyAlignment="1">
      <alignment horizontal="center" vertical="center"/>
    </xf>
    <xf numFmtId="0" fontId="46" fillId="27" borderId="87" xfId="0" applyFont="1" applyFill="1" applyBorder="1" applyAlignment="1">
      <alignment horizontal="center" vertical="center"/>
    </xf>
    <xf numFmtId="0" fontId="46" fillId="27" borderId="86" xfId="0" applyFont="1" applyFill="1" applyBorder="1" applyAlignment="1">
      <alignment horizontal="center" vertical="center"/>
    </xf>
    <xf numFmtId="0" fontId="57" fillId="27" borderId="65" xfId="0" applyFont="1" applyFill="1" applyBorder="1" applyAlignment="1">
      <alignment horizontal="center" vertical="center"/>
    </xf>
    <xf numFmtId="0" fontId="57" fillId="27" borderId="86" xfId="0" applyFont="1" applyFill="1" applyBorder="1" applyAlignment="1">
      <alignment horizontal="center" vertical="center"/>
    </xf>
    <xf numFmtId="0" fontId="57" fillId="27" borderId="46" xfId="0" applyFont="1" applyFill="1" applyBorder="1" applyAlignment="1">
      <alignment horizontal="center" vertical="center" wrapText="1"/>
    </xf>
    <xf numFmtId="0" fontId="57" fillId="27" borderId="34" xfId="0" applyFont="1" applyFill="1" applyBorder="1" applyAlignment="1">
      <alignment horizontal="center" vertical="center" wrapText="1"/>
    </xf>
    <xf numFmtId="0" fontId="57" fillId="27" borderId="0" xfId="0" applyFont="1" applyFill="1" applyAlignment="1">
      <alignment horizontal="center" vertical="center" wrapText="1"/>
    </xf>
    <xf numFmtId="0" fontId="57" fillId="27" borderId="32" xfId="0" applyFont="1" applyFill="1" applyBorder="1" applyAlignment="1">
      <alignment horizontal="center" vertical="center" wrapText="1"/>
    </xf>
    <xf numFmtId="0" fontId="57" fillId="27" borderId="31" xfId="0" applyFont="1" applyFill="1" applyBorder="1" applyAlignment="1">
      <alignment horizontal="center" vertical="center" wrapText="1"/>
    </xf>
    <xf numFmtId="0" fontId="57" fillId="27" borderId="33" xfId="0" applyFont="1" applyFill="1" applyBorder="1" applyAlignment="1">
      <alignment horizontal="center" vertical="center" wrapText="1"/>
    </xf>
    <xf numFmtId="0" fontId="57" fillId="27" borderId="29" xfId="0" applyFont="1" applyFill="1" applyBorder="1" applyAlignment="1">
      <alignment horizontal="center" vertical="center" wrapText="1"/>
    </xf>
    <xf numFmtId="0" fontId="57" fillId="27" borderId="30" xfId="0" applyFont="1" applyFill="1" applyBorder="1" applyAlignment="1">
      <alignment horizontal="center" vertical="center" wrapText="1"/>
    </xf>
    <xf numFmtId="0" fontId="57" fillId="27" borderId="19" xfId="0" applyFont="1" applyFill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7" fillId="28" borderId="39" xfId="0" applyFont="1" applyFill="1" applyBorder="1" applyAlignment="1">
      <alignment horizontal="center" vertical="center"/>
    </xf>
    <xf numFmtId="0" fontId="47" fillId="28" borderId="41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6" fillId="0" borderId="47" xfId="0" applyFont="1" applyBorder="1" applyAlignment="1">
      <alignment horizontal="right" vertical="center"/>
    </xf>
    <xf numFmtId="0" fontId="54" fillId="0" borderId="42" xfId="0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168" fontId="46" fillId="0" borderId="0" xfId="0" applyNumberFormat="1" applyFont="1" applyAlignment="1">
      <alignment horizontal="right" vertical="center"/>
    </xf>
    <xf numFmtId="168" fontId="47" fillId="0" borderId="0" xfId="0" applyNumberFormat="1" applyFont="1" applyAlignment="1">
      <alignment vertical="center"/>
    </xf>
    <xf numFmtId="0" fontId="54" fillId="27" borderId="0" xfId="0" applyFont="1" applyFill="1" applyAlignment="1">
      <alignment horizontal="center" vertical="center"/>
    </xf>
    <xf numFmtId="0" fontId="54" fillId="27" borderId="41" xfId="0" applyFont="1" applyFill="1" applyBorder="1" applyAlignment="1">
      <alignment horizontal="center" vertical="center"/>
    </xf>
    <xf numFmtId="0" fontId="47" fillId="31" borderId="45" xfId="0" applyFont="1" applyFill="1" applyBorder="1" applyAlignment="1">
      <alignment vertical="center"/>
    </xf>
    <xf numFmtId="0" fontId="52" fillId="31" borderId="40" xfId="0" applyFont="1" applyFill="1" applyBorder="1" applyAlignment="1">
      <alignment horizontal="center" vertical="center"/>
    </xf>
    <xf numFmtId="49" fontId="48" fillId="31" borderId="39" xfId="0" applyNumberFormat="1" applyFont="1" applyFill="1" applyBorder="1" applyAlignment="1">
      <alignment horizontal="center" vertical="center" shrinkToFit="1"/>
    </xf>
    <xf numFmtId="0" fontId="52" fillId="31" borderId="45" xfId="0" applyFont="1" applyFill="1" applyBorder="1" applyAlignment="1">
      <alignment horizontal="center" vertical="center"/>
    </xf>
    <xf numFmtId="0" fontId="47" fillId="31" borderId="36" xfId="0" applyFont="1" applyFill="1" applyBorder="1" applyAlignment="1">
      <alignment horizontal="right" vertical="center"/>
    </xf>
    <xf numFmtId="0" fontId="47" fillId="31" borderId="37" xfId="0" quotePrefix="1" applyFont="1" applyFill="1" applyBorder="1" applyAlignment="1">
      <alignment horizontal="left" vertical="center"/>
    </xf>
    <xf numFmtId="0" fontId="52" fillId="31" borderId="33" xfId="0" applyFont="1" applyFill="1" applyBorder="1" applyAlignment="1">
      <alignment horizontal="center" vertical="center"/>
    </xf>
  </cellXfs>
  <cellStyles count="389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2 4" xfId="4" xr:uid="{00000000-0005-0000-0000-000003000000}"/>
    <cellStyle name="20% - Accent1 2 5" xfId="5" xr:uid="{00000000-0005-0000-0000-000004000000}"/>
    <cellStyle name="20% - Accent1 2 6" xfId="6" xr:uid="{00000000-0005-0000-0000-000005000000}"/>
    <cellStyle name="20% - Accent1 2 7" xfId="7" xr:uid="{00000000-0005-0000-0000-000006000000}"/>
    <cellStyle name="20% - Accent1 2 7 2" xfId="8" xr:uid="{00000000-0005-0000-0000-000007000000}"/>
    <cellStyle name="20% - Accent1 3" xfId="9" xr:uid="{00000000-0005-0000-0000-000008000000}"/>
    <cellStyle name="20% - Accent1 3 2" xfId="10" xr:uid="{00000000-0005-0000-0000-000009000000}"/>
    <cellStyle name="20% - Accent2 2" xfId="11" xr:uid="{00000000-0005-0000-0000-00000A000000}"/>
    <cellStyle name="20% - Accent2 2 2" xfId="12" xr:uid="{00000000-0005-0000-0000-00000B000000}"/>
    <cellStyle name="20% - Accent2 2 3" xfId="13" xr:uid="{00000000-0005-0000-0000-00000C000000}"/>
    <cellStyle name="20% - Accent2 2 4" xfId="14" xr:uid="{00000000-0005-0000-0000-00000D000000}"/>
    <cellStyle name="20% - Accent2 2 5" xfId="15" xr:uid="{00000000-0005-0000-0000-00000E000000}"/>
    <cellStyle name="20% - Accent2 2 6" xfId="16" xr:uid="{00000000-0005-0000-0000-00000F000000}"/>
    <cellStyle name="20% - Accent2 2 7" xfId="17" xr:uid="{00000000-0005-0000-0000-000010000000}"/>
    <cellStyle name="20% - Accent2 2 7 2" xfId="18" xr:uid="{00000000-0005-0000-0000-000011000000}"/>
    <cellStyle name="20% - Accent2 3" xfId="19" xr:uid="{00000000-0005-0000-0000-000012000000}"/>
    <cellStyle name="20% - Accent2 3 2" xfId="20" xr:uid="{00000000-0005-0000-0000-000013000000}"/>
    <cellStyle name="20% - Accent3 2" xfId="21" xr:uid="{00000000-0005-0000-0000-000014000000}"/>
    <cellStyle name="20% - Accent3 2 2" xfId="22" xr:uid="{00000000-0005-0000-0000-000015000000}"/>
    <cellStyle name="20% - Accent3 2 3" xfId="23" xr:uid="{00000000-0005-0000-0000-000016000000}"/>
    <cellStyle name="20% - Accent3 2 4" xfId="24" xr:uid="{00000000-0005-0000-0000-000017000000}"/>
    <cellStyle name="20% - Accent3 2 5" xfId="25" xr:uid="{00000000-0005-0000-0000-000018000000}"/>
    <cellStyle name="20% - Accent3 2 6" xfId="26" xr:uid="{00000000-0005-0000-0000-000019000000}"/>
    <cellStyle name="20% - Accent3 2 7" xfId="27" xr:uid="{00000000-0005-0000-0000-00001A000000}"/>
    <cellStyle name="20% - Accent3 2 7 2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4 2" xfId="31" xr:uid="{00000000-0005-0000-0000-00001E000000}"/>
    <cellStyle name="20% - Accent4 2 2" xfId="32" xr:uid="{00000000-0005-0000-0000-00001F000000}"/>
    <cellStyle name="20% - Accent4 2 3" xfId="33" xr:uid="{00000000-0005-0000-0000-000020000000}"/>
    <cellStyle name="20% - Accent4 2 4" xfId="34" xr:uid="{00000000-0005-0000-0000-000021000000}"/>
    <cellStyle name="20% - Accent4 2 5" xfId="35" xr:uid="{00000000-0005-0000-0000-000022000000}"/>
    <cellStyle name="20% - Accent4 2 6" xfId="36" xr:uid="{00000000-0005-0000-0000-000023000000}"/>
    <cellStyle name="20% - Accent4 2 7" xfId="37" xr:uid="{00000000-0005-0000-0000-000024000000}"/>
    <cellStyle name="20% - Accent4 2 7 2" xfId="38" xr:uid="{00000000-0005-0000-0000-000025000000}"/>
    <cellStyle name="20% - Accent4 3" xfId="39" xr:uid="{00000000-0005-0000-0000-000026000000}"/>
    <cellStyle name="20% - Accent4 3 2" xfId="40" xr:uid="{00000000-0005-0000-0000-000027000000}"/>
    <cellStyle name="20% - Accent5 2" xfId="41" xr:uid="{00000000-0005-0000-0000-000028000000}"/>
    <cellStyle name="20% - Accent5 2 2" xfId="42" xr:uid="{00000000-0005-0000-0000-000029000000}"/>
    <cellStyle name="20% - Accent5 2 3" xfId="43" xr:uid="{00000000-0005-0000-0000-00002A000000}"/>
    <cellStyle name="20% - Accent5 2 4" xfId="44" xr:uid="{00000000-0005-0000-0000-00002B000000}"/>
    <cellStyle name="20% - Accent5 2 5" xfId="45" xr:uid="{00000000-0005-0000-0000-00002C000000}"/>
    <cellStyle name="20% - Accent5 2 6" xfId="46" xr:uid="{00000000-0005-0000-0000-00002D000000}"/>
    <cellStyle name="20% - Accent5 2 7" xfId="47" xr:uid="{00000000-0005-0000-0000-00002E000000}"/>
    <cellStyle name="20% - Accent5 2 7 2" xfId="48" xr:uid="{00000000-0005-0000-0000-00002F000000}"/>
    <cellStyle name="20% - Accent5 3" xfId="49" xr:uid="{00000000-0005-0000-0000-000030000000}"/>
    <cellStyle name="20% - Accent5 3 2" xfId="50" xr:uid="{00000000-0005-0000-0000-000031000000}"/>
    <cellStyle name="20% - Accent6 2" xfId="51" xr:uid="{00000000-0005-0000-0000-000032000000}"/>
    <cellStyle name="20% - Accent6 2 2" xfId="52" xr:uid="{00000000-0005-0000-0000-000033000000}"/>
    <cellStyle name="20% - Accent6 2 3" xfId="53" xr:uid="{00000000-0005-0000-0000-000034000000}"/>
    <cellStyle name="20% - Accent6 2 4" xfId="54" xr:uid="{00000000-0005-0000-0000-000035000000}"/>
    <cellStyle name="20% - Accent6 2 5" xfId="55" xr:uid="{00000000-0005-0000-0000-000036000000}"/>
    <cellStyle name="20% - Accent6 2 6" xfId="56" xr:uid="{00000000-0005-0000-0000-000037000000}"/>
    <cellStyle name="20% - Accent6 2 7" xfId="57" xr:uid="{00000000-0005-0000-0000-000038000000}"/>
    <cellStyle name="20% - Accent6 2 7 2" xfId="58" xr:uid="{00000000-0005-0000-0000-000039000000}"/>
    <cellStyle name="20% - Accent6 3" xfId="59" xr:uid="{00000000-0005-0000-0000-00003A000000}"/>
    <cellStyle name="20% - Accent6 3 2" xfId="60" xr:uid="{00000000-0005-0000-0000-00003B000000}"/>
    <cellStyle name="40% - Accent1 2" xfId="61" xr:uid="{00000000-0005-0000-0000-00003C000000}"/>
    <cellStyle name="40% - Accent1 2 2" xfId="62" xr:uid="{00000000-0005-0000-0000-00003D000000}"/>
    <cellStyle name="40% - Accent1 2 3" xfId="63" xr:uid="{00000000-0005-0000-0000-00003E000000}"/>
    <cellStyle name="40% - Accent1 2 4" xfId="64" xr:uid="{00000000-0005-0000-0000-00003F000000}"/>
    <cellStyle name="40% - Accent1 2 5" xfId="65" xr:uid="{00000000-0005-0000-0000-000040000000}"/>
    <cellStyle name="40% - Accent1 2 6" xfId="66" xr:uid="{00000000-0005-0000-0000-000041000000}"/>
    <cellStyle name="40% - Accent1 2 7" xfId="67" xr:uid="{00000000-0005-0000-0000-000042000000}"/>
    <cellStyle name="40% - Accent1 2 7 2" xfId="68" xr:uid="{00000000-0005-0000-0000-000043000000}"/>
    <cellStyle name="40% - Accent1 3" xfId="69" xr:uid="{00000000-0005-0000-0000-000044000000}"/>
    <cellStyle name="40% - Accent1 3 2" xfId="70" xr:uid="{00000000-0005-0000-0000-000045000000}"/>
    <cellStyle name="40% - Accent2 2" xfId="71" xr:uid="{00000000-0005-0000-0000-000046000000}"/>
    <cellStyle name="40% - Accent2 2 2" xfId="72" xr:uid="{00000000-0005-0000-0000-000047000000}"/>
    <cellStyle name="40% - Accent2 2 3" xfId="73" xr:uid="{00000000-0005-0000-0000-000048000000}"/>
    <cellStyle name="40% - Accent2 2 4" xfId="74" xr:uid="{00000000-0005-0000-0000-000049000000}"/>
    <cellStyle name="40% - Accent2 2 5" xfId="75" xr:uid="{00000000-0005-0000-0000-00004A000000}"/>
    <cellStyle name="40% - Accent2 2 6" xfId="76" xr:uid="{00000000-0005-0000-0000-00004B000000}"/>
    <cellStyle name="40% - Accent2 2 7" xfId="77" xr:uid="{00000000-0005-0000-0000-00004C000000}"/>
    <cellStyle name="40% - Accent2 2 7 2" xfId="78" xr:uid="{00000000-0005-0000-0000-00004D000000}"/>
    <cellStyle name="40% - Accent2 3" xfId="79" xr:uid="{00000000-0005-0000-0000-00004E000000}"/>
    <cellStyle name="40% - Accent2 3 2" xfId="80" xr:uid="{00000000-0005-0000-0000-00004F000000}"/>
    <cellStyle name="40% - Accent3 2" xfId="81" xr:uid="{00000000-0005-0000-0000-000050000000}"/>
    <cellStyle name="40% - Accent3 2 2" xfId="82" xr:uid="{00000000-0005-0000-0000-000051000000}"/>
    <cellStyle name="40% - Accent3 2 3" xfId="83" xr:uid="{00000000-0005-0000-0000-000052000000}"/>
    <cellStyle name="40% - Accent3 2 4" xfId="84" xr:uid="{00000000-0005-0000-0000-000053000000}"/>
    <cellStyle name="40% - Accent3 2 5" xfId="85" xr:uid="{00000000-0005-0000-0000-000054000000}"/>
    <cellStyle name="40% - Accent3 2 6" xfId="86" xr:uid="{00000000-0005-0000-0000-000055000000}"/>
    <cellStyle name="40% - Accent3 2 7" xfId="87" xr:uid="{00000000-0005-0000-0000-000056000000}"/>
    <cellStyle name="40% - Accent3 2 7 2" xfId="88" xr:uid="{00000000-0005-0000-0000-000057000000}"/>
    <cellStyle name="40% - Accent3 3" xfId="89" xr:uid="{00000000-0005-0000-0000-000058000000}"/>
    <cellStyle name="40% - Accent3 3 2" xfId="90" xr:uid="{00000000-0005-0000-0000-000059000000}"/>
    <cellStyle name="40% - Accent4 2" xfId="91" xr:uid="{00000000-0005-0000-0000-00005A000000}"/>
    <cellStyle name="40% - Accent4 2 2" xfId="92" xr:uid="{00000000-0005-0000-0000-00005B000000}"/>
    <cellStyle name="40% - Accent4 2 3" xfId="93" xr:uid="{00000000-0005-0000-0000-00005C000000}"/>
    <cellStyle name="40% - Accent4 2 4" xfId="94" xr:uid="{00000000-0005-0000-0000-00005D000000}"/>
    <cellStyle name="40% - Accent4 2 5" xfId="95" xr:uid="{00000000-0005-0000-0000-00005E000000}"/>
    <cellStyle name="40% - Accent4 2 6" xfId="96" xr:uid="{00000000-0005-0000-0000-00005F000000}"/>
    <cellStyle name="40% - Accent4 2 7" xfId="97" xr:uid="{00000000-0005-0000-0000-000060000000}"/>
    <cellStyle name="40% - Accent4 2 7 2" xfId="98" xr:uid="{00000000-0005-0000-0000-000061000000}"/>
    <cellStyle name="40% - Accent4 3" xfId="99" xr:uid="{00000000-0005-0000-0000-000062000000}"/>
    <cellStyle name="40% - Accent4 3 2" xfId="100" xr:uid="{00000000-0005-0000-0000-000063000000}"/>
    <cellStyle name="40% - Accent5 2" xfId="101" xr:uid="{00000000-0005-0000-0000-000064000000}"/>
    <cellStyle name="40% - Accent5 2 2" xfId="102" xr:uid="{00000000-0005-0000-0000-000065000000}"/>
    <cellStyle name="40% - Accent5 2 3" xfId="103" xr:uid="{00000000-0005-0000-0000-000066000000}"/>
    <cellStyle name="40% - Accent5 2 4" xfId="104" xr:uid="{00000000-0005-0000-0000-000067000000}"/>
    <cellStyle name="40% - Accent5 2 5" xfId="105" xr:uid="{00000000-0005-0000-0000-000068000000}"/>
    <cellStyle name="40% - Accent5 2 6" xfId="106" xr:uid="{00000000-0005-0000-0000-000069000000}"/>
    <cellStyle name="40% - Accent5 2 7" xfId="107" xr:uid="{00000000-0005-0000-0000-00006A000000}"/>
    <cellStyle name="40% - Accent5 2 7 2" xfId="108" xr:uid="{00000000-0005-0000-0000-00006B000000}"/>
    <cellStyle name="40% - Accent5 3" xfId="109" xr:uid="{00000000-0005-0000-0000-00006C000000}"/>
    <cellStyle name="40% - Accent5 3 2" xfId="110" xr:uid="{00000000-0005-0000-0000-00006D000000}"/>
    <cellStyle name="40% - Accent6 2" xfId="111" xr:uid="{00000000-0005-0000-0000-00006E000000}"/>
    <cellStyle name="40% - Accent6 2 2" xfId="112" xr:uid="{00000000-0005-0000-0000-00006F000000}"/>
    <cellStyle name="40% - Accent6 2 3" xfId="113" xr:uid="{00000000-0005-0000-0000-000070000000}"/>
    <cellStyle name="40% - Accent6 2 4" xfId="114" xr:uid="{00000000-0005-0000-0000-000071000000}"/>
    <cellStyle name="40% - Accent6 2 5" xfId="115" xr:uid="{00000000-0005-0000-0000-000072000000}"/>
    <cellStyle name="40% - Accent6 2 6" xfId="116" xr:uid="{00000000-0005-0000-0000-000073000000}"/>
    <cellStyle name="40% - Accent6 2 7" xfId="117" xr:uid="{00000000-0005-0000-0000-000074000000}"/>
    <cellStyle name="40% - Accent6 2 7 2" xfId="118" xr:uid="{00000000-0005-0000-0000-000075000000}"/>
    <cellStyle name="40% - Accent6 3" xfId="119" xr:uid="{00000000-0005-0000-0000-000076000000}"/>
    <cellStyle name="40% - Accent6 3 2" xfId="120" xr:uid="{00000000-0005-0000-0000-000077000000}"/>
    <cellStyle name="60% - Accent1 2" xfId="121" xr:uid="{00000000-0005-0000-0000-000078000000}"/>
    <cellStyle name="60% - Accent1 2 2" xfId="122" xr:uid="{00000000-0005-0000-0000-000079000000}"/>
    <cellStyle name="60% - Accent1 2 3" xfId="123" xr:uid="{00000000-0005-0000-0000-00007A000000}"/>
    <cellStyle name="60% - Accent1 2 4" xfId="124" xr:uid="{00000000-0005-0000-0000-00007B000000}"/>
    <cellStyle name="60% - Accent1 2 5" xfId="125" xr:uid="{00000000-0005-0000-0000-00007C000000}"/>
    <cellStyle name="60% - Accent1 2 6" xfId="126" xr:uid="{00000000-0005-0000-0000-00007D000000}"/>
    <cellStyle name="60% - Accent1 2 7" xfId="127" xr:uid="{00000000-0005-0000-0000-00007E000000}"/>
    <cellStyle name="60% - Accent1 3" xfId="128" xr:uid="{00000000-0005-0000-0000-00007F000000}"/>
    <cellStyle name="60% - Accent2 2" xfId="129" xr:uid="{00000000-0005-0000-0000-000080000000}"/>
    <cellStyle name="60% - Accent2 2 2" xfId="130" xr:uid="{00000000-0005-0000-0000-000081000000}"/>
    <cellStyle name="60% - Accent2 2 3" xfId="131" xr:uid="{00000000-0005-0000-0000-000082000000}"/>
    <cellStyle name="60% - Accent2 2 4" xfId="132" xr:uid="{00000000-0005-0000-0000-000083000000}"/>
    <cellStyle name="60% - Accent2 2 5" xfId="133" xr:uid="{00000000-0005-0000-0000-000084000000}"/>
    <cellStyle name="60% - Accent2 2 6" xfId="134" xr:uid="{00000000-0005-0000-0000-000085000000}"/>
    <cellStyle name="60% - Accent2 2 7" xfId="135" xr:uid="{00000000-0005-0000-0000-000086000000}"/>
    <cellStyle name="60% - Accent2 3" xfId="136" xr:uid="{00000000-0005-0000-0000-000087000000}"/>
    <cellStyle name="60% - Accent3 2" xfId="137" xr:uid="{00000000-0005-0000-0000-000088000000}"/>
    <cellStyle name="60% - Accent3 2 2" xfId="138" xr:uid="{00000000-0005-0000-0000-000089000000}"/>
    <cellStyle name="60% - Accent3 2 3" xfId="139" xr:uid="{00000000-0005-0000-0000-00008A000000}"/>
    <cellStyle name="60% - Accent3 2 4" xfId="140" xr:uid="{00000000-0005-0000-0000-00008B000000}"/>
    <cellStyle name="60% - Accent3 2 5" xfId="141" xr:uid="{00000000-0005-0000-0000-00008C000000}"/>
    <cellStyle name="60% - Accent3 2 6" xfId="142" xr:uid="{00000000-0005-0000-0000-00008D000000}"/>
    <cellStyle name="60% - Accent3 2 7" xfId="143" xr:uid="{00000000-0005-0000-0000-00008E000000}"/>
    <cellStyle name="60% - Accent3 3" xfId="144" xr:uid="{00000000-0005-0000-0000-00008F000000}"/>
    <cellStyle name="60% - Accent4 2" xfId="145" xr:uid="{00000000-0005-0000-0000-000090000000}"/>
    <cellStyle name="60% - Accent4 2 2" xfId="146" xr:uid="{00000000-0005-0000-0000-000091000000}"/>
    <cellStyle name="60% - Accent4 2 3" xfId="147" xr:uid="{00000000-0005-0000-0000-000092000000}"/>
    <cellStyle name="60% - Accent4 2 4" xfId="148" xr:uid="{00000000-0005-0000-0000-000093000000}"/>
    <cellStyle name="60% - Accent4 2 5" xfId="149" xr:uid="{00000000-0005-0000-0000-000094000000}"/>
    <cellStyle name="60% - Accent4 2 6" xfId="150" xr:uid="{00000000-0005-0000-0000-000095000000}"/>
    <cellStyle name="60% - Accent4 2 7" xfId="151" xr:uid="{00000000-0005-0000-0000-000096000000}"/>
    <cellStyle name="60% - Accent4 3" xfId="152" xr:uid="{00000000-0005-0000-0000-000097000000}"/>
    <cellStyle name="60% - Accent5 2" xfId="153" xr:uid="{00000000-0005-0000-0000-000098000000}"/>
    <cellStyle name="60% - Accent5 2 2" xfId="154" xr:uid="{00000000-0005-0000-0000-000099000000}"/>
    <cellStyle name="60% - Accent5 2 3" xfId="155" xr:uid="{00000000-0005-0000-0000-00009A000000}"/>
    <cellStyle name="60% - Accent5 2 4" xfId="156" xr:uid="{00000000-0005-0000-0000-00009B000000}"/>
    <cellStyle name="60% - Accent5 2 5" xfId="157" xr:uid="{00000000-0005-0000-0000-00009C000000}"/>
    <cellStyle name="60% - Accent5 2 6" xfId="158" xr:uid="{00000000-0005-0000-0000-00009D000000}"/>
    <cellStyle name="60% - Accent5 2 7" xfId="159" xr:uid="{00000000-0005-0000-0000-00009E000000}"/>
    <cellStyle name="60% - Accent5 3" xfId="160" xr:uid="{00000000-0005-0000-0000-00009F000000}"/>
    <cellStyle name="60% - Accent6 2" xfId="161" xr:uid="{00000000-0005-0000-0000-0000A0000000}"/>
    <cellStyle name="60% - Accent6 2 2" xfId="162" xr:uid="{00000000-0005-0000-0000-0000A1000000}"/>
    <cellStyle name="60% - Accent6 2 3" xfId="163" xr:uid="{00000000-0005-0000-0000-0000A2000000}"/>
    <cellStyle name="60% - Accent6 2 4" xfId="164" xr:uid="{00000000-0005-0000-0000-0000A3000000}"/>
    <cellStyle name="60% - Accent6 2 5" xfId="165" xr:uid="{00000000-0005-0000-0000-0000A4000000}"/>
    <cellStyle name="60% - Accent6 2 6" xfId="166" xr:uid="{00000000-0005-0000-0000-0000A5000000}"/>
    <cellStyle name="60% - Accent6 2 7" xfId="167" xr:uid="{00000000-0005-0000-0000-0000A6000000}"/>
    <cellStyle name="60% - Accent6 3" xfId="168" xr:uid="{00000000-0005-0000-0000-0000A7000000}"/>
    <cellStyle name="Accent1 2" xfId="169" xr:uid="{00000000-0005-0000-0000-0000A8000000}"/>
    <cellStyle name="Accent1 2 2" xfId="170" xr:uid="{00000000-0005-0000-0000-0000A9000000}"/>
    <cellStyle name="Accent1 2 3" xfId="171" xr:uid="{00000000-0005-0000-0000-0000AA000000}"/>
    <cellStyle name="Accent1 2 4" xfId="172" xr:uid="{00000000-0005-0000-0000-0000AB000000}"/>
    <cellStyle name="Accent1 2 5" xfId="173" xr:uid="{00000000-0005-0000-0000-0000AC000000}"/>
    <cellStyle name="Accent1 2 6" xfId="174" xr:uid="{00000000-0005-0000-0000-0000AD000000}"/>
    <cellStyle name="Accent1 2 7" xfId="175" xr:uid="{00000000-0005-0000-0000-0000AE000000}"/>
    <cellStyle name="Accent1 3" xfId="176" xr:uid="{00000000-0005-0000-0000-0000AF000000}"/>
    <cellStyle name="Accent2 2" xfId="177" xr:uid="{00000000-0005-0000-0000-0000B0000000}"/>
    <cellStyle name="Accent2 2 2" xfId="178" xr:uid="{00000000-0005-0000-0000-0000B1000000}"/>
    <cellStyle name="Accent2 2 3" xfId="179" xr:uid="{00000000-0005-0000-0000-0000B2000000}"/>
    <cellStyle name="Accent2 2 4" xfId="180" xr:uid="{00000000-0005-0000-0000-0000B3000000}"/>
    <cellStyle name="Accent2 2 5" xfId="181" xr:uid="{00000000-0005-0000-0000-0000B4000000}"/>
    <cellStyle name="Accent2 2 6" xfId="182" xr:uid="{00000000-0005-0000-0000-0000B5000000}"/>
    <cellStyle name="Accent2 2 7" xfId="183" xr:uid="{00000000-0005-0000-0000-0000B6000000}"/>
    <cellStyle name="Accent2 3" xfId="184" xr:uid="{00000000-0005-0000-0000-0000B7000000}"/>
    <cellStyle name="Accent3 2" xfId="185" xr:uid="{00000000-0005-0000-0000-0000B8000000}"/>
    <cellStyle name="Accent3 2 2" xfId="186" xr:uid="{00000000-0005-0000-0000-0000B9000000}"/>
    <cellStyle name="Accent3 2 3" xfId="187" xr:uid="{00000000-0005-0000-0000-0000BA000000}"/>
    <cellStyle name="Accent3 2 4" xfId="188" xr:uid="{00000000-0005-0000-0000-0000BB000000}"/>
    <cellStyle name="Accent3 2 5" xfId="189" xr:uid="{00000000-0005-0000-0000-0000BC000000}"/>
    <cellStyle name="Accent3 2 6" xfId="190" xr:uid="{00000000-0005-0000-0000-0000BD000000}"/>
    <cellStyle name="Accent3 2 7" xfId="191" xr:uid="{00000000-0005-0000-0000-0000BE000000}"/>
    <cellStyle name="Accent3 3" xfId="192" xr:uid="{00000000-0005-0000-0000-0000BF000000}"/>
    <cellStyle name="Accent4 2" xfId="193" xr:uid="{00000000-0005-0000-0000-0000C0000000}"/>
    <cellStyle name="Accent4 2 2" xfId="194" xr:uid="{00000000-0005-0000-0000-0000C1000000}"/>
    <cellStyle name="Accent4 2 3" xfId="195" xr:uid="{00000000-0005-0000-0000-0000C2000000}"/>
    <cellStyle name="Accent4 2 4" xfId="196" xr:uid="{00000000-0005-0000-0000-0000C3000000}"/>
    <cellStyle name="Accent4 2 5" xfId="197" xr:uid="{00000000-0005-0000-0000-0000C4000000}"/>
    <cellStyle name="Accent4 2 6" xfId="198" xr:uid="{00000000-0005-0000-0000-0000C5000000}"/>
    <cellStyle name="Accent4 2 7" xfId="199" xr:uid="{00000000-0005-0000-0000-0000C6000000}"/>
    <cellStyle name="Accent4 3" xfId="200" xr:uid="{00000000-0005-0000-0000-0000C7000000}"/>
    <cellStyle name="Accent5 2" xfId="201" xr:uid="{00000000-0005-0000-0000-0000C8000000}"/>
    <cellStyle name="Accent5 2 2" xfId="202" xr:uid="{00000000-0005-0000-0000-0000C9000000}"/>
    <cellStyle name="Accent5 2 3" xfId="203" xr:uid="{00000000-0005-0000-0000-0000CA000000}"/>
    <cellStyle name="Accent5 2 4" xfId="204" xr:uid="{00000000-0005-0000-0000-0000CB000000}"/>
    <cellStyle name="Accent5 2 5" xfId="205" xr:uid="{00000000-0005-0000-0000-0000CC000000}"/>
    <cellStyle name="Accent5 2 6" xfId="206" xr:uid="{00000000-0005-0000-0000-0000CD000000}"/>
    <cellStyle name="Accent5 2 7" xfId="207" xr:uid="{00000000-0005-0000-0000-0000CE000000}"/>
    <cellStyle name="Accent5 3" xfId="208" xr:uid="{00000000-0005-0000-0000-0000CF000000}"/>
    <cellStyle name="Accent6 2" xfId="209" xr:uid="{00000000-0005-0000-0000-0000D0000000}"/>
    <cellStyle name="Accent6 2 2" xfId="210" xr:uid="{00000000-0005-0000-0000-0000D1000000}"/>
    <cellStyle name="Accent6 2 3" xfId="211" xr:uid="{00000000-0005-0000-0000-0000D2000000}"/>
    <cellStyle name="Accent6 2 4" xfId="212" xr:uid="{00000000-0005-0000-0000-0000D3000000}"/>
    <cellStyle name="Accent6 2 5" xfId="213" xr:uid="{00000000-0005-0000-0000-0000D4000000}"/>
    <cellStyle name="Accent6 2 6" xfId="214" xr:uid="{00000000-0005-0000-0000-0000D5000000}"/>
    <cellStyle name="Accent6 2 7" xfId="215" xr:uid="{00000000-0005-0000-0000-0000D6000000}"/>
    <cellStyle name="Accent6 3" xfId="216" xr:uid="{00000000-0005-0000-0000-0000D7000000}"/>
    <cellStyle name="Bad 2" xfId="217" xr:uid="{00000000-0005-0000-0000-0000D8000000}"/>
    <cellStyle name="Bad 2 2" xfId="218" xr:uid="{00000000-0005-0000-0000-0000D9000000}"/>
    <cellStyle name="Bad 2 3" xfId="219" xr:uid="{00000000-0005-0000-0000-0000DA000000}"/>
    <cellStyle name="Bad 2 4" xfId="220" xr:uid="{00000000-0005-0000-0000-0000DB000000}"/>
    <cellStyle name="Bad 2 5" xfId="221" xr:uid="{00000000-0005-0000-0000-0000DC000000}"/>
    <cellStyle name="Bad 2 6" xfId="222" xr:uid="{00000000-0005-0000-0000-0000DD000000}"/>
    <cellStyle name="Bad 2 7" xfId="223" xr:uid="{00000000-0005-0000-0000-0000DE000000}"/>
    <cellStyle name="Bad 3" xfId="224" xr:uid="{00000000-0005-0000-0000-0000DF000000}"/>
    <cellStyle name="Calculation 2" xfId="225" xr:uid="{00000000-0005-0000-0000-0000E0000000}"/>
    <cellStyle name="Calculation 2 2" xfId="226" xr:uid="{00000000-0005-0000-0000-0000E1000000}"/>
    <cellStyle name="Calculation 2 3" xfId="227" xr:uid="{00000000-0005-0000-0000-0000E2000000}"/>
    <cellStyle name="Calculation 2 4" xfId="228" xr:uid="{00000000-0005-0000-0000-0000E3000000}"/>
    <cellStyle name="Calculation 2 5" xfId="229" xr:uid="{00000000-0005-0000-0000-0000E4000000}"/>
    <cellStyle name="Calculation 2 6" xfId="230" xr:uid="{00000000-0005-0000-0000-0000E5000000}"/>
    <cellStyle name="Calculation 2 7" xfId="231" xr:uid="{00000000-0005-0000-0000-0000E6000000}"/>
    <cellStyle name="Calculation 3" xfId="232" xr:uid="{00000000-0005-0000-0000-0000E7000000}"/>
    <cellStyle name="Check Cell 2" xfId="233" xr:uid="{00000000-0005-0000-0000-0000E8000000}"/>
    <cellStyle name="Check Cell 2 2" xfId="234" xr:uid="{00000000-0005-0000-0000-0000E9000000}"/>
    <cellStyle name="Check Cell 2 3" xfId="235" xr:uid="{00000000-0005-0000-0000-0000EA000000}"/>
    <cellStyle name="Check Cell 2 4" xfId="236" xr:uid="{00000000-0005-0000-0000-0000EB000000}"/>
    <cellStyle name="Check Cell 2 5" xfId="237" xr:uid="{00000000-0005-0000-0000-0000EC000000}"/>
    <cellStyle name="Check Cell 2 6" xfId="238" xr:uid="{00000000-0005-0000-0000-0000ED000000}"/>
    <cellStyle name="Check Cell 2 7" xfId="239" xr:uid="{00000000-0005-0000-0000-0000EE000000}"/>
    <cellStyle name="Check Cell 3" xfId="240" xr:uid="{00000000-0005-0000-0000-0000EF000000}"/>
    <cellStyle name="Comma 2" xfId="241" xr:uid="{00000000-0005-0000-0000-0000F0000000}"/>
    <cellStyle name="Currency 2" xfId="242" xr:uid="{00000000-0005-0000-0000-0000F1000000}"/>
    <cellStyle name="Currency 3" xfId="243" xr:uid="{00000000-0005-0000-0000-0000F2000000}"/>
    <cellStyle name="Explanatory Text 2" xfId="244" xr:uid="{00000000-0005-0000-0000-0000F3000000}"/>
    <cellStyle name="Explanatory Text 2 2" xfId="245" xr:uid="{00000000-0005-0000-0000-0000F4000000}"/>
    <cellStyle name="Explanatory Text 2 3" xfId="246" xr:uid="{00000000-0005-0000-0000-0000F5000000}"/>
    <cellStyle name="Explanatory Text 2 4" xfId="247" xr:uid="{00000000-0005-0000-0000-0000F6000000}"/>
    <cellStyle name="Explanatory Text 2 5" xfId="248" xr:uid="{00000000-0005-0000-0000-0000F7000000}"/>
    <cellStyle name="Explanatory Text 2 6" xfId="249" xr:uid="{00000000-0005-0000-0000-0000F8000000}"/>
    <cellStyle name="Explanatory Text 2 7" xfId="250" xr:uid="{00000000-0005-0000-0000-0000F9000000}"/>
    <cellStyle name="Explanatory Text 3" xfId="251" xr:uid="{00000000-0005-0000-0000-0000FA000000}"/>
    <cellStyle name="Good 2" xfId="252" xr:uid="{00000000-0005-0000-0000-0000FB000000}"/>
    <cellStyle name="Good 2 2" xfId="253" xr:uid="{00000000-0005-0000-0000-0000FC000000}"/>
    <cellStyle name="Good 2 3" xfId="254" xr:uid="{00000000-0005-0000-0000-0000FD000000}"/>
    <cellStyle name="Good 2 4" xfId="255" xr:uid="{00000000-0005-0000-0000-0000FE000000}"/>
    <cellStyle name="Good 2 5" xfId="256" xr:uid="{00000000-0005-0000-0000-0000FF000000}"/>
    <cellStyle name="Good 2 6" xfId="257" xr:uid="{00000000-0005-0000-0000-000000010000}"/>
    <cellStyle name="Good 2 7" xfId="258" xr:uid="{00000000-0005-0000-0000-000001010000}"/>
    <cellStyle name="Good 3" xfId="259" xr:uid="{00000000-0005-0000-0000-000002010000}"/>
    <cellStyle name="Heading 1 2" xfId="260" xr:uid="{00000000-0005-0000-0000-000003010000}"/>
    <cellStyle name="Heading 1 2 2" xfId="261" xr:uid="{00000000-0005-0000-0000-000004010000}"/>
    <cellStyle name="Heading 1 2 3" xfId="262" xr:uid="{00000000-0005-0000-0000-000005010000}"/>
    <cellStyle name="Heading 1 2 4" xfId="263" xr:uid="{00000000-0005-0000-0000-000006010000}"/>
    <cellStyle name="Heading 1 2 5" xfId="264" xr:uid="{00000000-0005-0000-0000-000007010000}"/>
    <cellStyle name="Heading 1 2 6" xfId="265" xr:uid="{00000000-0005-0000-0000-000008010000}"/>
    <cellStyle name="Heading 1 2 7" xfId="266" xr:uid="{00000000-0005-0000-0000-000009010000}"/>
    <cellStyle name="Heading 1 3" xfId="267" xr:uid="{00000000-0005-0000-0000-00000A010000}"/>
    <cellStyle name="Heading 2 2" xfId="268" xr:uid="{00000000-0005-0000-0000-00000B010000}"/>
    <cellStyle name="Heading 2 2 2" xfId="269" xr:uid="{00000000-0005-0000-0000-00000C010000}"/>
    <cellStyle name="Heading 2 2 3" xfId="270" xr:uid="{00000000-0005-0000-0000-00000D010000}"/>
    <cellStyle name="Heading 2 2 4" xfId="271" xr:uid="{00000000-0005-0000-0000-00000E010000}"/>
    <cellStyle name="Heading 2 2 5" xfId="272" xr:uid="{00000000-0005-0000-0000-00000F010000}"/>
    <cellStyle name="Heading 2 2 6" xfId="273" xr:uid="{00000000-0005-0000-0000-000010010000}"/>
    <cellStyle name="Heading 2 2 7" xfId="274" xr:uid="{00000000-0005-0000-0000-000011010000}"/>
    <cellStyle name="Heading 2 3" xfId="275" xr:uid="{00000000-0005-0000-0000-000012010000}"/>
    <cellStyle name="Heading 3 2" xfId="276" xr:uid="{00000000-0005-0000-0000-000013010000}"/>
    <cellStyle name="Heading 3 2 2" xfId="277" xr:uid="{00000000-0005-0000-0000-000014010000}"/>
    <cellStyle name="Heading 3 2 3" xfId="278" xr:uid="{00000000-0005-0000-0000-000015010000}"/>
    <cellStyle name="Heading 3 2 4" xfId="279" xr:uid="{00000000-0005-0000-0000-000016010000}"/>
    <cellStyle name="Heading 3 2 5" xfId="280" xr:uid="{00000000-0005-0000-0000-000017010000}"/>
    <cellStyle name="Heading 3 2 6" xfId="281" xr:uid="{00000000-0005-0000-0000-000018010000}"/>
    <cellStyle name="Heading 3 2 7" xfId="282" xr:uid="{00000000-0005-0000-0000-000019010000}"/>
    <cellStyle name="Heading 3 3" xfId="283" xr:uid="{00000000-0005-0000-0000-00001A010000}"/>
    <cellStyle name="Heading 4 2" xfId="284" xr:uid="{00000000-0005-0000-0000-00001B010000}"/>
    <cellStyle name="Heading 4 2 2" xfId="285" xr:uid="{00000000-0005-0000-0000-00001C010000}"/>
    <cellStyle name="Heading 4 2 3" xfId="286" xr:uid="{00000000-0005-0000-0000-00001D010000}"/>
    <cellStyle name="Heading 4 2 4" xfId="287" xr:uid="{00000000-0005-0000-0000-00001E010000}"/>
    <cellStyle name="Heading 4 2 5" xfId="288" xr:uid="{00000000-0005-0000-0000-00001F010000}"/>
    <cellStyle name="Heading 4 2 6" xfId="289" xr:uid="{00000000-0005-0000-0000-000020010000}"/>
    <cellStyle name="Heading 4 2 7" xfId="290" xr:uid="{00000000-0005-0000-0000-000021010000}"/>
    <cellStyle name="Heading 4 3" xfId="291" xr:uid="{00000000-0005-0000-0000-000022010000}"/>
    <cellStyle name="Hyperlink 2" xfId="292" xr:uid="{00000000-0005-0000-0000-000023010000}"/>
    <cellStyle name="Input 2" xfId="293" xr:uid="{00000000-0005-0000-0000-000024010000}"/>
    <cellStyle name="Input 2 2" xfId="294" xr:uid="{00000000-0005-0000-0000-000025010000}"/>
    <cellStyle name="Input 2 3" xfId="295" xr:uid="{00000000-0005-0000-0000-000026010000}"/>
    <cellStyle name="Input 2 4" xfId="296" xr:uid="{00000000-0005-0000-0000-000027010000}"/>
    <cellStyle name="Input 2 5" xfId="297" xr:uid="{00000000-0005-0000-0000-000028010000}"/>
    <cellStyle name="Input 2 6" xfId="298" xr:uid="{00000000-0005-0000-0000-000029010000}"/>
    <cellStyle name="Input 2 7" xfId="299" xr:uid="{00000000-0005-0000-0000-00002A010000}"/>
    <cellStyle name="Input 3" xfId="300" xr:uid="{00000000-0005-0000-0000-00002B010000}"/>
    <cellStyle name="Linked Cell 2" xfId="301" xr:uid="{00000000-0005-0000-0000-00002C010000}"/>
    <cellStyle name="Linked Cell 2 2" xfId="302" xr:uid="{00000000-0005-0000-0000-00002D010000}"/>
    <cellStyle name="Linked Cell 2 3" xfId="303" xr:uid="{00000000-0005-0000-0000-00002E010000}"/>
    <cellStyle name="Linked Cell 2 4" xfId="304" xr:uid="{00000000-0005-0000-0000-00002F010000}"/>
    <cellStyle name="Linked Cell 2 5" xfId="305" xr:uid="{00000000-0005-0000-0000-000030010000}"/>
    <cellStyle name="Linked Cell 2 6" xfId="306" xr:uid="{00000000-0005-0000-0000-000031010000}"/>
    <cellStyle name="Linked Cell 2 7" xfId="307" xr:uid="{00000000-0005-0000-0000-000032010000}"/>
    <cellStyle name="Linked Cell 3" xfId="308" xr:uid="{00000000-0005-0000-0000-000033010000}"/>
    <cellStyle name="Neutral 2" xfId="309" xr:uid="{00000000-0005-0000-0000-000034010000}"/>
    <cellStyle name="Neutral 2 2" xfId="310" xr:uid="{00000000-0005-0000-0000-000035010000}"/>
    <cellStyle name="Neutral 2 3" xfId="311" xr:uid="{00000000-0005-0000-0000-000036010000}"/>
    <cellStyle name="Neutral 2 4" xfId="312" xr:uid="{00000000-0005-0000-0000-000037010000}"/>
    <cellStyle name="Neutral 2 5" xfId="313" xr:uid="{00000000-0005-0000-0000-000038010000}"/>
    <cellStyle name="Neutral 2 6" xfId="314" xr:uid="{00000000-0005-0000-0000-000039010000}"/>
    <cellStyle name="Neutral 2 7" xfId="315" xr:uid="{00000000-0005-0000-0000-00003A010000}"/>
    <cellStyle name="Neutral 3" xfId="316" xr:uid="{00000000-0005-0000-0000-00003B010000}"/>
    <cellStyle name="Normal" xfId="0" builtinId="0"/>
    <cellStyle name="Normal 10" xfId="317" xr:uid="{00000000-0005-0000-0000-00003C010000}"/>
    <cellStyle name="Normal 17" xfId="318" xr:uid="{00000000-0005-0000-0000-00003D010000}"/>
    <cellStyle name="Normal 2" xfId="387" xr:uid="{CC846F10-D7EE-4B73-A725-4056CC4149A6}"/>
    <cellStyle name="Normal 2 2" xfId="319" xr:uid="{00000000-0005-0000-0000-00003E010000}"/>
    <cellStyle name="Normal 3 2" xfId="320" xr:uid="{00000000-0005-0000-0000-00003F010000}"/>
    <cellStyle name="Normal 3 3" xfId="321" xr:uid="{00000000-0005-0000-0000-000040010000}"/>
    <cellStyle name="Normal 4 2" xfId="322" xr:uid="{00000000-0005-0000-0000-000041010000}"/>
    <cellStyle name="Normal 8 2" xfId="323" xr:uid="{00000000-0005-0000-0000-000042010000}"/>
    <cellStyle name="Normal 9 2" xfId="324" xr:uid="{00000000-0005-0000-0000-000043010000}"/>
    <cellStyle name="Note 10" xfId="325" xr:uid="{00000000-0005-0000-0000-000044010000}"/>
    <cellStyle name="Note 2" xfId="326" xr:uid="{00000000-0005-0000-0000-000045010000}"/>
    <cellStyle name="Note 2 2" xfId="327" xr:uid="{00000000-0005-0000-0000-000046010000}"/>
    <cellStyle name="Note 2 3" xfId="328" xr:uid="{00000000-0005-0000-0000-000047010000}"/>
    <cellStyle name="Note 2 4" xfId="329" xr:uid="{00000000-0005-0000-0000-000048010000}"/>
    <cellStyle name="Note 2 5" xfId="330" xr:uid="{00000000-0005-0000-0000-000049010000}"/>
    <cellStyle name="Note 2 6" xfId="331" xr:uid="{00000000-0005-0000-0000-00004A010000}"/>
    <cellStyle name="Note 2 7" xfId="332" xr:uid="{00000000-0005-0000-0000-00004B010000}"/>
    <cellStyle name="Note 3" xfId="333" xr:uid="{00000000-0005-0000-0000-00004C010000}"/>
    <cellStyle name="Note 3 2" xfId="334" xr:uid="{00000000-0005-0000-0000-00004D010000}"/>
    <cellStyle name="Note 4" xfId="335" xr:uid="{00000000-0005-0000-0000-00004E010000}"/>
    <cellStyle name="Note 4 2" xfId="336" xr:uid="{00000000-0005-0000-0000-00004F010000}"/>
    <cellStyle name="Note 5" xfId="337" xr:uid="{00000000-0005-0000-0000-000050010000}"/>
    <cellStyle name="Note 5 2" xfId="338" xr:uid="{00000000-0005-0000-0000-000051010000}"/>
    <cellStyle name="Note 6" xfId="339" xr:uid="{00000000-0005-0000-0000-000052010000}"/>
    <cellStyle name="Note 6 2" xfId="340" xr:uid="{00000000-0005-0000-0000-000053010000}"/>
    <cellStyle name="Note 7" xfId="341" xr:uid="{00000000-0005-0000-0000-000054010000}"/>
    <cellStyle name="Note 7 2" xfId="342" xr:uid="{00000000-0005-0000-0000-000055010000}"/>
    <cellStyle name="Note 8" xfId="343" xr:uid="{00000000-0005-0000-0000-000056010000}"/>
    <cellStyle name="Note 8 2" xfId="344" xr:uid="{00000000-0005-0000-0000-000057010000}"/>
    <cellStyle name="Note 9" xfId="345" xr:uid="{00000000-0005-0000-0000-000058010000}"/>
    <cellStyle name="Note 9 2" xfId="346" xr:uid="{00000000-0005-0000-0000-000059010000}"/>
    <cellStyle name="Output 2" xfId="347" xr:uid="{00000000-0005-0000-0000-00005A010000}"/>
    <cellStyle name="Output 2 2" xfId="348" xr:uid="{00000000-0005-0000-0000-00005B010000}"/>
    <cellStyle name="Output 2 3" xfId="349" xr:uid="{00000000-0005-0000-0000-00005C010000}"/>
    <cellStyle name="Output 2 4" xfId="350" xr:uid="{00000000-0005-0000-0000-00005D010000}"/>
    <cellStyle name="Output 2 5" xfId="351" xr:uid="{00000000-0005-0000-0000-00005E010000}"/>
    <cellStyle name="Output 2 6" xfId="352" xr:uid="{00000000-0005-0000-0000-00005F010000}"/>
    <cellStyle name="Output 2 7" xfId="353" xr:uid="{00000000-0005-0000-0000-000060010000}"/>
    <cellStyle name="Output 3" xfId="354" xr:uid="{00000000-0005-0000-0000-000061010000}"/>
    <cellStyle name="Percent" xfId="384" builtinId="5"/>
    <cellStyle name="Percent 2" xfId="355" xr:uid="{00000000-0005-0000-0000-000062010000}"/>
    <cellStyle name="Percent 2 2" xfId="356" xr:uid="{00000000-0005-0000-0000-000063010000}"/>
    <cellStyle name="Style 1" xfId="357" xr:uid="{00000000-0005-0000-0000-000064010000}"/>
    <cellStyle name="Title 2" xfId="358" xr:uid="{00000000-0005-0000-0000-000065010000}"/>
    <cellStyle name="Title 2 2" xfId="359" xr:uid="{00000000-0005-0000-0000-000066010000}"/>
    <cellStyle name="Title 2 3" xfId="360" xr:uid="{00000000-0005-0000-0000-000067010000}"/>
    <cellStyle name="Title 2 4" xfId="361" xr:uid="{00000000-0005-0000-0000-000068010000}"/>
    <cellStyle name="Title 2 5" xfId="362" xr:uid="{00000000-0005-0000-0000-000069010000}"/>
    <cellStyle name="Title 2 6" xfId="363" xr:uid="{00000000-0005-0000-0000-00006A010000}"/>
    <cellStyle name="Title 2 7" xfId="364" xr:uid="{00000000-0005-0000-0000-00006B010000}"/>
    <cellStyle name="Title 3" xfId="365" xr:uid="{00000000-0005-0000-0000-00006C010000}"/>
    <cellStyle name="Total 2" xfId="366" xr:uid="{00000000-0005-0000-0000-00006D010000}"/>
    <cellStyle name="Total 2 2" xfId="367" xr:uid="{00000000-0005-0000-0000-00006E010000}"/>
    <cellStyle name="Total 2 3" xfId="368" xr:uid="{00000000-0005-0000-0000-00006F010000}"/>
    <cellStyle name="Total 2 4" xfId="369" xr:uid="{00000000-0005-0000-0000-000070010000}"/>
    <cellStyle name="Total 2 5" xfId="370" xr:uid="{00000000-0005-0000-0000-000071010000}"/>
    <cellStyle name="Total 2 6" xfId="371" xr:uid="{00000000-0005-0000-0000-000072010000}"/>
    <cellStyle name="Total 2 7" xfId="372" xr:uid="{00000000-0005-0000-0000-000073010000}"/>
    <cellStyle name="Total 3" xfId="373" xr:uid="{00000000-0005-0000-0000-000074010000}"/>
    <cellStyle name="Warning Text 2" xfId="374" xr:uid="{00000000-0005-0000-0000-000075010000}"/>
    <cellStyle name="Warning Text 2 2" xfId="375" xr:uid="{00000000-0005-0000-0000-000076010000}"/>
    <cellStyle name="Warning Text 2 3" xfId="376" xr:uid="{00000000-0005-0000-0000-000077010000}"/>
    <cellStyle name="Warning Text 2 4" xfId="377" xr:uid="{00000000-0005-0000-0000-000078010000}"/>
    <cellStyle name="Warning Text 2 5" xfId="378" xr:uid="{00000000-0005-0000-0000-000079010000}"/>
    <cellStyle name="Warning Text 2 6" xfId="379" xr:uid="{00000000-0005-0000-0000-00007A010000}"/>
    <cellStyle name="Warning Text 2 7" xfId="380" xr:uid="{00000000-0005-0000-0000-00007B010000}"/>
    <cellStyle name="Warning Text 3" xfId="381" xr:uid="{00000000-0005-0000-0000-00007C010000}"/>
    <cellStyle name="표준_Year One Shaw Brothers Titles __ Korea Version #01__Aug'03" xfId="386" xr:uid="{00000000-0005-0000-0000-000082010000}"/>
    <cellStyle name="一般 10" xfId="382" xr:uid="{00000000-0005-0000-0000-00007E010000}"/>
    <cellStyle name="一般 2" xfId="383" xr:uid="{00000000-0005-0000-0000-00007F010000}"/>
    <cellStyle name="一般_061212 閃耀女人心(TVB周大福FOREVERMARK_SR2)" xfId="388" xr:uid="{E99E4782-3EAA-4D1D-AE45-2A7E1EA8B7D4}"/>
    <cellStyle name="常规_Sheet1" xfId="385" xr:uid="{00000000-0005-0000-0000-000081010000}"/>
  </cellStyles>
  <dxfs count="0"/>
  <tableStyles count="0" defaultTableStyle="TableStyleMedium9" defaultPivotStyle="PivotStyleLight16"/>
  <colors>
    <mruColors>
      <color rgb="FFFFCCFF"/>
      <color rgb="FFCCEC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2"/>
  <sheetViews>
    <sheetView zoomScale="70" zoomScaleNormal="70" zoomScaleSheetLayoutView="70" workbookViewId="0">
      <pane ySplit="4" topLeftCell="A109" activePane="bottomLeft" state="frozen"/>
      <selection pane="bottomLeft" activeCell="F116" sqref="F116:F117"/>
    </sheetView>
  </sheetViews>
  <sheetFormatPr defaultColWidth="9.453125" defaultRowHeight="15.5"/>
  <cols>
    <col min="1" max="1" width="7.6328125" style="236" customWidth="1"/>
    <col min="2" max="8" width="32.6328125" style="4" customWidth="1"/>
    <col min="9" max="9" width="7.6328125" style="237" customWidth="1"/>
    <col min="10" max="16384" width="9.453125" style="4"/>
  </cols>
  <sheetData>
    <row r="1" spans="1:9" ht="36" customHeight="1">
      <c r="A1" s="2"/>
      <c r="B1" s="3"/>
      <c r="C1" s="954" t="s">
        <v>164</v>
      </c>
      <c r="D1" s="954"/>
      <c r="E1" s="954"/>
      <c r="F1" s="954"/>
      <c r="G1" s="954"/>
      <c r="H1" s="3"/>
      <c r="I1" s="3"/>
    </row>
    <row r="2" spans="1:9" ht="17" customHeight="1" thickBot="1">
      <c r="A2" s="5" t="s">
        <v>109</v>
      </c>
      <c r="B2" s="6"/>
      <c r="C2" s="6"/>
      <c r="D2" s="1" t="s">
        <v>18</v>
      </c>
      <c r="E2" s="1"/>
      <c r="F2" s="7"/>
      <c r="G2" s="7"/>
      <c r="H2" s="955" t="s">
        <v>110</v>
      </c>
      <c r="I2" s="955"/>
    </row>
    <row r="3" spans="1:9" ht="17" customHeight="1" thickTop="1">
      <c r="A3" s="8" t="s">
        <v>19</v>
      </c>
      <c r="B3" s="9" t="s">
        <v>25</v>
      </c>
      <c r="C3" s="9" t="s">
        <v>26</v>
      </c>
      <c r="D3" s="9" t="s">
        <v>27</v>
      </c>
      <c r="E3" s="9" t="s">
        <v>28</v>
      </c>
      <c r="F3" s="9" t="s">
        <v>29</v>
      </c>
      <c r="G3" s="9" t="s">
        <v>30</v>
      </c>
      <c r="H3" s="9" t="s">
        <v>31</v>
      </c>
      <c r="I3" s="10" t="s">
        <v>19</v>
      </c>
    </row>
    <row r="4" spans="1:9" ht="17" customHeight="1" thickBot="1">
      <c r="A4" s="11"/>
      <c r="B4" s="12">
        <v>46237</v>
      </c>
      <c r="C4" s="12">
        <f t="shared" ref="C4:H4" si="0">SUM(B4+1)</f>
        <v>46238</v>
      </c>
      <c r="D4" s="13">
        <f t="shared" si="0"/>
        <v>46239</v>
      </c>
      <c r="E4" s="13">
        <f t="shared" si="0"/>
        <v>46240</v>
      </c>
      <c r="F4" s="13">
        <f t="shared" si="0"/>
        <v>46241</v>
      </c>
      <c r="G4" s="13">
        <f t="shared" si="0"/>
        <v>46242</v>
      </c>
      <c r="H4" s="13">
        <f t="shared" si="0"/>
        <v>46243</v>
      </c>
      <c r="I4" s="14"/>
    </row>
    <row r="5" spans="1:9" s="20" customFormat="1" ht="17" customHeight="1" thickBot="1">
      <c r="A5" s="15" t="s">
        <v>14</v>
      </c>
      <c r="B5" s="16"/>
      <c r="C5" s="17"/>
      <c r="D5" s="17"/>
      <c r="E5" s="17"/>
      <c r="F5" s="17"/>
      <c r="G5" s="17"/>
      <c r="H5" s="18"/>
      <c r="I5" s="19" t="s">
        <v>14</v>
      </c>
    </row>
    <row r="6" spans="1:9" ht="17" customHeight="1">
      <c r="A6" s="21"/>
      <c r="B6" s="22" t="s">
        <v>17</v>
      </c>
      <c r="C6" s="23" t="s">
        <v>17</v>
      </c>
      <c r="D6" s="24" t="str">
        <f t="shared" ref="D6:G7" si="1">C54</f>
        <v>呃錢 Scam Alert! (10 EPI)</v>
      </c>
      <c r="E6" s="963" t="str">
        <f t="shared" si="1"/>
        <v>港生活．港享受 Dolce Vita 2022 (50 EPI)</v>
      </c>
      <c r="F6" s="964"/>
      <c r="G6" s="25" t="str">
        <f t="shared" si="1"/>
        <v xml:space="preserve">美食新聞報道 Gourmet Express </v>
      </c>
      <c r="H6" s="26" t="s">
        <v>17</v>
      </c>
      <c r="I6" s="27"/>
    </row>
    <row r="7" spans="1:9" ht="17" customHeight="1">
      <c r="A7" s="28">
        <v>30</v>
      </c>
      <c r="B7" s="29" t="str">
        <f>LEFT($H$99,5) &amp; " # " &amp; VALUE(RIGHT($H$99,2)-1)</f>
        <v>財經透視  # 31</v>
      </c>
      <c r="C7" s="30" t="str">
        <f>B26</f>
        <v>新聞掏寶  # 313</v>
      </c>
      <c r="D7" s="31" t="str">
        <f t="shared" si="1"/>
        <v># 7</v>
      </c>
      <c r="E7" s="30" t="str">
        <f t="shared" si="1"/>
        <v># 5</v>
      </c>
      <c r="F7" s="30" t="str">
        <f t="shared" si="1"/>
        <v># 6</v>
      </c>
      <c r="G7" s="30" t="str">
        <f t="shared" si="1"/>
        <v># 203</v>
      </c>
      <c r="H7" s="32" t="str">
        <f>D57</f>
        <v>自然系女子旅行 #14</v>
      </c>
      <c r="I7" s="33">
        <v>30</v>
      </c>
    </row>
    <row r="8" spans="1:9" ht="17" customHeight="1">
      <c r="A8" s="34"/>
      <c r="B8" s="22" t="s">
        <v>17</v>
      </c>
      <c r="C8" s="35"/>
      <c r="D8" s="36"/>
      <c r="E8" s="35" t="s">
        <v>51</v>
      </c>
      <c r="F8" s="37"/>
      <c r="G8" s="629" t="s">
        <v>233</v>
      </c>
      <c r="H8" s="38"/>
      <c r="I8" s="39"/>
    </row>
    <row r="9" spans="1:9" s="20" customFormat="1" ht="17" customHeight="1" thickBot="1">
      <c r="A9" s="11" t="s">
        <v>0</v>
      </c>
      <c r="B9" s="40" t="s">
        <v>137</v>
      </c>
      <c r="C9" s="41" t="str">
        <f t="shared" ref="C9:H9" si="2">"# " &amp; VALUE(RIGHT(B9,3)+1)</f>
        <v># 215</v>
      </c>
      <c r="D9" s="41" t="str">
        <f t="shared" si="2"/>
        <v># 216</v>
      </c>
      <c r="E9" s="41" t="str">
        <f t="shared" si="2"/>
        <v># 217</v>
      </c>
      <c r="F9" s="41" t="str">
        <f t="shared" si="2"/>
        <v># 218</v>
      </c>
      <c r="G9" s="631" t="s">
        <v>234</v>
      </c>
      <c r="H9" s="41" t="str">
        <f t="shared" si="2"/>
        <v># 220</v>
      </c>
      <c r="I9" s="42" t="s">
        <v>0</v>
      </c>
    </row>
    <row r="10" spans="1:9" ht="17" customHeight="1">
      <c r="A10" s="43"/>
      <c r="B10" s="238"/>
      <c r="C10" s="239"/>
      <c r="D10" s="239"/>
      <c r="E10" s="239"/>
      <c r="F10" s="240"/>
      <c r="G10" s="238"/>
      <c r="H10" s="241"/>
      <c r="I10" s="27"/>
    </row>
    <row r="11" spans="1:9" ht="17" customHeight="1">
      <c r="A11" s="28">
        <v>30</v>
      </c>
      <c r="B11" s="242"/>
      <c r="C11" s="242"/>
      <c r="D11" s="242"/>
      <c r="E11" s="242"/>
      <c r="F11" s="242"/>
      <c r="G11" s="959" t="s">
        <v>32</v>
      </c>
      <c r="H11" s="960"/>
      <c r="I11" s="33">
        <v>30</v>
      </c>
    </row>
    <row r="12" spans="1:9" ht="17" customHeight="1">
      <c r="A12" s="44"/>
      <c r="B12" s="956" t="s">
        <v>45</v>
      </c>
      <c r="C12" s="957"/>
      <c r="D12" s="957"/>
      <c r="E12" s="957"/>
      <c r="F12" s="958"/>
      <c r="G12" s="243"/>
      <c r="H12" s="244"/>
      <c r="I12" s="39"/>
    </row>
    <row r="13" spans="1:9" s="20" customFormat="1" ht="17" customHeight="1" thickBot="1">
      <c r="A13" s="45" t="s">
        <v>1</v>
      </c>
      <c r="B13" s="245"/>
      <c r="C13" s="246"/>
      <c r="D13" s="246"/>
      <c r="E13" s="246"/>
      <c r="F13" s="247"/>
      <c r="G13" s="248"/>
      <c r="H13" s="249"/>
      <c r="I13" s="42" t="s">
        <v>1</v>
      </c>
    </row>
    <row r="14" spans="1:9" ht="17" customHeight="1">
      <c r="A14" s="46"/>
      <c r="B14" s="47">
        <v>800532360</v>
      </c>
      <c r="C14" s="48"/>
      <c r="D14" s="47"/>
      <c r="E14" s="48"/>
      <c r="F14" s="47"/>
      <c r="G14" s="49">
        <v>800534134</v>
      </c>
      <c r="H14" s="578">
        <v>800606592</v>
      </c>
      <c r="I14" s="50"/>
    </row>
    <row r="15" spans="1:9" ht="17" customHeight="1">
      <c r="A15" s="51" t="s">
        <v>2</v>
      </c>
      <c r="B15" s="52"/>
      <c r="C15" s="53"/>
      <c r="D15" s="54" t="s">
        <v>91</v>
      </c>
      <c r="E15" s="54"/>
      <c r="F15" s="55"/>
      <c r="G15" s="56" t="s">
        <v>69</v>
      </c>
      <c r="H15" s="634" t="s">
        <v>235</v>
      </c>
      <c r="I15" s="57" t="s">
        <v>2</v>
      </c>
    </row>
    <row r="16" spans="1:9" ht="17" customHeight="1">
      <c r="A16" s="58"/>
      <c r="B16" s="59" t="s">
        <v>111</v>
      </c>
      <c r="C16" s="60" t="str">
        <f t="shared" ref="C16:F16" si="3">"# " &amp; VALUE(RIGHT(B16,2)+1)</f>
        <v># 15</v>
      </c>
      <c r="D16" s="60" t="str">
        <f t="shared" si="3"/>
        <v># 16</v>
      </c>
      <c r="E16" s="60" t="str">
        <f t="shared" si="3"/>
        <v># 17</v>
      </c>
      <c r="F16" s="60" t="str">
        <f t="shared" si="3"/>
        <v># 18</v>
      </c>
      <c r="G16" s="61" t="s">
        <v>112</v>
      </c>
      <c r="H16" s="580" t="s">
        <v>236</v>
      </c>
      <c r="I16" s="62"/>
    </row>
    <row r="17" spans="1:9" s="20" customFormat="1" ht="17" customHeight="1" thickBot="1">
      <c r="A17" s="45" t="s">
        <v>3</v>
      </c>
      <c r="B17" s="63" t="s">
        <v>24</v>
      </c>
      <c r="C17" s="64"/>
      <c r="D17" s="64"/>
      <c r="E17" s="64"/>
      <c r="F17" s="64"/>
      <c r="G17" s="65"/>
      <c r="H17" s="581"/>
      <c r="I17" s="66" t="s">
        <v>16</v>
      </c>
    </row>
    <row r="18" spans="1:9" s="20" customFormat="1" ht="17" customHeight="1">
      <c r="A18" s="45"/>
      <c r="B18" s="67" t="s">
        <v>17</v>
      </c>
      <c r="C18" s="37" t="str">
        <f>C76</f>
        <v xml:space="preserve"> </v>
      </c>
      <c r="D18" s="6" t="str">
        <f>D76</f>
        <v xml:space="preserve">愛．回家之開心速遞  Lo And Behold </v>
      </c>
      <c r="E18" s="37"/>
      <c r="F18" s="68"/>
      <c r="G18" s="628" t="str">
        <f>D54</f>
        <v>港生活．港享受 Dolce Vita 2022 (50 EPI)</v>
      </c>
      <c r="H18" s="581"/>
      <c r="I18" s="69"/>
    </row>
    <row r="19" spans="1:9" ht="17" customHeight="1">
      <c r="A19" s="70" t="s">
        <v>2</v>
      </c>
      <c r="B19" s="71" t="s">
        <v>140</v>
      </c>
      <c r="C19" s="71" t="str">
        <f t="shared" ref="C19:F19" si="4">B78</f>
        <v># 2864</v>
      </c>
      <c r="D19" s="71" t="str">
        <f t="shared" si="4"/>
        <v># 2865</v>
      </c>
      <c r="E19" s="71" t="str">
        <f t="shared" si="4"/>
        <v># 2866</v>
      </c>
      <c r="F19" s="72" t="str">
        <f t="shared" si="4"/>
        <v># 2867</v>
      </c>
      <c r="G19" s="31" t="str">
        <f>D55</f>
        <v># 5</v>
      </c>
      <c r="H19" s="632"/>
      <c r="I19" s="57" t="s">
        <v>2</v>
      </c>
    </row>
    <row r="20" spans="1:9" ht="17" customHeight="1">
      <c r="A20" s="73"/>
      <c r="B20" s="253" t="s">
        <v>57</v>
      </c>
      <c r="C20" s="254"/>
      <c r="D20" s="254"/>
      <c r="E20" s="255" t="s">
        <v>52</v>
      </c>
      <c r="F20" s="255"/>
      <c r="G20" s="255"/>
      <c r="H20" s="255"/>
      <c r="I20" s="74"/>
    </row>
    <row r="21" spans="1:9" s="20" customFormat="1" ht="17" customHeight="1" thickBot="1">
      <c r="A21" s="15" t="s">
        <v>4</v>
      </c>
      <c r="B21" s="255" t="s">
        <v>113</v>
      </c>
      <c r="C21" s="255" t="str">
        <f t="shared" ref="C21:F21" si="5">"# " &amp; VALUE(RIGHT(B21,4)+1)</f>
        <v># 1757</v>
      </c>
      <c r="D21" s="256" t="str">
        <f t="shared" si="5"/>
        <v># 1758</v>
      </c>
      <c r="E21" s="255" t="str">
        <f t="shared" si="5"/>
        <v># 1759</v>
      </c>
      <c r="F21" s="256" t="str">
        <f t="shared" si="5"/>
        <v># 1760</v>
      </c>
      <c r="G21" s="255" t="str">
        <f t="shared" ref="G21:H21" si="6">"# " &amp; VALUE(RIGHT(F21,4)+1)</f>
        <v># 1761</v>
      </c>
      <c r="H21" s="255" t="str">
        <f t="shared" si="6"/>
        <v># 1762</v>
      </c>
      <c r="I21" s="66" t="s">
        <v>4</v>
      </c>
    </row>
    <row r="22" spans="1:9" ht="17" customHeight="1">
      <c r="A22" s="75"/>
      <c r="B22" s="76" t="s">
        <v>141</v>
      </c>
      <c r="C22" s="36"/>
      <c r="D22" s="36" t="str">
        <f>D91</f>
        <v>重症解密 Severe Case Decoded (15 EPI)</v>
      </c>
      <c r="E22" s="37"/>
      <c r="F22" s="37"/>
      <c r="G22" s="67">
        <v>800517991</v>
      </c>
      <c r="H22" s="77"/>
      <c r="I22" s="78"/>
    </row>
    <row r="23" spans="1:9" ht="17" customHeight="1">
      <c r="A23" s="79" t="s">
        <v>2</v>
      </c>
      <c r="B23" s="29" t="s">
        <v>119</v>
      </c>
      <c r="C23" s="71" t="str">
        <f>B92</f>
        <v># 6</v>
      </c>
      <c r="D23" s="71" t="str">
        <f>"# " &amp; VALUE(RIGHT(C23,2)+1)</f>
        <v># 7</v>
      </c>
      <c r="E23" s="71" t="str">
        <f>"# " &amp; VALUE(RIGHT(D23,2)+1)</f>
        <v># 8</v>
      </c>
      <c r="F23" s="71" t="str">
        <f>"# " &amp; VALUE(RIGHT(E23,2)+1)</f>
        <v># 9</v>
      </c>
      <c r="G23" s="80"/>
      <c r="H23" s="81"/>
      <c r="I23" s="57" t="s">
        <v>2</v>
      </c>
    </row>
    <row r="24" spans="1:9" ht="17" customHeight="1">
      <c r="A24" s="82"/>
      <c r="B24" s="83" t="s">
        <v>17</v>
      </c>
      <c r="C24" s="84"/>
      <c r="D24" s="85" t="s">
        <v>43</v>
      </c>
      <c r="E24" s="85"/>
      <c r="F24" s="85"/>
      <c r="G24" s="80"/>
      <c r="H24" s="81"/>
      <c r="I24" s="74"/>
    </row>
    <row r="25" spans="1:9" ht="17" customHeight="1">
      <c r="A25" s="82"/>
      <c r="B25" s="86" t="s">
        <v>17</v>
      </c>
      <c r="C25" s="47" t="s">
        <v>17</v>
      </c>
      <c r="D25" s="87" t="s">
        <v>17</v>
      </c>
      <c r="E25" s="87" t="s">
        <v>17</v>
      </c>
      <c r="F25" s="87" t="s">
        <v>17</v>
      </c>
      <c r="G25" s="961" t="s">
        <v>94</v>
      </c>
      <c r="H25" s="965"/>
      <c r="I25" s="74"/>
    </row>
    <row r="26" spans="1:9" ht="17" customHeight="1">
      <c r="A26" s="82"/>
      <c r="B26" s="88" t="str">
        <f>LEFT($H$35,5) &amp; " # " &amp; VALUE(RIGHT($H$35,3)-1)</f>
        <v>新聞掏寶  # 313</v>
      </c>
      <c r="C26" s="88" t="str">
        <f>B57</f>
        <v>仨心友行 # 8</v>
      </c>
      <c r="D26" s="89" t="s">
        <v>80</v>
      </c>
      <c r="E26" s="80" t="str">
        <f>D57</f>
        <v>自然系女子旅行 #14</v>
      </c>
      <c r="F26" s="90" t="s">
        <v>105</v>
      </c>
      <c r="G26" s="966" t="s">
        <v>95</v>
      </c>
      <c r="H26" s="967"/>
      <c r="I26" s="74"/>
    </row>
    <row r="27" spans="1:9" s="20" customFormat="1" ht="17" customHeight="1" thickBot="1">
      <c r="A27" s="91" t="s">
        <v>5</v>
      </c>
      <c r="B27" s="92"/>
      <c r="C27" s="61"/>
      <c r="D27" s="31" t="str">
        <f>B55</f>
        <v># 202</v>
      </c>
      <c r="E27" s="31"/>
      <c r="F27" s="31" t="str">
        <f>C58</f>
        <v># 2</v>
      </c>
      <c r="G27" s="80" t="s">
        <v>114</v>
      </c>
      <c r="H27" s="93" t="s">
        <v>115</v>
      </c>
      <c r="I27" s="69" t="s">
        <v>5</v>
      </c>
    </row>
    <row r="28" spans="1:9" ht="17" customHeight="1">
      <c r="A28" s="94"/>
      <c r="B28" s="95" t="s">
        <v>17</v>
      </c>
      <c r="C28" s="96"/>
      <c r="D28" s="36"/>
      <c r="E28" s="36"/>
      <c r="F28" s="36"/>
      <c r="G28" s="97"/>
      <c r="H28" s="81"/>
      <c r="I28" s="50"/>
    </row>
    <row r="29" spans="1:9" ht="17" customHeight="1">
      <c r="A29" s="98" t="s">
        <v>2</v>
      </c>
      <c r="B29" s="55" t="s">
        <v>138</v>
      </c>
      <c r="C29" s="99"/>
      <c r="D29" s="100" t="str">
        <f>D81</f>
        <v>夫妻的博弈 Mrs. Revenge (25 EPI)</v>
      </c>
      <c r="E29" s="101"/>
      <c r="F29" s="60"/>
      <c r="G29" s="102"/>
      <c r="H29" s="103"/>
      <c r="I29" s="57" t="s">
        <v>2</v>
      </c>
    </row>
    <row r="30" spans="1:9" ht="17" customHeight="1">
      <c r="A30" s="94"/>
      <c r="B30" s="60" t="s">
        <v>103</v>
      </c>
      <c r="C30" s="80" t="str">
        <f>"# " &amp; VALUE(RIGHT(C82,2)-1)</f>
        <v># 1</v>
      </c>
      <c r="D30" s="60" t="str">
        <f>"# " &amp; VALUE(RIGHT(D82,2)-1)</f>
        <v># 2</v>
      </c>
      <c r="E30" s="60" t="str">
        <f>"# " &amp; VALUE(RIGHT(E82,2)-1)</f>
        <v># 3</v>
      </c>
      <c r="F30" s="60" t="str">
        <f>"# " &amp; VALUE(RIGHT(F82,2)-1)</f>
        <v># 4</v>
      </c>
      <c r="G30" s="80"/>
      <c r="H30" s="81"/>
      <c r="I30" s="74"/>
    </row>
    <row r="31" spans="1:9" s="20" customFormat="1" ht="17" customHeight="1" thickBot="1">
      <c r="A31" s="104" t="s">
        <v>6</v>
      </c>
      <c r="B31" s="71"/>
      <c r="C31" s="31"/>
      <c r="D31" s="71"/>
      <c r="E31" s="71"/>
      <c r="F31" s="71"/>
      <c r="G31" s="83" t="s">
        <v>24</v>
      </c>
      <c r="H31" s="105"/>
      <c r="I31" s="66" t="s">
        <v>6</v>
      </c>
    </row>
    <row r="32" spans="1:9" ht="17" customHeight="1">
      <c r="A32" s="106"/>
      <c r="B32" s="47" t="s">
        <v>17</v>
      </c>
      <c r="C32" s="100"/>
      <c r="D32" s="35" t="s">
        <v>51</v>
      </c>
      <c r="E32" s="37"/>
      <c r="F32" s="37"/>
      <c r="G32" s="629" t="s">
        <v>233</v>
      </c>
      <c r="H32" s="107"/>
      <c r="I32" s="108"/>
    </row>
    <row r="33" spans="1:9" ht="17" customHeight="1">
      <c r="A33" s="109" t="s">
        <v>2</v>
      </c>
      <c r="B33" s="71" t="str">
        <f t="shared" ref="B33:H33" si="7">B9</f>
        <v># 214</v>
      </c>
      <c r="C33" s="71" t="str">
        <f t="shared" si="7"/>
        <v># 215</v>
      </c>
      <c r="D33" s="71" t="str">
        <f t="shared" si="7"/>
        <v># 216</v>
      </c>
      <c r="E33" s="71" t="str">
        <f t="shared" si="7"/>
        <v># 217</v>
      </c>
      <c r="F33" s="71" t="str">
        <f t="shared" si="7"/>
        <v># 218</v>
      </c>
      <c r="G33" s="632" t="s">
        <v>234</v>
      </c>
      <c r="H33" s="71" t="str">
        <f t="shared" si="7"/>
        <v># 220</v>
      </c>
      <c r="I33" s="110" t="s">
        <v>2</v>
      </c>
    </row>
    <row r="34" spans="1:9" ht="17" customHeight="1">
      <c r="A34" s="82"/>
      <c r="B34" s="95" t="s">
        <v>17</v>
      </c>
      <c r="C34" s="60"/>
      <c r="D34" s="60" t="s">
        <v>41</v>
      </c>
      <c r="E34" s="60"/>
      <c r="F34" s="60"/>
      <c r="G34" s="111" t="s">
        <v>20</v>
      </c>
      <c r="H34" s="112" t="s">
        <v>76</v>
      </c>
      <c r="I34" s="113"/>
    </row>
    <row r="35" spans="1:9" ht="17" customHeight="1">
      <c r="A35" s="82"/>
      <c r="B35" s="60" t="s">
        <v>139</v>
      </c>
      <c r="C35" s="60" t="str">
        <f>B61</f>
        <v># 2191</v>
      </c>
      <c r="D35" s="60" t="str">
        <f>C61</f>
        <v># 2192</v>
      </c>
      <c r="E35" s="60" t="str">
        <f>D61</f>
        <v># 2193</v>
      </c>
      <c r="F35" s="60" t="str">
        <f>E61</f>
        <v># 2194</v>
      </c>
      <c r="G35" s="114" t="s">
        <v>143</v>
      </c>
      <c r="H35" s="115" t="s">
        <v>151</v>
      </c>
      <c r="I35" s="113"/>
    </row>
    <row r="36" spans="1:9" s="20" customFormat="1" ht="17" customHeight="1" thickBot="1">
      <c r="A36" s="91" t="s">
        <v>7</v>
      </c>
      <c r="B36" s="71"/>
      <c r="C36" s="60"/>
      <c r="D36" s="71"/>
      <c r="E36" s="71"/>
      <c r="F36" s="116">
        <v>1255</v>
      </c>
      <c r="G36" s="117"/>
      <c r="H36" s="118" t="s">
        <v>77</v>
      </c>
      <c r="I36" s="14" t="s">
        <v>7</v>
      </c>
    </row>
    <row r="37" spans="1:9" ht="17" customHeight="1">
      <c r="A37" s="119"/>
      <c r="B37" s="120" t="s">
        <v>17</v>
      </c>
      <c r="C37" s="121"/>
      <c r="D37" s="36" t="s">
        <v>52</v>
      </c>
      <c r="E37" s="36"/>
      <c r="F37" s="122"/>
      <c r="G37" s="111" t="s">
        <v>20</v>
      </c>
      <c r="H37" s="123" t="s">
        <v>49</v>
      </c>
      <c r="I37" s="124"/>
    </row>
    <row r="38" spans="1:9" ht="17" customHeight="1">
      <c r="A38" s="73"/>
      <c r="B38" s="60" t="str">
        <f>B21</f>
        <v># 1756</v>
      </c>
      <c r="C38" s="60" t="str">
        <f>C21</f>
        <v># 1757</v>
      </c>
      <c r="D38" s="60" t="str">
        <f t="shared" ref="D38" si="8">"# " &amp; VALUE(RIGHT(C38,4)+1)</f>
        <v># 1758</v>
      </c>
      <c r="E38" s="60" t="str">
        <f>E21</f>
        <v># 1759</v>
      </c>
      <c r="F38" s="88" t="str">
        <f>F21</f>
        <v># 1760</v>
      </c>
      <c r="G38" s="89" t="str">
        <f>C54</f>
        <v>呃錢 Scam Alert! (10 EPI)</v>
      </c>
      <c r="I38" s="113"/>
    </row>
    <row r="39" spans="1:9" ht="17" customHeight="1">
      <c r="A39" s="51" t="s">
        <v>2</v>
      </c>
      <c r="B39" s="71"/>
      <c r="C39" s="71"/>
      <c r="D39" s="71"/>
      <c r="E39" s="71"/>
      <c r="F39" s="125">
        <v>1320</v>
      </c>
      <c r="G39" s="126" t="str">
        <f>C55</f>
        <v># 7</v>
      </c>
      <c r="H39" s="127" t="s">
        <v>152</v>
      </c>
      <c r="I39" s="128" t="s">
        <v>2</v>
      </c>
    </row>
    <row r="40" spans="1:9" ht="17" customHeight="1">
      <c r="A40" s="129"/>
      <c r="B40" s="257" t="s">
        <v>56</v>
      </c>
      <c r="C40" s="258"/>
      <c r="D40" s="242"/>
      <c r="E40" s="259"/>
      <c r="F40" s="259"/>
      <c r="G40" s="250" t="s">
        <v>63</v>
      </c>
      <c r="H40" s="130" t="s">
        <v>48</v>
      </c>
      <c r="I40" s="113"/>
    </row>
    <row r="41" spans="1:9" ht="17" customHeight="1" thickBot="1">
      <c r="A41" s="73"/>
      <c r="B41" s="260"/>
      <c r="C41" s="261"/>
      <c r="D41" s="261" t="s">
        <v>53</v>
      </c>
      <c r="E41" s="261"/>
      <c r="F41" s="255"/>
      <c r="G41" s="251" t="s">
        <v>144</v>
      </c>
      <c r="H41" s="130"/>
      <c r="I41" s="113"/>
    </row>
    <row r="42" spans="1:9" s="20" customFormat="1" ht="17" customHeight="1" thickBot="1">
      <c r="A42" s="132" t="s">
        <v>8</v>
      </c>
      <c r="B42" s="260" t="s">
        <v>116</v>
      </c>
      <c r="C42" s="255" t="str">
        <f>"# " &amp; VALUE(RIGHT(B42,4)+1)</f>
        <v># 2037</v>
      </c>
      <c r="D42" s="255" t="str">
        <f>"# " &amp; VALUE(RIGHT(C42,4)+1)</f>
        <v># 2038</v>
      </c>
      <c r="E42" s="255" t="str">
        <f>"# " &amp; VALUE(RIGHT(D42,4)+1)</f>
        <v># 2039</v>
      </c>
      <c r="F42" s="255" t="str">
        <f>"# " &amp; VALUE(RIGHT(E42,4)+1)</f>
        <v># 2040</v>
      </c>
      <c r="G42" s="252" t="s">
        <v>21</v>
      </c>
      <c r="H42" s="133"/>
      <c r="I42" s="14" t="s">
        <v>8</v>
      </c>
    </row>
    <row r="43" spans="1:9" ht="17" customHeight="1">
      <c r="A43" s="106"/>
      <c r="B43" s="255"/>
      <c r="C43" s="256"/>
      <c r="D43" s="255"/>
      <c r="E43" s="255"/>
      <c r="F43" s="262">
        <v>1405</v>
      </c>
      <c r="G43" s="111" t="s">
        <v>20</v>
      </c>
      <c r="H43" s="134" t="s">
        <v>23</v>
      </c>
      <c r="I43" s="50"/>
    </row>
    <row r="44" spans="1:9" ht="17" customHeight="1">
      <c r="A44" s="82"/>
      <c r="B44" s="120" t="s">
        <v>17</v>
      </c>
      <c r="C44" s="37"/>
      <c r="D44" s="37" t="str">
        <f>D76</f>
        <v xml:space="preserve">愛．回家之開心速遞  Lo And Behold </v>
      </c>
      <c r="E44" s="37"/>
      <c r="F44" s="37"/>
      <c r="G44" s="135"/>
      <c r="H44" s="93" t="str">
        <f>G86</f>
        <v>身「入」其「境」大挑戰</v>
      </c>
      <c r="I44" s="74"/>
    </row>
    <row r="45" spans="1:9" ht="17" customHeight="1">
      <c r="A45" s="136" t="s">
        <v>2</v>
      </c>
      <c r="B45" s="29" t="str">
        <f>B19</f>
        <v># 2863</v>
      </c>
      <c r="C45" s="60" t="str">
        <f>C19</f>
        <v># 2864</v>
      </c>
      <c r="D45" s="71" t="str">
        <f>C78</f>
        <v># 2865</v>
      </c>
      <c r="E45" s="71" t="str">
        <f>D78</f>
        <v># 2866</v>
      </c>
      <c r="F45" s="71" t="str">
        <f>E78</f>
        <v># 2867</v>
      </c>
      <c r="G45" s="61"/>
      <c r="H45" s="133"/>
      <c r="I45" s="57" t="s">
        <v>2</v>
      </c>
    </row>
    <row r="46" spans="1:9" ht="17" customHeight="1">
      <c r="A46" s="137"/>
      <c r="B46" s="120" t="s">
        <v>17</v>
      </c>
      <c r="C46" s="36"/>
      <c r="D46" s="96"/>
      <c r="E46" s="36"/>
      <c r="F46" s="122"/>
      <c r="G46" s="89"/>
      <c r="H46" s="134" t="s">
        <v>23</v>
      </c>
      <c r="I46" s="138"/>
    </row>
    <row r="47" spans="1:9" s="20" customFormat="1" ht="17" customHeight="1" thickBot="1">
      <c r="A47" s="139">
        <v>1500</v>
      </c>
      <c r="B47" s="59"/>
      <c r="C47" s="140" t="s">
        <v>85</v>
      </c>
      <c r="D47" s="141"/>
      <c r="E47" s="100" t="s">
        <v>133</v>
      </c>
      <c r="F47" s="142"/>
      <c r="G47" s="89" t="s">
        <v>106</v>
      </c>
      <c r="H47" s="142" t="str">
        <f>D57</f>
        <v>自然系女子旅行 #14</v>
      </c>
      <c r="I47" s="143">
        <v>1500</v>
      </c>
    </row>
    <row r="48" spans="1:9" ht="17" customHeight="1">
      <c r="A48" s="144"/>
      <c r="B48" s="59" t="s">
        <v>142</v>
      </c>
      <c r="C48" s="60" t="str">
        <f>B88</f>
        <v># 30</v>
      </c>
      <c r="D48" s="80" t="str">
        <f>C88</f>
        <v># 1</v>
      </c>
      <c r="E48" s="60" t="str">
        <f>"# " &amp; VALUE(RIGHT(D48,2)+1)</f>
        <v># 2</v>
      </c>
      <c r="F48" s="88" t="str">
        <f>"# " &amp; VALUE(RIGHT(E48,2)+1)</f>
        <v># 3</v>
      </c>
      <c r="G48" s="135"/>
      <c r="H48" s="134" t="s">
        <v>23</v>
      </c>
      <c r="I48" s="145"/>
    </row>
    <row r="49" spans="1:9" ht="17" customHeight="1">
      <c r="A49" s="146">
        <v>30</v>
      </c>
      <c r="B49" s="147"/>
      <c r="C49" s="71"/>
      <c r="D49" s="31"/>
      <c r="E49" s="71"/>
      <c r="F49" s="72"/>
      <c r="G49" s="148"/>
      <c r="H49" s="100" t="str">
        <f>G70</f>
        <v>新聞透視 # 32</v>
      </c>
      <c r="I49" s="57" t="s">
        <v>2</v>
      </c>
    </row>
    <row r="50" spans="1:9" ht="17" customHeight="1">
      <c r="A50" s="137"/>
      <c r="B50" s="149" t="s">
        <v>17</v>
      </c>
      <c r="C50" s="150"/>
      <c r="D50" s="151" t="s">
        <v>43</v>
      </c>
      <c r="E50" s="85"/>
      <c r="F50" s="152"/>
      <c r="G50" s="135"/>
      <c r="H50" s="134" t="s">
        <v>23</v>
      </c>
      <c r="I50" s="74"/>
    </row>
    <row r="51" spans="1:9" ht="17" customHeight="1">
      <c r="A51" s="137"/>
      <c r="B51" s="76" t="s">
        <v>141</v>
      </c>
      <c r="C51" s="36"/>
      <c r="D51" s="153" t="str">
        <f>D22</f>
        <v>重症解密 Severe Case Decoded (15 EPI)</v>
      </c>
      <c r="E51" s="37"/>
      <c r="F51" s="154"/>
      <c r="G51" s="135"/>
      <c r="H51" s="100" t="str">
        <f>G77</f>
        <v>香港系列之細間始終你好 #8</v>
      </c>
      <c r="I51" s="74"/>
    </row>
    <row r="52" spans="1:9" s="20" customFormat="1" ht="17" customHeight="1" thickBot="1">
      <c r="A52" s="139">
        <v>1600</v>
      </c>
      <c r="B52" s="29" t="str">
        <f>B23</f>
        <v># 5</v>
      </c>
      <c r="C52" s="71" t="str">
        <f>C23</f>
        <v># 6</v>
      </c>
      <c r="D52" s="71" t="str">
        <f>"# " &amp; VALUE(RIGHT(C52,2)+1)</f>
        <v># 7</v>
      </c>
      <c r="E52" s="71" t="str">
        <f>"# " &amp; VALUE(RIGHT(D52,2)+1)</f>
        <v># 8</v>
      </c>
      <c r="F52" s="72" t="str">
        <f>"# " &amp; VALUE(RIGHT(E52,2)+1)</f>
        <v># 9</v>
      </c>
      <c r="G52" s="155"/>
      <c r="H52" s="142"/>
      <c r="I52" s="143">
        <v>1600</v>
      </c>
    </row>
    <row r="53" spans="1:9" ht="17" customHeight="1">
      <c r="A53" s="75"/>
      <c r="B53" s="156" t="s">
        <v>73</v>
      </c>
      <c r="C53" s="87" t="s">
        <v>84</v>
      </c>
      <c r="D53" s="67" t="s">
        <v>107</v>
      </c>
      <c r="E53" s="86"/>
      <c r="F53" s="47" t="s">
        <v>73</v>
      </c>
      <c r="G53" s="111">
        <v>800567135</v>
      </c>
      <c r="H53" s="134" t="s">
        <v>23</v>
      </c>
      <c r="I53" s="78"/>
    </row>
    <row r="54" spans="1:9" ht="17" customHeight="1">
      <c r="A54" s="137"/>
      <c r="B54" s="157" t="s">
        <v>72</v>
      </c>
      <c r="C54" s="102" t="s">
        <v>83</v>
      </c>
      <c r="D54" s="961" t="s">
        <v>108</v>
      </c>
      <c r="E54" s="962"/>
      <c r="F54" s="158" t="s">
        <v>72</v>
      </c>
      <c r="G54" s="131"/>
      <c r="H54" s="159"/>
      <c r="I54" s="160"/>
    </row>
    <row r="55" spans="1:9" ht="16.75" customHeight="1">
      <c r="A55" s="146">
        <v>30</v>
      </c>
      <c r="B55" s="92" t="s">
        <v>117</v>
      </c>
      <c r="C55" s="31" t="s">
        <v>120</v>
      </c>
      <c r="D55" s="31" t="s">
        <v>119</v>
      </c>
      <c r="E55" s="72" t="str">
        <f>"# " &amp; VALUE(RIGHT(D55,2)+1)</f>
        <v># 6</v>
      </c>
      <c r="F55" s="31" t="s">
        <v>118</v>
      </c>
      <c r="G55" s="161"/>
      <c r="H55" s="142" t="str">
        <f>G81</f>
        <v>唱錢 #26</v>
      </c>
      <c r="I55" s="162">
        <v>30</v>
      </c>
    </row>
    <row r="56" spans="1:9" ht="17" customHeight="1">
      <c r="A56" s="137"/>
      <c r="B56" s="163" t="s">
        <v>82</v>
      </c>
      <c r="C56" s="164" t="s">
        <v>102</v>
      </c>
      <c r="D56" s="23" t="s">
        <v>75</v>
      </c>
      <c r="E56" s="156" t="s">
        <v>47</v>
      </c>
      <c r="F56" s="165" t="s">
        <v>64</v>
      </c>
      <c r="G56" s="61"/>
      <c r="H56" s="88"/>
      <c r="I56" s="138"/>
    </row>
    <row r="57" spans="1:9" ht="17" customHeight="1">
      <c r="A57" s="137"/>
      <c r="B57" s="166" t="s">
        <v>121</v>
      </c>
      <c r="C57" s="88" t="s">
        <v>100</v>
      </c>
      <c r="D57" s="89" t="s">
        <v>123</v>
      </c>
      <c r="E57" s="167" t="s">
        <v>124</v>
      </c>
      <c r="F57" s="168" t="s">
        <v>125</v>
      </c>
      <c r="G57" s="169" t="s">
        <v>145</v>
      </c>
      <c r="H57" s="88"/>
      <c r="I57" s="138"/>
    </row>
    <row r="58" spans="1:9" s="20" customFormat="1" ht="17" customHeight="1" thickBot="1">
      <c r="A58" s="139">
        <v>1700</v>
      </c>
      <c r="B58" s="170" t="s">
        <v>81</v>
      </c>
      <c r="C58" s="72" t="s">
        <v>122</v>
      </c>
      <c r="D58" s="117" t="s">
        <v>74</v>
      </c>
      <c r="E58" s="171" t="s">
        <v>46</v>
      </c>
      <c r="F58" s="31" t="s">
        <v>68</v>
      </c>
      <c r="G58" s="61" t="s">
        <v>146</v>
      </c>
      <c r="H58" s="88"/>
      <c r="I58" s="143">
        <v>1700</v>
      </c>
    </row>
    <row r="59" spans="1:9" ht="17" customHeight="1">
      <c r="A59" s="75"/>
      <c r="B59" s="37" t="s">
        <v>40</v>
      </c>
      <c r="C59" s="172"/>
      <c r="D59" s="47"/>
      <c r="E59" s="47"/>
      <c r="F59" s="47"/>
      <c r="G59" s="161"/>
      <c r="H59" s="134" t="s">
        <v>23</v>
      </c>
      <c r="I59" s="78"/>
    </row>
    <row r="60" spans="1:9" ht="17" customHeight="1">
      <c r="A60" s="137"/>
      <c r="B60" s="47"/>
      <c r="C60" s="60"/>
      <c r="D60" s="173" t="s">
        <v>39</v>
      </c>
      <c r="E60" s="6"/>
      <c r="F60" s="6"/>
      <c r="G60" s="61"/>
      <c r="H60" s="100" t="str">
        <f>H35</f>
        <v>新聞掏寶 # 314</v>
      </c>
      <c r="I60" s="138"/>
    </row>
    <row r="61" spans="1:9" ht="17" customHeight="1">
      <c r="A61" s="146">
        <v>30</v>
      </c>
      <c r="B61" s="71" t="s">
        <v>126</v>
      </c>
      <c r="C61" s="71" t="str">
        <f>"# " &amp; VALUE(RIGHT(B61,4)+1)</f>
        <v># 2192</v>
      </c>
      <c r="D61" s="71" t="str">
        <f>"# " &amp; VALUE(RIGHT(C61,4)+1)</f>
        <v># 2193</v>
      </c>
      <c r="E61" s="60" t="str">
        <f>"# " &amp; VALUE(RIGHT(D61,4)+1)</f>
        <v># 2194</v>
      </c>
      <c r="F61" s="71" t="str">
        <f>"# " &amp; VALUE(RIGHT(E61,4)+1)</f>
        <v># 2195</v>
      </c>
      <c r="G61" s="161"/>
      <c r="H61" s="174"/>
      <c r="I61" s="162">
        <v>30</v>
      </c>
    </row>
    <row r="62" spans="1:9" ht="17" customHeight="1">
      <c r="A62" s="175"/>
      <c r="B62" s="120" t="s">
        <v>92</v>
      </c>
      <c r="C62" s="95"/>
      <c r="D62" s="95"/>
      <c r="E62" s="95"/>
      <c r="F62" s="95"/>
      <c r="G62" s="61"/>
      <c r="H62" s="134" t="s">
        <v>23</v>
      </c>
      <c r="I62" s="138"/>
    </row>
    <row r="63" spans="1:9" ht="17" customHeight="1">
      <c r="A63" s="137"/>
      <c r="B63" s="176"/>
      <c r="C63" s="173"/>
      <c r="D63" s="55" t="s">
        <v>93</v>
      </c>
      <c r="E63" s="173"/>
      <c r="F63" s="173"/>
      <c r="G63" s="89"/>
      <c r="H63" s="100" t="str">
        <f>F57</f>
        <v>最強生命線 # 461</v>
      </c>
      <c r="I63" s="138"/>
    </row>
    <row r="64" spans="1:9" s="20" customFormat="1" ht="17" customHeight="1" thickBot="1">
      <c r="A64" s="139">
        <v>1800</v>
      </c>
      <c r="B64" s="59" t="s">
        <v>127</v>
      </c>
      <c r="C64" s="60" t="str">
        <f>"# " &amp; VALUE(RIGHT(B64,2)+1)</f>
        <v># 18</v>
      </c>
      <c r="D64" s="60" t="str">
        <f>"# " &amp; VALUE(RIGHT(C64,2)+1)</f>
        <v># 19</v>
      </c>
      <c r="E64" s="60" t="str">
        <f>"# " &amp; VALUE(RIGHT(D64,2)+1)</f>
        <v># 20</v>
      </c>
      <c r="F64" s="60" t="str">
        <f>"# " &amp; VALUE(RIGHT(E64,2)+1)</f>
        <v># 21</v>
      </c>
      <c r="G64" s="30"/>
      <c r="H64" s="118"/>
      <c r="I64" s="143">
        <v>1800</v>
      </c>
    </row>
    <row r="65" spans="1:9" ht="17" customHeight="1">
      <c r="A65" s="137"/>
      <c r="B65" s="59"/>
      <c r="C65" s="60"/>
      <c r="D65" s="60"/>
      <c r="E65" s="60"/>
      <c r="F65" s="88"/>
      <c r="G65" s="968" t="str">
        <f>D54</f>
        <v>港生活．港享受 Dolce Vita 2022 (50 EPI)</v>
      </c>
      <c r="H65" s="969"/>
      <c r="I65" s="39"/>
    </row>
    <row r="66" spans="1:9" ht="17" customHeight="1" thickBot="1">
      <c r="A66" s="146">
        <v>30</v>
      </c>
      <c r="B66" s="177"/>
      <c r="C66" s="41"/>
      <c r="D66" s="41"/>
      <c r="E66" s="41"/>
      <c r="F66" s="178"/>
      <c r="G66" s="331" t="str">
        <f>D55</f>
        <v># 5</v>
      </c>
      <c r="H66" s="332" t="str">
        <f>"# " &amp; VALUE(RIGHT(G66,2)+1)</f>
        <v># 6</v>
      </c>
      <c r="I66" s="33">
        <v>30</v>
      </c>
    </row>
    <row r="67" spans="1:9" ht="17" customHeight="1">
      <c r="A67" s="179"/>
      <c r="B67" s="979" t="s">
        <v>44</v>
      </c>
      <c r="C67" s="980"/>
      <c r="D67" s="980"/>
      <c r="E67" s="981"/>
      <c r="F67" s="982"/>
      <c r="G67" s="972" t="s">
        <v>33</v>
      </c>
      <c r="H67" s="973"/>
      <c r="I67" s="39"/>
    </row>
    <row r="68" spans="1:9" s="20" customFormat="1" ht="12.65" customHeight="1" thickBot="1">
      <c r="A68" s="180">
        <v>1900</v>
      </c>
      <c r="B68" s="983"/>
      <c r="C68" s="981"/>
      <c r="D68" s="981"/>
      <c r="E68" s="981"/>
      <c r="F68" s="984"/>
      <c r="G68" s="263"/>
      <c r="H68" s="264"/>
      <c r="I68" s="181">
        <v>1900</v>
      </c>
    </row>
    <row r="69" spans="1:9" s="20" customFormat="1" ht="17" customHeight="1">
      <c r="A69" s="182"/>
      <c r="B69" s="983"/>
      <c r="C69" s="981"/>
      <c r="D69" s="981"/>
      <c r="E69" s="981"/>
      <c r="F69" s="984"/>
      <c r="G69" s="265" t="s">
        <v>59</v>
      </c>
      <c r="H69" s="266" t="s">
        <v>60</v>
      </c>
      <c r="I69" s="145"/>
    </row>
    <row r="70" spans="1:9" s="20" customFormat="1" ht="17" customHeight="1" thickBot="1">
      <c r="A70" s="182"/>
      <c r="B70" s="985"/>
      <c r="C70" s="986"/>
      <c r="D70" s="986"/>
      <c r="E70" s="986"/>
      <c r="F70" s="987"/>
      <c r="G70" s="261" t="s">
        <v>147</v>
      </c>
      <c r="H70" s="267" t="s">
        <v>148</v>
      </c>
      <c r="I70" s="183"/>
    </row>
    <row r="71" spans="1:9" s="20" customFormat="1" ht="17" customHeight="1" thickBot="1">
      <c r="A71" s="43">
        <v>30</v>
      </c>
      <c r="B71" s="974" t="s">
        <v>36</v>
      </c>
      <c r="C71" s="975"/>
      <c r="D71" s="975"/>
      <c r="E71" s="975"/>
      <c r="F71" s="976"/>
      <c r="G71" s="268" t="s">
        <v>54</v>
      </c>
      <c r="H71" s="268" t="s">
        <v>55</v>
      </c>
      <c r="I71" s="138">
        <v>30</v>
      </c>
    </row>
    <row r="72" spans="1:9" s="20" customFormat="1" ht="17" customHeight="1">
      <c r="A72" s="43"/>
      <c r="B72" s="269">
        <v>800653411</v>
      </c>
      <c r="C72" s="270"/>
      <c r="D72" s="271" t="s">
        <v>43</v>
      </c>
      <c r="E72" s="271"/>
      <c r="F72" s="272">
        <v>1935</v>
      </c>
      <c r="G72" s="273" t="s">
        <v>149</v>
      </c>
      <c r="H72" s="274" t="s">
        <v>150</v>
      </c>
      <c r="I72" s="160"/>
    </row>
    <row r="73" spans="1:9" ht="17" customHeight="1">
      <c r="A73" s="185"/>
      <c r="B73" s="275" t="s">
        <v>58</v>
      </c>
      <c r="C73" s="276"/>
      <c r="D73" s="277"/>
      <c r="E73" s="276" t="s">
        <v>51</v>
      </c>
      <c r="F73" s="629" t="s">
        <v>233</v>
      </c>
      <c r="G73" s="276"/>
      <c r="H73" s="242"/>
      <c r="I73" s="186"/>
    </row>
    <row r="74" spans="1:9" ht="17" customHeight="1">
      <c r="A74" s="182"/>
      <c r="B74" s="260" t="s">
        <v>128</v>
      </c>
      <c r="C74" s="255" t="str">
        <f t="shared" ref="C74:H74" si="9">"# " &amp; VALUE(RIGHT(B74,3)+1)</f>
        <v># 216</v>
      </c>
      <c r="D74" s="255" t="str">
        <f t="shared" si="9"/>
        <v># 217</v>
      </c>
      <c r="E74" s="255" t="str">
        <f t="shared" si="9"/>
        <v># 218</v>
      </c>
      <c r="F74" s="584" t="s">
        <v>234</v>
      </c>
      <c r="G74" s="255" t="str">
        <f t="shared" si="9"/>
        <v># 220</v>
      </c>
      <c r="H74" s="255" t="str">
        <f t="shared" si="9"/>
        <v># 221</v>
      </c>
      <c r="I74" s="183"/>
    </row>
    <row r="75" spans="1:9" s="20" customFormat="1" ht="17" customHeight="1" thickBot="1">
      <c r="A75" s="182">
        <v>2000</v>
      </c>
      <c r="B75" s="278"/>
      <c r="C75" s="256"/>
      <c r="D75" s="279"/>
      <c r="E75" s="256"/>
      <c r="F75" s="582"/>
      <c r="G75" s="256"/>
      <c r="H75" s="256"/>
      <c r="I75" s="143">
        <v>2000</v>
      </c>
    </row>
    <row r="76" spans="1:9" s="20" customFormat="1" ht="16.75" customHeight="1">
      <c r="A76" s="144"/>
      <c r="B76" s="275" t="s">
        <v>50</v>
      </c>
      <c r="C76" s="280" t="s">
        <v>22</v>
      </c>
      <c r="D76" s="281" t="s">
        <v>34</v>
      </c>
      <c r="E76" s="282"/>
      <c r="F76" s="585"/>
      <c r="G76" s="283" t="s">
        <v>155</v>
      </c>
      <c r="H76" s="284" t="s">
        <v>96</v>
      </c>
      <c r="I76" s="188"/>
    </row>
    <row r="77" spans="1:9" s="20" customFormat="1" ht="16.75" customHeight="1">
      <c r="A77" s="189"/>
      <c r="B77" s="257"/>
      <c r="C77" s="259"/>
      <c r="D77" s="258"/>
      <c r="E77" s="258"/>
      <c r="F77" s="586" t="s">
        <v>237</v>
      </c>
      <c r="G77" s="251" t="s">
        <v>156</v>
      </c>
      <c r="H77" s="285"/>
      <c r="I77" s="190"/>
    </row>
    <row r="78" spans="1:9" ht="17" customHeight="1">
      <c r="A78" s="137">
        <v>30</v>
      </c>
      <c r="B78" s="278" t="s">
        <v>129</v>
      </c>
      <c r="C78" s="256" t="str">
        <f>"# " &amp; VALUE(RIGHT(B78,4)+1)</f>
        <v># 2865</v>
      </c>
      <c r="D78" s="256" t="str">
        <f>"# " &amp; VALUE(RIGHT(C78,4)+1)</f>
        <v># 2866</v>
      </c>
      <c r="E78" s="256" t="str">
        <f>"# " &amp; VALUE(RIGHT(D78,4)+1)</f>
        <v># 2867</v>
      </c>
      <c r="F78" s="583" t="s">
        <v>238</v>
      </c>
      <c r="G78" s="286" t="s">
        <v>157</v>
      </c>
      <c r="H78" s="287"/>
      <c r="I78" s="162">
        <v>30</v>
      </c>
    </row>
    <row r="79" spans="1:9" ht="17" customHeight="1">
      <c r="A79" s="137"/>
      <c r="B79" s="275" t="s">
        <v>131</v>
      </c>
      <c r="C79" s="254"/>
      <c r="D79" s="254"/>
      <c r="E79" s="254"/>
      <c r="F79" s="288"/>
      <c r="G79" s="289" t="s">
        <v>87</v>
      </c>
      <c r="H79" s="287"/>
      <c r="I79" s="191"/>
    </row>
    <row r="80" spans="1:9" ht="17" customHeight="1">
      <c r="A80" s="137"/>
      <c r="B80" s="260"/>
      <c r="C80" s="255"/>
      <c r="D80" s="255"/>
      <c r="E80" s="255"/>
      <c r="F80" s="290"/>
      <c r="G80" s="291"/>
      <c r="H80" s="292" t="s">
        <v>160</v>
      </c>
      <c r="I80" s="138"/>
    </row>
    <row r="81" spans="1:14" s="20" customFormat="1" ht="17" customHeight="1" thickBot="1">
      <c r="A81" s="139">
        <v>2100</v>
      </c>
      <c r="B81" s="293"/>
      <c r="C81" s="261"/>
      <c r="D81" s="294" t="s">
        <v>130</v>
      </c>
      <c r="E81" s="261"/>
      <c r="F81" s="290"/>
      <c r="G81" s="291" t="s">
        <v>153</v>
      </c>
      <c r="H81" s="295" t="s">
        <v>86</v>
      </c>
      <c r="I81" s="143">
        <v>2100</v>
      </c>
    </row>
    <row r="82" spans="1:14" s="20" customFormat="1" ht="17" customHeight="1">
      <c r="A82" s="189"/>
      <c r="B82" s="260" t="s">
        <v>101</v>
      </c>
      <c r="C82" s="255" t="str">
        <f>"# " &amp; VALUE(RIGHT(B82,2)+1)</f>
        <v># 2</v>
      </c>
      <c r="D82" s="255" t="str">
        <f>"# " &amp; VALUE(RIGHT(C82,2)+1)</f>
        <v># 3</v>
      </c>
      <c r="E82" s="255" t="str">
        <f>"# " &amp; VALUE(RIGHT(D82,2)+1)</f>
        <v># 4</v>
      </c>
      <c r="F82" s="290" t="str">
        <f>"# " &amp; VALUE(RIGHT(E82,2)+1)</f>
        <v># 5</v>
      </c>
      <c r="G82" s="296" t="s">
        <v>88</v>
      </c>
      <c r="H82" s="295"/>
      <c r="I82" s="145"/>
    </row>
    <row r="83" spans="1:14" s="20" customFormat="1" ht="17" customHeight="1">
      <c r="A83" s="189"/>
      <c r="B83" s="260"/>
      <c r="C83" s="255"/>
      <c r="D83" s="255"/>
      <c r="E83" s="255"/>
      <c r="F83" s="290"/>
      <c r="G83" s="296"/>
      <c r="H83" s="295"/>
      <c r="I83" s="183"/>
    </row>
    <row r="84" spans="1:14" ht="17" customHeight="1">
      <c r="A84" s="146">
        <v>30</v>
      </c>
      <c r="B84" s="278"/>
      <c r="C84" s="255"/>
      <c r="D84" s="256"/>
      <c r="E84" s="297"/>
      <c r="F84" s="298"/>
      <c r="G84" s="296"/>
      <c r="H84" s="295"/>
      <c r="I84" s="162">
        <v>30</v>
      </c>
    </row>
    <row r="85" spans="1:14" ht="17" customHeight="1">
      <c r="A85" s="137"/>
      <c r="B85" s="257">
        <v>800664730</v>
      </c>
      <c r="C85" s="253">
        <v>800668302</v>
      </c>
      <c r="D85" s="299"/>
      <c r="E85" s="299"/>
      <c r="F85" s="300"/>
      <c r="G85" s="640" t="s">
        <v>242</v>
      </c>
      <c r="H85" s="295"/>
      <c r="I85" s="138"/>
    </row>
    <row r="86" spans="1:14" ht="17" customHeight="1">
      <c r="A86" s="137"/>
      <c r="B86" s="260"/>
      <c r="C86" s="301"/>
      <c r="D86" s="242"/>
      <c r="E86" s="242"/>
      <c r="F86" s="302"/>
      <c r="G86" s="643" t="s">
        <v>243</v>
      </c>
      <c r="H86" s="295"/>
      <c r="I86" s="138"/>
    </row>
    <row r="87" spans="1:14" s="20" customFormat="1" ht="17" customHeight="1" thickBot="1">
      <c r="A87" s="139">
        <v>2200</v>
      </c>
      <c r="B87" s="303" t="s">
        <v>85</v>
      </c>
      <c r="C87" s="304"/>
      <c r="D87" s="261" t="s">
        <v>133</v>
      </c>
      <c r="E87" s="261"/>
      <c r="F87" s="305"/>
      <c r="G87" s="580" t="s">
        <v>244</v>
      </c>
      <c r="H87" s="306">
        <v>2205</v>
      </c>
      <c r="I87" s="143">
        <v>2200</v>
      </c>
      <c r="M87" s="4"/>
      <c r="N87" s="4"/>
    </row>
    <row r="88" spans="1:14" s="20" customFormat="1" ht="17" customHeight="1">
      <c r="A88" s="189"/>
      <c r="B88" s="260" t="s">
        <v>132</v>
      </c>
      <c r="C88" s="307" t="s">
        <v>101</v>
      </c>
      <c r="D88" s="255" t="str">
        <f>"# " &amp; VALUE(RIGHT(C88,2)+1)</f>
        <v># 2</v>
      </c>
      <c r="E88" s="255" t="str">
        <f>"# " &amp; VALUE(RIGHT(D88,2)+1)</f>
        <v># 3</v>
      </c>
      <c r="F88" s="290" t="str">
        <f>"# " &amp; VALUE(RIGHT(E88,2)+1)</f>
        <v># 4</v>
      </c>
      <c r="G88" s="250" t="s">
        <v>66</v>
      </c>
      <c r="H88" s="637" t="s">
        <v>239</v>
      </c>
      <c r="I88" s="145"/>
    </row>
    <row r="89" spans="1:14" ht="17" customHeight="1">
      <c r="A89" s="146">
        <v>30</v>
      </c>
      <c r="B89" s="278"/>
      <c r="C89" s="308"/>
      <c r="D89" s="297"/>
      <c r="E89" s="297"/>
      <c r="F89" s="298"/>
      <c r="G89" s="309"/>
      <c r="H89" s="639"/>
      <c r="I89" s="162">
        <v>30</v>
      </c>
      <c r="M89" s="20"/>
    </row>
    <row r="90" spans="1:14" ht="17" customHeight="1">
      <c r="A90" s="175"/>
      <c r="B90" s="257">
        <v>800669313</v>
      </c>
      <c r="C90" s="310"/>
      <c r="D90" s="242"/>
      <c r="E90" s="299"/>
      <c r="F90" s="311"/>
      <c r="G90" s="296" t="s">
        <v>154</v>
      </c>
      <c r="H90" s="636" t="s">
        <v>240</v>
      </c>
      <c r="I90" s="138"/>
    </row>
    <row r="91" spans="1:14" ht="17" customHeight="1">
      <c r="A91" s="137"/>
      <c r="B91" s="313"/>
      <c r="C91" s="314"/>
      <c r="D91" s="261" t="s">
        <v>104</v>
      </c>
      <c r="E91" s="255"/>
      <c r="F91" s="303"/>
      <c r="G91" s="296" t="s">
        <v>89</v>
      </c>
      <c r="H91" s="639" t="s">
        <v>241</v>
      </c>
      <c r="I91" s="138"/>
    </row>
    <row r="92" spans="1:14" ht="17" customHeight="1">
      <c r="A92" s="137"/>
      <c r="B92" s="260" t="s">
        <v>99</v>
      </c>
      <c r="C92" s="255" t="str">
        <f>"# " &amp; VALUE(RIGHT(B92,2)+1)</f>
        <v># 7</v>
      </c>
      <c r="D92" s="255" t="str">
        <f>"# " &amp; VALUE(RIGHT(C92,2)+1)</f>
        <v># 8</v>
      </c>
      <c r="E92" s="255" t="str">
        <f>"# " &amp; VALUE(RIGHT(D92,2)+1)</f>
        <v># 9</v>
      </c>
      <c r="F92" s="255" t="str">
        <f>"# " &amp; VALUE(RIGHT(E92,2)+1)</f>
        <v># 10</v>
      </c>
      <c r="G92" s="315">
        <v>2245</v>
      </c>
      <c r="H92" s="630">
        <v>2235</v>
      </c>
      <c r="I92" s="138"/>
    </row>
    <row r="93" spans="1:14" ht="17" customHeight="1" thickBot="1">
      <c r="A93" s="139">
        <v>2300</v>
      </c>
      <c r="B93" s="278"/>
      <c r="C93" s="256"/>
      <c r="D93" s="317"/>
      <c r="E93" s="317"/>
      <c r="F93" s="317"/>
      <c r="G93" s="250" t="s">
        <v>70</v>
      </c>
      <c r="H93" s="284" t="s">
        <v>97</v>
      </c>
      <c r="I93" s="143">
        <v>2300</v>
      </c>
    </row>
    <row r="94" spans="1:14" s="20" customFormat="1" ht="17" customHeight="1">
      <c r="A94" s="195"/>
      <c r="B94" s="257" t="s">
        <v>62</v>
      </c>
      <c r="C94" s="318"/>
      <c r="D94" s="319" t="s">
        <v>61</v>
      </c>
      <c r="E94" s="319"/>
      <c r="F94" s="255"/>
      <c r="G94" s="320" t="s">
        <v>158</v>
      </c>
      <c r="H94" s="312" t="s">
        <v>161</v>
      </c>
      <c r="I94" s="196"/>
    </row>
    <row r="95" spans="1:14" s="20" customFormat="1" ht="17" customHeight="1">
      <c r="A95" s="195"/>
      <c r="B95" s="260" t="s">
        <v>134</v>
      </c>
      <c r="C95" s="255" t="str">
        <f>"# " &amp; VALUE(RIGHT(B95,4)+1)</f>
        <v># 4075</v>
      </c>
      <c r="D95" s="255" t="str">
        <f>"# " &amp; VALUE(RIGHT(C95,4)+1)</f>
        <v># 4076</v>
      </c>
      <c r="E95" s="255" t="str">
        <f>"# " &amp; VALUE(RIGHT(D95,4)+1)</f>
        <v># 4077</v>
      </c>
      <c r="F95" s="255" t="str">
        <f>"# " &amp; VALUE(RIGHT(E95,4)+1)</f>
        <v># 4078</v>
      </c>
      <c r="G95" s="296" t="s">
        <v>71</v>
      </c>
      <c r="H95" s="295" t="s">
        <v>67</v>
      </c>
      <c r="I95" s="197"/>
    </row>
    <row r="96" spans="1:14" s="20" customFormat="1" ht="17" customHeight="1" thickBot="1">
      <c r="A96" s="198">
        <v>2315</v>
      </c>
      <c r="B96" s="260"/>
      <c r="C96" s="255"/>
      <c r="D96" s="255"/>
      <c r="E96" s="255"/>
      <c r="F96" s="321">
        <v>2315</v>
      </c>
      <c r="G96" s="322"/>
      <c r="H96" s="323"/>
      <c r="I96" s="199">
        <v>2315</v>
      </c>
    </row>
    <row r="97" spans="1:9" ht="17" customHeight="1" thickBot="1">
      <c r="A97" s="28">
        <v>30</v>
      </c>
      <c r="B97" s="324"/>
      <c r="C97" s="325"/>
      <c r="D97" s="325"/>
      <c r="E97" s="325"/>
      <c r="F97" s="325"/>
      <c r="G97" s="977" t="s">
        <v>35</v>
      </c>
      <c r="H97" s="978"/>
      <c r="I97" s="201">
        <v>30</v>
      </c>
    </row>
    <row r="98" spans="1:9" ht="17" customHeight="1">
      <c r="A98" s="34"/>
      <c r="B98" s="260"/>
      <c r="C98" s="326"/>
      <c r="D98" s="326" t="s">
        <v>37</v>
      </c>
      <c r="E98" s="258"/>
      <c r="F98" s="326"/>
      <c r="G98" s="202" t="s">
        <v>23</v>
      </c>
      <c r="H98" s="327" t="s">
        <v>78</v>
      </c>
      <c r="I98" s="39"/>
    </row>
    <row r="99" spans="1:9" ht="17" customHeight="1">
      <c r="A99" s="43"/>
      <c r="B99" s="260"/>
      <c r="C99" s="259"/>
      <c r="D99" s="259"/>
      <c r="E99" s="258"/>
      <c r="F99" s="259"/>
      <c r="G99" s="131" t="str">
        <f>G41</f>
        <v>周六聊Teen谷 # 31</v>
      </c>
      <c r="H99" s="328" t="s">
        <v>162</v>
      </c>
      <c r="I99" s="39"/>
    </row>
    <row r="100" spans="1:9" ht="17" customHeight="1" thickBot="1">
      <c r="A100" s="43"/>
      <c r="B100" s="260"/>
      <c r="C100" s="259"/>
      <c r="D100" s="259"/>
      <c r="E100" s="258"/>
      <c r="F100" s="318">
        <v>2350</v>
      </c>
      <c r="G100" s="61"/>
      <c r="H100" s="329" t="s">
        <v>79</v>
      </c>
      <c r="I100" s="39"/>
    </row>
    <row r="101" spans="1:9" s="20" customFormat="1" ht="17" customHeight="1" thickBot="1">
      <c r="A101" s="11" t="s">
        <v>9</v>
      </c>
      <c r="B101" s="974" t="s">
        <v>36</v>
      </c>
      <c r="C101" s="975"/>
      <c r="D101" s="975"/>
      <c r="E101" s="975"/>
      <c r="F101" s="976"/>
      <c r="G101" s="72"/>
      <c r="H101" s="330"/>
      <c r="I101" s="42" t="s">
        <v>9</v>
      </c>
    </row>
    <row r="102" spans="1:9" ht="17" customHeight="1">
      <c r="A102" s="21"/>
      <c r="B102" s="203" t="s">
        <v>17</v>
      </c>
      <c r="C102" s="200"/>
      <c r="D102" s="200"/>
      <c r="E102" s="200"/>
      <c r="F102" s="60"/>
      <c r="G102" s="204" t="s">
        <v>23</v>
      </c>
      <c r="H102" s="635" t="s">
        <v>245</v>
      </c>
      <c r="I102" s="78"/>
    </row>
    <row r="103" spans="1:9" ht="17" customHeight="1">
      <c r="A103" s="43"/>
      <c r="B103" s="173"/>
      <c r="C103" s="173"/>
      <c r="D103" s="173" t="s">
        <v>39</v>
      </c>
      <c r="E103" s="173"/>
      <c r="F103" s="205"/>
      <c r="G103" s="206" t="str">
        <f>G70</f>
        <v>新聞透視 # 32</v>
      </c>
      <c r="H103" s="644"/>
      <c r="I103" s="138"/>
    </row>
    <row r="104" spans="1:9" ht="17" customHeight="1">
      <c r="A104" s="28">
        <v>30</v>
      </c>
      <c r="B104" s="71" t="str">
        <f>B61</f>
        <v># 2191</v>
      </c>
      <c r="C104" s="60" t="str">
        <f>C61</f>
        <v># 2192</v>
      </c>
      <c r="D104" s="60" t="str">
        <f>D61</f>
        <v># 2193</v>
      </c>
      <c r="E104" s="71" t="str">
        <f>E61</f>
        <v># 2194</v>
      </c>
      <c r="F104" s="71" t="str">
        <f>F61</f>
        <v># 2195</v>
      </c>
      <c r="G104" s="207"/>
      <c r="H104" s="625"/>
      <c r="I104" s="162">
        <v>30</v>
      </c>
    </row>
    <row r="105" spans="1:9" ht="17" customHeight="1">
      <c r="A105" s="43"/>
      <c r="B105" s="120" t="s">
        <v>17</v>
      </c>
      <c r="C105" s="187"/>
      <c r="D105" s="37"/>
      <c r="E105" s="37"/>
      <c r="F105" s="154"/>
      <c r="G105" s="204" t="s">
        <v>23</v>
      </c>
      <c r="H105" s="624"/>
      <c r="I105" s="138"/>
    </row>
    <row r="106" spans="1:9" s="20" customFormat="1" ht="17" customHeight="1" thickBot="1">
      <c r="A106" s="11" t="s">
        <v>10</v>
      </c>
      <c r="B106" s="193" t="s">
        <v>85</v>
      </c>
      <c r="C106" s="141"/>
      <c r="D106" s="100" t="s">
        <v>133</v>
      </c>
      <c r="E106" s="100"/>
      <c r="F106" s="194"/>
      <c r="G106" s="208" t="str">
        <f>G15</f>
        <v>美女廚房 Cooking Beauties (20 EPI)</v>
      </c>
      <c r="H106" s="626" t="s">
        <v>235</v>
      </c>
      <c r="I106" s="66" t="s">
        <v>10</v>
      </c>
    </row>
    <row r="107" spans="1:9" ht="17" customHeight="1">
      <c r="A107" s="119"/>
      <c r="B107" s="59" t="s">
        <v>132</v>
      </c>
      <c r="C107" s="80" t="s">
        <v>101</v>
      </c>
      <c r="D107" s="60" t="str">
        <f>"# " &amp; VALUE(RIGHT(C107,2)+1)</f>
        <v># 2</v>
      </c>
      <c r="E107" s="60" t="str">
        <f>"# " &amp; VALUE(RIGHT(D107,2)+1)</f>
        <v># 3</v>
      </c>
      <c r="F107" s="88" t="str">
        <f>"# " &amp; VALUE(RIGHT(E107,2)+1)</f>
        <v># 4</v>
      </c>
      <c r="G107" s="209" t="str">
        <f>G16</f>
        <v># 19</v>
      </c>
      <c r="H107" s="623" t="s">
        <v>236</v>
      </c>
      <c r="I107" s="50"/>
    </row>
    <row r="108" spans="1:9" ht="17" customHeight="1">
      <c r="A108" s="210">
        <v>30</v>
      </c>
      <c r="B108" s="29"/>
      <c r="C108" s="31"/>
      <c r="D108" s="71"/>
      <c r="E108" s="71"/>
      <c r="F108" s="72"/>
      <c r="G108" s="83"/>
      <c r="H108" s="622"/>
      <c r="I108" s="57">
        <v>30</v>
      </c>
    </row>
    <row r="109" spans="1:9" ht="17" customHeight="1">
      <c r="A109" s="129"/>
      <c r="B109" s="120" t="s">
        <v>17</v>
      </c>
      <c r="C109" s="60"/>
      <c r="D109" s="60"/>
      <c r="E109" s="60"/>
      <c r="F109" s="36"/>
      <c r="G109" s="211" t="s">
        <v>23</v>
      </c>
      <c r="H109" s="165" t="s">
        <v>23</v>
      </c>
      <c r="I109" s="62"/>
    </row>
    <row r="110" spans="1:9" s="20" customFormat="1" ht="17" customHeight="1" thickBot="1">
      <c r="A110" s="11" t="s">
        <v>11</v>
      </c>
      <c r="B110" s="47"/>
      <c r="C110" s="60"/>
      <c r="D110" s="60" t="str">
        <f>$D$81</f>
        <v>夫妻的博弈 Mrs. Revenge (25 EPI)</v>
      </c>
      <c r="E110" s="60"/>
      <c r="F110" s="60"/>
      <c r="G110" s="212" t="str">
        <f>G77</f>
        <v>香港系列之細間始終你好 #8</v>
      </c>
      <c r="H110" s="80"/>
      <c r="I110" s="66" t="s">
        <v>11</v>
      </c>
    </row>
    <row r="111" spans="1:9" ht="17" customHeight="1">
      <c r="A111" s="119"/>
      <c r="B111" s="60" t="str">
        <f>B82</f>
        <v># 1</v>
      </c>
      <c r="C111" s="60" t="str">
        <f>"# " &amp; VALUE(RIGHT(B111,2)+1)</f>
        <v># 2</v>
      </c>
      <c r="D111" s="60" t="str">
        <f>"# " &amp; VALUE(RIGHT(C111,2)+1)</f>
        <v># 3</v>
      </c>
      <c r="E111" s="60" t="str">
        <f>"# " &amp; VALUE(RIGHT(D111,2)+1)</f>
        <v># 4</v>
      </c>
      <c r="F111" s="60" t="str">
        <f>"# " &amp; VALUE(RIGHT(E111,2)+1)</f>
        <v># 5</v>
      </c>
      <c r="G111" s="211" t="s">
        <v>23</v>
      </c>
      <c r="H111" s="60" t="str">
        <f>H80</f>
        <v>中年好聲音4 # 37</v>
      </c>
      <c r="I111" s="50"/>
    </row>
    <row r="112" spans="1:9" ht="17" customHeight="1">
      <c r="A112" s="73">
        <v>30</v>
      </c>
      <c r="B112" s="71"/>
      <c r="C112" s="71"/>
      <c r="D112" s="71"/>
      <c r="G112" s="61" t="str">
        <f>G81</f>
        <v>唱錢 #26</v>
      </c>
      <c r="H112" s="213"/>
      <c r="I112" s="57">
        <v>30</v>
      </c>
    </row>
    <row r="113" spans="1:9" ht="17" customHeight="1">
      <c r="A113" s="73"/>
      <c r="B113" s="184"/>
      <c r="C113" s="184"/>
      <c r="D113" s="151" t="s">
        <v>43</v>
      </c>
      <c r="E113" s="184"/>
      <c r="F113" s="184"/>
      <c r="G113" s="89"/>
      <c r="H113" s="214"/>
      <c r="I113" s="74"/>
    </row>
    <row r="114" spans="1:9" ht="17" customHeight="1">
      <c r="A114" s="129"/>
      <c r="B114" s="37" t="s">
        <v>17</v>
      </c>
      <c r="C114" s="215" t="str">
        <f>C76</f>
        <v xml:space="preserve"> </v>
      </c>
      <c r="D114" s="95" t="str">
        <f>D76</f>
        <v xml:space="preserve">愛．回家之開心速遞  Lo And Behold </v>
      </c>
      <c r="E114" s="95"/>
      <c r="F114" s="95"/>
      <c r="G114" s="89"/>
      <c r="H114" s="213"/>
      <c r="I114" s="62"/>
    </row>
    <row r="115" spans="1:9" s="20" customFormat="1" ht="17" customHeight="1" thickBot="1">
      <c r="A115" s="11" t="s">
        <v>12</v>
      </c>
      <c r="B115" s="71" t="str">
        <f t="shared" ref="B115:C115" si="10">B78</f>
        <v># 2864</v>
      </c>
      <c r="C115" s="71" t="str">
        <f t="shared" si="10"/>
        <v># 2865</v>
      </c>
      <c r="D115" s="60" t="str">
        <f t="shared" ref="D115:F115" si="11">D78</f>
        <v># 2866</v>
      </c>
      <c r="E115" s="60" t="str">
        <f t="shared" si="11"/>
        <v># 2867</v>
      </c>
      <c r="F115" s="60" t="str">
        <f t="shared" si="11"/>
        <v>全城開心愛．回家 (直播)</v>
      </c>
      <c r="G115" s="216" t="s">
        <v>90</v>
      </c>
      <c r="H115" s="214"/>
      <c r="I115" s="66" t="s">
        <v>12</v>
      </c>
    </row>
    <row r="116" spans="1:9" ht="17" customHeight="1">
      <c r="A116" s="119"/>
      <c r="B116" s="37" t="s">
        <v>17</v>
      </c>
      <c r="C116" s="35"/>
      <c r="D116" s="35" t="s">
        <v>51</v>
      </c>
      <c r="E116" s="35"/>
      <c r="F116" s="629" t="s">
        <v>233</v>
      </c>
      <c r="G116" s="211" t="s">
        <v>23</v>
      </c>
      <c r="H116" s="213"/>
      <c r="I116" s="50"/>
    </row>
    <row r="117" spans="1:9" ht="17" customHeight="1">
      <c r="A117" s="210">
        <v>30</v>
      </c>
      <c r="B117" s="71" t="str">
        <f t="shared" ref="B117:D117" si="12">B74</f>
        <v># 215</v>
      </c>
      <c r="C117" s="71" t="str">
        <f t="shared" si="12"/>
        <v># 216</v>
      </c>
      <c r="D117" s="71" t="str">
        <f t="shared" si="12"/>
        <v># 217</v>
      </c>
      <c r="E117" s="71" t="str">
        <f t="shared" ref="E117" si="13">E74</f>
        <v># 218</v>
      </c>
      <c r="F117" s="632" t="s">
        <v>234</v>
      </c>
      <c r="G117" s="217" t="s">
        <v>159</v>
      </c>
      <c r="H117" s="213"/>
      <c r="I117" s="57">
        <v>30</v>
      </c>
    </row>
    <row r="118" spans="1:9" ht="17" customHeight="1">
      <c r="A118" s="73"/>
      <c r="B118" s="37" t="s">
        <v>17</v>
      </c>
      <c r="C118" s="55"/>
      <c r="D118" s="100" t="str">
        <f>D91</f>
        <v>重症解密 Severe Case Decoded (15 EPI)</v>
      </c>
      <c r="E118" s="60"/>
      <c r="F118" s="193"/>
      <c r="G118" s="218" t="s">
        <v>51</v>
      </c>
      <c r="H118" s="219" t="s">
        <v>51</v>
      </c>
      <c r="I118" s="74"/>
    </row>
    <row r="119" spans="1:9" s="20" customFormat="1" ht="17" customHeight="1" thickBot="1">
      <c r="A119" s="11" t="s">
        <v>15</v>
      </c>
      <c r="B119" s="59" t="str">
        <f>B92</f>
        <v># 6</v>
      </c>
      <c r="C119" s="60" t="str">
        <f>"# " &amp; VALUE(RIGHT(B119,2)+1)</f>
        <v># 7</v>
      </c>
      <c r="D119" s="60" t="str">
        <f>"# " &amp; VALUE(RIGHT(C119,2)+1)</f>
        <v># 8</v>
      </c>
      <c r="E119" s="60" t="str">
        <f>"# " &amp; VALUE(RIGHT(D119,2)+1)</f>
        <v># 9</v>
      </c>
      <c r="F119" s="60" t="str">
        <f>"# " &amp; VALUE(RIGHT(E119,2)+1)</f>
        <v># 10</v>
      </c>
      <c r="G119" s="30" t="str">
        <f>G74</f>
        <v># 220</v>
      </c>
      <c r="H119" s="72" t="str">
        <f>H74</f>
        <v># 221</v>
      </c>
      <c r="I119" s="66" t="s">
        <v>15</v>
      </c>
    </row>
    <row r="120" spans="1:9" ht="17" customHeight="1">
      <c r="A120" s="119"/>
      <c r="B120" s="120" t="s">
        <v>17</v>
      </c>
      <c r="C120" s="36"/>
      <c r="D120" s="36"/>
      <c r="E120" s="36"/>
      <c r="F120" s="122"/>
      <c r="G120" s="211" t="s">
        <v>23</v>
      </c>
      <c r="H120" s="172" t="s">
        <v>20</v>
      </c>
      <c r="I120" s="124"/>
    </row>
    <row r="121" spans="1:9" ht="17" customHeight="1">
      <c r="A121" s="210">
        <v>30</v>
      </c>
      <c r="B121" s="55"/>
      <c r="C121" s="220"/>
      <c r="D121" s="55" t="str">
        <f>D63</f>
        <v>在你的冬夜裡閃耀 Winter Night (24 EPI)</v>
      </c>
      <c r="E121" s="173"/>
      <c r="F121" s="142"/>
      <c r="G121" s="135" t="s">
        <v>158</v>
      </c>
      <c r="H121" s="115" t="str">
        <f>H90</f>
        <v>香港小姐湘遇記 #3 (3 EPI)</v>
      </c>
      <c r="I121" s="110">
        <v>30</v>
      </c>
    </row>
    <row r="122" spans="1:9" ht="17" customHeight="1">
      <c r="A122" s="73"/>
      <c r="B122" s="59" t="str">
        <f>B64</f>
        <v># 17</v>
      </c>
      <c r="C122" s="60" t="str">
        <f>C64</f>
        <v># 18</v>
      </c>
      <c r="D122" s="60" t="str">
        <f>D64</f>
        <v># 19</v>
      </c>
      <c r="E122" s="60" t="str">
        <f>E64</f>
        <v># 20</v>
      </c>
      <c r="F122" s="88" t="str">
        <f>F64</f>
        <v># 21</v>
      </c>
      <c r="G122" s="211" t="s">
        <v>23</v>
      </c>
      <c r="H122" s="172" t="s">
        <v>20</v>
      </c>
      <c r="I122" s="221"/>
    </row>
    <row r="123" spans="1:9" s="20" customFormat="1" ht="17" customHeight="1" thickBot="1">
      <c r="A123" s="11" t="s">
        <v>13</v>
      </c>
      <c r="B123" s="63"/>
      <c r="C123" s="71"/>
      <c r="D123" s="71"/>
      <c r="E123" s="71"/>
      <c r="F123" s="72"/>
      <c r="G123" s="192" t="s">
        <v>163</v>
      </c>
      <c r="H123" s="93" t="str">
        <f>H94</f>
        <v>一周星星 #35</v>
      </c>
      <c r="I123" s="42" t="s">
        <v>13</v>
      </c>
    </row>
    <row r="124" spans="1:9" ht="17" customHeight="1">
      <c r="A124" s="43"/>
      <c r="B124" s="222" t="s">
        <v>17</v>
      </c>
      <c r="C124" s="100"/>
      <c r="D124" s="100" t="s">
        <v>53</v>
      </c>
      <c r="E124" s="100"/>
      <c r="F124" s="60"/>
      <c r="G124" s="211" t="s">
        <v>23</v>
      </c>
      <c r="H124" s="223" t="s">
        <v>20</v>
      </c>
      <c r="I124" s="39"/>
    </row>
    <row r="125" spans="1:9" ht="17" customHeight="1">
      <c r="A125" s="43"/>
      <c r="B125" s="60" t="str">
        <f>B$42</f>
        <v># 2036</v>
      </c>
      <c r="C125" s="60" t="str">
        <f>C$42</f>
        <v># 2037</v>
      </c>
      <c r="D125" s="60" t="str">
        <f>D$42</f>
        <v># 2038</v>
      </c>
      <c r="E125" s="60" t="str">
        <f>E$42</f>
        <v># 2039</v>
      </c>
      <c r="F125" s="60" t="str">
        <f>F42</f>
        <v># 2040</v>
      </c>
      <c r="G125" s="61" t="str">
        <f>G70</f>
        <v>新聞透視 # 32</v>
      </c>
      <c r="H125" s="224"/>
      <c r="I125" s="39"/>
    </row>
    <row r="126" spans="1:9" ht="17" customHeight="1">
      <c r="A126" s="210" t="s">
        <v>2</v>
      </c>
      <c r="B126" s="29"/>
      <c r="C126" s="71"/>
      <c r="D126" s="71"/>
      <c r="E126" s="71"/>
      <c r="F126" s="225" t="s">
        <v>42</v>
      </c>
      <c r="H126" s="226" t="str">
        <f>H39</f>
        <v>流行經典50年 # 103</v>
      </c>
      <c r="I126" s="110" t="s">
        <v>2</v>
      </c>
    </row>
    <row r="127" spans="1:9" ht="17" customHeight="1">
      <c r="A127" s="73"/>
      <c r="B127" s="227" t="s">
        <v>38</v>
      </c>
      <c r="C127" s="60"/>
      <c r="D127" s="100" t="s">
        <v>65</v>
      </c>
      <c r="E127" s="60"/>
      <c r="F127" s="60"/>
      <c r="G127" s="211" t="s">
        <v>23</v>
      </c>
      <c r="H127" s="93"/>
      <c r="I127" s="108"/>
    </row>
    <row r="128" spans="1:9" ht="17" customHeight="1" thickBot="1">
      <c r="A128" s="228" t="s">
        <v>14</v>
      </c>
      <c r="B128" s="229" t="s">
        <v>135</v>
      </c>
      <c r="C128" s="230" t="str">
        <f>"# " &amp; VALUE(RIGHT(B128,2)+1)</f>
        <v># 91</v>
      </c>
      <c r="D128" s="230" t="str">
        <f>"# " &amp; VALUE(RIGHT(C128,2)+1)</f>
        <v># 92</v>
      </c>
      <c r="E128" s="230" t="str">
        <f>"# " &amp; VALUE(RIGHT(D128,2)+1)</f>
        <v># 93</v>
      </c>
      <c r="F128" s="230" t="str">
        <f>"# " &amp; VALUE(RIGHT(E128,2)+1)</f>
        <v># 94</v>
      </c>
      <c r="G128" s="231" t="str">
        <f>G41</f>
        <v>周六聊Teen谷 # 31</v>
      </c>
      <c r="H128" s="232"/>
      <c r="I128" s="233" t="s">
        <v>14</v>
      </c>
    </row>
    <row r="129" spans="1:9" ht="17" customHeight="1" thickTop="1">
      <c r="A129" s="234"/>
      <c r="B129" s="235" t="s">
        <v>136</v>
      </c>
      <c r="C129" s="6"/>
      <c r="D129" s="6"/>
      <c r="E129" s="6"/>
      <c r="F129" s="6"/>
      <c r="G129" s="6"/>
      <c r="H129" s="970">
        <f ca="1">TODAY()</f>
        <v>46269</v>
      </c>
      <c r="I129" s="971"/>
    </row>
    <row r="130" spans="1:9" ht="17" customHeight="1">
      <c r="B130" s="235"/>
    </row>
    <row r="131" spans="1:9" ht="17" customHeight="1"/>
    <row r="132" spans="1:9" ht="17" customHeight="1"/>
  </sheetData>
  <mergeCells count="15">
    <mergeCell ref="G65:H65"/>
    <mergeCell ref="H129:I129"/>
    <mergeCell ref="G67:H67"/>
    <mergeCell ref="B101:F101"/>
    <mergeCell ref="G97:H97"/>
    <mergeCell ref="B67:F70"/>
    <mergeCell ref="B71:F71"/>
    <mergeCell ref="C1:G1"/>
    <mergeCell ref="H2:I2"/>
    <mergeCell ref="B12:F12"/>
    <mergeCell ref="G11:H11"/>
    <mergeCell ref="D54:E54"/>
    <mergeCell ref="E6:F6"/>
    <mergeCell ref="G25:H25"/>
    <mergeCell ref="G26:H26"/>
  </mergeCells>
  <phoneticPr fontId="0" type="noConversion"/>
  <printOptions horizontalCentered="1"/>
  <pageMargins left="0" right="0" top="0.27559055118110237" bottom="0" header="0.11811023622047245" footer="0"/>
  <pageSetup paperSize="9" scale="39" orientation="portrait" r:id="rId1"/>
  <headerFooter alignWithMargins="0"/>
  <rowBreaks count="1" manualBreakCount="1">
    <brk id="12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0E12-88E0-4274-BCA5-50307D935854}">
  <sheetPr>
    <pageSetUpPr fitToPage="1"/>
  </sheetPr>
  <dimension ref="A1:N132"/>
  <sheetViews>
    <sheetView zoomScale="70" zoomScaleNormal="70" zoomScaleSheetLayoutView="70" workbookViewId="0">
      <pane ySplit="4" topLeftCell="A13" activePane="bottomLeft" state="frozen"/>
      <selection pane="bottomLeft" activeCell="E19" sqref="E19"/>
    </sheetView>
  </sheetViews>
  <sheetFormatPr defaultColWidth="9.453125" defaultRowHeight="15.5"/>
  <cols>
    <col min="1" max="1" width="7.6328125" style="571" customWidth="1"/>
    <col min="2" max="8" width="32.6328125" style="336" customWidth="1"/>
    <col min="9" max="9" width="7.6328125" style="572" customWidth="1"/>
    <col min="10" max="16384" width="9.453125" style="336"/>
  </cols>
  <sheetData>
    <row r="1" spans="1:9" ht="36" customHeight="1">
      <c r="A1" s="334"/>
      <c r="B1" s="335"/>
      <c r="C1" s="992" t="s">
        <v>165</v>
      </c>
      <c r="D1" s="992"/>
      <c r="E1" s="992"/>
      <c r="F1" s="992"/>
      <c r="G1" s="992"/>
      <c r="H1" s="335"/>
      <c r="I1" s="335"/>
    </row>
    <row r="2" spans="1:9" ht="17" customHeight="1" thickBot="1">
      <c r="A2" s="337" t="s">
        <v>166</v>
      </c>
      <c r="B2" s="338"/>
      <c r="C2" s="338"/>
      <c r="D2" s="1" t="s">
        <v>18</v>
      </c>
      <c r="E2" s="1"/>
      <c r="F2" s="339"/>
      <c r="G2" s="339"/>
      <c r="H2" s="993" t="s">
        <v>167</v>
      </c>
      <c r="I2" s="993"/>
    </row>
    <row r="3" spans="1:9" ht="17" customHeight="1" thickTop="1">
      <c r="A3" s="340" t="s">
        <v>19</v>
      </c>
      <c r="B3" s="341" t="s">
        <v>25</v>
      </c>
      <c r="C3" s="341" t="s">
        <v>26</v>
      </c>
      <c r="D3" s="341" t="s">
        <v>27</v>
      </c>
      <c r="E3" s="341" t="s">
        <v>168</v>
      </c>
      <c r="F3" s="341" t="s">
        <v>29</v>
      </c>
      <c r="G3" s="341" t="s">
        <v>30</v>
      </c>
      <c r="H3" s="341" t="s">
        <v>31</v>
      </c>
      <c r="I3" s="342" t="s">
        <v>19</v>
      </c>
    </row>
    <row r="4" spans="1:9" ht="17" customHeight="1" thickBot="1">
      <c r="A4" s="343"/>
      <c r="B4" s="344">
        <v>46244</v>
      </c>
      <c r="C4" s="344">
        <f t="shared" ref="C4:H4" si="0">SUM(B4+1)</f>
        <v>46245</v>
      </c>
      <c r="D4" s="345">
        <f t="shared" si="0"/>
        <v>46246</v>
      </c>
      <c r="E4" s="345">
        <f t="shared" si="0"/>
        <v>46247</v>
      </c>
      <c r="F4" s="345">
        <f t="shared" si="0"/>
        <v>46248</v>
      </c>
      <c r="G4" s="345">
        <f t="shared" si="0"/>
        <v>46249</v>
      </c>
      <c r="H4" s="345">
        <f t="shared" si="0"/>
        <v>46250</v>
      </c>
      <c r="I4" s="346"/>
    </row>
    <row r="5" spans="1:9" s="352" customFormat="1" ht="17" customHeight="1" thickBot="1">
      <c r="A5" s="347" t="s">
        <v>14</v>
      </c>
      <c r="B5" s="348"/>
      <c r="C5" s="349"/>
      <c r="D5" s="349"/>
      <c r="E5" s="349"/>
      <c r="F5" s="349"/>
      <c r="G5" s="349"/>
      <c r="H5" s="350"/>
      <c r="I5" s="351" t="s">
        <v>14</v>
      </c>
    </row>
    <row r="6" spans="1:9" ht="17" customHeight="1">
      <c r="A6" s="353"/>
      <c r="B6" s="354" t="s">
        <v>17</v>
      </c>
      <c r="C6" s="355" t="s">
        <v>17</v>
      </c>
      <c r="D6" s="356" t="str">
        <f t="shared" ref="D6:G7" si="1">C54</f>
        <v>呃錢 Scam Alert! (10 EPI)</v>
      </c>
      <c r="E6" s="994" t="str">
        <f t="shared" si="1"/>
        <v>港生活．港享受 Dolce Vita 2022 (50 EPI)</v>
      </c>
      <c r="F6" s="995"/>
      <c r="G6" s="357" t="str">
        <f t="shared" si="1"/>
        <v xml:space="preserve">美食新聞報道 Gourmet Express </v>
      </c>
      <c r="H6" s="358" t="s">
        <v>17</v>
      </c>
      <c r="I6" s="359"/>
    </row>
    <row r="7" spans="1:9" ht="17" customHeight="1">
      <c r="A7" s="360">
        <v>30</v>
      </c>
      <c r="B7" s="361" t="str">
        <f>LEFT($H$99,5) &amp; " # " &amp; VALUE(RIGHT($H$99,2)-1)</f>
        <v>財經透視  # 32</v>
      </c>
      <c r="C7" s="362" t="str">
        <f>B26</f>
        <v>新聞掏寶  # 314</v>
      </c>
      <c r="D7" s="363" t="str">
        <f t="shared" si="1"/>
        <v># 8</v>
      </c>
      <c r="E7" s="362" t="str">
        <f t="shared" si="1"/>
        <v># 7</v>
      </c>
      <c r="F7" s="362" t="str">
        <f t="shared" si="1"/>
        <v># 8</v>
      </c>
      <c r="G7" s="362" t="str">
        <f t="shared" si="1"/>
        <v># 205</v>
      </c>
      <c r="H7" s="364" t="str">
        <f>D57</f>
        <v>自然系女子旅行 #15</v>
      </c>
      <c r="I7" s="365">
        <v>30</v>
      </c>
    </row>
    <row r="8" spans="1:9" ht="17" customHeight="1">
      <c r="A8" s="366"/>
      <c r="B8" s="354" t="s">
        <v>17</v>
      </c>
      <c r="C8" s="367"/>
      <c r="D8" s="368"/>
      <c r="E8" s="367" t="s">
        <v>169</v>
      </c>
      <c r="F8" s="369"/>
      <c r="G8" s="367"/>
      <c r="H8" s="370"/>
      <c r="I8" s="371"/>
    </row>
    <row r="9" spans="1:9" s="352" customFormat="1" ht="17" customHeight="1" thickBot="1">
      <c r="A9" s="343" t="s">
        <v>0</v>
      </c>
      <c r="B9" s="372" t="s">
        <v>170</v>
      </c>
      <c r="C9" s="373" t="str">
        <f t="shared" ref="C9:H9" si="2">"# " &amp; VALUE(RIGHT(B9,3)+1)</f>
        <v># 222</v>
      </c>
      <c r="D9" s="373" t="str">
        <f t="shared" si="2"/>
        <v># 223</v>
      </c>
      <c r="E9" s="373" t="str">
        <f t="shared" si="2"/>
        <v># 224</v>
      </c>
      <c r="F9" s="373" t="str">
        <f t="shared" si="2"/>
        <v># 225</v>
      </c>
      <c r="G9" s="373" t="str">
        <f t="shared" si="2"/>
        <v># 226</v>
      </c>
      <c r="H9" s="373" t="str">
        <f t="shared" si="2"/>
        <v># 227</v>
      </c>
      <c r="I9" s="374" t="s">
        <v>0</v>
      </c>
    </row>
    <row r="10" spans="1:9" ht="17" customHeight="1">
      <c r="A10" s="375"/>
      <c r="B10" s="238"/>
      <c r="C10" s="239"/>
      <c r="D10" s="239"/>
      <c r="E10" s="239"/>
      <c r="F10" s="240"/>
      <c r="G10" s="238"/>
      <c r="H10" s="241"/>
      <c r="I10" s="359"/>
    </row>
    <row r="11" spans="1:9" ht="17" customHeight="1">
      <c r="A11" s="360">
        <v>30</v>
      </c>
      <c r="B11" s="242"/>
      <c r="C11" s="242"/>
      <c r="D11" s="242"/>
      <c r="E11" s="242"/>
      <c r="F11" s="242"/>
      <c r="G11" s="959" t="s">
        <v>32</v>
      </c>
      <c r="H11" s="960"/>
      <c r="I11" s="365">
        <v>30</v>
      </c>
    </row>
    <row r="12" spans="1:9" ht="17" customHeight="1">
      <c r="A12" s="376"/>
      <c r="B12" s="956" t="s">
        <v>171</v>
      </c>
      <c r="C12" s="957"/>
      <c r="D12" s="957"/>
      <c r="E12" s="957"/>
      <c r="F12" s="958"/>
      <c r="G12" s="243"/>
      <c r="H12" s="244"/>
      <c r="I12" s="371"/>
    </row>
    <row r="13" spans="1:9" s="352" customFormat="1" ht="17" customHeight="1" thickBot="1">
      <c r="A13" s="377" t="s">
        <v>1</v>
      </c>
      <c r="B13" s="245"/>
      <c r="C13" s="246"/>
      <c r="D13" s="246"/>
      <c r="E13" s="246"/>
      <c r="F13" s="247"/>
      <c r="G13" s="248"/>
      <c r="H13" s="249"/>
      <c r="I13" s="374" t="s">
        <v>1</v>
      </c>
    </row>
    <row r="14" spans="1:9" ht="17" customHeight="1">
      <c r="A14" s="378"/>
      <c r="B14" s="379">
        <v>800532360</v>
      </c>
      <c r="C14" s="380"/>
      <c r="D14" s="379"/>
      <c r="E14" s="380"/>
      <c r="F14" s="379"/>
      <c r="G14" s="381">
        <v>800534134</v>
      </c>
      <c r="H14" s="578">
        <v>800555985</v>
      </c>
      <c r="I14" s="382"/>
    </row>
    <row r="15" spans="1:9" ht="17" customHeight="1">
      <c r="A15" s="383" t="s">
        <v>2</v>
      </c>
      <c r="B15" s="384"/>
      <c r="C15" s="385"/>
      <c r="D15" s="386" t="s">
        <v>91</v>
      </c>
      <c r="E15" s="386"/>
      <c r="F15" s="387"/>
      <c r="G15" s="388" t="s">
        <v>69</v>
      </c>
      <c r="H15" s="634" t="s">
        <v>246</v>
      </c>
      <c r="I15" s="390" t="s">
        <v>2</v>
      </c>
    </row>
    <row r="16" spans="1:9" ht="17" customHeight="1">
      <c r="A16" s="391"/>
      <c r="B16" s="392" t="s">
        <v>112</v>
      </c>
      <c r="C16" s="393" t="str">
        <f t="shared" ref="C16:F16" si="3">"# " &amp; VALUE(RIGHT(B16,2)+1)</f>
        <v># 20</v>
      </c>
      <c r="D16" s="393" t="str">
        <f t="shared" si="3"/>
        <v># 21</v>
      </c>
      <c r="E16" s="393" t="str">
        <f t="shared" si="3"/>
        <v># 22</v>
      </c>
      <c r="F16" s="393" t="str">
        <f t="shared" si="3"/>
        <v># 23</v>
      </c>
      <c r="G16" s="394" t="s">
        <v>172</v>
      </c>
      <c r="H16" s="580" t="s">
        <v>247</v>
      </c>
      <c r="I16" s="395"/>
    </row>
    <row r="17" spans="1:9" s="352" customFormat="1" ht="17" customHeight="1" thickBot="1">
      <c r="A17" s="377" t="s">
        <v>3</v>
      </c>
      <c r="B17" s="396" t="s">
        <v>24</v>
      </c>
      <c r="C17" s="397"/>
      <c r="D17" s="397"/>
      <c r="E17" s="397"/>
      <c r="F17" s="397"/>
      <c r="G17" s="398"/>
      <c r="H17" s="621"/>
      <c r="I17" s="399" t="s">
        <v>16</v>
      </c>
    </row>
    <row r="18" spans="1:9" s="352" customFormat="1" ht="17" customHeight="1">
      <c r="A18" s="377"/>
      <c r="B18" s="400" t="s">
        <v>173</v>
      </c>
      <c r="C18" s="401" t="str">
        <f>C76</f>
        <v xml:space="preserve"> </v>
      </c>
      <c r="D18" s="369" t="str">
        <f>D76</f>
        <v>愛．回家之三代同糖 Like Mother, Like Daughter</v>
      </c>
      <c r="E18" s="369"/>
      <c r="F18" s="402"/>
      <c r="G18" s="988" t="str">
        <f>D54</f>
        <v>港生活．港享受 Dolce Vita 2022 (50 EPI)</v>
      </c>
      <c r="H18" s="989"/>
      <c r="I18" s="403"/>
    </row>
    <row r="19" spans="1:9" ht="17" customHeight="1">
      <c r="A19" s="404" t="s">
        <v>2</v>
      </c>
      <c r="B19" s="405" t="s">
        <v>174</v>
      </c>
      <c r="C19" s="363" t="str">
        <f t="shared" ref="C19:F19" si="4">B78</f>
        <v># 1</v>
      </c>
      <c r="D19" s="405" t="str">
        <f t="shared" si="4"/>
        <v># 2</v>
      </c>
      <c r="E19" s="405" t="str">
        <f t="shared" si="4"/>
        <v># 3</v>
      </c>
      <c r="F19" s="406" t="str">
        <f t="shared" si="4"/>
        <v># 4</v>
      </c>
      <c r="G19" s="363" t="str">
        <f>D55</f>
        <v># 7</v>
      </c>
      <c r="H19" s="405" t="str">
        <f>"# " &amp; VALUE(RIGHT(G19,2)+1)</f>
        <v># 8</v>
      </c>
      <c r="I19" s="390" t="s">
        <v>2</v>
      </c>
    </row>
    <row r="20" spans="1:9" ht="17" customHeight="1">
      <c r="A20" s="407"/>
      <c r="B20" s="253" t="s">
        <v>57</v>
      </c>
      <c r="C20" s="254"/>
      <c r="D20" s="254"/>
      <c r="E20" s="255" t="s">
        <v>52</v>
      </c>
      <c r="F20" s="255"/>
      <c r="G20" s="255"/>
      <c r="H20" s="255"/>
      <c r="I20" s="408"/>
    </row>
    <row r="21" spans="1:9" s="352" customFormat="1" ht="17" customHeight="1" thickBot="1">
      <c r="A21" s="347" t="s">
        <v>4</v>
      </c>
      <c r="B21" s="255" t="s">
        <v>175</v>
      </c>
      <c r="C21" s="255" t="str">
        <f t="shared" ref="C21:H21" si="5">"# " &amp; VALUE(RIGHT(B21,4)+1)</f>
        <v># 1764</v>
      </c>
      <c r="D21" s="256" t="str">
        <f t="shared" si="5"/>
        <v># 1765</v>
      </c>
      <c r="E21" s="255" t="str">
        <f t="shared" si="5"/>
        <v># 1766</v>
      </c>
      <c r="F21" s="256" t="str">
        <f t="shared" si="5"/>
        <v># 1767</v>
      </c>
      <c r="G21" s="255" t="str">
        <f t="shared" si="5"/>
        <v># 1768</v>
      </c>
      <c r="H21" s="255" t="str">
        <f t="shared" si="5"/>
        <v># 1769</v>
      </c>
      <c r="I21" s="399" t="s">
        <v>4</v>
      </c>
    </row>
    <row r="22" spans="1:9" ht="17" customHeight="1">
      <c r="A22" s="409"/>
      <c r="B22" s="410" t="s">
        <v>141</v>
      </c>
      <c r="C22" s="368"/>
      <c r="D22" s="368" t="str">
        <f>D91</f>
        <v>重症解密 Severe Case Decoded (15 EPI)</v>
      </c>
      <c r="E22" s="369"/>
      <c r="F22" s="369"/>
      <c r="G22" s="400">
        <v>800517991</v>
      </c>
      <c r="H22" s="411"/>
      <c r="I22" s="412"/>
    </row>
    <row r="23" spans="1:9" ht="17" customHeight="1">
      <c r="A23" s="413" t="s">
        <v>2</v>
      </c>
      <c r="B23" s="361" t="s">
        <v>176</v>
      </c>
      <c r="C23" s="405" t="str">
        <f>B92</f>
        <v># 11</v>
      </c>
      <c r="D23" s="405" t="str">
        <f>"# " &amp; VALUE(RIGHT(C23,2)+1)</f>
        <v># 12</v>
      </c>
      <c r="E23" s="405" t="str">
        <f>"# " &amp; VALUE(RIGHT(D23,2)+1)</f>
        <v># 13</v>
      </c>
      <c r="F23" s="405" t="str">
        <f>"# " &amp; VALUE(RIGHT(E23,2)+1)</f>
        <v># 14</v>
      </c>
      <c r="G23" s="414"/>
      <c r="H23" s="415"/>
      <c r="I23" s="390" t="s">
        <v>2</v>
      </c>
    </row>
    <row r="24" spans="1:9" ht="17" customHeight="1">
      <c r="A24" s="416"/>
      <c r="B24" s="417" t="s">
        <v>17</v>
      </c>
      <c r="C24" s="418"/>
      <c r="D24" s="419" t="s">
        <v>177</v>
      </c>
      <c r="E24" s="419"/>
      <c r="F24" s="419"/>
      <c r="G24" s="414"/>
      <c r="H24" s="415"/>
      <c r="I24" s="408"/>
    </row>
    <row r="25" spans="1:9" ht="17" customHeight="1">
      <c r="A25" s="416"/>
      <c r="B25" s="420" t="s">
        <v>17</v>
      </c>
      <c r="C25" s="379" t="s">
        <v>17</v>
      </c>
      <c r="D25" s="421" t="s">
        <v>17</v>
      </c>
      <c r="E25" s="421" t="s">
        <v>17</v>
      </c>
      <c r="F25" s="421" t="s">
        <v>17</v>
      </c>
      <c r="G25" s="988" t="s">
        <v>94</v>
      </c>
      <c r="H25" s="996"/>
      <c r="I25" s="408"/>
    </row>
    <row r="26" spans="1:9" ht="17" customHeight="1">
      <c r="A26" s="416"/>
      <c r="B26" s="422" t="str">
        <f>LEFT($H$35,5) &amp; " # " &amp; VALUE(RIGHT($H$35,3)-1)</f>
        <v>新聞掏寶  # 314</v>
      </c>
      <c r="C26" s="422" t="str">
        <f>B57</f>
        <v>仨心友行 # 9</v>
      </c>
      <c r="D26" s="423" t="s">
        <v>80</v>
      </c>
      <c r="E26" s="414" t="str">
        <f>D57</f>
        <v>自然系女子旅行 #15</v>
      </c>
      <c r="F26" s="424" t="s">
        <v>105</v>
      </c>
      <c r="G26" s="997" t="s">
        <v>95</v>
      </c>
      <c r="H26" s="998"/>
      <c r="I26" s="408"/>
    </row>
    <row r="27" spans="1:9" s="352" customFormat="1" ht="17" customHeight="1" thickBot="1">
      <c r="A27" s="425" t="s">
        <v>5</v>
      </c>
      <c r="B27" s="426"/>
      <c r="C27" s="394"/>
      <c r="D27" s="363" t="str">
        <f>B55</f>
        <v># 204</v>
      </c>
      <c r="E27" s="363"/>
      <c r="F27" s="363" t="str">
        <f>C58</f>
        <v># 3</v>
      </c>
      <c r="G27" s="414" t="s">
        <v>178</v>
      </c>
      <c r="H27" s="427" t="s">
        <v>179</v>
      </c>
      <c r="I27" s="403" t="s">
        <v>5</v>
      </c>
    </row>
    <row r="28" spans="1:9" ht="17" customHeight="1">
      <c r="A28" s="428"/>
      <c r="B28" s="429" t="s">
        <v>17</v>
      </c>
      <c r="C28" s="368"/>
      <c r="D28" s="368"/>
      <c r="E28" s="368"/>
      <c r="F28" s="368"/>
      <c r="G28" s="430"/>
      <c r="H28" s="415"/>
      <c r="I28" s="382"/>
    </row>
    <row r="29" spans="1:9" ht="17" customHeight="1">
      <c r="A29" s="431" t="s">
        <v>2</v>
      </c>
      <c r="B29" s="387"/>
      <c r="C29" s="432"/>
      <c r="D29" s="433" t="str">
        <f>D81</f>
        <v>夫妻的博弈 Mrs. Revenge (25 EPI)</v>
      </c>
      <c r="E29" s="434"/>
      <c r="F29" s="393"/>
      <c r="G29" s="435"/>
      <c r="H29" s="436"/>
      <c r="I29" s="390" t="s">
        <v>2</v>
      </c>
    </row>
    <row r="30" spans="1:9" ht="17" customHeight="1">
      <c r="A30" s="428"/>
      <c r="B30" s="393" t="s">
        <v>119</v>
      </c>
      <c r="C30" s="393" t="str">
        <f>"# " &amp; VALUE(RIGHT(C82,2)-1)</f>
        <v># 6</v>
      </c>
      <c r="D30" s="393" t="str">
        <f>"# " &amp; VALUE(RIGHT(D82,2)-1)</f>
        <v># 7</v>
      </c>
      <c r="E30" s="393" t="str">
        <f>"# " &amp; VALUE(RIGHT(E82,2)-1)</f>
        <v># 8</v>
      </c>
      <c r="F30" s="393" t="str">
        <f>"# " &amp; VALUE(RIGHT(F82,2)-1)</f>
        <v># 9</v>
      </c>
      <c r="G30" s="414"/>
      <c r="H30" s="415"/>
      <c r="I30" s="408"/>
    </row>
    <row r="31" spans="1:9" s="352" customFormat="1" ht="17" customHeight="1" thickBot="1">
      <c r="A31" s="437" t="s">
        <v>6</v>
      </c>
      <c r="B31" s="405"/>
      <c r="C31" s="405"/>
      <c r="D31" s="405"/>
      <c r="E31" s="405"/>
      <c r="F31" s="405"/>
      <c r="G31" s="417" t="s">
        <v>24</v>
      </c>
      <c r="H31" s="438"/>
      <c r="I31" s="399" t="s">
        <v>6</v>
      </c>
    </row>
    <row r="32" spans="1:9" ht="17" customHeight="1">
      <c r="A32" s="439"/>
      <c r="B32" s="379" t="s">
        <v>17</v>
      </c>
      <c r="C32" s="433"/>
      <c r="D32" s="367" t="s">
        <v>169</v>
      </c>
      <c r="E32" s="369"/>
      <c r="F32" s="369"/>
      <c r="G32" s="338"/>
      <c r="H32" s="440"/>
      <c r="I32" s="441"/>
    </row>
    <row r="33" spans="1:9" ht="17" customHeight="1">
      <c r="A33" s="442" t="s">
        <v>2</v>
      </c>
      <c r="B33" s="405" t="str">
        <f t="shared" ref="B33:H33" si="6">B9</f>
        <v># 221</v>
      </c>
      <c r="C33" s="405" t="str">
        <f t="shared" si="6"/>
        <v># 222</v>
      </c>
      <c r="D33" s="405" t="str">
        <f t="shared" si="6"/>
        <v># 223</v>
      </c>
      <c r="E33" s="405" t="str">
        <f t="shared" si="6"/>
        <v># 224</v>
      </c>
      <c r="F33" s="405" t="str">
        <f t="shared" si="6"/>
        <v># 225</v>
      </c>
      <c r="G33" s="405" t="str">
        <f t="shared" si="6"/>
        <v># 226</v>
      </c>
      <c r="H33" s="405" t="str">
        <f t="shared" si="6"/>
        <v># 227</v>
      </c>
      <c r="I33" s="443" t="s">
        <v>2</v>
      </c>
    </row>
    <row r="34" spans="1:9" ht="17" customHeight="1">
      <c r="A34" s="416"/>
      <c r="B34" s="429" t="s">
        <v>17</v>
      </c>
      <c r="C34" s="393"/>
      <c r="D34" s="393" t="s">
        <v>41</v>
      </c>
      <c r="E34" s="393"/>
      <c r="F34" s="393"/>
      <c r="G34" s="444" t="s">
        <v>20</v>
      </c>
      <c r="H34" s="445" t="s">
        <v>76</v>
      </c>
      <c r="I34" s="446"/>
    </row>
    <row r="35" spans="1:9" ht="17" customHeight="1">
      <c r="A35" s="416"/>
      <c r="B35" s="393" t="s">
        <v>180</v>
      </c>
      <c r="C35" s="393" t="str">
        <f>B61</f>
        <v># 2196</v>
      </c>
      <c r="D35" s="393" t="str">
        <f>C61</f>
        <v># 2197</v>
      </c>
      <c r="E35" s="393" t="str">
        <f>D61</f>
        <v># 2198</v>
      </c>
      <c r="F35" s="393" t="str">
        <f>E61</f>
        <v># 2199</v>
      </c>
      <c r="G35" s="447" t="s">
        <v>181</v>
      </c>
      <c r="H35" s="448" t="s">
        <v>182</v>
      </c>
      <c r="I35" s="446"/>
    </row>
    <row r="36" spans="1:9" s="352" customFormat="1" ht="17" customHeight="1" thickBot="1">
      <c r="A36" s="425" t="s">
        <v>7</v>
      </c>
      <c r="B36" s="405"/>
      <c r="C36" s="393"/>
      <c r="D36" s="405"/>
      <c r="E36" s="405"/>
      <c r="F36" s="449">
        <v>1255</v>
      </c>
      <c r="G36" s="450"/>
      <c r="H36" s="451" t="s">
        <v>77</v>
      </c>
      <c r="I36" s="346" t="s">
        <v>7</v>
      </c>
    </row>
    <row r="37" spans="1:9" ht="17" customHeight="1">
      <c r="A37" s="452"/>
      <c r="B37" s="453" t="s">
        <v>17</v>
      </c>
      <c r="C37" s="454"/>
      <c r="D37" s="368" t="s">
        <v>52</v>
      </c>
      <c r="E37" s="368"/>
      <c r="F37" s="455"/>
      <c r="G37" s="444" t="s">
        <v>20</v>
      </c>
      <c r="H37" s="456" t="s">
        <v>49</v>
      </c>
      <c r="I37" s="457"/>
    </row>
    <row r="38" spans="1:9" ht="17" customHeight="1">
      <c r="A38" s="407"/>
      <c r="B38" s="393" t="str">
        <f>B21</f>
        <v># 1763</v>
      </c>
      <c r="C38" s="393" t="str">
        <f>C21</f>
        <v># 1764</v>
      </c>
      <c r="D38" s="393" t="str">
        <f t="shared" ref="D38" si="7">"# " &amp; VALUE(RIGHT(C38,4)+1)</f>
        <v># 1765</v>
      </c>
      <c r="E38" s="393" t="str">
        <f>E21</f>
        <v># 1766</v>
      </c>
      <c r="F38" s="422" t="str">
        <f>F21</f>
        <v># 1767</v>
      </c>
      <c r="G38" s="423" t="str">
        <f>C54</f>
        <v>呃錢 Scam Alert! (10 EPI)</v>
      </c>
      <c r="I38" s="446"/>
    </row>
    <row r="39" spans="1:9" ht="17" customHeight="1">
      <c r="A39" s="383" t="s">
        <v>2</v>
      </c>
      <c r="B39" s="405"/>
      <c r="C39" s="405"/>
      <c r="D39" s="405"/>
      <c r="E39" s="405"/>
      <c r="F39" s="458">
        <v>1320</v>
      </c>
      <c r="G39" s="459" t="str">
        <f>C55</f>
        <v># 8</v>
      </c>
      <c r="H39" s="460" t="s">
        <v>183</v>
      </c>
      <c r="I39" s="461" t="s">
        <v>2</v>
      </c>
    </row>
    <row r="40" spans="1:9" ht="17" customHeight="1">
      <c r="A40" s="462"/>
      <c r="B40" s="257" t="s">
        <v>56</v>
      </c>
      <c r="C40" s="258"/>
      <c r="D40" s="242"/>
      <c r="E40" s="259"/>
      <c r="F40" s="259"/>
      <c r="G40" s="250" t="s">
        <v>63</v>
      </c>
      <c r="H40" s="463" t="s">
        <v>48</v>
      </c>
      <c r="I40" s="446"/>
    </row>
    <row r="41" spans="1:9" ht="17" customHeight="1" thickBot="1">
      <c r="A41" s="407"/>
      <c r="B41" s="260"/>
      <c r="C41" s="261"/>
      <c r="D41" s="261" t="s">
        <v>184</v>
      </c>
      <c r="E41" s="261"/>
      <c r="F41" s="255"/>
      <c r="G41" s="251" t="s">
        <v>185</v>
      </c>
      <c r="H41" s="463"/>
      <c r="I41" s="446"/>
    </row>
    <row r="42" spans="1:9" s="352" customFormat="1" ht="17" customHeight="1" thickBot="1">
      <c r="A42" s="465" t="s">
        <v>8</v>
      </c>
      <c r="B42" s="260" t="s">
        <v>186</v>
      </c>
      <c r="C42" s="255" t="str">
        <f>"# " &amp; VALUE(RIGHT(B42,4)+1)</f>
        <v># 2042</v>
      </c>
      <c r="D42" s="255" t="str">
        <f>"# " &amp; VALUE(RIGHT(C42,4)+1)</f>
        <v># 2043</v>
      </c>
      <c r="E42" s="255" t="str">
        <f>"# " &amp; VALUE(RIGHT(D42,4)+1)</f>
        <v># 2044</v>
      </c>
      <c r="F42" s="255" t="str">
        <f>"# " &amp; VALUE(RIGHT(E42,4)+1)</f>
        <v># 2045</v>
      </c>
      <c r="G42" s="252" t="s">
        <v>21</v>
      </c>
      <c r="H42" s="466">
        <v>1355</v>
      </c>
      <c r="I42" s="346" t="s">
        <v>8</v>
      </c>
    </row>
    <row r="43" spans="1:9" ht="17" customHeight="1">
      <c r="A43" s="439"/>
      <c r="B43" s="255"/>
      <c r="C43" s="256"/>
      <c r="D43" s="255"/>
      <c r="E43" s="255"/>
      <c r="F43" s="262">
        <v>1405</v>
      </c>
      <c r="G43" s="444" t="s">
        <v>20</v>
      </c>
      <c r="H43" s="467" t="s">
        <v>23</v>
      </c>
      <c r="I43" s="382"/>
    </row>
    <row r="44" spans="1:9" ht="17" customHeight="1">
      <c r="A44" s="416"/>
      <c r="B44" s="453" t="s">
        <v>173</v>
      </c>
      <c r="C44" s="401"/>
      <c r="D44" s="369" t="str">
        <f>D76</f>
        <v>愛．回家之三代同糖 Like Mother, Like Daughter</v>
      </c>
      <c r="E44" s="369"/>
      <c r="F44" s="402"/>
      <c r="G44" s="468"/>
      <c r="H44" s="427" t="str">
        <f>G86</f>
        <v>J Music # 120</v>
      </c>
      <c r="I44" s="408"/>
    </row>
    <row r="45" spans="1:9" ht="17" customHeight="1">
      <c r="A45" s="469" t="s">
        <v>2</v>
      </c>
      <c r="B45" s="361" t="str">
        <f>B19</f>
        <v># 2868</v>
      </c>
      <c r="C45" s="363" t="str">
        <f>C19</f>
        <v># 1</v>
      </c>
      <c r="D45" s="405" t="str">
        <f>C78</f>
        <v># 2</v>
      </c>
      <c r="E45" s="405" t="str">
        <f>D78</f>
        <v># 3</v>
      </c>
      <c r="F45" s="406" t="str">
        <f>E78</f>
        <v># 4</v>
      </c>
      <c r="G45" s="394"/>
      <c r="H45" s="466">
        <v>1430</v>
      </c>
      <c r="I45" s="390" t="s">
        <v>2</v>
      </c>
    </row>
    <row r="46" spans="1:9" ht="17" customHeight="1">
      <c r="A46" s="470"/>
      <c r="B46" s="453" t="s">
        <v>17</v>
      </c>
      <c r="C46" s="368"/>
      <c r="D46" s="368"/>
      <c r="E46" s="368"/>
      <c r="F46" s="455"/>
      <c r="G46" s="423"/>
      <c r="H46" s="467" t="s">
        <v>23</v>
      </c>
      <c r="I46" s="471"/>
    </row>
    <row r="47" spans="1:9" s="352" customFormat="1" ht="17" customHeight="1" thickBot="1">
      <c r="A47" s="472">
        <v>1500</v>
      </c>
      <c r="B47" s="392"/>
      <c r="C47" s="473"/>
      <c r="D47" s="433" t="s">
        <v>187</v>
      </c>
      <c r="F47" s="474"/>
      <c r="G47" s="423" t="s">
        <v>160</v>
      </c>
      <c r="H47" s="474" t="str">
        <f>D57</f>
        <v>自然系女子旅行 #15</v>
      </c>
      <c r="I47" s="475">
        <v>1500</v>
      </c>
    </row>
    <row r="48" spans="1:9" ht="17" customHeight="1">
      <c r="A48" s="476"/>
      <c r="B48" s="392" t="s">
        <v>188</v>
      </c>
      <c r="C48" s="393" t="str">
        <f>B88</f>
        <v># 5</v>
      </c>
      <c r="D48" s="393" t="str">
        <f>C88</f>
        <v># 6</v>
      </c>
      <c r="E48" s="393" t="str">
        <f>"# " &amp; VALUE(RIGHT(D48,2)+1)</f>
        <v># 7</v>
      </c>
      <c r="F48" s="422" t="str">
        <f>"# " &amp; VALUE(RIGHT(E48,2)+1)</f>
        <v># 8</v>
      </c>
      <c r="G48" s="468"/>
      <c r="H48" s="467" t="s">
        <v>23</v>
      </c>
      <c r="I48" s="477"/>
    </row>
    <row r="49" spans="1:9" ht="17" customHeight="1">
      <c r="A49" s="478">
        <v>30</v>
      </c>
      <c r="B49" s="479"/>
      <c r="C49" s="405"/>
      <c r="D49" s="405"/>
      <c r="E49" s="405"/>
      <c r="F49" s="406"/>
      <c r="G49" s="480"/>
      <c r="H49" s="433" t="str">
        <f>G70</f>
        <v>新聞透視 # 33</v>
      </c>
      <c r="I49" s="390" t="s">
        <v>2</v>
      </c>
    </row>
    <row r="50" spans="1:9" ht="17" customHeight="1">
      <c r="A50" s="470"/>
      <c r="B50" s="481" t="s">
        <v>17</v>
      </c>
      <c r="C50" s="482"/>
      <c r="D50" s="419" t="s">
        <v>177</v>
      </c>
      <c r="E50" s="419"/>
      <c r="F50" s="483"/>
      <c r="G50" s="468"/>
      <c r="H50" s="467" t="s">
        <v>23</v>
      </c>
      <c r="I50" s="408"/>
    </row>
    <row r="51" spans="1:9" ht="17" customHeight="1">
      <c r="A51" s="470"/>
      <c r="B51" s="410" t="s">
        <v>141</v>
      </c>
      <c r="C51" s="368"/>
      <c r="D51" s="484" t="str">
        <f>D22</f>
        <v>重症解密 Severe Case Decoded (15 EPI)</v>
      </c>
      <c r="E51" s="369"/>
      <c r="F51" s="402"/>
      <c r="G51" s="468"/>
      <c r="H51" s="433" t="str">
        <f>G77</f>
        <v>香港系列之細間始終你好 #9</v>
      </c>
      <c r="I51" s="408"/>
    </row>
    <row r="52" spans="1:9" s="352" customFormat="1" ht="17" customHeight="1" thickBot="1">
      <c r="A52" s="472">
        <v>1600</v>
      </c>
      <c r="B52" s="361" t="str">
        <f>B23</f>
        <v># 10</v>
      </c>
      <c r="C52" s="405" t="str">
        <f>C23</f>
        <v># 11</v>
      </c>
      <c r="D52" s="405" t="str">
        <f>"# " &amp; VALUE(RIGHT(C52,2)+1)</f>
        <v># 12</v>
      </c>
      <c r="E52" s="405" t="str">
        <f>"# " &amp; VALUE(RIGHT(D52,2)+1)</f>
        <v># 13</v>
      </c>
      <c r="F52" s="406" t="str">
        <f>"# " &amp; VALUE(RIGHT(E52,2)+1)</f>
        <v># 14</v>
      </c>
      <c r="G52" s="485"/>
      <c r="H52" s="474"/>
      <c r="I52" s="475">
        <v>1600</v>
      </c>
    </row>
    <row r="53" spans="1:9" ht="17" customHeight="1">
      <c r="A53" s="409"/>
      <c r="B53" s="486" t="s">
        <v>73</v>
      </c>
      <c r="C53" s="421" t="s">
        <v>84</v>
      </c>
      <c r="D53" s="400" t="s">
        <v>107</v>
      </c>
      <c r="E53" s="420"/>
      <c r="F53" s="379" t="s">
        <v>73</v>
      </c>
      <c r="G53" s="444">
        <v>800567263</v>
      </c>
      <c r="H53" s="467" t="s">
        <v>23</v>
      </c>
      <c r="I53" s="412"/>
    </row>
    <row r="54" spans="1:9" ht="17" customHeight="1">
      <c r="A54" s="470"/>
      <c r="B54" s="487" t="s">
        <v>189</v>
      </c>
      <c r="C54" s="435" t="s">
        <v>190</v>
      </c>
      <c r="D54" s="988" t="s">
        <v>108</v>
      </c>
      <c r="E54" s="999"/>
      <c r="F54" s="488" t="s">
        <v>189</v>
      </c>
      <c r="G54" s="464"/>
      <c r="H54" s="489"/>
      <c r="I54" s="490"/>
    </row>
    <row r="55" spans="1:9" ht="16.75" customHeight="1">
      <c r="A55" s="478">
        <v>30</v>
      </c>
      <c r="B55" s="426" t="s">
        <v>191</v>
      </c>
      <c r="C55" s="363" t="s">
        <v>192</v>
      </c>
      <c r="D55" s="363" t="s">
        <v>120</v>
      </c>
      <c r="E55" s="406" t="str">
        <f>"# " &amp; VALUE(RIGHT(D55,2)+1)</f>
        <v># 8</v>
      </c>
      <c r="F55" s="363" t="s">
        <v>193</v>
      </c>
      <c r="G55" s="491"/>
      <c r="H55" s="474" t="str">
        <f>G81</f>
        <v>唱錢 #27</v>
      </c>
      <c r="I55" s="492">
        <v>30</v>
      </c>
    </row>
    <row r="56" spans="1:9" ht="17" customHeight="1">
      <c r="A56" s="470"/>
      <c r="B56" s="493" t="s">
        <v>82</v>
      </c>
      <c r="C56" s="494" t="s">
        <v>194</v>
      </c>
      <c r="D56" s="355" t="s">
        <v>75</v>
      </c>
      <c r="E56" s="486" t="s">
        <v>47</v>
      </c>
      <c r="F56" s="495" t="s">
        <v>64</v>
      </c>
      <c r="G56" s="394"/>
      <c r="H56" s="422"/>
      <c r="I56" s="471"/>
    </row>
    <row r="57" spans="1:9" ht="17" customHeight="1">
      <c r="A57" s="470"/>
      <c r="B57" s="496" t="s">
        <v>195</v>
      </c>
      <c r="C57" s="422" t="s">
        <v>100</v>
      </c>
      <c r="D57" s="423" t="s">
        <v>196</v>
      </c>
      <c r="E57" s="497" t="s">
        <v>197</v>
      </c>
      <c r="F57" s="498" t="s">
        <v>198</v>
      </c>
      <c r="G57" s="499" t="s">
        <v>199</v>
      </c>
      <c r="H57" s="422"/>
      <c r="I57" s="471"/>
    </row>
    <row r="58" spans="1:9" s="352" customFormat="1" ht="17" customHeight="1" thickBot="1">
      <c r="A58" s="472">
        <v>1700</v>
      </c>
      <c r="B58" s="500" t="s">
        <v>81</v>
      </c>
      <c r="C58" s="406" t="s">
        <v>200</v>
      </c>
      <c r="D58" s="450" t="s">
        <v>74</v>
      </c>
      <c r="E58" s="501" t="s">
        <v>46</v>
      </c>
      <c r="F58" s="363" t="s">
        <v>68</v>
      </c>
      <c r="G58" s="394" t="s">
        <v>201</v>
      </c>
      <c r="H58" s="422"/>
      <c r="I58" s="475">
        <v>1700</v>
      </c>
    </row>
    <row r="59" spans="1:9" ht="17" customHeight="1">
      <c r="A59" s="409"/>
      <c r="B59" s="369" t="s">
        <v>40</v>
      </c>
      <c r="C59" s="502"/>
      <c r="D59" s="379"/>
      <c r="E59" s="379"/>
      <c r="F59" s="379"/>
      <c r="G59" s="491"/>
      <c r="H59" s="467" t="s">
        <v>23</v>
      </c>
      <c r="I59" s="412"/>
    </row>
    <row r="60" spans="1:9" ht="17" customHeight="1">
      <c r="A60" s="470"/>
      <c r="B60" s="379"/>
      <c r="C60" s="393"/>
      <c r="D60" s="503" t="s">
        <v>39</v>
      </c>
      <c r="E60" s="338"/>
      <c r="F60" s="338"/>
      <c r="G60" s="394"/>
      <c r="H60" s="433" t="str">
        <f>H35</f>
        <v>新聞掏寶 # 315</v>
      </c>
      <c r="I60" s="471"/>
    </row>
    <row r="61" spans="1:9" ht="17" customHeight="1">
      <c r="A61" s="478">
        <v>30</v>
      </c>
      <c r="B61" s="405" t="s">
        <v>202</v>
      </c>
      <c r="C61" s="405" t="str">
        <f>"# " &amp; VALUE(RIGHT(B61,4)+1)</f>
        <v># 2197</v>
      </c>
      <c r="D61" s="405" t="str">
        <f>"# " &amp; VALUE(RIGHT(C61,4)+1)</f>
        <v># 2198</v>
      </c>
      <c r="E61" s="393" t="str">
        <f>"# " &amp; VALUE(RIGHT(D61,4)+1)</f>
        <v># 2199</v>
      </c>
      <c r="F61" s="405" t="str">
        <f>"# " &amp; VALUE(RIGHT(E61,4)+1)</f>
        <v># 2200</v>
      </c>
      <c r="G61" s="491"/>
      <c r="H61" s="504"/>
      <c r="I61" s="492">
        <v>30</v>
      </c>
    </row>
    <row r="62" spans="1:9" ht="17" customHeight="1">
      <c r="A62" s="505"/>
      <c r="B62" s="453" t="s">
        <v>92</v>
      </c>
      <c r="C62" s="429"/>
      <c r="D62" s="420"/>
      <c r="E62" s="587">
        <v>800654565</v>
      </c>
      <c r="F62" s="587"/>
      <c r="G62" s="394"/>
      <c r="H62" s="467" t="s">
        <v>23</v>
      </c>
      <c r="I62" s="471"/>
    </row>
    <row r="63" spans="1:9" ht="17" customHeight="1">
      <c r="A63" s="470"/>
      <c r="B63" s="506"/>
      <c r="C63" s="503"/>
      <c r="D63" s="507" t="s">
        <v>93</v>
      </c>
      <c r="E63" s="641" t="s">
        <v>248</v>
      </c>
      <c r="F63" s="645" t="s">
        <v>249</v>
      </c>
      <c r="G63" s="423"/>
      <c r="H63" s="433" t="str">
        <f>F57</f>
        <v>最強生命線 # 462</v>
      </c>
      <c r="I63" s="471"/>
    </row>
    <row r="64" spans="1:9" s="352" customFormat="1" ht="17" customHeight="1" thickBot="1">
      <c r="A64" s="472">
        <v>1800</v>
      </c>
      <c r="B64" s="392" t="s">
        <v>203</v>
      </c>
      <c r="C64" s="393" t="str">
        <f>"# " &amp; VALUE(RIGHT(B64,2)+1)</f>
        <v># 23</v>
      </c>
      <c r="D64" s="422" t="str">
        <f>"# " &amp; VALUE(RIGHT(C64,2)+1)</f>
        <v># 24</v>
      </c>
      <c r="E64" s="584" t="s">
        <v>247</v>
      </c>
      <c r="F64" s="584" t="s">
        <v>250</v>
      </c>
      <c r="G64" s="362"/>
      <c r="H64" s="451"/>
      <c r="I64" s="475">
        <v>1800</v>
      </c>
    </row>
    <row r="65" spans="1:9" ht="17" customHeight="1">
      <c r="A65" s="470"/>
      <c r="B65" s="392"/>
      <c r="C65" s="393"/>
      <c r="D65" s="422"/>
      <c r="E65" s="990" t="s">
        <v>251</v>
      </c>
      <c r="F65" s="991"/>
      <c r="G65" s="968" t="str">
        <f>D54</f>
        <v>港生活．港享受 Dolce Vita 2022 (50 EPI)</v>
      </c>
      <c r="H65" s="969"/>
      <c r="I65" s="371"/>
    </row>
    <row r="66" spans="1:9" ht="17" customHeight="1" thickBot="1">
      <c r="A66" s="478">
        <v>30</v>
      </c>
      <c r="B66" s="508"/>
      <c r="C66" s="373"/>
      <c r="D66" s="509"/>
      <c r="E66" s="631"/>
      <c r="F66" s="588"/>
      <c r="G66" s="331" t="str">
        <f>D55</f>
        <v># 7</v>
      </c>
      <c r="H66" s="332" t="str">
        <f>"# " &amp; VALUE(RIGHT(G66,2)+1)</f>
        <v># 8</v>
      </c>
      <c r="I66" s="365">
        <v>30</v>
      </c>
    </row>
    <row r="67" spans="1:9" ht="17" customHeight="1">
      <c r="A67" s="510"/>
      <c r="B67" s="979" t="s">
        <v>204</v>
      </c>
      <c r="C67" s="980"/>
      <c r="D67" s="980"/>
      <c r="E67" s="981"/>
      <c r="F67" s="982"/>
      <c r="G67" s="972" t="s">
        <v>205</v>
      </c>
      <c r="H67" s="973"/>
      <c r="I67" s="371"/>
    </row>
    <row r="68" spans="1:9" s="352" customFormat="1" ht="12.65" customHeight="1" thickBot="1">
      <c r="A68" s="511">
        <v>1900</v>
      </c>
      <c r="B68" s="983"/>
      <c r="C68" s="981"/>
      <c r="D68" s="981"/>
      <c r="E68" s="981"/>
      <c r="F68" s="984"/>
      <c r="G68" s="263"/>
      <c r="H68" s="264"/>
      <c r="I68" s="512">
        <v>1900</v>
      </c>
    </row>
    <row r="69" spans="1:9" s="352" customFormat="1" ht="17" customHeight="1">
      <c r="A69" s="513"/>
      <c r="B69" s="983"/>
      <c r="C69" s="981"/>
      <c r="D69" s="981"/>
      <c r="E69" s="981"/>
      <c r="F69" s="984"/>
      <c r="G69" s="265" t="s">
        <v>59</v>
      </c>
      <c r="H69" s="266" t="s">
        <v>60</v>
      </c>
      <c r="I69" s="477"/>
    </row>
    <row r="70" spans="1:9" s="352" customFormat="1" ht="17" customHeight="1" thickBot="1">
      <c r="A70" s="513"/>
      <c r="B70" s="985"/>
      <c r="C70" s="986"/>
      <c r="D70" s="986"/>
      <c r="E70" s="986"/>
      <c r="F70" s="987"/>
      <c r="G70" s="261" t="s">
        <v>206</v>
      </c>
      <c r="H70" s="267" t="s">
        <v>207</v>
      </c>
      <c r="I70" s="514"/>
    </row>
    <row r="71" spans="1:9" s="352" customFormat="1" ht="17" customHeight="1" thickBot="1">
      <c r="A71" s="375">
        <v>30</v>
      </c>
      <c r="B71" s="974" t="s">
        <v>36</v>
      </c>
      <c r="C71" s="975"/>
      <c r="D71" s="975"/>
      <c r="E71" s="975"/>
      <c r="F71" s="976"/>
      <c r="G71" s="268" t="s">
        <v>54</v>
      </c>
      <c r="H71" s="268" t="s">
        <v>55</v>
      </c>
      <c r="I71" s="471">
        <v>30</v>
      </c>
    </row>
    <row r="72" spans="1:9" s="352" customFormat="1" ht="17" customHeight="1">
      <c r="A72" s="375"/>
      <c r="B72" s="269">
        <v>800653411</v>
      </c>
      <c r="C72" s="270"/>
      <c r="D72" s="271" t="s">
        <v>177</v>
      </c>
      <c r="E72" s="271"/>
      <c r="F72" s="272">
        <v>1935</v>
      </c>
      <c r="G72" s="273" t="s">
        <v>208</v>
      </c>
      <c r="H72" s="274" t="s">
        <v>209</v>
      </c>
      <c r="I72" s="490"/>
    </row>
    <row r="73" spans="1:9" ht="17" customHeight="1">
      <c r="A73" s="517"/>
      <c r="B73" s="275" t="s">
        <v>58</v>
      </c>
      <c r="C73" s="276"/>
      <c r="D73" s="277"/>
      <c r="E73" s="276" t="s">
        <v>169</v>
      </c>
      <c r="F73" s="277"/>
      <c r="G73" s="276"/>
      <c r="H73" s="242"/>
      <c r="I73" s="518"/>
    </row>
    <row r="74" spans="1:9" ht="17" customHeight="1">
      <c r="A74" s="513"/>
      <c r="B74" s="260" t="s">
        <v>210</v>
      </c>
      <c r="C74" s="255" t="str">
        <f t="shared" ref="C74:H74" si="8">"# " &amp; VALUE(RIGHT(B74,3)+1)</f>
        <v># 223</v>
      </c>
      <c r="D74" s="255" t="str">
        <f>"# " &amp; VALUE(RIGHT(C74,3)+1)</f>
        <v># 224</v>
      </c>
      <c r="E74" s="255" t="str">
        <f t="shared" si="8"/>
        <v># 225</v>
      </c>
      <c r="F74" s="255" t="str">
        <f t="shared" si="8"/>
        <v># 226</v>
      </c>
      <c r="G74" s="255" t="str">
        <f t="shared" si="8"/>
        <v># 227</v>
      </c>
      <c r="H74" s="255" t="str">
        <f t="shared" si="8"/>
        <v># 228</v>
      </c>
      <c r="I74" s="514"/>
    </row>
    <row r="75" spans="1:9" s="352" customFormat="1" ht="17" customHeight="1" thickBot="1">
      <c r="A75" s="513">
        <v>2000</v>
      </c>
      <c r="B75" s="278"/>
      <c r="C75" s="256"/>
      <c r="D75" s="279"/>
      <c r="E75" s="256"/>
      <c r="F75" s="279"/>
      <c r="G75" s="256"/>
      <c r="H75" s="256"/>
      <c r="I75" s="475">
        <v>2000</v>
      </c>
    </row>
    <row r="76" spans="1:9" s="352" customFormat="1" ht="16.75" customHeight="1">
      <c r="A76" s="476"/>
      <c r="B76" s="275" t="s">
        <v>211</v>
      </c>
      <c r="C76" s="280" t="s">
        <v>22</v>
      </c>
      <c r="D76" s="281" t="s">
        <v>212</v>
      </c>
      <c r="E76" s="282"/>
      <c r="F76" s="277"/>
      <c r="G76" s="283" t="s">
        <v>155</v>
      </c>
      <c r="H76" s="284" t="s">
        <v>96</v>
      </c>
      <c r="I76" s="519"/>
    </row>
    <row r="77" spans="1:9" s="352" customFormat="1" ht="16.75" customHeight="1">
      <c r="A77" s="520"/>
      <c r="B77" s="257"/>
      <c r="C77" s="259"/>
      <c r="D77" s="258"/>
      <c r="E77" s="258"/>
      <c r="F77" s="259"/>
      <c r="G77" s="251" t="s">
        <v>213</v>
      </c>
      <c r="H77" s="285"/>
      <c r="I77" s="521"/>
    </row>
    <row r="78" spans="1:9" ht="17" customHeight="1">
      <c r="A78" s="470">
        <v>30</v>
      </c>
      <c r="B78" s="278" t="s">
        <v>101</v>
      </c>
      <c r="C78" s="256" t="str">
        <f>"# " &amp; VALUE(RIGHT(B78,2)+1)</f>
        <v># 2</v>
      </c>
      <c r="D78" s="256" t="str">
        <f>"# " &amp; VALUE(RIGHT(C78,2)+1)</f>
        <v># 3</v>
      </c>
      <c r="E78" s="256" t="str">
        <f>"# " &amp; VALUE(RIGHT(D78,2)+1)</f>
        <v># 4</v>
      </c>
      <c r="F78" s="256" t="str">
        <f>"# " &amp; VALUE(RIGHT(E78,2)+1)</f>
        <v># 5</v>
      </c>
      <c r="G78" s="286" t="s">
        <v>157</v>
      </c>
      <c r="H78" s="287"/>
      <c r="I78" s="492">
        <v>30</v>
      </c>
    </row>
    <row r="79" spans="1:9" ht="17" customHeight="1">
      <c r="A79" s="470"/>
      <c r="B79" s="275" t="s">
        <v>131</v>
      </c>
      <c r="C79" s="254"/>
      <c r="D79" s="254"/>
      <c r="E79" s="254"/>
      <c r="F79" s="288"/>
      <c r="G79" s="289" t="s">
        <v>87</v>
      </c>
      <c r="H79" s="287"/>
      <c r="I79" s="522"/>
    </row>
    <row r="80" spans="1:9" ht="17" customHeight="1">
      <c r="A80" s="470"/>
      <c r="B80" s="260"/>
      <c r="C80" s="255"/>
      <c r="D80" s="255"/>
      <c r="E80" s="255"/>
      <c r="F80" s="290"/>
      <c r="G80" s="291"/>
      <c r="H80" s="292" t="s">
        <v>214</v>
      </c>
      <c r="I80" s="471"/>
    </row>
    <row r="81" spans="1:14" s="352" customFormat="1" ht="17" customHeight="1" thickBot="1">
      <c r="A81" s="472">
        <v>2100</v>
      </c>
      <c r="B81" s="293"/>
      <c r="C81" s="261"/>
      <c r="D81" s="294" t="s">
        <v>130</v>
      </c>
      <c r="E81" s="261"/>
      <c r="F81" s="290"/>
      <c r="G81" s="291" t="s">
        <v>215</v>
      </c>
      <c r="H81" s="295" t="s">
        <v>86</v>
      </c>
      <c r="I81" s="475">
        <v>2100</v>
      </c>
    </row>
    <row r="82" spans="1:14" s="352" customFormat="1" ht="17" customHeight="1">
      <c r="A82" s="520"/>
      <c r="B82" s="260" t="s">
        <v>99</v>
      </c>
      <c r="C82" s="255" t="str">
        <f>"# " &amp; VALUE(RIGHT(B82,2)+1)</f>
        <v># 7</v>
      </c>
      <c r="D82" s="255" t="str">
        <f>"# " &amp; VALUE(RIGHT(C82,2)+1)</f>
        <v># 8</v>
      </c>
      <c r="E82" s="255" t="str">
        <f>"# " &amp; VALUE(RIGHT(D82,2)+1)</f>
        <v># 9</v>
      </c>
      <c r="F82" s="290" t="str">
        <f>"# " &amp; VALUE(RIGHT(E82,2)+1)</f>
        <v># 10</v>
      </c>
      <c r="G82" s="296" t="s">
        <v>88</v>
      </c>
      <c r="H82" s="295"/>
      <c r="I82" s="477"/>
    </row>
    <row r="83" spans="1:14" s="352" customFormat="1" ht="17" customHeight="1">
      <c r="A83" s="520"/>
      <c r="B83" s="260"/>
      <c r="C83" s="255"/>
      <c r="D83" s="255"/>
      <c r="E83" s="255"/>
      <c r="F83" s="290"/>
      <c r="G83" s="296"/>
      <c r="H83" s="295"/>
      <c r="I83" s="514"/>
    </row>
    <row r="84" spans="1:14" ht="17" customHeight="1">
      <c r="A84" s="478">
        <v>30</v>
      </c>
      <c r="B84" s="278"/>
      <c r="C84" s="255"/>
      <c r="D84" s="256"/>
      <c r="E84" s="297"/>
      <c r="F84" s="298"/>
      <c r="G84" s="296"/>
      <c r="H84" s="295"/>
      <c r="I84" s="492">
        <v>30</v>
      </c>
    </row>
    <row r="85" spans="1:14" ht="17" customHeight="1">
      <c r="A85" s="470"/>
      <c r="B85" s="253">
        <v>800668302</v>
      </c>
      <c r="C85" s="282"/>
      <c r="D85" s="299"/>
      <c r="E85" s="299"/>
      <c r="F85" s="300"/>
      <c r="G85" s="250" t="s">
        <v>66</v>
      </c>
      <c r="H85" s="295"/>
      <c r="I85" s="471"/>
    </row>
    <row r="86" spans="1:14" ht="17" customHeight="1">
      <c r="A86" s="470"/>
      <c r="B86" s="260"/>
      <c r="C86" s="242"/>
      <c r="D86" s="242"/>
      <c r="E86" s="242"/>
      <c r="F86" s="302"/>
      <c r="G86" s="296" t="s">
        <v>216</v>
      </c>
      <c r="H86" s="295"/>
      <c r="I86" s="471"/>
    </row>
    <row r="87" spans="1:14" s="352" customFormat="1" ht="17" customHeight="1" thickBot="1">
      <c r="A87" s="472">
        <v>2200</v>
      </c>
      <c r="B87" s="303"/>
      <c r="C87" s="573"/>
      <c r="D87" s="261" t="s">
        <v>187</v>
      </c>
      <c r="E87" s="261"/>
      <c r="F87" s="305"/>
      <c r="G87" s="296" t="s">
        <v>89</v>
      </c>
      <c r="H87" s="306">
        <v>2205</v>
      </c>
      <c r="I87" s="475">
        <v>2200</v>
      </c>
      <c r="M87" s="336"/>
      <c r="N87" s="336"/>
    </row>
    <row r="88" spans="1:14" s="352" customFormat="1" ht="17" customHeight="1">
      <c r="A88" s="520"/>
      <c r="B88" s="260" t="s">
        <v>119</v>
      </c>
      <c r="C88" s="255" t="str">
        <f>"# " &amp; VALUE(RIGHT(B88,2)+1)</f>
        <v># 6</v>
      </c>
      <c r="D88" s="255" t="str">
        <f>"# " &amp; VALUE(RIGHT(C88,2)+1)</f>
        <v># 7</v>
      </c>
      <c r="E88" s="255" t="str">
        <f>"# " &amp; VALUE(RIGHT(D88,2)+1)</f>
        <v># 8</v>
      </c>
      <c r="F88" s="290" t="str">
        <f>"# " &amp; VALUE(RIGHT(E88,2)+1)</f>
        <v># 9</v>
      </c>
      <c r="G88" s="315">
        <v>2215</v>
      </c>
      <c r="H88" s="284" t="s">
        <v>98</v>
      </c>
      <c r="I88" s="477"/>
    </row>
    <row r="89" spans="1:14" ht="17" customHeight="1">
      <c r="A89" s="478">
        <v>30</v>
      </c>
      <c r="B89" s="278"/>
      <c r="C89" s="297"/>
      <c r="D89" s="297"/>
      <c r="E89" s="297"/>
      <c r="F89" s="298"/>
      <c r="G89" s="250" t="s">
        <v>70</v>
      </c>
      <c r="H89" s="295"/>
      <c r="I89" s="492">
        <v>30</v>
      </c>
      <c r="M89" s="352"/>
    </row>
    <row r="90" spans="1:14" ht="17" customHeight="1">
      <c r="A90" s="505"/>
      <c r="B90" s="257">
        <v>800669313</v>
      </c>
      <c r="C90" s="310"/>
      <c r="D90" s="242"/>
      <c r="E90" s="299"/>
      <c r="F90" s="311"/>
      <c r="G90" s="320" t="s">
        <v>217</v>
      </c>
      <c r="H90" s="574" t="s">
        <v>218</v>
      </c>
      <c r="I90" s="471"/>
    </row>
    <row r="91" spans="1:14" ht="17" customHeight="1">
      <c r="A91" s="470"/>
      <c r="B91" s="313"/>
      <c r="C91" s="314"/>
      <c r="D91" s="261" t="s">
        <v>219</v>
      </c>
      <c r="E91" s="255"/>
      <c r="F91" s="303"/>
      <c r="G91" s="296" t="s">
        <v>71</v>
      </c>
      <c r="H91" s="295" t="s">
        <v>220</v>
      </c>
      <c r="I91" s="471"/>
    </row>
    <row r="92" spans="1:14" ht="17" customHeight="1">
      <c r="A92" s="470"/>
      <c r="B92" s="260" t="s">
        <v>221</v>
      </c>
      <c r="C92" s="255" t="str">
        <f>"# " &amp; VALUE(RIGHT(B92,2)+1)</f>
        <v># 12</v>
      </c>
      <c r="D92" s="255" t="str">
        <f>"# " &amp; VALUE(RIGHT(C92,2)+1)</f>
        <v># 13</v>
      </c>
      <c r="E92" s="255" t="str">
        <f>"# " &amp; VALUE(RIGHT(D92,2)+1)</f>
        <v># 14</v>
      </c>
      <c r="F92" s="255" t="str">
        <f>"# " &amp; VALUE(RIGHT(E92,2)+1)</f>
        <v># 15</v>
      </c>
      <c r="G92" s="315">
        <v>2245</v>
      </c>
      <c r="H92" s="316">
        <v>2235</v>
      </c>
      <c r="I92" s="471"/>
    </row>
    <row r="93" spans="1:14" ht="17" customHeight="1" thickBot="1">
      <c r="A93" s="472">
        <v>2300</v>
      </c>
      <c r="B93" s="278"/>
      <c r="C93" s="256"/>
      <c r="D93" s="317"/>
      <c r="E93" s="317"/>
      <c r="F93" s="317"/>
      <c r="G93" s="651" t="s">
        <v>252</v>
      </c>
      <c r="H93" s="284" t="s">
        <v>97</v>
      </c>
      <c r="I93" s="475">
        <v>2300</v>
      </c>
    </row>
    <row r="94" spans="1:14" s="352" customFormat="1" ht="17" customHeight="1">
      <c r="A94" s="524"/>
      <c r="B94" s="257" t="s">
        <v>62</v>
      </c>
      <c r="C94" s="318"/>
      <c r="D94" s="319" t="s">
        <v>223</v>
      </c>
      <c r="E94" s="319"/>
      <c r="F94" s="255"/>
      <c r="G94" s="652" t="s">
        <v>253</v>
      </c>
      <c r="H94" s="312" t="s">
        <v>224</v>
      </c>
      <c r="I94" s="525"/>
    </row>
    <row r="95" spans="1:14" s="352" customFormat="1" ht="17" customHeight="1">
      <c r="A95" s="524"/>
      <c r="B95" s="260" t="s">
        <v>225</v>
      </c>
      <c r="C95" s="255" t="str">
        <f>"# " &amp; VALUE(RIGHT(B95,4)+1)</f>
        <v># 4080</v>
      </c>
      <c r="D95" s="255" t="str">
        <f>"# " &amp; VALUE(RIGHT(C95,4)+1)</f>
        <v># 4081</v>
      </c>
      <c r="E95" s="255" t="str">
        <f>"# " &amp; VALUE(RIGHT(D95,4)+1)</f>
        <v># 4082</v>
      </c>
      <c r="F95" s="255" t="str">
        <f>"# " &amp; VALUE(RIGHT(E95,4)+1)</f>
        <v># 4083</v>
      </c>
      <c r="G95" s="650" t="s">
        <v>254</v>
      </c>
      <c r="H95" s="295" t="s">
        <v>67</v>
      </c>
      <c r="I95" s="526"/>
    </row>
    <row r="96" spans="1:14" s="352" customFormat="1" ht="17" customHeight="1" thickBot="1">
      <c r="A96" s="527">
        <v>2315</v>
      </c>
      <c r="B96" s="260"/>
      <c r="C96" s="255"/>
      <c r="D96" s="255"/>
      <c r="E96" s="255"/>
      <c r="F96" s="321">
        <v>2315</v>
      </c>
      <c r="G96" s="649"/>
      <c r="H96" s="323"/>
      <c r="I96" s="528">
        <v>2315</v>
      </c>
    </row>
    <row r="97" spans="1:9" ht="17" customHeight="1" thickBot="1">
      <c r="A97" s="360">
        <v>30</v>
      </c>
      <c r="B97" s="324"/>
      <c r="C97" s="325"/>
      <c r="D97" s="325"/>
      <c r="E97" s="325"/>
      <c r="F97" s="325"/>
      <c r="G97" s="977" t="s">
        <v>227</v>
      </c>
      <c r="H97" s="978"/>
      <c r="I97" s="530">
        <v>30</v>
      </c>
    </row>
    <row r="98" spans="1:9" ht="17" customHeight="1">
      <c r="A98" s="366"/>
      <c r="B98" s="260"/>
      <c r="C98" s="326"/>
      <c r="D98" s="326" t="s">
        <v>37</v>
      </c>
      <c r="E98" s="258"/>
      <c r="F98" s="326"/>
      <c r="G98" s="531" t="s">
        <v>23</v>
      </c>
      <c r="H98" s="327" t="s">
        <v>78</v>
      </c>
      <c r="I98" s="371"/>
    </row>
    <row r="99" spans="1:9" ht="17" customHeight="1">
      <c r="A99" s="375"/>
      <c r="B99" s="260"/>
      <c r="C99" s="259"/>
      <c r="D99" s="259"/>
      <c r="E99" s="258"/>
      <c r="F99" s="259"/>
      <c r="G99" s="464" t="str">
        <f>G41</f>
        <v>周六聊Teen谷 # 32</v>
      </c>
      <c r="H99" s="328" t="s">
        <v>228</v>
      </c>
      <c r="I99" s="371"/>
    </row>
    <row r="100" spans="1:9" ht="17" customHeight="1" thickBot="1">
      <c r="A100" s="375"/>
      <c r="B100" s="260"/>
      <c r="C100" s="259"/>
      <c r="D100" s="259"/>
      <c r="E100" s="258"/>
      <c r="F100" s="318">
        <v>2350</v>
      </c>
      <c r="G100" s="394"/>
      <c r="H100" s="329" t="s">
        <v>79</v>
      </c>
      <c r="I100" s="371"/>
    </row>
    <row r="101" spans="1:9" s="352" customFormat="1" ht="17" customHeight="1" thickBot="1">
      <c r="A101" s="343" t="s">
        <v>9</v>
      </c>
      <c r="B101" s="974" t="s">
        <v>36</v>
      </c>
      <c r="C101" s="975"/>
      <c r="D101" s="975"/>
      <c r="E101" s="975"/>
      <c r="F101" s="976"/>
      <c r="G101" s="406"/>
      <c r="H101" s="330"/>
      <c r="I101" s="374" t="s">
        <v>9</v>
      </c>
    </row>
    <row r="102" spans="1:9" ht="17" customHeight="1">
      <c r="A102" s="353"/>
      <c r="B102" s="533" t="s">
        <v>17</v>
      </c>
      <c r="C102" s="529"/>
      <c r="D102" s="529"/>
      <c r="E102" s="529"/>
      <c r="F102" s="393"/>
      <c r="G102" s="534" t="s">
        <v>23</v>
      </c>
      <c r="H102" s="532" t="s">
        <v>20</v>
      </c>
      <c r="I102" s="412"/>
    </row>
    <row r="103" spans="1:9" ht="17" customHeight="1">
      <c r="A103" s="375"/>
      <c r="B103" s="503"/>
      <c r="C103" s="503"/>
      <c r="D103" s="503" t="s">
        <v>39</v>
      </c>
      <c r="E103" s="503"/>
      <c r="F103" s="535"/>
      <c r="G103" s="536" t="str">
        <f>G70</f>
        <v>新聞透視 # 33</v>
      </c>
      <c r="H103" s="433" t="str">
        <f>H35</f>
        <v>新聞掏寶 # 315</v>
      </c>
      <c r="I103" s="471"/>
    </row>
    <row r="104" spans="1:9" ht="17" customHeight="1">
      <c r="A104" s="360">
        <v>30</v>
      </c>
      <c r="B104" s="405" t="str">
        <f>B61</f>
        <v># 2196</v>
      </c>
      <c r="C104" s="393" t="str">
        <f>C61</f>
        <v># 2197</v>
      </c>
      <c r="D104" s="393" t="str">
        <f>D61</f>
        <v># 2198</v>
      </c>
      <c r="E104" s="405" t="str">
        <f>E61</f>
        <v># 2199</v>
      </c>
      <c r="F104" s="405" t="str">
        <f>F61</f>
        <v># 2200</v>
      </c>
      <c r="G104" s="537"/>
      <c r="H104" s="538"/>
      <c r="I104" s="492">
        <v>30</v>
      </c>
    </row>
    <row r="105" spans="1:9" ht="17" customHeight="1">
      <c r="A105" s="375"/>
      <c r="B105" s="453" t="s">
        <v>17</v>
      </c>
      <c r="C105" s="369"/>
      <c r="D105" s="369"/>
      <c r="E105" s="369"/>
      <c r="F105" s="402"/>
      <c r="G105" s="534" t="s">
        <v>23</v>
      </c>
      <c r="H105" s="532" t="s">
        <v>20</v>
      </c>
      <c r="I105" s="471"/>
    </row>
    <row r="106" spans="1:9" s="352" customFormat="1" ht="17" customHeight="1" thickBot="1">
      <c r="A106" s="343" t="s">
        <v>10</v>
      </c>
      <c r="B106" s="432"/>
      <c r="D106" s="433" t="s">
        <v>187</v>
      </c>
      <c r="E106" s="433"/>
      <c r="F106" s="523"/>
      <c r="G106" s="539" t="str">
        <f>G15</f>
        <v>美女廚房 Cooking Beauties (20 EPI)</v>
      </c>
      <c r="H106" s="540" t="str">
        <f>H15</f>
        <v>娛樂大家 Liza's On Line (Sr.2) (19 EPI)</v>
      </c>
      <c r="I106" s="399" t="s">
        <v>10</v>
      </c>
    </row>
    <row r="107" spans="1:9" ht="17" customHeight="1">
      <c r="A107" s="452"/>
      <c r="B107" s="392" t="s">
        <v>119</v>
      </c>
      <c r="C107" s="393" t="str">
        <f>"# " &amp; VALUE(RIGHT(B107,2)+1)</f>
        <v># 6</v>
      </c>
      <c r="D107" s="393" t="str">
        <f>"# " &amp; VALUE(RIGHT(C107,2)+1)</f>
        <v># 7</v>
      </c>
      <c r="E107" s="393" t="str">
        <f>"# " &amp; VALUE(RIGHT(D107,2)+1)</f>
        <v># 8</v>
      </c>
      <c r="F107" s="422" t="str">
        <f>"# " &amp; VALUE(RIGHT(E107,2)+1)</f>
        <v># 9</v>
      </c>
      <c r="G107" s="541" t="str">
        <f>G16</f>
        <v># 20</v>
      </c>
      <c r="H107" s="542" t="str">
        <f>H16</f>
        <v># 1</v>
      </c>
      <c r="I107" s="382"/>
    </row>
    <row r="108" spans="1:9" ht="17" customHeight="1">
      <c r="A108" s="543">
        <v>30</v>
      </c>
      <c r="B108" s="361"/>
      <c r="C108" s="405"/>
      <c r="D108" s="405"/>
      <c r="E108" s="405"/>
      <c r="F108" s="406"/>
      <c r="G108" s="417"/>
      <c r="H108" s="544"/>
      <c r="I108" s="390">
        <v>30</v>
      </c>
    </row>
    <row r="109" spans="1:9" ht="17" customHeight="1">
      <c r="A109" s="462"/>
      <c r="B109" s="453" t="s">
        <v>17</v>
      </c>
      <c r="C109" s="393"/>
      <c r="D109" s="393"/>
      <c r="E109" s="393"/>
      <c r="F109" s="368"/>
      <c r="G109" s="545" t="s">
        <v>23</v>
      </c>
      <c r="H109" s="495" t="s">
        <v>23</v>
      </c>
      <c r="I109" s="395"/>
    </row>
    <row r="110" spans="1:9" s="352" customFormat="1" ht="17" customHeight="1" thickBot="1">
      <c r="A110" s="343" t="s">
        <v>11</v>
      </c>
      <c r="B110" s="379"/>
      <c r="C110" s="393"/>
      <c r="D110" s="393" t="str">
        <f>$D$81</f>
        <v>夫妻的博弈 Mrs. Revenge (25 EPI)</v>
      </c>
      <c r="E110" s="393"/>
      <c r="F110" s="393"/>
      <c r="G110" s="546" t="str">
        <f>G77</f>
        <v>香港系列之細間始終你好 #9</v>
      </c>
      <c r="H110" s="414"/>
      <c r="I110" s="399" t="s">
        <v>11</v>
      </c>
    </row>
    <row r="111" spans="1:9" ht="17" customHeight="1">
      <c r="A111" s="452"/>
      <c r="B111" s="393" t="str">
        <f>B82</f>
        <v># 6</v>
      </c>
      <c r="C111" s="393" t="str">
        <f>"# " &amp; VALUE(RIGHT(B111,2)+1)</f>
        <v># 7</v>
      </c>
      <c r="D111" s="393" t="str">
        <f>"# " &amp; VALUE(RIGHT(C111,2)+1)</f>
        <v># 8</v>
      </c>
      <c r="E111" s="393" t="str">
        <f>"# " &amp; VALUE(RIGHT(D111,2)+1)</f>
        <v># 9</v>
      </c>
      <c r="F111" s="393" t="str">
        <f>"# " &amp; VALUE(RIGHT(E111,2)+1)</f>
        <v># 10</v>
      </c>
      <c r="G111" s="545" t="s">
        <v>23</v>
      </c>
      <c r="H111" s="393" t="str">
        <f>H80</f>
        <v>中年好聲音4 # 38</v>
      </c>
      <c r="I111" s="382"/>
    </row>
    <row r="112" spans="1:9" ht="17" customHeight="1">
      <c r="A112" s="407">
        <v>30</v>
      </c>
      <c r="B112" s="405"/>
      <c r="C112" s="405"/>
      <c r="D112" s="405"/>
      <c r="G112" s="394" t="str">
        <f>G81</f>
        <v>唱錢 #27</v>
      </c>
      <c r="H112" s="547"/>
      <c r="I112" s="390">
        <v>30</v>
      </c>
    </row>
    <row r="113" spans="1:9" ht="17" customHeight="1">
      <c r="A113" s="407"/>
      <c r="B113" s="515"/>
      <c r="C113" s="515"/>
      <c r="D113" s="516" t="s">
        <v>177</v>
      </c>
      <c r="E113" s="515"/>
      <c r="F113" s="515"/>
      <c r="G113" s="423"/>
      <c r="H113" s="548"/>
      <c r="I113" s="408"/>
    </row>
    <row r="114" spans="1:9" ht="17" customHeight="1">
      <c r="A114" s="462"/>
      <c r="B114" s="369" t="s">
        <v>17</v>
      </c>
      <c r="C114" s="549" t="str">
        <f>C76</f>
        <v xml:space="preserve"> </v>
      </c>
      <c r="D114" s="429" t="str">
        <f>D76</f>
        <v>愛．回家之三代同糖 Like Mother, Like Daughter</v>
      </c>
      <c r="E114" s="429"/>
      <c r="F114" s="429"/>
      <c r="G114" s="423"/>
      <c r="H114" s="547"/>
      <c r="I114" s="395"/>
    </row>
    <row r="115" spans="1:9" s="352" customFormat="1" ht="17" customHeight="1" thickBot="1">
      <c r="A115" s="343" t="s">
        <v>12</v>
      </c>
      <c r="B115" s="405" t="str">
        <f t="shared" ref="B115:F115" si="9">B78</f>
        <v># 1</v>
      </c>
      <c r="C115" s="405" t="str">
        <f t="shared" si="9"/>
        <v># 2</v>
      </c>
      <c r="D115" s="393" t="str">
        <f t="shared" si="9"/>
        <v># 3</v>
      </c>
      <c r="E115" s="393" t="str">
        <f t="shared" si="9"/>
        <v># 4</v>
      </c>
      <c r="F115" s="393" t="str">
        <f t="shared" si="9"/>
        <v># 5</v>
      </c>
      <c r="G115" s="550" t="s">
        <v>90</v>
      </c>
      <c r="H115" s="548"/>
      <c r="I115" s="399" t="s">
        <v>12</v>
      </c>
    </row>
    <row r="116" spans="1:9" ht="17" customHeight="1">
      <c r="A116" s="452"/>
      <c r="B116" s="369" t="s">
        <v>17</v>
      </c>
      <c r="C116" s="367"/>
      <c r="D116" s="367" t="s">
        <v>169</v>
      </c>
      <c r="E116" s="367"/>
      <c r="F116" s="367"/>
      <c r="G116" s="545" t="s">
        <v>23</v>
      </c>
      <c r="H116" s="547"/>
      <c r="I116" s="382"/>
    </row>
    <row r="117" spans="1:9" ht="17" customHeight="1">
      <c r="A117" s="543">
        <v>30</v>
      </c>
      <c r="B117" s="405" t="str">
        <f t="shared" ref="B117:F117" si="10">B74</f>
        <v># 222</v>
      </c>
      <c r="C117" s="405" t="str">
        <f t="shared" si="10"/>
        <v># 223</v>
      </c>
      <c r="D117" s="405" t="str">
        <f t="shared" si="10"/>
        <v># 224</v>
      </c>
      <c r="E117" s="405" t="str">
        <f t="shared" si="10"/>
        <v># 225</v>
      </c>
      <c r="F117" s="405" t="str">
        <f t="shared" si="10"/>
        <v># 226</v>
      </c>
      <c r="G117" s="551" t="s">
        <v>229</v>
      </c>
      <c r="H117" s="547"/>
      <c r="I117" s="390">
        <v>30</v>
      </c>
    </row>
    <row r="118" spans="1:9" ht="17" customHeight="1">
      <c r="A118" s="407"/>
      <c r="B118" s="369" t="s">
        <v>17</v>
      </c>
      <c r="C118" s="387"/>
      <c r="D118" s="433" t="str">
        <f>D91</f>
        <v>重症解密 Severe Case Decoded (15 EPI)</v>
      </c>
      <c r="E118" s="393"/>
      <c r="F118" s="432"/>
      <c r="G118" s="552" t="s">
        <v>169</v>
      </c>
      <c r="H118" s="553" t="s">
        <v>169</v>
      </c>
      <c r="I118" s="408"/>
    </row>
    <row r="119" spans="1:9" s="352" customFormat="1" ht="17" customHeight="1" thickBot="1">
      <c r="A119" s="343" t="s">
        <v>15</v>
      </c>
      <c r="B119" s="392" t="str">
        <f>B92</f>
        <v># 11</v>
      </c>
      <c r="C119" s="393" t="str">
        <f>"# " &amp; VALUE(RIGHT(B119,2)+1)</f>
        <v># 12</v>
      </c>
      <c r="D119" s="393" t="str">
        <f>"# " &amp; VALUE(RIGHT(C119,2)+1)</f>
        <v># 13</v>
      </c>
      <c r="E119" s="393" t="str">
        <f>"# " &amp; VALUE(RIGHT(D119,2)+1)</f>
        <v># 14</v>
      </c>
      <c r="F119" s="393" t="str">
        <f>"# " &amp; VALUE(RIGHT(E119,2)+1)</f>
        <v># 15</v>
      </c>
      <c r="G119" s="362" t="str">
        <f>G74</f>
        <v># 227</v>
      </c>
      <c r="H119" s="406" t="str">
        <f>H74</f>
        <v># 228</v>
      </c>
      <c r="I119" s="399" t="s">
        <v>15</v>
      </c>
    </row>
    <row r="120" spans="1:9" ht="17" customHeight="1">
      <c r="A120" s="452"/>
      <c r="B120" s="453" t="s">
        <v>17</v>
      </c>
      <c r="C120" s="368"/>
      <c r="D120" s="368"/>
      <c r="E120" s="653"/>
      <c r="F120" s="655"/>
      <c r="G120" s="545" t="s">
        <v>23</v>
      </c>
      <c r="H120" s="502" t="s">
        <v>20</v>
      </c>
      <c r="I120" s="457"/>
    </row>
    <row r="121" spans="1:9" ht="17" customHeight="1">
      <c r="A121" s="543">
        <v>30</v>
      </c>
      <c r="B121" s="387"/>
      <c r="C121" s="554"/>
      <c r="D121" s="555" t="str">
        <f>D63</f>
        <v>在你的冬夜裡閃耀 Winter Night (24 EPI)</v>
      </c>
      <c r="E121" s="641" t="s">
        <v>248</v>
      </c>
      <c r="F121" s="645" t="s">
        <v>249</v>
      </c>
      <c r="G121" s="394" t="str">
        <f>G90</f>
        <v>美食新聞周報 # 82</v>
      </c>
      <c r="H121" s="448" t="str">
        <f>H90</f>
        <v>香港小姐從化行</v>
      </c>
      <c r="I121" s="443">
        <v>30</v>
      </c>
    </row>
    <row r="122" spans="1:9" ht="17" customHeight="1">
      <c r="A122" s="407"/>
      <c r="B122" s="392" t="str">
        <f>B64</f>
        <v># 22</v>
      </c>
      <c r="C122" s="393" t="str">
        <f>C64</f>
        <v># 23</v>
      </c>
      <c r="D122" s="393" t="str">
        <f>D64</f>
        <v># 24</v>
      </c>
      <c r="E122" s="590" t="s">
        <v>247</v>
      </c>
      <c r="F122" s="591" t="s">
        <v>250</v>
      </c>
      <c r="G122" s="545" t="s">
        <v>23</v>
      </c>
      <c r="H122" s="502" t="s">
        <v>20</v>
      </c>
      <c r="I122" s="556"/>
    </row>
    <row r="123" spans="1:9" s="352" customFormat="1" ht="17" customHeight="1" thickBot="1">
      <c r="A123" s="343" t="s">
        <v>13</v>
      </c>
      <c r="B123" s="396"/>
      <c r="C123" s="405"/>
      <c r="D123" s="405"/>
      <c r="E123" s="654"/>
      <c r="F123" s="592"/>
      <c r="G123" s="468" t="str">
        <f>G94</f>
        <v>冲遊泰國11 # 3</v>
      </c>
      <c r="H123" s="427" t="str">
        <f>H94</f>
        <v>一周星星 #36</v>
      </c>
      <c r="I123" s="374" t="s">
        <v>13</v>
      </c>
    </row>
    <row r="124" spans="1:9" ht="17" customHeight="1">
      <c r="A124" s="375"/>
      <c r="B124" s="557" t="s">
        <v>17</v>
      </c>
      <c r="C124" s="433"/>
      <c r="D124" s="433" t="s">
        <v>184</v>
      </c>
      <c r="E124" s="433"/>
      <c r="F124" s="393"/>
      <c r="G124" s="545" t="s">
        <v>23</v>
      </c>
      <c r="H124" s="558" t="s">
        <v>20</v>
      </c>
      <c r="I124" s="371"/>
    </row>
    <row r="125" spans="1:9" ht="17" customHeight="1">
      <c r="A125" s="375"/>
      <c r="B125" s="393" t="str">
        <f>B$42</f>
        <v># 2041</v>
      </c>
      <c r="C125" s="393" t="str">
        <f>C$42</f>
        <v># 2042</v>
      </c>
      <c r="D125" s="393" t="str">
        <f>D$42</f>
        <v># 2043</v>
      </c>
      <c r="E125" s="393" t="str">
        <f>E$42</f>
        <v># 2044</v>
      </c>
      <c r="F125" s="393" t="str">
        <f>F42</f>
        <v># 2045</v>
      </c>
      <c r="G125" s="394" t="str">
        <f>G70</f>
        <v>新聞透視 # 33</v>
      </c>
      <c r="H125" s="559"/>
      <c r="I125" s="371"/>
    </row>
    <row r="126" spans="1:9" ht="17" customHeight="1">
      <c r="A126" s="543" t="s">
        <v>2</v>
      </c>
      <c r="B126" s="361"/>
      <c r="C126" s="405"/>
      <c r="D126" s="405"/>
      <c r="E126" s="405"/>
      <c r="F126" s="560" t="s">
        <v>42</v>
      </c>
      <c r="H126" s="561" t="str">
        <f>H39</f>
        <v>流行經典50年 # 104</v>
      </c>
      <c r="I126" s="443" t="s">
        <v>2</v>
      </c>
    </row>
    <row r="127" spans="1:9" ht="17" customHeight="1">
      <c r="A127" s="407"/>
      <c r="B127" s="562" t="s">
        <v>38</v>
      </c>
      <c r="C127" s="393"/>
      <c r="D127" s="433" t="s">
        <v>230</v>
      </c>
      <c r="E127" s="393"/>
      <c r="F127" s="393"/>
      <c r="G127" s="545" t="s">
        <v>23</v>
      </c>
      <c r="H127" s="427"/>
      <c r="I127" s="441"/>
    </row>
    <row r="128" spans="1:9" ht="17" customHeight="1" thickBot="1">
      <c r="A128" s="563" t="s">
        <v>14</v>
      </c>
      <c r="B128" s="564" t="s">
        <v>231</v>
      </c>
      <c r="C128" s="565" t="str">
        <f>"# " &amp; VALUE(RIGHT(B128,2)+1)</f>
        <v># 96</v>
      </c>
      <c r="D128" s="565" t="str">
        <f>"# " &amp; VALUE(RIGHT(C128,2)+1)</f>
        <v># 97</v>
      </c>
      <c r="E128" s="565" t="str">
        <f>"# " &amp; VALUE(RIGHT(D128,2)+1)</f>
        <v># 98</v>
      </c>
      <c r="F128" s="565" t="str">
        <f>"# " &amp; VALUE(RIGHT(E128,2)+1)</f>
        <v># 99</v>
      </c>
      <c r="G128" s="566" t="str">
        <f>G41</f>
        <v>周六聊Teen谷 # 32</v>
      </c>
      <c r="H128" s="567"/>
      <c r="I128" s="568" t="s">
        <v>14</v>
      </c>
    </row>
    <row r="129" spans="1:9" ht="17" customHeight="1" thickTop="1">
      <c r="A129" s="569"/>
      <c r="B129" s="570" t="s">
        <v>232</v>
      </c>
      <c r="C129" s="338"/>
      <c r="D129" s="338"/>
      <c r="E129" s="338"/>
      <c r="F129" s="338"/>
      <c r="G129" s="338"/>
      <c r="H129" s="1000">
        <f ca="1">TODAY()</f>
        <v>46269</v>
      </c>
      <c r="I129" s="1001"/>
    </row>
    <row r="130" spans="1:9" ht="17" customHeight="1">
      <c r="B130" s="570"/>
    </row>
    <row r="131" spans="1:9" ht="17" customHeight="1"/>
    <row r="132" spans="1:9" ht="17" customHeight="1"/>
  </sheetData>
  <mergeCells count="17">
    <mergeCell ref="H129:I129"/>
    <mergeCell ref="B67:F70"/>
    <mergeCell ref="G67:H67"/>
    <mergeCell ref="B71:F71"/>
    <mergeCell ref="G97:H97"/>
    <mergeCell ref="B101:F101"/>
    <mergeCell ref="G18:H18"/>
    <mergeCell ref="E65:F65"/>
    <mergeCell ref="C1:G1"/>
    <mergeCell ref="H2:I2"/>
    <mergeCell ref="E6:F6"/>
    <mergeCell ref="G11:H11"/>
    <mergeCell ref="B12:F12"/>
    <mergeCell ref="G25:H25"/>
    <mergeCell ref="G26:H26"/>
    <mergeCell ref="D54:E54"/>
    <mergeCell ref="G65:H65"/>
  </mergeCells>
  <printOptions horizontalCentered="1"/>
  <pageMargins left="0" right="0" top="0.27559055118110237" bottom="0" header="0.11811023622047245" footer="0"/>
  <pageSetup paperSize="9" scale="3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1B07-5776-45AA-A644-03E028DFF9A0}">
  <dimension ref="A1:N132"/>
  <sheetViews>
    <sheetView zoomScale="70" zoomScaleNormal="70" workbookViewId="0">
      <pane ySplit="4" topLeftCell="A18" activePane="bottomLeft" state="frozen"/>
      <selection pane="bottomLeft" activeCell="D30" sqref="D30"/>
    </sheetView>
  </sheetViews>
  <sheetFormatPr defaultColWidth="9.453125" defaultRowHeight="15.5"/>
  <cols>
    <col min="1" max="1" width="7.6328125" style="892" customWidth="1"/>
    <col min="2" max="8" width="32.6328125" style="659" customWidth="1"/>
    <col min="9" max="9" width="7.6328125" style="893" customWidth="1"/>
    <col min="10" max="16384" width="9.453125" style="659"/>
  </cols>
  <sheetData>
    <row r="1" spans="1:9" ht="36" customHeight="1">
      <c r="A1" s="657"/>
      <c r="B1" s="658"/>
      <c r="C1" s="992" t="s">
        <v>255</v>
      </c>
      <c r="D1" s="992"/>
      <c r="E1" s="992"/>
      <c r="F1" s="992"/>
      <c r="G1" s="992"/>
      <c r="H1" s="658"/>
      <c r="I1" s="658"/>
    </row>
    <row r="2" spans="1:9" ht="17" customHeight="1" thickBot="1">
      <c r="A2" s="660" t="s">
        <v>256</v>
      </c>
      <c r="B2" s="661"/>
      <c r="C2" s="661"/>
      <c r="D2" s="656" t="s">
        <v>18</v>
      </c>
      <c r="E2" s="656"/>
      <c r="F2" s="662"/>
      <c r="G2" s="662"/>
      <c r="H2" s="993" t="s">
        <v>257</v>
      </c>
      <c r="I2" s="993"/>
    </row>
    <row r="3" spans="1:9" ht="17" customHeight="1" thickTop="1">
      <c r="A3" s="663" t="s">
        <v>19</v>
      </c>
      <c r="B3" s="664" t="s">
        <v>25</v>
      </c>
      <c r="C3" s="664" t="s">
        <v>26</v>
      </c>
      <c r="D3" s="664" t="s">
        <v>27</v>
      </c>
      <c r="E3" s="664" t="s">
        <v>168</v>
      </c>
      <c r="F3" s="664" t="s">
        <v>29</v>
      </c>
      <c r="G3" s="664" t="s">
        <v>30</v>
      </c>
      <c r="H3" s="664" t="s">
        <v>31</v>
      </c>
      <c r="I3" s="665" t="s">
        <v>19</v>
      </c>
    </row>
    <row r="4" spans="1:9" ht="17" customHeight="1" thickBot="1">
      <c r="A4" s="666"/>
      <c r="B4" s="667">
        <v>46251</v>
      </c>
      <c r="C4" s="667">
        <f t="shared" ref="C4:H4" si="0">SUM(B4+1)</f>
        <v>46252</v>
      </c>
      <c r="D4" s="668">
        <f t="shared" si="0"/>
        <v>46253</v>
      </c>
      <c r="E4" s="668">
        <f t="shared" si="0"/>
        <v>46254</v>
      </c>
      <c r="F4" s="668">
        <f t="shared" si="0"/>
        <v>46255</v>
      </c>
      <c r="G4" s="668">
        <f t="shared" si="0"/>
        <v>46256</v>
      </c>
      <c r="H4" s="668">
        <f t="shared" si="0"/>
        <v>46257</v>
      </c>
      <c r="I4" s="669"/>
    </row>
    <row r="5" spans="1:9" s="675" customFormat="1" ht="17" customHeight="1" thickBot="1">
      <c r="A5" s="670" t="s">
        <v>14</v>
      </c>
      <c r="B5" s="671"/>
      <c r="C5" s="672"/>
      <c r="D5" s="672"/>
      <c r="E5" s="672"/>
      <c r="F5" s="672"/>
      <c r="G5" s="672"/>
      <c r="H5" s="673"/>
      <c r="I5" s="674" t="s">
        <v>14</v>
      </c>
    </row>
    <row r="6" spans="1:9" ht="17" customHeight="1">
      <c r="A6" s="676"/>
      <c r="B6" s="677" t="s">
        <v>17</v>
      </c>
      <c r="C6" s="678" t="s">
        <v>17</v>
      </c>
      <c r="D6" s="679" t="str">
        <f t="shared" ref="D6:G7" si="1">C54</f>
        <v>呃錢 Scam Alert! (10 EPI)</v>
      </c>
      <c r="E6" s="994" t="str">
        <f t="shared" si="1"/>
        <v>港生活．港享受 Dolce Vita 2022 (50 EPI)</v>
      </c>
      <c r="F6" s="995"/>
      <c r="G6" s="680" t="str">
        <f t="shared" si="1"/>
        <v xml:space="preserve">美食新聞報道 Gourmet Express </v>
      </c>
      <c r="H6" s="681" t="s">
        <v>17</v>
      </c>
      <c r="I6" s="682"/>
    </row>
    <row r="7" spans="1:9" ht="17" customHeight="1">
      <c r="A7" s="683">
        <v>30</v>
      </c>
      <c r="B7" s="684" t="str">
        <f>LEFT($H$99,5) &amp; " # " &amp; VALUE(RIGHT($H$99,2)-1)</f>
        <v>財經透視  # 33</v>
      </c>
      <c r="C7" s="685" t="str">
        <f>B26</f>
        <v>新聞掏寶  # 315</v>
      </c>
      <c r="D7" s="686" t="str">
        <f t="shared" si="1"/>
        <v># 9</v>
      </c>
      <c r="E7" s="685" t="str">
        <f t="shared" si="1"/>
        <v># 9</v>
      </c>
      <c r="F7" s="685" t="str">
        <f t="shared" si="1"/>
        <v># 10</v>
      </c>
      <c r="G7" s="685" t="str">
        <f t="shared" si="1"/>
        <v># 207</v>
      </c>
      <c r="H7" s="687" t="str">
        <f>D57</f>
        <v>港女野人 #1</v>
      </c>
      <c r="I7" s="688">
        <v>30</v>
      </c>
    </row>
    <row r="8" spans="1:9" ht="17" customHeight="1">
      <c r="A8" s="689"/>
      <c r="B8" s="677" t="s">
        <v>17</v>
      </c>
      <c r="C8" s="690"/>
      <c r="D8" s="691"/>
      <c r="E8" s="690" t="s">
        <v>169</v>
      </c>
      <c r="F8" s="692"/>
      <c r="G8" s="690"/>
      <c r="H8" s="693"/>
      <c r="I8" s="694"/>
    </row>
    <row r="9" spans="1:9" s="675" customFormat="1" ht="17" customHeight="1" thickBot="1">
      <c r="A9" s="666" t="s">
        <v>0</v>
      </c>
      <c r="B9" s="695" t="s">
        <v>258</v>
      </c>
      <c r="C9" s="696" t="str">
        <f t="shared" ref="C9:H9" si="2">"# " &amp; VALUE(RIGHT(B9,3)+1)</f>
        <v># 229</v>
      </c>
      <c r="D9" s="696" t="str">
        <f t="shared" si="2"/>
        <v># 230</v>
      </c>
      <c r="E9" s="696" t="str">
        <f t="shared" si="2"/>
        <v># 231</v>
      </c>
      <c r="F9" s="696" t="str">
        <f t="shared" si="2"/>
        <v># 232</v>
      </c>
      <c r="G9" s="696" t="str">
        <f t="shared" si="2"/>
        <v># 233</v>
      </c>
      <c r="H9" s="696" t="str">
        <f t="shared" si="2"/>
        <v># 234</v>
      </c>
      <c r="I9" s="697" t="s">
        <v>0</v>
      </c>
    </row>
    <row r="10" spans="1:9" ht="17" customHeight="1">
      <c r="A10" s="698"/>
      <c r="B10" s="238"/>
      <c r="C10" s="239"/>
      <c r="D10" s="239"/>
      <c r="E10" s="239"/>
      <c r="F10" s="240"/>
      <c r="G10" s="238"/>
      <c r="H10" s="241"/>
      <c r="I10" s="682"/>
    </row>
    <row r="11" spans="1:9" ht="17" customHeight="1">
      <c r="A11" s="683">
        <v>30</v>
      </c>
      <c r="B11" s="242"/>
      <c r="C11" s="242"/>
      <c r="D11" s="242"/>
      <c r="E11" s="242"/>
      <c r="F11" s="242"/>
      <c r="G11" s="959" t="s">
        <v>32</v>
      </c>
      <c r="H11" s="960"/>
      <c r="I11" s="688">
        <v>30</v>
      </c>
    </row>
    <row r="12" spans="1:9" ht="17" customHeight="1">
      <c r="A12" s="699"/>
      <c r="B12" s="956" t="s">
        <v>171</v>
      </c>
      <c r="C12" s="957"/>
      <c r="D12" s="957"/>
      <c r="E12" s="957"/>
      <c r="F12" s="958"/>
      <c r="G12" s="243"/>
      <c r="H12" s="244"/>
      <c r="I12" s="694"/>
    </row>
    <row r="13" spans="1:9" s="675" customFormat="1" ht="17" customHeight="1" thickBot="1">
      <c r="A13" s="700" t="s">
        <v>1</v>
      </c>
      <c r="B13" s="245"/>
      <c r="C13" s="246"/>
      <c r="D13" s="246"/>
      <c r="E13" s="246"/>
      <c r="F13" s="247"/>
      <c r="G13" s="248"/>
      <c r="H13" s="249"/>
      <c r="I13" s="697" t="s">
        <v>1</v>
      </c>
    </row>
    <row r="14" spans="1:9" ht="17" customHeight="1">
      <c r="A14" s="701"/>
      <c r="B14" s="702">
        <v>800532360</v>
      </c>
      <c r="C14" s="703"/>
      <c r="D14" s="702"/>
      <c r="E14" s="703"/>
      <c r="F14" s="702"/>
      <c r="G14" s="704">
        <v>800588681</v>
      </c>
      <c r="H14" s="703">
        <v>800555985</v>
      </c>
      <c r="I14" s="705"/>
    </row>
    <row r="15" spans="1:9" ht="17" customHeight="1">
      <c r="A15" s="706" t="s">
        <v>2</v>
      </c>
      <c r="B15" s="707"/>
      <c r="C15" s="708"/>
      <c r="D15" s="709" t="s">
        <v>91</v>
      </c>
      <c r="E15" s="709"/>
      <c r="F15" s="710"/>
      <c r="G15" s="593" t="s">
        <v>259</v>
      </c>
      <c r="H15" s="389" t="s">
        <v>260</v>
      </c>
      <c r="I15" s="711" t="s">
        <v>2</v>
      </c>
    </row>
    <row r="16" spans="1:9" ht="17" customHeight="1">
      <c r="A16" s="712"/>
      <c r="B16" s="713" t="s">
        <v>261</v>
      </c>
      <c r="C16" s="714" t="str">
        <f t="shared" ref="C16:F16" si="3">"# " &amp; VALUE(RIGHT(B16,2)+1)</f>
        <v># 25</v>
      </c>
      <c r="D16" s="714" t="str">
        <f t="shared" si="3"/>
        <v># 26</v>
      </c>
      <c r="E16" s="714" t="str">
        <f t="shared" si="3"/>
        <v># 27</v>
      </c>
      <c r="F16" s="714" t="str">
        <f t="shared" si="3"/>
        <v># 28</v>
      </c>
      <c r="G16" s="715" t="s">
        <v>101</v>
      </c>
      <c r="H16" s="715" t="s">
        <v>122</v>
      </c>
      <c r="I16" s="716"/>
    </row>
    <row r="17" spans="1:9" s="675" customFormat="1" ht="17" customHeight="1" thickBot="1">
      <c r="A17" s="700" t="s">
        <v>3</v>
      </c>
      <c r="B17" s="717" t="s">
        <v>24</v>
      </c>
      <c r="C17" s="718"/>
      <c r="D17" s="718"/>
      <c r="E17" s="718"/>
      <c r="F17" s="718"/>
      <c r="G17" s="719"/>
      <c r="H17" s="718"/>
      <c r="I17" s="720" t="s">
        <v>16</v>
      </c>
    </row>
    <row r="18" spans="1:9" s="675" customFormat="1" ht="17" customHeight="1">
      <c r="A18" s="700"/>
      <c r="B18" s="732" t="s">
        <v>141</v>
      </c>
      <c r="C18" s="691"/>
      <c r="D18" s="692" t="str">
        <f>D76</f>
        <v>愛．回家之三代同糖 Like Mother, Like Daughter</v>
      </c>
      <c r="E18" s="692"/>
      <c r="F18" s="723"/>
      <c r="G18" s="988" t="str">
        <f>D54</f>
        <v>港生活．港享受 Dolce Vita 2022 (50 EPI)</v>
      </c>
      <c r="H18" s="989"/>
      <c r="I18" s="725"/>
    </row>
    <row r="19" spans="1:9" ht="17" customHeight="1">
      <c r="A19" s="726" t="s">
        <v>2</v>
      </c>
      <c r="B19" s="727" t="s">
        <v>119</v>
      </c>
      <c r="C19" s="727" t="str">
        <f t="shared" ref="C19:F19" si="4">B78</f>
        <v># 6</v>
      </c>
      <c r="D19" s="727" t="str">
        <f t="shared" si="4"/>
        <v># 7</v>
      </c>
      <c r="E19" s="727" t="str">
        <f t="shared" si="4"/>
        <v># 8</v>
      </c>
      <c r="F19" s="728" t="str">
        <f t="shared" si="4"/>
        <v># 9</v>
      </c>
      <c r="G19" s="686" t="str">
        <f>D55</f>
        <v># 9</v>
      </c>
      <c r="H19" s="727" t="str">
        <f>"# " &amp; VALUE(RIGHT(G19,2)+1)</f>
        <v># 10</v>
      </c>
      <c r="I19" s="711" t="s">
        <v>2</v>
      </c>
    </row>
    <row r="20" spans="1:9" ht="17" customHeight="1">
      <c r="A20" s="729"/>
      <c r="B20" s="900" t="s">
        <v>17</v>
      </c>
      <c r="C20" s="587" t="s">
        <v>418</v>
      </c>
      <c r="D20" s="899"/>
      <c r="E20" s="584" t="s">
        <v>419</v>
      </c>
      <c r="F20" s="584"/>
      <c r="G20" s="255"/>
      <c r="H20" s="255"/>
      <c r="I20" s="730"/>
    </row>
    <row r="21" spans="1:9" s="675" customFormat="1" ht="17" customHeight="1" thickBot="1">
      <c r="A21" s="670" t="s">
        <v>4</v>
      </c>
      <c r="B21" s="901" t="s">
        <v>417</v>
      </c>
      <c r="C21" s="584" t="s">
        <v>420</v>
      </c>
      <c r="D21" s="632" t="s">
        <v>421</v>
      </c>
      <c r="E21" s="584" t="s">
        <v>422</v>
      </c>
      <c r="F21" s="632" t="s">
        <v>423</v>
      </c>
      <c r="G21" s="255" t="str">
        <f t="shared" ref="G21:H21" si="5">"# " &amp; VALUE(RIGHT(F21,4)+1)</f>
        <v># 1774</v>
      </c>
      <c r="H21" s="255" t="str">
        <f t="shared" si="5"/>
        <v># 1775</v>
      </c>
      <c r="I21" s="720" t="s">
        <v>4</v>
      </c>
    </row>
    <row r="22" spans="1:9" ht="17" customHeight="1">
      <c r="A22" s="731"/>
      <c r="B22" s="732" t="s">
        <v>262</v>
      </c>
      <c r="C22" s="874"/>
      <c r="D22" s="691" t="str">
        <f>D91</f>
        <v>南美潮什麼2 Hipster Tour - South America 2 (10 EPI)</v>
      </c>
      <c r="E22" s="692"/>
      <c r="F22" s="723"/>
      <c r="G22" s="721">
        <v>800517991</v>
      </c>
      <c r="H22" s="733"/>
      <c r="I22" s="734"/>
    </row>
    <row r="23" spans="1:9" ht="17" customHeight="1">
      <c r="A23" s="735" t="s">
        <v>2</v>
      </c>
      <c r="B23" s="684" t="s">
        <v>263</v>
      </c>
      <c r="C23" s="686" t="str">
        <f>B92</f>
        <v># 1</v>
      </c>
      <c r="D23" s="727" t="str">
        <f>"# " &amp; VALUE(RIGHT(C23,2)+1)</f>
        <v># 2</v>
      </c>
      <c r="E23" s="727" t="str">
        <f>"# " &amp; VALUE(RIGHT(D23,2)+1)</f>
        <v># 3</v>
      </c>
      <c r="F23" s="728" t="str">
        <f>"# " &amp; VALUE(RIGHT(E23,2)+1)</f>
        <v># 4</v>
      </c>
      <c r="G23" s="736"/>
      <c r="H23" s="737"/>
      <c r="I23" s="711" t="s">
        <v>2</v>
      </c>
    </row>
    <row r="24" spans="1:9" ht="17" customHeight="1">
      <c r="A24" s="738"/>
      <c r="B24" s="739" t="s">
        <v>17</v>
      </c>
      <c r="C24" s="740"/>
      <c r="D24" s="741" t="s">
        <v>177</v>
      </c>
      <c r="E24" s="741"/>
      <c r="F24" s="741"/>
      <c r="G24" s="736"/>
      <c r="H24" s="737"/>
      <c r="I24" s="730"/>
    </row>
    <row r="25" spans="1:9" ht="17" customHeight="1">
      <c r="A25" s="738"/>
      <c r="B25" s="742" t="s">
        <v>17</v>
      </c>
      <c r="C25" s="702" t="s">
        <v>17</v>
      </c>
      <c r="D25" s="743" t="s">
        <v>17</v>
      </c>
      <c r="E25" s="743" t="s">
        <v>17</v>
      </c>
      <c r="F25" s="743" t="s">
        <v>17</v>
      </c>
      <c r="G25" s="988" t="s">
        <v>94</v>
      </c>
      <c r="H25" s="996"/>
      <c r="I25" s="730"/>
    </row>
    <row r="26" spans="1:9" ht="17" customHeight="1">
      <c r="A26" s="738"/>
      <c r="B26" s="744" t="str">
        <f>LEFT($H$35,5) &amp; " # " &amp; VALUE(RIGHT($H$35,3)-1)</f>
        <v>新聞掏寶  # 315</v>
      </c>
      <c r="C26" s="744" t="str">
        <f>B57</f>
        <v>仨心友行 # 10</v>
      </c>
      <c r="D26" s="745" t="s">
        <v>80</v>
      </c>
      <c r="E26" s="736" t="str">
        <f>D57</f>
        <v>港女野人 #1</v>
      </c>
      <c r="F26" s="724" t="s">
        <v>105</v>
      </c>
      <c r="G26" s="997" t="s">
        <v>95</v>
      </c>
      <c r="H26" s="998"/>
      <c r="I26" s="730"/>
    </row>
    <row r="27" spans="1:9" s="675" customFormat="1" ht="17" customHeight="1" thickBot="1">
      <c r="A27" s="746" t="s">
        <v>5</v>
      </c>
      <c r="B27" s="747"/>
      <c r="C27" s="715"/>
      <c r="D27" s="686" t="str">
        <f>B55</f>
        <v># 206</v>
      </c>
      <c r="E27" s="686"/>
      <c r="F27" s="686" t="str">
        <f>C58</f>
        <v># 4</v>
      </c>
      <c r="G27" s="736" t="s">
        <v>264</v>
      </c>
      <c r="H27" s="748" t="s">
        <v>265</v>
      </c>
      <c r="I27" s="725" t="s">
        <v>5</v>
      </c>
    </row>
    <row r="28" spans="1:9" ht="17" customHeight="1">
      <c r="A28" s="749"/>
      <c r="B28" s="750" t="s">
        <v>17</v>
      </c>
      <c r="C28" s="691"/>
      <c r="D28" s="691"/>
      <c r="E28" s="691"/>
      <c r="F28" s="691"/>
      <c r="G28" s="751"/>
      <c r="H28" s="737"/>
      <c r="I28" s="705"/>
    </row>
    <row r="29" spans="1:9" ht="17" customHeight="1">
      <c r="A29" s="752" t="s">
        <v>2</v>
      </c>
      <c r="B29" s="710"/>
      <c r="C29" s="753"/>
      <c r="D29" s="754" t="str">
        <f>D81</f>
        <v>夫妻的博弈 Mrs. Revenge (25 EPI)</v>
      </c>
      <c r="E29" s="755"/>
      <c r="F29" s="714"/>
      <c r="G29" s="756"/>
      <c r="H29" s="757"/>
      <c r="I29" s="711" t="s">
        <v>2</v>
      </c>
    </row>
    <row r="30" spans="1:9" ht="17" customHeight="1">
      <c r="A30" s="749"/>
      <c r="B30" s="714" t="s">
        <v>176</v>
      </c>
      <c r="C30" s="714" t="str">
        <f>"# " &amp; VALUE(RIGHT(C82,2)-1)</f>
        <v># 11</v>
      </c>
      <c r="D30" s="714" t="str">
        <f>"# " &amp; VALUE(RIGHT(D82,2)-1)</f>
        <v># 12</v>
      </c>
      <c r="E30" s="714" t="str">
        <f>"# " &amp; VALUE(RIGHT(E82,2)-1)</f>
        <v># 13</v>
      </c>
      <c r="F30" s="714" t="str">
        <f>"# " &amp; VALUE(RIGHT(F82,2)-1)</f>
        <v># 14</v>
      </c>
      <c r="G30" s="736"/>
      <c r="H30" s="737"/>
      <c r="I30" s="730"/>
    </row>
    <row r="31" spans="1:9" s="675" customFormat="1" ht="17" customHeight="1" thickBot="1">
      <c r="A31" s="758" t="s">
        <v>6</v>
      </c>
      <c r="B31" s="727"/>
      <c r="C31" s="727"/>
      <c r="D31" s="727"/>
      <c r="E31" s="727"/>
      <c r="F31" s="727"/>
      <c r="G31" s="739" t="s">
        <v>24</v>
      </c>
      <c r="H31" s="759"/>
      <c r="I31" s="720" t="s">
        <v>6</v>
      </c>
    </row>
    <row r="32" spans="1:9" ht="17" customHeight="1">
      <c r="A32" s="760"/>
      <c r="B32" s="702" t="s">
        <v>17</v>
      </c>
      <c r="C32" s="754"/>
      <c r="D32" s="690" t="s">
        <v>169</v>
      </c>
      <c r="E32" s="692"/>
      <c r="F32" s="692"/>
      <c r="G32" s="661"/>
      <c r="H32" s="761"/>
      <c r="I32" s="762"/>
    </row>
    <row r="33" spans="1:9" ht="17" customHeight="1">
      <c r="A33" s="763" t="s">
        <v>2</v>
      </c>
      <c r="B33" s="727" t="str">
        <f t="shared" ref="B33:H33" si="6">B9</f>
        <v># 228</v>
      </c>
      <c r="C33" s="727" t="str">
        <f t="shared" si="6"/>
        <v># 229</v>
      </c>
      <c r="D33" s="727" t="str">
        <f t="shared" si="6"/>
        <v># 230</v>
      </c>
      <c r="E33" s="727" t="str">
        <f t="shared" si="6"/>
        <v># 231</v>
      </c>
      <c r="F33" s="727" t="str">
        <f t="shared" si="6"/>
        <v># 232</v>
      </c>
      <c r="G33" s="727" t="str">
        <f t="shared" si="6"/>
        <v># 233</v>
      </c>
      <c r="H33" s="727" t="str">
        <f t="shared" si="6"/>
        <v># 234</v>
      </c>
      <c r="I33" s="764" t="s">
        <v>2</v>
      </c>
    </row>
    <row r="34" spans="1:9" ht="17" customHeight="1">
      <c r="A34" s="738"/>
      <c r="B34" s="750" t="s">
        <v>17</v>
      </c>
      <c r="C34" s="714"/>
      <c r="D34" s="714" t="s">
        <v>41</v>
      </c>
      <c r="E34" s="714"/>
      <c r="F34" s="714"/>
      <c r="G34" s="765" t="s">
        <v>20</v>
      </c>
      <c r="H34" s="598" t="s">
        <v>76</v>
      </c>
      <c r="I34" s="766"/>
    </row>
    <row r="35" spans="1:9" ht="17" customHeight="1">
      <c r="A35" s="738"/>
      <c r="B35" s="714" t="s">
        <v>266</v>
      </c>
      <c r="C35" s="714" t="str">
        <f>B61</f>
        <v># 2201</v>
      </c>
      <c r="D35" s="714" t="str">
        <f>C61</f>
        <v># 2202</v>
      </c>
      <c r="E35" s="714" t="str">
        <f>D61</f>
        <v># 2203</v>
      </c>
      <c r="F35" s="714" t="str">
        <f>E61</f>
        <v># 2204</v>
      </c>
      <c r="G35" s="767" t="s">
        <v>267</v>
      </c>
      <c r="H35" s="312" t="s">
        <v>268</v>
      </c>
      <c r="I35" s="766"/>
    </row>
    <row r="36" spans="1:9" s="675" customFormat="1" ht="17" customHeight="1" thickBot="1">
      <c r="A36" s="746" t="s">
        <v>7</v>
      </c>
      <c r="B36" s="727"/>
      <c r="C36" s="714"/>
      <c r="D36" s="727"/>
      <c r="E36" s="727"/>
      <c r="F36" s="769">
        <v>1255</v>
      </c>
      <c r="G36" s="770"/>
      <c r="H36" s="599" t="s">
        <v>77</v>
      </c>
      <c r="I36" s="669" t="s">
        <v>7</v>
      </c>
    </row>
    <row r="37" spans="1:9" ht="17" customHeight="1">
      <c r="A37" s="772"/>
      <c r="B37" s="900" t="s">
        <v>17</v>
      </c>
      <c r="C37" s="898"/>
      <c r="D37" s="899" t="s">
        <v>419</v>
      </c>
      <c r="E37" s="899"/>
      <c r="F37" s="655"/>
      <c r="G37" s="765" t="s">
        <v>20</v>
      </c>
      <c r="H37" s="776" t="s">
        <v>49</v>
      </c>
      <c r="I37" s="777"/>
    </row>
    <row r="38" spans="1:9" ht="17" customHeight="1">
      <c r="A38" s="729"/>
      <c r="B38" s="652" t="s">
        <v>253</v>
      </c>
      <c r="C38" s="584" t="s">
        <v>420</v>
      </c>
      <c r="D38" s="584" t="s">
        <v>421</v>
      </c>
      <c r="E38" s="584" t="s">
        <v>422</v>
      </c>
      <c r="F38" s="897" t="s">
        <v>423</v>
      </c>
      <c r="G38" s="745" t="str">
        <f>C54</f>
        <v>呃錢 Scam Alert! (10 EPI)</v>
      </c>
      <c r="I38" s="766"/>
    </row>
    <row r="39" spans="1:9" ht="17" customHeight="1">
      <c r="A39" s="706" t="s">
        <v>2</v>
      </c>
      <c r="B39" s="592"/>
      <c r="C39" s="632"/>
      <c r="D39" s="632"/>
      <c r="E39" s="632"/>
      <c r="F39" s="902">
        <v>1320</v>
      </c>
      <c r="G39" s="779" t="str">
        <f>C55</f>
        <v># 9</v>
      </c>
      <c r="H39" s="780" t="s">
        <v>269</v>
      </c>
      <c r="I39" s="781" t="s">
        <v>2</v>
      </c>
    </row>
    <row r="40" spans="1:9" ht="17" customHeight="1">
      <c r="A40" s="782"/>
      <c r="B40" s="257" t="s">
        <v>56</v>
      </c>
      <c r="C40" s="258"/>
      <c r="D40" s="242"/>
      <c r="E40" s="259"/>
      <c r="F40" s="259"/>
      <c r="G40" s="250" t="s">
        <v>63</v>
      </c>
      <c r="H40" s="783" t="s">
        <v>48</v>
      </c>
      <c r="I40" s="766"/>
    </row>
    <row r="41" spans="1:9" ht="17" customHeight="1" thickBot="1">
      <c r="A41" s="729"/>
      <c r="B41" s="260"/>
      <c r="C41" s="261"/>
      <c r="D41" s="261" t="s">
        <v>184</v>
      </c>
      <c r="E41" s="261"/>
      <c r="F41" s="255"/>
      <c r="G41" s="251" t="s">
        <v>270</v>
      </c>
      <c r="H41" s="783"/>
      <c r="I41" s="766"/>
    </row>
    <row r="42" spans="1:9" s="675" customFormat="1" ht="17" customHeight="1" thickBot="1">
      <c r="A42" s="785" t="s">
        <v>8</v>
      </c>
      <c r="B42" s="260" t="s">
        <v>271</v>
      </c>
      <c r="C42" s="255" t="str">
        <f>"# " &amp; VALUE(RIGHT(B42,4)+1)</f>
        <v># 2047</v>
      </c>
      <c r="D42" s="255" t="str">
        <f>"# " &amp; VALUE(RIGHT(C42,4)+1)</f>
        <v># 2048</v>
      </c>
      <c r="E42" s="255" t="str">
        <f>"# " &amp; VALUE(RIGHT(D42,4)+1)</f>
        <v># 2049</v>
      </c>
      <c r="F42" s="255" t="str">
        <f>"# " &amp; VALUE(RIGHT(E42,4)+1)</f>
        <v># 2050</v>
      </c>
      <c r="G42" s="252" t="s">
        <v>21</v>
      </c>
      <c r="H42" s="786">
        <v>1355</v>
      </c>
      <c r="I42" s="669" t="s">
        <v>8</v>
      </c>
    </row>
    <row r="43" spans="1:9" ht="17" customHeight="1">
      <c r="A43" s="760"/>
      <c r="B43" s="255"/>
      <c r="C43" s="256"/>
      <c r="D43" s="255"/>
      <c r="E43" s="255"/>
      <c r="F43" s="262">
        <v>1405</v>
      </c>
      <c r="G43" s="765" t="s">
        <v>20</v>
      </c>
      <c r="H43" s="787" t="s">
        <v>23</v>
      </c>
      <c r="I43" s="705"/>
    </row>
    <row r="44" spans="1:9" ht="17" customHeight="1">
      <c r="A44" s="738"/>
      <c r="B44" s="773" t="s">
        <v>17</v>
      </c>
      <c r="C44" s="691"/>
      <c r="D44" s="692" t="str">
        <f>D76</f>
        <v>愛．回家之三代同糖 Like Mother, Like Daughter</v>
      </c>
      <c r="E44" s="692"/>
      <c r="F44" s="723"/>
      <c r="G44" s="788"/>
      <c r="H44" s="748" t="str">
        <f>G86</f>
        <v>J Music # 121</v>
      </c>
      <c r="I44" s="730"/>
    </row>
    <row r="45" spans="1:9" ht="17" customHeight="1">
      <c r="A45" s="789" t="s">
        <v>2</v>
      </c>
      <c r="B45" s="684" t="str">
        <f>B19</f>
        <v># 5</v>
      </c>
      <c r="C45" s="686" t="str">
        <f>C19</f>
        <v># 6</v>
      </c>
      <c r="D45" s="727" t="str">
        <f>C78</f>
        <v># 7</v>
      </c>
      <c r="E45" s="727" t="str">
        <f>D78</f>
        <v># 8</v>
      </c>
      <c r="F45" s="728" t="str">
        <f>E78</f>
        <v># 9</v>
      </c>
      <c r="G45" s="715"/>
      <c r="H45" s="786">
        <v>1430</v>
      </c>
      <c r="I45" s="711" t="s">
        <v>2</v>
      </c>
    </row>
    <row r="46" spans="1:9" ht="17" customHeight="1">
      <c r="A46" s="790"/>
      <c r="B46" s="773" t="s">
        <v>17</v>
      </c>
      <c r="C46" s="691"/>
      <c r="D46" s="691"/>
      <c r="E46" s="691"/>
      <c r="F46" s="594"/>
      <c r="G46" s="745"/>
      <c r="H46" s="787" t="s">
        <v>23</v>
      </c>
      <c r="I46" s="791"/>
    </row>
    <row r="47" spans="1:9" s="675" customFormat="1" ht="17" customHeight="1" thickBot="1">
      <c r="A47" s="792">
        <v>1500</v>
      </c>
      <c r="B47" s="713"/>
      <c r="C47" s="793"/>
      <c r="D47" s="754" t="s">
        <v>187</v>
      </c>
      <c r="F47" s="745" t="s">
        <v>272</v>
      </c>
      <c r="G47" s="745" t="s">
        <v>214</v>
      </c>
      <c r="H47" s="794" t="str">
        <f>D57</f>
        <v>港女野人 #1</v>
      </c>
      <c r="I47" s="795">
        <v>1500</v>
      </c>
    </row>
    <row r="48" spans="1:9" ht="17" customHeight="1">
      <c r="A48" s="796"/>
      <c r="B48" s="713" t="s">
        <v>273</v>
      </c>
      <c r="C48" s="714" t="str">
        <f>B88</f>
        <v># 10</v>
      </c>
      <c r="D48" s="714" t="str">
        <f>C88</f>
        <v># 11</v>
      </c>
      <c r="E48" s="714" t="str">
        <f>"# " &amp; VALUE(RIGHT(D48,2)+1)</f>
        <v># 12</v>
      </c>
      <c r="F48" s="715" t="s">
        <v>101</v>
      </c>
      <c r="G48" s="788"/>
      <c r="H48" s="787" t="s">
        <v>23</v>
      </c>
      <c r="I48" s="797"/>
    </row>
    <row r="49" spans="1:9" ht="17" customHeight="1">
      <c r="A49" s="798">
        <v>30</v>
      </c>
      <c r="B49" s="799"/>
      <c r="C49" s="727"/>
      <c r="D49" s="727"/>
      <c r="E49" s="727"/>
      <c r="F49" s="685"/>
      <c r="G49" s="800"/>
      <c r="H49" s="754" t="str">
        <f>G70</f>
        <v>新聞透視 # 34</v>
      </c>
      <c r="I49" s="711" t="s">
        <v>2</v>
      </c>
    </row>
    <row r="50" spans="1:9" ht="17" customHeight="1">
      <c r="A50" s="790"/>
      <c r="B50" s="801" t="s">
        <v>17</v>
      </c>
      <c r="C50" s="802"/>
      <c r="D50" s="741" t="s">
        <v>177</v>
      </c>
      <c r="E50" s="741"/>
      <c r="F50" s="803"/>
      <c r="G50" s="788"/>
      <c r="H50" s="787" t="s">
        <v>23</v>
      </c>
      <c r="I50" s="730"/>
    </row>
    <row r="51" spans="1:9" ht="17" customHeight="1">
      <c r="A51" s="790"/>
      <c r="B51" s="732" t="s">
        <v>274</v>
      </c>
      <c r="C51" s="874"/>
      <c r="D51" s="804" t="str">
        <f>D22</f>
        <v>南美潮什麼2 Hipster Tour - South America 2 (10 EPI)</v>
      </c>
      <c r="E51" s="692"/>
      <c r="F51" s="723"/>
      <c r="G51" s="788"/>
      <c r="H51" s="754" t="str">
        <f>G77</f>
        <v>香港系列之細間始終你好 #10</v>
      </c>
      <c r="I51" s="730"/>
    </row>
    <row r="52" spans="1:9" s="675" customFormat="1" ht="17" customHeight="1" thickBot="1">
      <c r="A52" s="792">
        <v>1600</v>
      </c>
      <c r="B52" s="684" t="str">
        <f>B23</f>
        <v># 15</v>
      </c>
      <c r="C52" s="686" t="str">
        <f>C23</f>
        <v># 1</v>
      </c>
      <c r="D52" s="727" t="str">
        <f>"# " &amp; VALUE(RIGHT(C52,2)+1)</f>
        <v># 2</v>
      </c>
      <c r="E52" s="727" t="str">
        <f>"# " &amp; VALUE(RIGHT(D52,2)+1)</f>
        <v># 3</v>
      </c>
      <c r="F52" s="728" t="str">
        <f>"# " &amp; VALUE(RIGHT(E52,2)+1)</f>
        <v># 4</v>
      </c>
      <c r="G52" s="805"/>
      <c r="H52" s="794"/>
      <c r="I52" s="795">
        <v>1600</v>
      </c>
    </row>
    <row r="53" spans="1:9" ht="17" customHeight="1">
      <c r="A53" s="731"/>
      <c r="B53" s="806" t="s">
        <v>73</v>
      </c>
      <c r="C53" s="743" t="s">
        <v>84</v>
      </c>
      <c r="D53" s="721" t="s">
        <v>107</v>
      </c>
      <c r="E53" s="742"/>
      <c r="F53" s="702" t="s">
        <v>73</v>
      </c>
      <c r="G53" s="765">
        <v>800567530</v>
      </c>
      <c r="H53" s="787" t="s">
        <v>23</v>
      </c>
      <c r="I53" s="734"/>
    </row>
    <row r="54" spans="1:9" ht="17" customHeight="1">
      <c r="A54" s="790"/>
      <c r="B54" s="807" t="s">
        <v>189</v>
      </c>
      <c r="C54" s="756" t="s">
        <v>190</v>
      </c>
      <c r="D54" s="988" t="s">
        <v>108</v>
      </c>
      <c r="E54" s="999"/>
      <c r="F54" s="808" t="s">
        <v>189</v>
      </c>
      <c r="G54" s="784"/>
      <c r="H54" s="809"/>
      <c r="I54" s="810"/>
    </row>
    <row r="55" spans="1:9" ht="16.75" customHeight="1">
      <c r="A55" s="798">
        <v>30</v>
      </c>
      <c r="B55" s="747" t="s">
        <v>275</v>
      </c>
      <c r="C55" s="686" t="s">
        <v>273</v>
      </c>
      <c r="D55" s="686" t="s">
        <v>273</v>
      </c>
      <c r="E55" s="728" t="str">
        <f>"# " &amp; VALUE(RIGHT(D55,2)+1)</f>
        <v># 10</v>
      </c>
      <c r="F55" s="686" t="s">
        <v>276</v>
      </c>
      <c r="G55" s="811"/>
      <c r="H55" s="794" t="str">
        <f>G81</f>
        <v>唱錢 #28</v>
      </c>
      <c r="I55" s="812">
        <v>30</v>
      </c>
    </row>
    <row r="56" spans="1:9" ht="17" customHeight="1">
      <c r="A56" s="790"/>
      <c r="B56" s="813" t="s">
        <v>82</v>
      </c>
      <c r="C56" s="814" t="s">
        <v>194</v>
      </c>
      <c r="D56" s="678" t="s">
        <v>277</v>
      </c>
      <c r="E56" s="806" t="s">
        <v>47</v>
      </c>
      <c r="F56" s="815" t="s">
        <v>64</v>
      </c>
      <c r="G56" s="715"/>
      <c r="H56" s="744"/>
      <c r="I56" s="791"/>
    </row>
    <row r="57" spans="1:9" ht="17" customHeight="1">
      <c r="A57" s="790"/>
      <c r="B57" s="816" t="s">
        <v>278</v>
      </c>
      <c r="C57" s="744" t="s">
        <v>100</v>
      </c>
      <c r="D57" s="745" t="s">
        <v>279</v>
      </c>
      <c r="E57" s="817" t="s">
        <v>280</v>
      </c>
      <c r="F57" s="818" t="s">
        <v>281</v>
      </c>
      <c r="G57" s="819" t="s">
        <v>282</v>
      </c>
      <c r="H57" s="744"/>
      <c r="I57" s="791"/>
    </row>
    <row r="58" spans="1:9" s="675" customFormat="1" ht="17" customHeight="1" thickBot="1">
      <c r="A58" s="792">
        <v>1700</v>
      </c>
      <c r="B58" s="820" t="s">
        <v>81</v>
      </c>
      <c r="C58" s="728" t="s">
        <v>188</v>
      </c>
      <c r="D58" s="770" t="s">
        <v>283</v>
      </c>
      <c r="E58" s="821" t="s">
        <v>46</v>
      </c>
      <c r="F58" s="686" t="s">
        <v>68</v>
      </c>
      <c r="G58" s="715" t="s">
        <v>284</v>
      </c>
      <c r="H58" s="744"/>
      <c r="I58" s="795">
        <v>1700</v>
      </c>
    </row>
    <row r="59" spans="1:9" ht="17" customHeight="1">
      <c r="A59" s="731"/>
      <c r="B59" s="692" t="s">
        <v>40</v>
      </c>
      <c r="C59" s="822"/>
      <c r="D59" s="702"/>
      <c r="E59" s="702"/>
      <c r="F59" s="702"/>
      <c r="G59" s="811"/>
      <c r="H59" s="787" t="s">
        <v>23</v>
      </c>
      <c r="I59" s="734"/>
    </row>
    <row r="60" spans="1:9" ht="17" customHeight="1">
      <c r="A60" s="790"/>
      <c r="B60" s="702"/>
      <c r="C60" s="714"/>
      <c r="D60" s="823" t="s">
        <v>39</v>
      </c>
      <c r="E60" s="661"/>
      <c r="F60" s="661"/>
      <c r="G60" s="715"/>
      <c r="H60" s="754" t="str">
        <f>H35</f>
        <v>新聞掏寶 # 316</v>
      </c>
      <c r="I60" s="791"/>
    </row>
    <row r="61" spans="1:9" ht="17" customHeight="1">
      <c r="A61" s="798">
        <v>30</v>
      </c>
      <c r="B61" s="727" t="s">
        <v>285</v>
      </c>
      <c r="C61" s="727" t="str">
        <f>"# " &amp; VALUE(RIGHT(B61,4)+1)</f>
        <v># 2202</v>
      </c>
      <c r="D61" s="727" t="str">
        <f>"# " &amp; VALUE(RIGHT(C61,4)+1)</f>
        <v># 2203</v>
      </c>
      <c r="E61" s="727" t="str">
        <f>"# " &amp; VALUE(RIGHT(D61,4)+1)</f>
        <v># 2204</v>
      </c>
      <c r="F61" s="727" t="str">
        <f>"# " &amp; VALUE(RIGHT(E61,4)+1)</f>
        <v># 2205</v>
      </c>
      <c r="G61" s="811"/>
      <c r="H61" s="824"/>
      <c r="I61" s="812">
        <v>30</v>
      </c>
    </row>
    <row r="62" spans="1:9" ht="17" customHeight="1">
      <c r="A62" s="825"/>
      <c r="B62" s="773" t="s">
        <v>286</v>
      </c>
      <c r="C62" s="750"/>
      <c r="D62" s="750"/>
      <c r="E62" s="702"/>
      <c r="F62" s="750"/>
      <c r="G62" s="715"/>
      <c r="H62" s="787" t="s">
        <v>23</v>
      </c>
      <c r="I62" s="791"/>
    </row>
    <row r="63" spans="1:9" ht="17" customHeight="1">
      <c r="A63" s="790"/>
      <c r="B63" s="826"/>
      <c r="C63" s="823"/>
      <c r="D63" s="710" t="s">
        <v>314</v>
      </c>
      <c r="E63" s="876"/>
      <c r="F63" s="710"/>
      <c r="G63" s="745"/>
      <c r="H63" s="754" t="str">
        <f>F57</f>
        <v>最強生命線 # 463</v>
      </c>
      <c r="I63" s="791"/>
    </row>
    <row r="64" spans="1:9" s="675" customFormat="1" ht="17" customHeight="1" thickBot="1">
      <c r="A64" s="792">
        <v>1800</v>
      </c>
      <c r="B64" s="713" t="s">
        <v>101</v>
      </c>
      <c r="C64" s="714" t="str">
        <f>"# " &amp; VALUE(RIGHT(B64,2)+1)</f>
        <v># 2</v>
      </c>
      <c r="D64" s="714" t="str">
        <f>"# " &amp; VALUE(RIGHT(C64,2)+1)</f>
        <v># 3</v>
      </c>
      <c r="E64" s="714" t="str">
        <f>"# " &amp; VALUE(RIGHT(D64,2)+1)</f>
        <v># 4</v>
      </c>
      <c r="F64" s="714" t="str">
        <f>"# " &amp; VALUE(RIGHT(E64,2)+1)</f>
        <v># 5</v>
      </c>
      <c r="G64" s="745"/>
      <c r="H64" s="771"/>
      <c r="I64" s="795">
        <v>1800</v>
      </c>
    </row>
    <row r="65" spans="1:9" ht="17" customHeight="1">
      <c r="A65" s="790"/>
      <c r="B65" s="713"/>
      <c r="C65" s="714"/>
      <c r="D65" s="714"/>
      <c r="E65" s="714"/>
      <c r="F65" s="648"/>
      <c r="G65" s="745"/>
      <c r="H65" s="894" t="s">
        <v>288</v>
      </c>
      <c r="I65" s="694"/>
    </row>
    <row r="66" spans="1:9" ht="17" customHeight="1" thickBot="1">
      <c r="A66" s="798">
        <v>30</v>
      </c>
      <c r="B66" s="827"/>
      <c r="C66" s="696"/>
      <c r="D66" s="696"/>
      <c r="E66" s="696"/>
      <c r="F66" s="828"/>
      <c r="G66" s="579"/>
      <c r="H66" s="829" t="s">
        <v>289</v>
      </c>
      <c r="I66" s="688">
        <v>30</v>
      </c>
    </row>
    <row r="67" spans="1:9" ht="17" customHeight="1">
      <c r="A67" s="830"/>
      <c r="B67" s="979" t="s">
        <v>204</v>
      </c>
      <c r="C67" s="980"/>
      <c r="D67" s="980"/>
      <c r="E67" s="981"/>
      <c r="F67" s="982"/>
      <c r="G67" s="972" t="s">
        <v>205</v>
      </c>
      <c r="H67" s="973"/>
      <c r="I67" s="694"/>
    </row>
    <row r="68" spans="1:9" s="675" customFormat="1" ht="12.65" customHeight="1" thickBot="1">
      <c r="A68" s="831">
        <v>1900</v>
      </c>
      <c r="B68" s="983"/>
      <c r="C68" s="981"/>
      <c r="D68" s="981"/>
      <c r="E68" s="981"/>
      <c r="F68" s="984"/>
      <c r="G68" s="263"/>
      <c r="H68" s="264"/>
      <c r="I68" s="832">
        <v>1900</v>
      </c>
    </row>
    <row r="69" spans="1:9" s="675" customFormat="1" ht="17" customHeight="1">
      <c r="A69" s="833"/>
      <c r="B69" s="983"/>
      <c r="C69" s="981"/>
      <c r="D69" s="981"/>
      <c r="E69" s="981"/>
      <c r="F69" s="984"/>
      <c r="G69" s="265" t="s">
        <v>59</v>
      </c>
      <c r="H69" s="266" t="s">
        <v>60</v>
      </c>
      <c r="I69" s="797"/>
    </row>
    <row r="70" spans="1:9" s="675" customFormat="1" ht="17" customHeight="1" thickBot="1">
      <c r="A70" s="833"/>
      <c r="B70" s="985"/>
      <c r="C70" s="986"/>
      <c r="D70" s="986"/>
      <c r="E70" s="986"/>
      <c r="F70" s="987"/>
      <c r="G70" s="261" t="s">
        <v>290</v>
      </c>
      <c r="H70" s="267" t="s">
        <v>291</v>
      </c>
      <c r="I70" s="834"/>
    </row>
    <row r="71" spans="1:9" s="675" customFormat="1" ht="17" customHeight="1" thickBot="1">
      <c r="A71" s="698">
        <v>30</v>
      </c>
      <c r="B71" s="974" t="s">
        <v>36</v>
      </c>
      <c r="C71" s="975"/>
      <c r="D71" s="975"/>
      <c r="E71" s="975"/>
      <c r="F71" s="976"/>
      <c r="G71" s="268" t="s">
        <v>54</v>
      </c>
      <c r="H71" s="268" t="s">
        <v>55</v>
      </c>
      <c r="I71" s="791">
        <v>30</v>
      </c>
    </row>
    <row r="72" spans="1:9" s="675" customFormat="1" ht="17" customHeight="1">
      <c r="A72" s="698"/>
      <c r="B72" s="269">
        <v>800653411</v>
      </c>
      <c r="C72" s="270"/>
      <c r="D72" s="271" t="s">
        <v>177</v>
      </c>
      <c r="E72" s="271"/>
      <c r="F72" s="272">
        <v>1935</v>
      </c>
      <c r="G72" s="273" t="s">
        <v>292</v>
      </c>
      <c r="H72" s="274" t="s">
        <v>293</v>
      </c>
      <c r="I72" s="810"/>
    </row>
    <row r="73" spans="1:9" ht="17" customHeight="1">
      <c r="A73" s="837"/>
      <c r="B73" s="275" t="s">
        <v>58</v>
      </c>
      <c r="C73" s="276"/>
      <c r="D73" s="277"/>
      <c r="E73" s="276" t="s">
        <v>169</v>
      </c>
      <c r="F73" s="277"/>
      <c r="G73" s="276"/>
      <c r="H73" s="242"/>
      <c r="I73" s="838"/>
    </row>
    <row r="74" spans="1:9" ht="17" customHeight="1">
      <c r="A74" s="833"/>
      <c r="B74" s="260" t="s">
        <v>294</v>
      </c>
      <c r="C74" s="255" t="str">
        <f t="shared" ref="C74:H74" si="7">"# " &amp; VALUE(RIGHT(B74,3)+1)</f>
        <v># 230</v>
      </c>
      <c r="D74" s="255" t="str">
        <f t="shared" si="7"/>
        <v># 231</v>
      </c>
      <c r="E74" s="255" t="str">
        <f t="shared" si="7"/>
        <v># 232</v>
      </c>
      <c r="F74" s="255" t="str">
        <f t="shared" si="7"/>
        <v># 233</v>
      </c>
      <c r="G74" s="255" t="str">
        <f t="shared" si="7"/>
        <v># 234</v>
      </c>
      <c r="H74" s="255" t="str">
        <f t="shared" si="7"/>
        <v># 235</v>
      </c>
      <c r="I74" s="834"/>
    </row>
    <row r="75" spans="1:9" s="675" customFormat="1" ht="17" customHeight="1" thickBot="1">
      <c r="A75" s="833">
        <v>2000</v>
      </c>
      <c r="B75" s="278"/>
      <c r="C75" s="256"/>
      <c r="D75" s="279"/>
      <c r="E75" s="256"/>
      <c r="F75" s="279"/>
      <c r="G75" s="256"/>
      <c r="H75" s="279">
        <v>1945</v>
      </c>
      <c r="I75" s="795">
        <v>2000</v>
      </c>
    </row>
    <row r="76" spans="1:9" s="675" customFormat="1" ht="16.75" customHeight="1">
      <c r="A76" s="796"/>
      <c r="B76" s="275" t="s">
        <v>211</v>
      </c>
      <c r="C76" s="280" t="s">
        <v>22</v>
      </c>
      <c r="D76" s="281" t="s">
        <v>212</v>
      </c>
      <c r="E76" s="282"/>
      <c r="F76" s="277"/>
      <c r="G76" s="283" t="s">
        <v>155</v>
      </c>
      <c r="H76" s="284" t="s">
        <v>96</v>
      </c>
      <c r="I76" s="839"/>
    </row>
    <row r="77" spans="1:9" s="675" customFormat="1" ht="16.75" customHeight="1">
      <c r="A77" s="840"/>
      <c r="B77" s="257"/>
      <c r="C77" s="259"/>
      <c r="D77" s="258"/>
      <c r="E77" s="258"/>
      <c r="F77" s="259"/>
      <c r="G77" s="251" t="s">
        <v>295</v>
      </c>
      <c r="H77" s="285"/>
      <c r="I77" s="841"/>
    </row>
    <row r="78" spans="1:9" ht="17" customHeight="1">
      <c r="A78" s="790">
        <v>30</v>
      </c>
      <c r="B78" s="278" t="s">
        <v>99</v>
      </c>
      <c r="C78" s="256" t="str">
        <f>"# " &amp; VALUE(RIGHT(B78,2)+1)</f>
        <v># 7</v>
      </c>
      <c r="D78" s="256" t="str">
        <f>"# " &amp; VALUE(RIGHT(C78,2)+1)</f>
        <v># 8</v>
      </c>
      <c r="E78" s="256" t="str">
        <f>"# " &amp; VALUE(RIGHT(D78,2)+1)</f>
        <v># 9</v>
      </c>
      <c r="F78" s="256" t="str">
        <f>"# " &amp; VALUE(RIGHT(E78,2)+1)</f>
        <v># 10</v>
      </c>
      <c r="G78" s="286" t="s">
        <v>157</v>
      </c>
      <c r="H78" s="287"/>
      <c r="I78" s="812">
        <v>30</v>
      </c>
    </row>
    <row r="79" spans="1:9" ht="17" customHeight="1">
      <c r="A79" s="790"/>
      <c r="B79" s="275" t="s">
        <v>131</v>
      </c>
      <c r="C79" s="254"/>
      <c r="D79" s="254"/>
      <c r="E79" s="254"/>
      <c r="F79" s="288"/>
      <c r="G79" s="289" t="s">
        <v>87</v>
      </c>
      <c r="H79" s="287"/>
      <c r="I79" s="842"/>
    </row>
    <row r="80" spans="1:9" ht="17" customHeight="1">
      <c r="A80" s="790"/>
      <c r="B80" s="260"/>
      <c r="C80" s="255"/>
      <c r="D80" s="255"/>
      <c r="E80" s="255"/>
      <c r="F80" s="290"/>
      <c r="G80" s="291"/>
      <c r="H80" s="600" t="s">
        <v>296</v>
      </c>
      <c r="I80" s="791"/>
    </row>
    <row r="81" spans="1:14" s="675" customFormat="1" ht="17" customHeight="1" thickBot="1">
      <c r="A81" s="792">
        <v>2100</v>
      </c>
      <c r="B81" s="293"/>
      <c r="C81" s="261"/>
      <c r="D81" s="294" t="s">
        <v>130</v>
      </c>
      <c r="E81" s="261"/>
      <c r="F81" s="290"/>
      <c r="G81" s="291" t="s">
        <v>297</v>
      </c>
      <c r="H81" s="601" t="s">
        <v>298</v>
      </c>
      <c r="I81" s="795">
        <v>2100</v>
      </c>
    </row>
    <row r="82" spans="1:14" s="675" customFormat="1" ht="17" customHeight="1">
      <c r="A82" s="840"/>
      <c r="B82" s="260" t="s">
        <v>221</v>
      </c>
      <c r="C82" s="255" t="str">
        <f>"# " &amp; VALUE(RIGHT(B82,2)+1)</f>
        <v># 12</v>
      </c>
      <c r="D82" s="255" t="str">
        <f>"# " &amp; VALUE(RIGHT(C82,2)+1)</f>
        <v># 13</v>
      </c>
      <c r="E82" s="255" t="str">
        <f>"# " &amp; VALUE(RIGHT(D82,2)+1)</f>
        <v># 14</v>
      </c>
      <c r="F82" s="290" t="str">
        <f>"# " &amp; VALUE(RIGHT(E82,2)+1)</f>
        <v># 15</v>
      </c>
      <c r="G82" s="296" t="s">
        <v>88</v>
      </c>
      <c r="H82" s="295"/>
      <c r="I82" s="797"/>
    </row>
    <row r="83" spans="1:14" s="675" customFormat="1" ht="17" customHeight="1">
      <c r="A83" s="840"/>
      <c r="B83" s="260"/>
      <c r="C83" s="255"/>
      <c r="D83" s="255"/>
      <c r="E83" s="255"/>
      <c r="F83" s="290"/>
      <c r="G83" s="296"/>
      <c r="H83" s="295"/>
      <c r="I83" s="834"/>
    </row>
    <row r="84" spans="1:14" ht="17" customHeight="1">
      <c r="A84" s="798">
        <v>30</v>
      </c>
      <c r="B84" s="278"/>
      <c r="C84" s="255"/>
      <c r="D84" s="256"/>
      <c r="E84" s="297"/>
      <c r="F84" s="298"/>
      <c r="G84" s="296"/>
      <c r="H84" s="295"/>
      <c r="I84" s="812">
        <v>30</v>
      </c>
    </row>
    <row r="85" spans="1:14" ht="17" customHeight="1">
      <c r="A85" s="790"/>
      <c r="B85" s="275">
        <v>800668302</v>
      </c>
      <c r="C85" s="282"/>
      <c r="D85" s="300"/>
      <c r="E85" s="282">
        <v>800667902</v>
      </c>
      <c r="F85" s="300"/>
      <c r="G85" s="250" t="s">
        <v>66</v>
      </c>
      <c r="H85" s="242"/>
      <c r="I85" s="791"/>
    </row>
    <row r="86" spans="1:14" ht="17" customHeight="1">
      <c r="A86" s="790"/>
      <c r="B86" s="260"/>
      <c r="C86" s="242"/>
      <c r="D86" s="302"/>
      <c r="E86" s="242"/>
      <c r="F86" s="302"/>
      <c r="G86" s="296" t="s">
        <v>299</v>
      </c>
      <c r="H86" s="242"/>
      <c r="I86" s="791"/>
    </row>
    <row r="87" spans="1:14" s="675" customFormat="1" ht="17" customHeight="1" thickBot="1">
      <c r="A87" s="792">
        <v>2200</v>
      </c>
      <c r="B87" s="602"/>
      <c r="C87" s="261" t="s">
        <v>187</v>
      </c>
      <c r="D87" s="305"/>
      <c r="E87" s="1002" t="s">
        <v>300</v>
      </c>
      <c r="F87" s="1003"/>
      <c r="G87" s="296" t="s">
        <v>89</v>
      </c>
      <c r="H87" s="295"/>
      <c r="I87" s="795">
        <v>2200</v>
      </c>
      <c r="M87" s="659"/>
      <c r="N87" s="659"/>
    </row>
    <row r="88" spans="1:14" s="675" customFormat="1" ht="17" customHeight="1">
      <c r="A88" s="840"/>
      <c r="B88" s="260" t="s">
        <v>176</v>
      </c>
      <c r="C88" s="255" t="str">
        <f>"# " &amp; VALUE(RIGHT(B88,2)+1)</f>
        <v># 11</v>
      </c>
      <c r="D88" s="290" t="str">
        <f>"# " &amp; VALUE(RIGHT(C88,2)+1)</f>
        <v># 12</v>
      </c>
      <c r="E88" s="255" t="s">
        <v>101</v>
      </c>
      <c r="F88" s="290" t="str">
        <f>"# " &amp; VALUE(RIGHT(E88,2)+1)</f>
        <v># 2</v>
      </c>
      <c r="G88" s="315">
        <v>2215</v>
      </c>
      <c r="H88" s="306">
        <v>2215</v>
      </c>
      <c r="I88" s="797"/>
    </row>
    <row r="89" spans="1:14" ht="17" customHeight="1">
      <c r="A89" s="798">
        <v>30</v>
      </c>
      <c r="B89" s="278"/>
      <c r="C89" s="297"/>
      <c r="D89" s="298"/>
      <c r="E89" s="297"/>
      <c r="F89" s="298"/>
      <c r="G89" s="250" t="s">
        <v>301</v>
      </c>
      <c r="H89" s="284" t="s">
        <v>97</v>
      </c>
      <c r="I89" s="812">
        <v>30</v>
      </c>
      <c r="M89" s="675"/>
    </row>
    <row r="90" spans="1:14" ht="17" customHeight="1">
      <c r="A90" s="825"/>
      <c r="B90" s="257"/>
      <c r="C90" s="310"/>
      <c r="D90" s="242"/>
      <c r="E90" s="299"/>
      <c r="F90" s="311"/>
      <c r="G90" s="291" t="s">
        <v>302</v>
      </c>
      <c r="H90" s="312" t="s">
        <v>303</v>
      </c>
      <c r="I90" s="791"/>
    </row>
    <row r="91" spans="1:14" ht="17" customHeight="1">
      <c r="A91" s="790"/>
      <c r="B91" s="313"/>
      <c r="C91" s="314"/>
      <c r="D91" s="261" t="s">
        <v>304</v>
      </c>
      <c r="E91" s="255"/>
      <c r="F91" s="303"/>
      <c r="G91" s="296" t="s">
        <v>98</v>
      </c>
      <c r="H91" s="295" t="s">
        <v>67</v>
      </c>
      <c r="I91" s="791"/>
    </row>
    <row r="92" spans="1:14" ht="17" customHeight="1">
      <c r="A92" s="790"/>
      <c r="B92" s="260" t="s">
        <v>101</v>
      </c>
      <c r="C92" s="255" t="str">
        <f>"# " &amp; VALUE(RIGHT(B92,2)+1)</f>
        <v># 2</v>
      </c>
      <c r="D92" s="255" t="str">
        <f>"# " &amp; VALUE(RIGHT(C92,2)+1)</f>
        <v># 3</v>
      </c>
      <c r="E92" s="255" t="str">
        <f>"# " &amp; VALUE(RIGHT(D92,2)+1)</f>
        <v># 4</v>
      </c>
      <c r="F92" s="255" t="str">
        <f>"# " &amp; VALUE(RIGHT(E92,2)+1)</f>
        <v># 5</v>
      </c>
      <c r="G92" s="315">
        <v>2245</v>
      </c>
      <c r="H92" s="316">
        <v>2245</v>
      </c>
      <c r="I92" s="791"/>
    </row>
    <row r="93" spans="1:14" ht="17" customHeight="1" thickBot="1">
      <c r="A93" s="792">
        <v>2300</v>
      </c>
      <c r="B93" s="278"/>
      <c r="C93" s="256"/>
      <c r="D93" s="317"/>
      <c r="E93" s="317"/>
      <c r="F93" s="317"/>
      <c r="G93" s="575" t="s">
        <v>222</v>
      </c>
      <c r="H93" s="250" t="s">
        <v>70</v>
      </c>
      <c r="I93" s="795">
        <v>2300</v>
      </c>
    </row>
    <row r="94" spans="1:14" s="675" customFormat="1" ht="17" customHeight="1">
      <c r="A94" s="843"/>
      <c r="B94" s="257" t="s">
        <v>62</v>
      </c>
      <c r="C94" s="333"/>
      <c r="D94" s="319" t="s">
        <v>223</v>
      </c>
      <c r="E94" s="319"/>
      <c r="F94" s="255"/>
      <c r="G94" s="251" t="s">
        <v>305</v>
      </c>
      <c r="H94" s="320" t="s">
        <v>306</v>
      </c>
      <c r="I94" s="844"/>
    </row>
    <row r="95" spans="1:14" s="675" customFormat="1" ht="17" customHeight="1">
      <c r="A95" s="843"/>
      <c r="B95" s="260" t="s">
        <v>307</v>
      </c>
      <c r="C95" s="255" t="str">
        <f>"# " &amp; VALUE(RIGHT(B95,4)+1)</f>
        <v># 4085</v>
      </c>
      <c r="D95" s="255" t="str">
        <f>"# " &amp; VALUE(RIGHT(C95,4)+1)</f>
        <v># 4086</v>
      </c>
      <c r="E95" s="255" t="str">
        <f>"# " &amp; VALUE(RIGHT(D95,4)+1)</f>
        <v># 4087</v>
      </c>
      <c r="F95" s="255" t="str">
        <f>"# " &amp; VALUE(RIGHT(E95,4)+1)</f>
        <v># 4088</v>
      </c>
      <c r="G95" s="576" t="s">
        <v>226</v>
      </c>
      <c r="H95" s="296" t="s">
        <v>71</v>
      </c>
      <c r="I95" s="845"/>
    </row>
    <row r="96" spans="1:14" s="675" customFormat="1" ht="17" customHeight="1" thickBot="1">
      <c r="A96" s="846">
        <v>2315</v>
      </c>
      <c r="B96" s="260"/>
      <c r="C96" s="255"/>
      <c r="D96" s="255"/>
      <c r="E96" s="255"/>
      <c r="F96" s="321">
        <v>2315</v>
      </c>
      <c r="G96" s="322"/>
      <c r="H96" s="323"/>
      <c r="I96" s="847">
        <v>2315</v>
      </c>
    </row>
    <row r="97" spans="1:9" ht="17" customHeight="1" thickBot="1">
      <c r="A97" s="683">
        <v>30</v>
      </c>
      <c r="B97" s="324"/>
      <c r="C97" s="325"/>
      <c r="D97" s="325"/>
      <c r="E97" s="325"/>
      <c r="F97" s="325"/>
      <c r="G97" s="977" t="s">
        <v>227</v>
      </c>
      <c r="H97" s="978"/>
      <c r="I97" s="849">
        <v>30</v>
      </c>
    </row>
    <row r="98" spans="1:9" ht="17" customHeight="1">
      <c r="A98" s="689"/>
      <c r="B98" s="260"/>
      <c r="C98" s="326"/>
      <c r="D98" s="326" t="s">
        <v>37</v>
      </c>
      <c r="E98" s="258"/>
      <c r="F98" s="326"/>
      <c r="G98" s="850" t="s">
        <v>23</v>
      </c>
      <c r="H98" s="327" t="s">
        <v>78</v>
      </c>
      <c r="I98" s="694"/>
    </row>
    <row r="99" spans="1:9" ht="17" customHeight="1">
      <c r="A99" s="698"/>
      <c r="B99" s="260"/>
      <c r="C99" s="259"/>
      <c r="D99" s="259"/>
      <c r="E99" s="258"/>
      <c r="F99" s="259"/>
      <c r="G99" s="784" t="str">
        <f>G41</f>
        <v>周六聊Teen谷 # 33</v>
      </c>
      <c r="H99" s="328" t="s">
        <v>308</v>
      </c>
      <c r="I99" s="694"/>
    </row>
    <row r="100" spans="1:9" ht="17" customHeight="1" thickBot="1">
      <c r="A100" s="698"/>
      <c r="B100" s="260"/>
      <c r="C100" s="259"/>
      <c r="D100" s="259"/>
      <c r="E100" s="258"/>
      <c r="F100" s="333">
        <v>2350</v>
      </c>
      <c r="G100" s="715"/>
      <c r="H100" s="329" t="s">
        <v>79</v>
      </c>
      <c r="I100" s="694"/>
    </row>
    <row r="101" spans="1:9" s="675" customFormat="1" ht="17" customHeight="1" thickBot="1">
      <c r="A101" s="666" t="s">
        <v>9</v>
      </c>
      <c r="B101" s="974" t="s">
        <v>36</v>
      </c>
      <c r="C101" s="975"/>
      <c r="D101" s="975"/>
      <c r="E101" s="975"/>
      <c r="F101" s="976"/>
      <c r="G101" s="728"/>
      <c r="H101" s="330"/>
      <c r="I101" s="697" t="s">
        <v>9</v>
      </c>
    </row>
    <row r="102" spans="1:9" ht="17" customHeight="1">
      <c r="A102" s="676"/>
      <c r="B102" s="854" t="s">
        <v>17</v>
      </c>
      <c r="C102" s="848"/>
      <c r="D102" s="848"/>
      <c r="E102" s="848"/>
      <c r="F102" s="714"/>
      <c r="G102" s="855" t="s">
        <v>23</v>
      </c>
      <c r="H102" s="851" t="s">
        <v>20</v>
      </c>
      <c r="I102" s="734"/>
    </row>
    <row r="103" spans="1:9" ht="17" customHeight="1">
      <c r="A103" s="698"/>
      <c r="B103" s="823"/>
      <c r="C103" s="823"/>
      <c r="D103" s="823" t="s">
        <v>39</v>
      </c>
      <c r="E103" s="823"/>
      <c r="F103" s="856"/>
      <c r="G103" s="857" t="str">
        <f>G70</f>
        <v>新聞透視 # 34</v>
      </c>
      <c r="H103" s="754" t="str">
        <f>H35</f>
        <v>新聞掏寶 # 316</v>
      </c>
      <c r="I103" s="791"/>
    </row>
    <row r="104" spans="1:9" ht="17" customHeight="1">
      <c r="A104" s="683">
        <v>30</v>
      </c>
      <c r="B104" s="727" t="str">
        <f>B61</f>
        <v># 2201</v>
      </c>
      <c r="C104" s="714" t="str">
        <f>C61</f>
        <v># 2202</v>
      </c>
      <c r="D104" s="714" t="str">
        <f>D61</f>
        <v># 2203</v>
      </c>
      <c r="E104" s="727" t="str">
        <f>E61</f>
        <v># 2204</v>
      </c>
      <c r="F104" s="727" t="str">
        <f>F61</f>
        <v># 2205</v>
      </c>
      <c r="G104" s="858"/>
      <c r="H104" s="859"/>
      <c r="I104" s="812">
        <v>30</v>
      </c>
    </row>
    <row r="105" spans="1:9" ht="17" customHeight="1">
      <c r="A105" s="698"/>
      <c r="B105" s="773" t="s">
        <v>17</v>
      </c>
      <c r="C105" s="692"/>
      <c r="D105" s="692"/>
      <c r="E105" s="722"/>
      <c r="F105" s="723"/>
      <c r="G105" s="855" t="s">
        <v>23</v>
      </c>
      <c r="H105" s="851" t="s">
        <v>20</v>
      </c>
      <c r="I105" s="791"/>
    </row>
    <row r="106" spans="1:9" s="675" customFormat="1" ht="17" customHeight="1" thickBot="1">
      <c r="A106" s="666" t="s">
        <v>10</v>
      </c>
      <c r="B106" s="595"/>
      <c r="C106" s="754" t="s">
        <v>187</v>
      </c>
      <c r="D106" s="754"/>
      <c r="E106" s="988" t="s">
        <v>300</v>
      </c>
      <c r="F106" s="999"/>
      <c r="G106" s="860" t="str">
        <f>G15</f>
        <v>童你一起長大了 Grow Grow Grow With You (6 EPI)</v>
      </c>
      <c r="H106" s="861" t="str">
        <f>H15</f>
        <v>娛樂大家 Liza's On Line (Sr.2) (19 EPI)</v>
      </c>
      <c r="I106" s="720" t="s">
        <v>10</v>
      </c>
    </row>
    <row r="107" spans="1:9" ht="17" customHeight="1">
      <c r="A107" s="772"/>
      <c r="B107" s="713" t="s">
        <v>176</v>
      </c>
      <c r="C107" s="714" t="str">
        <f>"# " &amp; VALUE(RIGHT(B107,2)+1)</f>
        <v># 11</v>
      </c>
      <c r="D107" s="714" t="str">
        <f>"# " &amp; VALUE(RIGHT(C107,2)+1)</f>
        <v># 12</v>
      </c>
      <c r="E107" s="736" t="s">
        <v>101</v>
      </c>
      <c r="F107" s="744" t="str">
        <f>"# " &amp; VALUE(RIGHT(E107,2)+1)</f>
        <v># 2</v>
      </c>
      <c r="G107" s="862" t="str">
        <f>G16</f>
        <v># 1</v>
      </c>
      <c r="H107" s="863" t="str">
        <f>H16</f>
        <v># 2</v>
      </c>
      <c r="I107" s="705"/>
    </row>
    <row r="108" spans="1:9" ht="17" customHeight="1">
      <c r="A108" s="864">
        <v>30</v>
      </c>
      <c r="B108" s="684"/>
      <c r="C108" s="727"/>
      <c r="D108" s="727"/>
      <c r="E108" s="686"/>
      <c r="F108" s="728"/>
      <c r="G108" s="739"/>
      <c r="H108" s="865"/>
      <c r="I108" s="711">
        <v>30</v>
      </c>
    </row>
    <row r="109" spans="1:9" ht="17" customHeight="1">
      <c r="A109" s="782"/>
      <c r="B109" s="773" t="s">
        <v>17</v>
      </c>
      <c r="C109" s="714"/>
      <c r="D109" s="714"/>
      <c r="E109" s="714"/>
      <c r="F109" s="691"/>
      <c r="G109" s="866" t="s">
        <v>23</v>
      </c>
      <c r="H109" s="815" t="s">
        <v>23</v>
      </c>
      <c r="I109" s="716"/>
    </row>
    <row r="110" spans="1:9" s="675" customFormat="1" ht="17" customHeight="1" thickBot="1">
      <c r="A110" s="666" t="s">
        <v>11</v>
      </c>
      <c r="B110" s="702"/>
      <c r="C110" s="714"/>
      <c r="D110" s="714" t="str">
        <f>$D$81</f>
        <v>夫妻的博弈 Mrs. Revenge (25 EPI)</v>
      </c>
      <c r="E110" s="714"/>
      <c r="F110" s="714"/>
      <c r="G110" s="867" t="str">
        <f>G77</f>
        <v>香港系列之細間始終你好 #10</v>
      </c>
      <c r="H110" s="736"/>
      <c r="I110" s="720" t="s">
        <v>11</v>
      </c>
    </row>
    <row r="111" spans="1:9" ht="17" customHeight="1">
      <c r="A111" s="772"/>
      <c r="B111" s="714" t="str">
        <f>B82</f>
        <v># 11</v>
      </c>
      <c r="C111" s="714" t="str">
        <f>"# " &amp; VALUE(RIGHT(B111,2)+1)</f>
        <v># 12</v>
      </c>
      <c r="D111" s="714" t="str">
        <f>"# " &amp; VALUE(RIGHT(C111,2)+1)</f>
        <v># 13</v>
      </c>
      <c r="E111" s="714" t="str">
        <f>"# " &amp; VALUE(RIGHT(D111,2)+1)</f>
        <v># 14</v>
      </c>
      <c r="F111" s="714" t="str">
        <f>"# " &amp; VALUE(RIGHT(E111,2)+1)</f>
        <v># 15</v>
      </c>
      <c r="G111" s="866" t="s">
        <v>23</v>
      </c>
      <c r="H111" s="714"/>
      <c r="I111" s="705"/>
    </row>
    <row r="112" spans="1:9" ht="17" customHeight="1">
      <c r="A112" s="729">
        <v>30</v>
      </c>
      <c r="B112" s="727"/>
      <c r="C112" s="727"/>
      <c r="D112" s="727"/>
      <c r="G112" s="715" t="str">
        <f>G81</f>
        <v>唱錢 #28</v>
      </c>
      <c r="H112" s="868"/>
      <c r="I112" s="711">
        <v>30</v>
      </c>
    </row>
    <row r="113" spans="1:9" ht="17" customHeight="1">
      <c r="A113" s="729"/>
      <c r="B113" s="835"/>
      <c r="C113" s="835"/>
      <c r="D113" s="836" t="s">
        <v>177</v>
      </c>
      <c r="E113" s="835"/>
      <c r="F113" s="835"/>
      <c r="G113" s="745"/>
      <c r="H113" s="869"/>
      <c r="I113" s="730"/>
    </row>
    <row r="114" spans="1:9" ht="17" customHeight="1">
      <c r="A114" s="782"/>
      <c r="B114" s="692" t="s">
        <v>17</v>
      </c>
      <c r="C114" s="870" t="str">
        <f>C76</f>
        <v xml:space="preserve"> </v>
      </c>
      <c r="D114" s="750" t="str">
        <f>D76</f>
        <v>愛．回家之三代同糖 Like Mother, Like Daughter</v>
      </c>
      <c r="E114" s="750"/>
      <c r="F114" s="750"/>
      <c r="G114" s="745"/>
      <c r="H114" s="589" t="s">
        <v>309</v>
      </c>
      <c r="I114" s="716"/>
    </row>
    <row r="115" spans="1:9" s="675" customFormat="1" ht="17" customHeight="1" thickBot="1">
      <c r="A115" s="666" t="s">
        <v>12</v>
      </c>
      <c r="B115" s="727" t="str">
        <f t="shared" ref="B115:F115" si="8">B78</f>
        <v># 6</v>
      </c>
      <c r="C115" s="727" t="str">
        <f t="shared" si="8"/>
        <v># 7</v>
      </c>
      <c r="D115" s="714" t="str">
        <f t="shared" si="8"/>
        <v># 8</v>
      </c>
      <c r="E115" s="714" t="str">
        <f t="shared" si="8"/>
        <v># 9</v>
      </c>
      <c r="F115" s="714" t="str">
        <f t="shared" si="8"/>
        <v># 10</v>
      </c>
      <c r="G115" s="871" t="s">
        <v>90</v>
      </c>
      <c r="H115" s="869"/>
      <c r="I115" s="720" t="s">
        <v>12</v>
      </c>
    </row>
    <row r="116" spans="1:9" ht="17" customHeight="1">
      <c r="A116" s="772"/>
      <c r="B116" s="692" t="s">
        <v>17</v>
      </c>
      <c r="C116" s="690"/>
      <c r="D116" s="690" t="s">
        <v>169</v>
      </c>
      <c r="E116" s="690"/>
      <c r="F116" s="690"/>
      <c r="G116" s="866" t="s">
        <v>23</v>
      </c>
      <c r="H116" s="868"/>
      <c r="I116" s="705"/>
    </row>
    <row r="117" spans="1:9" ht="17" customHeight="1">
      <c r="A117" s="864">
        <v>30</v>
      </c>
      <c r="B117" s="727" t="str">
        <f t="shared" ref="B117:F117" si="9">B74</f>
        <v># 229</v>
      </c>
      <c r="C117" s="727" t="str">
        <f t="shared" si="9"/>
        <v># 230</v>
      </c>
      <c r="D117" s="727" t="str">
        <f t="shared" si="9"/>
        <v># 231</v>
      </c>
      <c r="E117" s="727" t="str">
        <f t="shared" si="9"/>
        <v># 232</v>
      </c>
      <c r="F117" s="727" t="str">
        <f t="shared" si="9"/>
        <v># 233</v>
      </c>
      <c r="G117" s="872" t="s">
        <v>310</v>
      </c>
      <c r="H117" s="869"/>
      <c r="I117" s="711">
        <v>30</v>
      </c>
    </row>
    <row r="118" spans="1:9" ht="17" customHeight="1">
      <c r="A118" s="729"/>
      <c r="B118" s="692" t="s">
        <v>17</v>
      </c>
      <c r="C118" s="710"/>
      <c r="D118" s="754" t="str">
        <f>D91</f>
        <v>南美潮什麼2 Hipster Tour - South America 2 (10 EPI)</v>
      </c>
      <c r="E118" s="714"/>
      <c r="F118" s="753"/>
      <c r="G118" s="873" t="s">
        <v>169</v>
      </c>
      <c r="H118" s="868"/>
      <c r="I118" s="730"/>
    </row>
    <row r="119" spans="1:9" s="675" customFormat="1" ht="17" customHeight="1" thickBot="1">
      <c r="A119" s="666" t="s">
        <v>15</v>
      </c>
      <c r="B119" s="713" t="str">
        <f>B92</f>
        <v># 1</v>
      </c>
      <c r="C119" s="714" t="str">
        <f>"# " &amp; VALUE(RIGHT(B119,2)+1)</f>
        <v># 2</v>
      </c>
      <c r="D119" s="714" t="str">
        <f>"# " &amp; VALUE(RIGHT(C119,2)+1)</f>
        <v># 3</v>
      </c>
      <c r="E119" s="714" t="str">
        <f>"# " &amp; VALUE(RIGHT(D119,2)+1)</f>
        <v># 4</v>
      </c>
      <c r="F119" s="714" t="str">
        <f>"# " &amp; VALUE(RIGHT(E119,2)+1)</f>
        <v># 5</v>
      </c>
      <c r="G119" s="685" t="str">
        <f>G74</f>
        <v># 234</v>
      </c>
      <c r="H119" s="728"/>
      <c r="I119" s="720" t="s">
        <v>15</v>
      </c>
    </row>
    <row r="120" spans="1:9" ht="17" customHeight="1">
      <c r="A120" s="772"/>
      <c r="B120" s="773" t="s">
        <v>17</v>
      </c>
      <c r="C120" s="691"/>
      <c r="D120" s="691"/>
      <c r="E120" s="691"/>
      <c r="F120" s="775"/>
      <c r="G120" s="596" t="s">
        <v>23</v>
      </c>
      <c r="H120" s="822" t="s">
        <v>20</v>
      </c>
      <c r="I120" s="777"/>
    </row>
    <row r="121" spans="1:9" ht="17" customHeight="1">
      <c r="A121" s="864">
        <v>30</v>
      </c>
      <c r="B121" s="710"/>
      <c r="C121" s="875"/>
      <c r="D121" s="710" t="str">
        <f>D63</f>
        <v>命轉皇后 Story of Kunning Palace (30 EPI)</v>
      </c>
      <c r="E121" s="823"/>
      <c r="F121" s="794"/>
      <c r="G121" s="744" t="str">
        <f>G90</f>
        <v>中年好聲音4決戰前夕</v>
      </c>
      <c r="H121" s="768" t="str">
        <f>H90</f>
        <v>一周星星 #37</v>
      </c>
      <c r="I121" s="764">
        <v>30</v>
      </c>
    </row>
    <row r="122" spans="1:9" ht="17" customHeight="1">
      <c r="A122" s="729"/>
      <c r="B122" s="713" t="str">
        <f>B64</f>
        <v># 1</v>
      </c>
      <c r="C122" s="714" t="str">
        <f>C64</f>
        <v># 2</v>
      </c>
      <c r="D122" s="714" t="str">
        <f>D64</f>
        <v># 3</v>
      </c>
      <c r="E122" s="714" t="str">
        <f>E64</f>
        <v># 4</v>
      </c>
      <c r="F122" s="744" t="str">
        <f>F64</f>
        <v># 5</v>
      </c>
      <c r="G122" s="596" t="s">
        <v>23</v>
      </c>
      <c r="H122" s="822" t="s">
        <v>20</v>
      </c>
      <c r="I122" s="877"/>
    </row>
    <row r="123" spans="1:9" s="675" customFormat="1" ht="17" customHeight="1" thickBot="1">
      <c r="A123" s="666" t="s">
        <v>13</v>
      </c>
      <c r="B123" s="717"/>
      <c r="C123" s="727"/>
      <c r="D123" s="727"/>
      <c r="E123" s="727"/>
      <c r="F123" s="728"/>
      <c r="G123" s="597" t="str">
        <f>G94</f>
        <v>冲遊泰國11 # 4</v>
      </c>
      <c r="H123" s="748" t="str">
        <f>H94</f>
        <v>美食新聞周報 # 83</v>
      </c>
      <c r="I123" s="697" t="s">
        <v>13</v>
      </c>
    </row>
    <row r="124" spans="1:9" ht="17" customHeight="1">
      <c r="A124" s="698"/>
      <c r="B124" s="878" t="s">
        <v>17</v>
      </c>
      <c r="C124" s="754"/>
      <c r="D124" s="754" t="s">
        <v>184</v>
      </c>
      <c r="E124" s="754"/>
      <c r="F124" s="714"/>
      <c r="G124" s="866" t="s">
        <v>23</v>
      </c>
      <c r="H124" s="879" t="s">
        <v>20</v>
      </c>
      <c r="I124" s="694"/>
    </row>
    <row r="125" spans="1:9" ht="17" customHeight="1">
      <c r="A125" s="698"/>
      <c r="B125" s="714" t="str">
        <f>B$42</f>
        <v># 2046</v>
      </c>
      <c r="C125" s="714" t="str">
        <f>C$42</f>
        <v># 2047</v>
      </c>
      <c r="D125" s="714" t="str">
        <f>D$42</f>
        <v># 2048</v>
      </c>
      <c r="E125" s="714" t="str">
        <f>E$42</f>
        <v># 2049</v>
      </c>
      <c r="F125" s="714" t="str">
        <f>F42</f>
        <v># 2050</v>
      </c>
      <c r="G125" s="715" t="str">
        <f>G70</f>
        <v>新聞透視 # 34</v>
      </c>
      <c r="H125" s="880"/>
      <c r="I125" s="694"/>
    </row>
    <row r="126" spans="1:9" ht="17" customHeight="1">
      <c r="A126" s="864" t="s">
        <v>2</v>
      </c>
      <c r="B126" s="684"/>
      <c r="C126" s="727"/>
      <c r="D126" s="727"/>
      <c r="E126" s="727"/>
      <c r="F126" s="881" t="s">
        <v>42</v>
      </c>
      <c r="H126" s="882" t="str">
        <f>H39</f>
        <v>流行經典50年 # 105</v>
      </c>
      <c r="I126" s="764" t="s">
        <v>2</v>
      </c>
    </row>
    <row r="127" spans="1:9" ht="17" customHeight="1">
      <c r="A127" s="729"/>
      <c r="B127" s="883" t="s">
        <v>38</v>
      </c>
      <c r="C127" s="714"/>
      <c r="D127" s="754" t="s">
        <v>230</v>
      </c>
      <c r="E127" s="714"/>
      <c r="F127" s="714"/>
      <c r="G127" s="866" t="s">
        <v>23</v>
      </c>
      <c r="H127" s="748"/>
      <c r="I127" s="762"/>
    </row>
    <row r="128" spans="1:9" ht="17" customHeight="1" thickBot="1">
      <c r="A128" s="884" t="s">
        <v>14</v>
      </c>
      <c r="B128" s="885" t="s">
        <v>311</v>
      </c>
      <c r="C128" s="886" t="str">
        <f>"# " &amp; VALUE(RIGHT(B128,3)+1)</f>
        <v># 101</v>
      </c>
      <c r="D128" s="886" t="str">
        <f>"# " &amp; VALUE(RIGHT(C128,3)+1)</f>
        <v># 102</v>
      </c>
      <c r="E128" s="886" t="str">
        <f>"# " &amp; VALUE(RIGHT(D128,3)+1)</f>
        <v># 103</v>
      </c>
      <c r="F128" s="886" t="str">
        <f>"# " &amp; VALUE(RIGHT(E128,3)+1)</f>
        <v># 104</v>
      </c>
      <c r="G128" s="887" t="str">
        <f>G41</f>
        <v>周六聊Teen谷 # 33</v>
      </c>
      <c r="H128" s="888"/>
      <c r="I128" s="889" t="s">
        <v>14</v>
      </c>
    </row>
    <row r="129" spans="1:9" ht="17" customHeight="1" thickTop="1">
      <c r="A129" s="890"/>
      <c r="B129" s="891" t="s">
        <v>312</v>
      </c>
      <c r="C129" s="661"/>
      <c r="D129" s="661"/>
      <c r="E129" s="661"/>
      <c r="F129" s="661"/>
      <c r="G129" s="661"/>
      <c r="H129" s="1000">
        <f ca="1">TODAY()</f>
        <v>46269</v>
      </c>
      <c r="I129" s="1001"/>
    </row>
    <row r="130" spans="1:9" ht="17" customHeight="1">
      <c r="B130" s="891" t="s">
        <v>313</v>
      </c>
    </row>
    <row r="131" spans="1:9" ht="17" customHeight="1"/>
    <row r="132" spans="1:9" ht="17" customHeight="1"/>
  </sheetData>
  <mergeCells count="17">
    <mergeCell ref="B71:F71"/>
    <mergeCell ref="C1:G1"/>
    <mergeCell ref="H2:I2"/>
    <mergeCell ref="E6:F6"/>
    <mergeCell ref="G11:H11"/>
    <mergeCell ref="B12:F12"/>
    <mergeCell ref="G18:H18"/>
    <mergeCell ref="G25:H25"/>
    <mergeCell ref="G26:H26"/>
    <mergeCell ref="D54:E54"/>
    <mergeCell ref="B67:F70"/>
    <mergeCell ref="G67:H67"/>
    <mergeCell ref="E87:F87"/>
    <mergeCell ref="G97:H97"/>
    <mergeCell ref="B101:F101"/>
    <mergeCell ref="E106:F106"/>
    <mergeCell ref="H129:I1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8FD5F-D075-4730-B389-8D7B2AF3B06D}">
  <dimension ref="A1:N132"/>
  <sheetViews>
    <sheetView zoomScale="70" zoomScaleNormal="70" workbookViewId="0">
      <pane ySplit="4" topLeftCell="A119" activePane="bottomLeft" state="frozen"/>
      <selection pane="bottomLeft" activeCell="G127" sqref="G127:G128"/>
    </sheetView>
  </sheetViews>
  <sheetFormatPr defaultColWidth="9.453125" defaultRowHeight="15.5"/>
  <cols>
    <col min="1" max="1" width="7.6328125" style="892" customWidth="1"/>
    <col min="2" max="8" width="32.6328125" style="659" customWidth="1"/>
    <col min="9" max="9" width="7.6328125" style="893" customWidth="1"/>
    <col min="10" max="16384" width="9.453125" style="659"/>
  </cols>
  <sheetData>
    <row r="1" spans="1:9" ht="36" customHeight="1">
      <c r="A1" s="657"/>
      <c r="B1" s="658"/>
      <c r="C1" s="992" t="s">
        <v>315</v>
      </c>
      <c r="D1" s="992"/>
      <c r="E1" s="992"/>
      <c r="F1" s="992"/>
      <c r="G1" s="992"/>
      <c r="H1" s="658"/>
      <c r="I1" s="658"/>
    </row>
    <row r="2" spans="1:9" ht="17" customHeight="1" thickBot="1">
      <c r="A2" s="660" t="s">
        <v>316</v>
      </c>
      <c r="B2" s="661"/>
      <c r="C2" s="661"/>
      <c r="D2" s="656" t="s">
        <v>18</v>
      </c>
      <c r="E2" s="656"/>
      <c r="F2" s="662"/>
      <c r="G2" s="662"/>
      <c r="H2" s="993" t="s">
        <v>317</v>
      </c>
      <c r="I2" s="993"/>
    </row>
    <row r="3" spans="1:9" ht="17" customHeight="1" thickTop="1">
      <c r="A3" s="663" t="s">
        <v>19</v>
      </c>
      <c r="B3" s="664" t="s">
        <v>25</v>
      </c>
      <c r="C3" s="664" t="s">
        <v>26</v>
      </c>
      <c r="D3" s="664" t="s">
        <v>27</v>
      </c>
      <c r="E3" s="664" t="s">
        <v>168</v>
      </c>
      <c r="F3" s="664" t="s">
        <v>29</v>
      </c>
      <c r="G3" s="664" t="s">
        <v>30</v>
      </c>
      <c r="H3" s="664" t="s">
        <v>31</v>
      </c>
      <c r="I3" s="665" t="s">
        <v>19</v>
      </c>
    </row>
    <row r="4" spans="1:9" ht="17" customHeight="1" thickBot="1">
      <c r="A4" s="666"/>
      <c r="B4" s="667">
        <v>46258</v>
      </c>
      <c r="C4" s="667">
        <f t="shared" ref="C4:H4" si="0">SUM(B4+1)</f>
        <v>46259</v>
      </c>
      <c r="D4" s="668">
        <f t="shared" si="0"/>
        <v>46260</v>
      </c>
      <c r="E4" s="668">
        <f t="shared" si="0"/>
        <v>46261</v>
      </c>
      <c r="F4" s="668">
        <f t="shared" si="0"/>
        <v>46262</v>
      </c>
      <c r="G4" s="668">
        <f t="shared" si="0"/>
        <v>46263</v>
      </c>
      <c r="H4" s="668">
        <f t="shared" si="0"/>
        <v>46264</v>
      </c>
      <c r="I4" s="669"/>
    </row>
    <row r="5" spans="1:9" s="675" customFormat="1" ht="17" customHeight="1" thickBot="1">
      <c r="A5" s="670" t="s">
        <v>14</v>
      </c>
      <c r="B5" s="671"/>
      <c r="C5" s="672"/>
      <c r="D5" s="672"/>
      <c r="E5" s="672"/>
      <c r="F5" s="672"/>
      <c r="G5" s="672"/>
      <c r="H5" s="673"/>
      <c r="I5" s="674" t="s">
        <v>14</v>
      </c>
    </row>
    <row r="6" spans="1:9" ht="17" customHeight="1">
      <c r="A6" s="676"/>
      <c r="B6" s="677" t="s">
        <v>17</v>
      </c>
      <c r="C6" s="678" t="s">
        <v>17</v>
      </c>
      <c r="D6" s="679" t="str">
        <f t="shared" ref="D6:G7" si="1">C54</f>
        <v>呃錢 Scam Alert! (10 EPI)</v>
      </c>
      <c r="E6" s="994" t="str">
        <f t="shared" si="1"/>
        <v>港生活．港享受 Dolce Vita 2022 (50 EPI)</v>
      </c>
      <c r="F6" s="995"/>
      <c r="G6" s="680" t="str">
        <f t="shared" si="1"/>
        <v xml:space="preserve">美食新聞報道 Gourmet Express </v>
      </c>
      <c r="H6" s="681" t="s">
        <v>17</v>
      </c>
      <c r="I6" s="682"/>
    </row>
    <row r="7" spans="1:9" ht="17" customHeight="1">
      <c r="A7" s="683">
        <v>30</v>
      </c>
      <c r="B7" s="684" t="str">
        <f>LEFT($H$99,5) &amp; " # " &amp; VALUE(RIGHT($H$99,2)-1)</f>
        <v>財經透視  # 34</v>
      </c>
      <c r="C7" s="685" t="str">
        <f>B26</f>
        <v>新聞掏寶  # 316</v>
      </c>
      <c r="D7" s="686" t="str">
        <f t="shared" si="1"/>
        <v># 10</v>
      </c>
      <c r="E7" s="685" t="str">
        <f t="shared" si="1"/>
        <v># 11</v>
      </c>
      <c r="F7" s="685" t="str">
        <f t="shared" si="1"/>
        <v># 12</v>
      </c>
      <c r="G7" s="685" t="str">
        <f t="shared" si="1"/>
        <v># 209</v>
      </c>
      <c r="H7" s="687" t="str">
        <f>D57</f>
        <v>港女野人 #2</v>
      </c>
      <c r="I7" s="688">
        <v>30</v>
      </c>
    </row>
    <row r="8" spans="1:9" ht="17" customHeight="1">
      <c r="A8" s="689"/>
      <c r="B8" s="677" t="s">
        <v>17</v>
      </c>
      <c r="C8" s="690"/>
      <c r="D8" s="691"/>
      <c r="E8" s="690" t="s">
        <v>169</v>
      </c>
      <c r="F8" s="692"/>
      <c r="G8" s="690"/>
      <c r="H8" s="693"/>
      <c r="I8" s="694"/>
    </row>
    <row r="9" spans="1:9" s="675" customFormat="1" ht="17" customHeight="1" thickBot="1">
      <c r="A9" s="666" t="s">
        <v>0</v>
      </c>
      <c r="B9" s="695" t="s">
        <v>318</v>
      </c>
      <c r="C9" s="696" t="str">
        <f t="shared" ref="C9:H9" si="2">"# " &amp; VALUE(RIGHT(B9,3)+1)</f>
        <v># 236</v>
      </c>
      <c r="D9" s="696" t="str">
        <f t="shared" si="2"/>
        <v># 237</v>
      </c>
      <c r="E9" s="696" t="str">
        <f t="shared" si="2"/>
        <v># 238</v>
      </c>
      <c r="F9" s="696" t="str">
        <f t="shared" si="2"/>
        <v># 239</v>
      </c>
      <c r="G9" s="696" t="str">
        <f t="shared" si="2"/>
        <v># 240</v>
      </c>
      <c r="H9" s="696" t="str">
        <f t="shared" si="2"/>
        <v># 241</v>
      </c>
      <c r="I9" s="697" t="s">
        <v>0</v>
      </c>
    </row>
    <row r="10" spans="1:9" ht="17" customHeight="1">
      <c r="A10" s="698"/>
      <c r="B10" s="238"/>
      <c r="C10" s="239"/>
      <c r="D10" s="239"/>
      <c r="E10" s="239"/>
      <c r="F10" s="240"/>
      <c r="G10" s="238"/>
      <c r="H10" s="241"/>
      <c r="I10" s="682"/>
    </row>
    <row r="11" spans="1:9" ht="17" customHeight="1">
      <c r="A11" s="683">
        <v>30</v>
      </c>
      <c r="B11" s="242"/>
      <c r="C11" s="242"/>
      <c r="D11" s="242"/>
      <c r="E11" s="242"/>
      <c r="F11" s="242"/>
      <c r="G11" s="959" t="s">
        <v>32</v>
      </c>
      <c r="H11" s="960"/>
      <c r="I11" s="688">
        <v>30</v>
      </c>
    </row>
    <row r="12" spans="1:9" ht="17" customHeight="1">
      <c r="A12" s="699"/>
      <c r="B12" s="956" t="s">
        <v>171</v>
      </c>
      <c r="C12" s="957"/>
      <c r="D12" s="957"/>
      <c r="E12" s="957"/>
      <c r="F12" s="958"/>
      <c r="G12" s="243"/>
      <c r="H12" s="244"/>
      <c r="I12" s="694"/>
    </row>
    <row r="13" spans="1:9" s="675" customFormat="1" ht="17" customHeight="1" thickBot="1">
      <c r="A13" s="700" t="s">
        <v>1</v>
      </c>
      <c r="B13" s="245"/>
      <c r="C13" s="246"/>
      <c r="D13" s="246"/>
      <c r="E13" s="246"/>
      <c r="F13" s="247"/>
      <c r="G13" s="248"/>
      <c r="H13" s="249"/>
      <c r="I13" s="697" t="s">
        <v>1</v>
      </c>
    </row>
    <row r="14" spans="1:9" ht="17" customHeight="1">
      <c r="A14" s="701"/>
      <c r="B14" s="702">
        <v>800532360</v>
      </c>
      <c r="C14" s="703"/>
      <c r="D14" s="702"/>
      <c r="E14" s="703"/>
      <c r="F14" s="702"/>
      <c r="G14" s="704">
        <v>800588681</v>
      </c>
      <c r="H14" s="703">
        <v>800555985</v>
      </c>
      <c r="I14" s="705"/>
    </row>
    <row r="15" spans="1:9" ht="17" customHeight="1">
      <c r="A15" s="706" t="s">
        <v>2</v>
      </c>
      <c r="B15" s="707"/>
      <c r="C15" s="708"/>
      <c r="D15" s="709" t="s">
        <v>91</v>
      </c>
      <c r="E15" s="709"/>
      <c r="F15" s="710"/>
      <c r="G15" s="593" t="s">
        <v>259</v>
      </c>
      <c r="H15" s="389" t="s">
        <v>260</v>
      </c>
      <c r="I15" s="711" t="s">
        <v>2</v>
      </c>
    </row>
    <row r="16" spans="1:9" ht="17" customHeight="1">
      <c r="A16" s="712"/>
      <c r="B16" s="713" t="s">
        <v>142</v>
      </c>
      <c r="C16" s="714" t="str">
        <f t="shared" ref="C16:F16" si="3">"# " &amp; VALUE(RIGHT(B16,2)+1)</f>
        <v># 30</v>
      </c>
      <c r="D16" s="714" t="str">
        <f t="shared" si="3"/>
        <v># 31</v>
      </c>
      <c r="E16" s="714" t="str">
        <f t="shared" si="3"/>
        <v># 32</v>
      </c>
      <c r="F16" s="714" t="str">
        <f t="shared" si="3"/>
        <v># 33</v>
      </c>
      <c r="G16" s="715" t="s">
        <v>122</v>
      </c>
      <c r="H16" s="715" t="s">
        <v>200</v>
      </c>
      <c r="I16" s="716"/>
    </row>
    <row r="17" spans="1:9" s="675" customFormat="1" ht="17" customHeight="1" thickBot="1">
      <c r="A17" s="700" t="s">
        <v>3</v>
      </c>
      <c r="B17" s="717" t="s">
        <v>24</v>
      </c>
      <c r="C17" s="718"/>
      <c r="D17" s="718"/>
      <c r="E17" s="718"/>
      <c r="F17" s="718"/>
      <c r="G17" s="719"/>
      <c r="H17" s="718"/>
      <c r="I17" s="720" t="s">
        <v>16</v>
      </c>
    </row>
    <row r="18" spans="1:9" s="675" customFormat="1" ht="17" customHeight="1">
      <c r="A18" s="700"/>
      <c r="B18" s="732" t="s">
        <v>141</v>
      </c>
      <c r="C18" s="691"/>
      <c r="D18" s="692" t="str">
        <f>D76</f>
        <v>愛．回家之三代同糖 Like Mother, Like Daughter</v>
      </c>
      <c r="E18" s="692"/>
      <c r="F18" s="723"/>
      <c r="G18" s="988" t="str">
        <f>D54</f>
        <v>港生活．港享受 Dolce Vita 2022 (50 EPI)</v>
      </c>
      <c r="H18" s="989"/>
      <c r="I18" s="725"/>
    </row>
    <row r="19" spans="1:9" ht="17" customHeight="1">
      <c r="A19" s="726" t="s">
        <v>2</v>
      </c>
      <c r="B19" s="727" t="s">
        <v>176</v>
      </c>
      <c r="C19" s="727" t="str">
        <f t="shared" ref="C19:F19" si="4">B78</f>
        <v># 11</v>
      </c>
      <c r="D19" s="727" t="str">
        <f t="shared" si="4"/>
        <v># 12</v>
      </c>
      <c r="E19" s="727" t="str">
        <f t="shared" si="4"/>
        <v># 13</v>
      </c>
      <c r="F19" s="728" t="str">
        <f t="shared" si="4"/>
        <v># 14</v>
      </c>
      <c r="G19" s="686" t="str">
        <f>D55</f>
        <v># 11</v>
      </c>
      <c r="H19" s="727" t="str">
        <f>"# " &amp; VALUE(RIGHT(G19,2)+1)</f>
        <v># 12</v>
      </c>
      <c r="I19" s="711" t="s">
        <v>2</v>
      </c>
    </row>
    <row r="20" spans="1:9" ht="17" customHeight="1">
      <c r="A20" s="729"/>
      <c r="B20" s="253" t="s">
        <v>57</v>
      </c>
      <c r="C20" s="255"/>
      <c r="D20" s="254"/>
      <c r="E20" s="255" t="s">
        <v>52</v>
      </c>
      <c r="F20" s="255"/>
      <c r="G20" s="255"/>
      <c r="H20" s="255"/>
      <c r="I20" s="730"/>
    </row>
    <row r="21" spans="1:9" s="675" customFormat="1" ht="17" customHeight="1" thickBot="1">
      <c r="A21" s="670" t="s">
        <v>4</v>
      </c>
      <c r="B21" s="255" t="s">
        <v>319</v>
      </c>
      <c r="C21" s="255" t="str">
        <f t="shared" ref="C21:H21" si="5">"# " &amp; VALUE(RIGHT(B21,4)+1)</f>
        <v># 1778</v>
      </c>
      <c r="D21" s="256" t="str">
        <f t="shared" si="5"/>
        <v># 1779</v>
      </c>
      <c r="E21" s="255" t="str">
        <f t="shared" si="5"/>
        <v># 1780</v>
      </c>
      <c r="F21" s="256" t="str">
        <f t="shared" si="5"/>
        <v># 1781</v>
      </c>
      <c r="G21" s="255" t="str">
        <f t="shared" si="5"/>
        <v># 1782</v>
      </c>
      <c r="H21" s="255" t="str">
        <f t="shared" si="5"/>
        <v># 1783</v>
      </c>
      <c r="I21" s="720" t="s">
        <v>4</v>
      </c>
    </row>
    <row r="22" spans="1:9" ht="17" customHeight="1">
      <c r="A22" s="731"/>
      <c r="B22" s="732" t="s">
        <v>141</v>
      </c>
      <c r="C22" s="691"/>
      <c r="D22" s="691" t="str">
        <f>D91</f>
        <v>南美潮什麼2 Hipster Tour - South America 2 (10 EPI)</v>
      </c>
      <c r="E22" s="692"/>
      <c r="F22" s="723"/>
      <c r="G22" s="721">
        <v>800517991</v>
      </c>
      <c r="H22" s="681">
        <v>800559453</v>
      </c>
      <c r="I22" s="734"/>
    </row>
    <row r="23" spans="1:9" ht="17" customHeight="1">
      <c r="A23" s="735" t="s">
        <v>2</v>
      </c>
      <c r="B23" s="684" t="s">
        <v>119</v>
      </c>
      <c r="C23" s="727" t="str">
        <f>B92</f>
        <v># 6</v>
      </c>
      <c r="D23" s="727" t="str">
        <f>"# " &amp; VALUE(RIGHT(C23,2)+1)</f>
        <v># 7</v>
      </c>
      <c r="E23" s="727" t="str">
        <f>"# " &amp; VALUE(RIGHT(D23,2)+1)</f>
        <v># 8</v>
      </c>
      <c r="F23" s="728" t="str">
        <f>"# " &amp; VALUE(RIGHT(E23,2)+1)</f>
        <v># 9</v>
      </c>
      <c r="G23" s="736"/>
      <c r="H23" s="603"/>
      <c r="I23" s="711" t="s">
        <v>2</v>
      </c>
    </row>
    <row r="24" spans="1:9" ht="17" customHeight="1">
      <c r="A24" s="738"/>
      <c r="B24" s="739" t="s">
        <v>17</v>
      </c>
      <c r="C24" s="740"/>
      <c r="D24" s="741" t="s">
        <v>177</v>
      </c>
      <c r="E24" s="741"/>
      <c r="F24" s="741"/>
      <c r="G24" s="736"/>
      <c r="H24" s="603"/>
      <c r="I24" s="730"/>
    </row>
    <row r="25" spans="1:9" ht="17" customHeight="1">
      <c r="A25" s="738"/>
      <c r="B25" s="742" t="s">
        <v>17</v>
      </c>
      <c r="C25" s="702" t="s">
        <v>17</v>
      </c>
      <c r="D25" s="743" t="s">
        <v>17</v>
      </c>
      <c r="E25" s="743" t="s">
        <v>17</v>
      </c>
      <c r="F25" s="743" t="s">
        <v>17</v>
      </c>
      <c r="G25" s="724" t="s">
        <v>94</v>
      </c>
      <c r="H25" s="604" t="s">
        <v>320</v>
      </c>
      <c r="I25" s="730"/>
    </row>
    <row r="26" spans="1:9" ht="17" customHeight="1">
      <c r="A26" s="738"/>
      <c r="B26" s="744" t="str">
        <f>LEFT($H$35,5) &amp; " # " &amp; VALUE(RIGHT($H$35,3)-1)</f>
        <v>新聞掏寶  # 316</v>
      </c>
      <c r="C26" s="744" t="str">
        <f>B57</f>
        <v>仨心友行 # 11</v>
      </c>
      <c r="D26" s="745" t="s">
        <v>80</v>
      </c>
      <c r="E26" s="736" t="str">
        <f>D57</f>
        <v>港女野人 #2</v>
      </c>
      <c r="F26" s="724" t="s">
        <v>105</v>
      </c>
      <c r="G26" s="896" t="s">
        <v>95</v>
      </c>
      <c r="H26" s="605" t="s">
        <v>321</v>
      </c>
      <c r="I26" s="730"/>
    </row>
    <row r="27" spans="1:9" s="675" customFormat="1" ht="17" customHeight="1" thickBot="1">
      <c r="A27" s="746" t="s">
        <v>5</v>
      </c>
      <c r="B27" s="747"/>
      <c r="C27" s="715"/>
      <c r="D27" s="686" t="str">
        <f>B55</f>
        <v># 208</v>
      </c>
      <c r="E27" s="686"/>
      <c r="F27" s="686" t="str">
        <f>C58</f>
        <v># 5</v>
      </c>
      <c r="G27" s="736" t="s">
        <v>322</v>
      </c>
      <c r="H27" s="882" t="s">
        <v>323</v>
      </c>
      <c r="I27" s="725" t="s">
        <v>5</v>
      </c>
    </row>
    <row r="28" spans="1:9" ht="17" customHeight="1">
      <c r="A28" s="749"/>
      <c r="B28" s="750" t="s">
        <v>17</v>
      </c>
      <c r="C28" s="691"/>
      <c r="D28" s="691"/>
      <c r="E28" s="691"/>
      <c r="F28" s="691"/>
      <c r="G28" s="751"/>
      <c r="H28" s="603"/>
      <c r="I28" s="705"/>
    </row>
    <row r="29" spans="1:9" ht="17" customHeight="1">
      <c r="A29" s="752" t="s">
        <v>2</v>
      </c>
      <c r="B29" s="710"/>
      <c r="C29" s="753"/>
      <c r="D29" s="754" t="str">
        <f>D81</f>
        <v>夫妻的博弈 Mrs. Revenge (25 EPI)</v>
      </c>
      <c r="E29" s="755"/>
      <c r="F29" s="714"/>
      <c r="G29" s="756"/>
      <c r="H29" s="606"/>
      <c r="I29" s="711" t="s">
        <v>2</v>
      </c>
    </row>
    <row r="30" spans="1:9" ht="17" customHeight="1">
      <c r="A30" s="749"/>
      <c r="B30" s="714" t="s">
        <v>263</v>
      </c>
      <c r="C30" s="714" t="str">
        <f>"# " &amp; VALUE(RIGHT(C82,2)-1)</f>
        <v># 16</v>
      </c>
      <c r="D30" s="714" t="str">
        <f>"# " &amp; VALUE(RIGHT(D82,2)-1)</f>
        <v># 17</v>
      </c>
      <c r="E30" s="714" t="str">
        <f>"# " &amp; VALUE(RIGHT(E82,2)-1)</f>
        <v># 18</v>
      </c>
      <c r="F30" s="714" t="str">
        <f>"# " &amp; VALUE(RIGHT(F82,2)-1)</f>
        <v># 19</v>
      </c>
      <c r="G30" s="736"/>
      <c r="H30" s="603"/>
      <c r="I30" s="730"/>
    </row>
    <row r="31" spans="1:9" s="675" customFormat="1" ht="17" customHeight="1" thickBot="1">
      <c r="A31" s="758" t="s">
        <v>6</v>
      </c>
      <c r="B31" s="727"/>
      <c r="C31" s="727"/>
      <c r="D31" s="727"/>
      <c r="E31" s="727"/>
      <c r="F31" s="727"/>
      <c r="G31" s="739" t="s">
        <v>24</v>
      </c>
      <c r="H31" s="607"/>
      <c r="I31" s="720" t="s">
        <v>6</v>
      </c>
    </row>
    <row r="32" spans="1:9" ht="17" customHeight="1">
      <c r="A32" s="760"/>
      <c r="B32" s="702" t="s">
        <v>17</v>
      </c>
      <c r="C32" s="754"/>
      <c r="D32" s="690" t="s">
        <v>169</v>
      </c>
      <c r="E32" s="692"/>
      <c r="F32" s="692"/>
      <c r="G32" s="661"/>
      <c r="H32" s="761"/>
      <c r="I32" s="762"/>
    </row>
    <row r="33" spans="1:9" ht="17" customHeight="1">
      <c r="A33" s="763" t="s">
        <v>2</v>
      </c>
      <c r="B33" s="727" t="str">
        <f t="shared" ref="B33:H33" si="6">B9</f>
        <v># 235</v>
      </c>
      <c r="C33" s="727" t="str">
        <f t="shared" si="6"/>
        <v># 236</v>
      </c>
      <c r="D33" s="727" t="str">
        <f t="shared" si="6"/>
        <v># 237</v>
      </c>
      <c r="E33" s="727" t="str">
        <f t="shared" si="6"/>
        <v># 238</v>
      </c>
      <c r="F33" s="727" t="str">
        <f t="shared" si="6"/>
        <v># 239</v>
      </c>
      <c r="G33" s="727" t="str">
        <f t="shared" si="6"/>
        <v># 240</v>
      </c>
      <c r="H33" s="727" t="str">
        <f t="shared" si="6"/>
        <v># 241</v>
      </c>
      <c r="I33" s="764" t="s">
        <v>2</v>
      </c>
    </row>
    <row r="34" spans="1:9" ht="17" customHeight="1">
      <c r="A34" s="738"/>
      <c r="B34" s="750" t="s">
        <v>17</v>
      </c>
      <c r="C34" s="714"/>
      <c r="D34" s="714" t="s">
        <v>41</v>
      </c>
      <c r="E34" s="714"/>
      <c r="F34" s="714"/>
      <c r="G34" s="903" t="s">
        <v>63</v>
      </c>
      <c r="H34" s="598" t="s">
        <v>76</v>
      </c>
      <c r="I34" s="766"/>
    </row>
    <row r="35" spans="1:9" ht="17" customHeight="1">
      <c r="A35" s="738"/>
      <c r="B35" s="714" t="s">
        <v>324</v>
      </c>
      <c r="C35" s="714" t="str">
        <f>B61</f>
        <v># 2206</v>
      </c>
      <c r="D35" s="714" t="str">
        <f>C61</f>
        <v># 2207</v>
      </c>
      <c r="E35" s="714" t="str">
        <f>D61</f>
        <v># 2208</v>
      </c>
      <c r="F35" s="714" t="str">
        <f>E61</f>
        <v># 2209</v>
      </c>
      <c r="G35" s="904" t="s">
        <v>327</v>
      </c>
      <c r="H35" s="312" t="s">
        <v>325</v>
      </c>
      <c r="I35" s="766"/>
    </row>
    <row r="36" spans="1:9" s="675" customFormat="1" ht="17" customHeight="1" thickBot="1">
      <c r="A36" s="746" t="s">
        <v>7</v>
      </c>
      <c r="B36" s="727"/>
      <c r="C36" s="714"/>
      <c r="D36" s="727"/>
      <c r="E36" s="727"/>
      <c r="F36" s="769">
        <v>1255</v>
      </c>
      <c r="G36" s="905" t="s">
        <v>21</v>
      </c>
      <c r="H36" s="599" t="s">
        <v>77</v>
      </c>
      <c r="I36" s="669" t="s">
        <v>7</v>
      </c>
    </row>
    <row r="37" spans="1:9" ht="17" customHeight="1">
      <c r="A37" s="772"/>
      <c r="B37" s="773" t="s">
        <v>17</v>
      </c>
      <c r="C37" s="774"/>
      <c r="D37" s="691" t="s">
        <v>52</v>
      </c>
      <c r="E37" s="691"/>
      <c r="F37" s="775"/>
      <c r="G37" s="906" t="s">
        <v>20</v>
      </c>
      <c r="H37" s="776" t="s">
        <v>49</v>
      </c>
      <c r="I37" s="777"/>
    </row>
    <row r="38" spans="1:9" ht="17" customHeight="1">
      <c r="A38" s="729"/>
      <c r="B38" s="714" t="str">
        <f>B21</f>
        <v># 1777</v>
      </c>
      <c r="C38" s="714" t="str">
        <f>C21</f>
        <v># 1778</v>
      </c>
      <c r="D38" s="714" t="str">
        <f t="shared" ref="D38" si="7">"# " &amp; VALUE(RIGHT(C38,4)+1)</f>
        <v># 1779</v>
      </c>
      <c r="E38" s="714" t="str">
        <f>E21</f>
        <v># 1780</v>
      </c>
      <c r="F38" s="744" t="str">
        <f>F21</f>
        <v># 1781</v>
      </c>
      <c r="G38" s="907"/>
      <c r="I38" s="766"/>
    </row>
    <row r="39" spans="1:9" ht="17" customHeight="1">
      <c r="A39" s="706" t="s">
        <v>2</v>
      </c>
      <c r="B39" s="727"/>
      <c r="C39" s="727"/>
      <c r="D39" s="727"/>
      <c r="E39" s="727"/>
      <c r="F39" s="778">
        <v>1320</v>
      </c>
      <c r="G39" s="908"/>
      <c r="H39" s="780" t="s">
        <v>326</v>
      </c>
      <c r="I39" s="781" t="s">
        <v>2</v>
      </c>
    </row>
    <row r="40" spans="1:9" ht="17" customHeight="1">
      <c r="A40" s="782"/>
      <c r="B40" s="257" t="s">
        <v>56</v>
      </c>
      <c r="C40" s="258"/>
      <c r="D40" s="242"/>
      <c r="E40" s="259"/>
      <c r="F40" s="259"/>
      <c r="G40" s="909"/>
      <c r="H40" s="783" t="s">
        <v>48</v>
      </c>
      <c r="I40" s="766"/>
    </row>
    <row r="41" spans="1:9" ht="17" customHeight="1" thickBot="1">
      <c r="A41" s="729"/>
      <c r="B41" s="260"/>
      <c r="C41" s="261"/>
      <c r="D41" s="261" t="s">
        <v>184</v>
      </c>
      <c r="E41" s="261"/>
      <c r="F41" s="255"/>
      <c r="G41" s="909" t="s">
        <v>330</v>
      </c>
      <c r="H41" s="783"/>
      <c r="I41" s="766"/>
    </row>
    <row r="42" spans="1:9" s="675" customFormat="1" ht="17" customHeight="1" thickBot="1">
      <c r="A42" s="785" t="s">
        <v>8</v>
      </c>
      <c r="B42" s="260" t="s">
        <v>328</v>
      </c>
      <c r="C42" s="255" t="str">
        <f>"# " &amp; VALUE(RIGHT(B42,4)+1)</f>
        <v># 2052</v>
      </c>
      <c r="D42" s="255" t="str">
        <f>"# " &amp; VALUE(RIGHT(C42,4)+1)</f>
        <v># 2053</v>
      </c>
      <c r="E42" s="255" t="str">
        <f>"# " &amp; VALUE(RIGHT(D42,4)+1)</f>
        <v># 2054</v>
      </c>
      <c r="F42" s="255" t="str">
        <f>"# " &amp; VALUE(RIGHT(E42,4)+1)</f>
        <v># 2055</v>
      </c>
      <c r="G42" s="907"/>
      <c r="H42" s="786">
        <v>1355</v>
      </c>
      <c r="I42" s="669" t="s">
        <v>8</v>
      </c>
    </row>
    <row r="43" spans="1:9" ht="17" customHeight="1">
      <c r="A43" s="760"/>
      <c r="B43" s="255"/>
      <c r="C43" s="256"/>
      <c r="D43" s="255"/>
      <c r="E43" s="255"/>
      <c r="F43" s="262">
        <v>1405</v>
      </c>
      <c r="G43" s="910"/>
      <c r="H43" s="787" t="s">
        <v>23</v>
      </c>
      <c r="I43" s="705"/>
    </row>
    <row r="44" spans="1:9" ht="17" customHeight="1">
      <c r="A44" s="738"/>
      <c r="B44" s="773" t="s">
        <v>17</v>
      </c>
      <c r="C44" s="691"/>
      <c r="D44" s="692" t="str">
        <f>D76</f>
        <v>愛．回家之三代同糖 Like Mother, Like Daughter</v>
      </c>
      <c r="E44" s="692"/>
      <c r="F44" s="692"/>
      <c r="G44" s="907"/>
      <c r="H44" s="748" t="str">
        <f>G86</f>
        <v>J Music # 122</v>
      </c>
      <c r="I44" s="730"/>
    </row>
    <row r="45" spans="1:9" ht="17" customHeight="1">
      <c r="A45" s="789" t="s">
        <v>2</v>
      </c>
      <c r="B45" s="684" t="str">
        <f>B19</f>
        <v># 10</v>
      </c>
      <c r="C45" s="686" t="str">
        <f>C19</f>
        <v># 11</v>
      </c>
      <c r="D45" s="727" t="str">
        <f>C78</f>
        <v># 12</v>
      </c>
      <c r="E45" s="727" t="str">
        <f>D78</f>
        <v># 13</v>
      </c>
      <c r="F45" s="727" t="str">
        <f>E78</f>
        <v># 14</v>
      </c>
      <c r="G45" s="907"/>
      <c r="H45" s="786">
        <v>1430</v>
      </c>
      <c r="I45" s="711" t="s">
        <v>2</v>
      </c>
    </row>
    <row r="46" spans="1:9" ht="17" customHeight="1">
      <c r="A46" s="790"/>
      <c r="B46" s="773" t="s">
        <v>17</v>
      </c>
      <c r="C46" s="691"/>
      <c r="D46" s="691"/>
      <c r="E46" s="691"/>
      <c r="F46" s="691"/>
      <c r="G46" s="907"/>
      <c r="H46" s="787" t="s">
        <v>23</v>
      </c>
      <c r="I46" s="791"/>
    </row>
    <row r="47" spans="1:9" s="675" customFormat="1" ht="17" customHeight="1" thickBot="1">
      <c r="A47" s="792">
        <v>1500</v>
      </c>
      <c r="B47" s="713"/>
      <c r="C47" s="793"/>
      <c r="D47" s="710" t="s">
        <v>329</v>
      </c>
      <c r="G47" s="907"/>
      <c r="H47" s="794" t="str">
        <f>D57</f>
        <v>港女野人 #2</v>
      </c>
      <c r="I47" s="795">
        <v>1500</v>
      </c>
    </row>
    <row r="48" spans="1:9" ht="17" customHeight="1">
      <c r="A48" s="796"/>
      <c r="B48" s="713" t="s">
        <v>122</v>
      </c>
      <c r="C48" s="714" t="str">
        <f>B88</f>
        <v># 3</v>
      </c>
      <c r="D48" s="714" t="str">
        <f>C88</f>
        <v># 4</v>
      </c>
      <c r="E48" s="714" t="str">
        <f>"# " &amp; VALUE(RIGHT(D48,2)+1)</f>
        <v># 5</v>
      </c>
      <c r="F48" s="714" t="str">
        <f>"# " &amp; VALUE(RIGHT(E48,2)+1)</f>
        <v># 6</v>
      </c>
      <c r="G48" s="904"/>
      <c r="H48" s="787" t="s">
        <v>23</v>
      </c>
      <c r="I48" s="797"/>
    </row>
    <row r="49" spans="1:9" ht="17" customHeight="1">
      <c r="A49" s="798">
        <v>30</v>
      </c>
      <c r="B49" s="799"/>
      <c r="C49" s="727"/>
      <c r="D49" s="727"/>
      <c r="E49" s="727"/>
      <c r="F49" s="727"/>
      <c r="G49" s="907"/>
      <c r="H49" s="754" t="str">
        <f>G70</f>
        <v>新聞透視 # 35</v>
      </c>
      <c r="I49" s="711" t="s">
        <v>2</v>
      </c>
    </row>
    <row r="50" spans="1:9" ht="17" customHeight="1">
      <c r="A50" s="790"/>
      <c r="B50" s="801" t="s">
        <v>17</v>
      </c>
      <c r="C50" s="802"/>
      <c r="D50" s="741" t="s">
        <v>177</v>
      </c>
      <c r="E50" s="741"/>
      <c r="F50" s="741"/>
      <c r="G50" s="904"/>
      <c r="H50" s="787" t="s">
        <v>23</v>
      </c>
      <c r="I50" s="730"/>
    </row>
    <row r="51" spans="1:9" ht="17" customHeight="1">
      <c r="A51" s="790"/>
      <c r="B51" s="732" t="s">
        <v>331</v>
      </c>
      <c r="C51" s="691"/>
      <c r="D51" s="804" t="str">
        <f>D22</f>
        <v>南美潮什麼2 Hipster Tour - South America 2 (10 EPI)</v>
      </c>
      <c r="E51" s="692"/>
      <c r="F51" s="692"/>
      <c r="G51" s="904"/>
      <c r="H51" s="754" t="str">
        <f>G77</f>
        <v>香港系列之細間始終你好 #11</v>
      </c>
      <c r="I51" s="730"/>
    </row>
    <row r="52" spans="1:9" s="675" customFormat="1" ht="17" customHeight="1" thickBot="1">
      <c r="A52" s="792">
        <v>1600</v>
      </c>
      <c r="B52" s="684" t="str">
        <f>B23</f>
        <v># 5</v>
      </c>
      <c r="C52" s="727" t="str">
        <f>C23</f>
        <v># 6</v>
      </c>
      <c r="D52" s="727" t="str">
        <f>"# " &amp; VALUE(RIGHT(C52,2)+1)</f>
        <v># 7</v>
      </c>
      <c r="E52" s="727" t="str">
        <f>"# " &amp; VALUE(RIGHT(D52,2)+1)</f>
        <v># 8</v>
      </c>
      <c r="F52" s="727" t="str">
        <f>"# " &amp; VALUE(RIGHT(E52,2)+1)</f>
        <v># 9</v>
      </c>
      <c r="G52" s="911"/>
      <c r="H52" s="794"/>
      <c r="I52" s="795">
        <v>1600</v>
      </c>
    </row>
    <row r="53" spans="1:9" ht="17" customHeight="1">
      <c r="A53" s="731"/>
      <c r="B53" s="806" t="s">
        <v>73</v>
      </c>
      <c r="C53" s="743" t="s">
        <v>84</v>
      </c>
      <c r="D53" s="721" t="s">
        <v>107</v>
      </c>
      <c r="E53" s="742"/>
      <c r="F53" s="702" t="s">
        <v>73</v>
      </c>
      <c r="G53" s="906">
        <v>800567530</v>
      </c>
      <c r="H53" s="787" t="s">
        <v>23</v>
      </c>
      <c r="I53" s="734"/>
    </row>
    <row r="54" spans="1:9" ht="17" customHeight="1">
      <c r="A54" s="790"/>
      <c r="B54" s="807" t="s">
        <v>189</v>
      </c>
      <c r="C54" s="756" t="s">
        <v>190</v>
      </c>
      <c r="D54" s="988" t="s">
        <v>108</v>
      </c>
      <c r="E54" s="999"/>
      <c r="F54" s="808" t="s">
        <v>189</v>
      </c>
      <c r="G54" s="904"/>
      <c r="H54" s="809"/>
      <c r="I54" s="810"/>
    </row>
    <row r="55" spans="1:9" ht="16.75" customHeight="1">
      <c r="A55" s="798">
        <v>30</v>
      </c>
      <c r="B55" s="747" t="s">
        <v>332</v>
      </c>
      <c r="C55" s="686" t="s">
        <v>176</v>
      </c>
      <c r="D55" s="686" t="s">
        <v>221</v>
      </c>
      <c r="E55" s="728" t="str">
        <f>"# " &amp; VALUE(RIGHT(D55,2)+1)</f>
        <v># 12</v>
      </c>
      <c r="F55" s="686" t="s">
        <v>333</v>
      </c>
      <c r="G55" s="912"/>
      <c r="H55" s="794" t="str">
        <f>G81</f>
        <v>唱錢 #29</v>
      </c>
      <c r="I55" s="812">
        <v>30</v>
      </c>
    </row>
    <row r="56" spans="1:9" ht="17" customHeight="1">
      <c r="A56" s="790"/>
      <c r="B56" s="813" t="s">
        <v>82</v>
      </c>
      <c r="C56" s="814" t="s">
        <v>194</v>
      </c>
      <c r="D56" s="678" t="s">
        <v>277</v>
      </c>
      <c r="E56" s="806" t="s">
        <v>47</v>
      </c>
      <c r="F56" s="815" t="s">
        <v>64</v>
      </c>
      <c r="G56" s="904"/>
      <c r="H56" s="744"/>
      <c r="I56" s="791"/>
    </row>
    <row r="57" spans="1:9" ht="17" customHeight="1">
      <c r="A57" s="790"/>
      <c r="B57" s="816" t="s">
        <v>334</v>
      </c>
      <c r="C57" s="744" t="s">
        <v>100</v>
      </c>
      <c r="D57" s="745" t="s">
        <v>335</v>
      </c>
      <c r="E57" s="817" t="s">
        <v>336</v>
      </c>
      <c r="F57" s="818" t="s">
        <v>337</v>
      </c>
      <c r="G57" s="912"/>
      <c r="H57" s="744"/>
      <c r="I57" s="791"/>
    </row>
    <row r="58" spans="1:9" s="675" customFormat="1" ht="17" customHeight="1" thickBot="1">
      <c r="A58" s="792">
        <v>1700</v>
      </c>
      <c r="B58" s="820" t="s">
        <v>81</v>
      </c>
      <c r="C58" s="728" t="s">
        <v>119</v>
      </c>
      <c r="D58" s="770" t="s">
        <v>283</v>
      </c>
      <c r="E58" s="821" t="s">
        <v>46</v>
      </c>
      <c r="F58" s="686" t="s">
        <v>68</v>
      </c>
      <c r="G58" s="913"/>
      <c r="H58" s="744"/>
      <c r="I58" s="795">
        <v>1700</v>
      </c>
    </row>
    <row r="59" spans="1:9" ht="17" customHeight="1">
      <c r="A59" s="731"/>
      <c r="B59" s="692" t="s">
        <v>40</v>
      </c>
      <c r="C59" s="822"/>
      <c r="D59" s="702"/>
      <c r="E59" s="702"/>
      <c r="F59" s="702"/>
      <c r="G59" s="912"/>
      <c r="H59" s="787" t="s">
        <v>23</v>
      </c>
      <c r="I59" s="734"/>
    </row>
    <row r="60" spans="1:9" ht="17" customHeight="1">
      <c r="A60" s="790"/>
      <c r="B60" s="702"/>
      <c r="C60" s="714"/>
      <c r="D60" s="823" t="s">
        <v>39</v>
      </c>
      <c r="E60" s="661"/>
      <c r="F60" s="661"/>
      <c r="G60" s="914" t="s">
        <v>338</v>
      </c>
      <c r="H60" s="754" t="str">
        <f>H35</f>
        <v>新聞掏寶 # 317</v>
      </c>
      <c r="I60" s="791"/>
    </row>
    <row r="61" spans="1:9" ht="17" customHeight="1">
      <c r="A61" s="798">
        <v>30</v>
      </c>
      <c r="B61" s="727" t="s">
        <v>339</v>
      </c>
      <c r="C61" s="727" t="str">
        <f>"# " &amp; VALUE(RIGHT(B61,4)+1)</f>
        <v># 2207</v>
      </c>
      <c r="D61" s="727" t="str">
        <f>"# " &amp; VALUE(RIGHT(C61,4)+1)</f>
        <v># 2208</v>
      </c>
      <c r="E61" s="727" t="str">
        <f>"# " &amp; VALUE(RIGHT(D61,4)+1)</f>
        <v># 2209</v>
      </c>
      <c r="F61" s="727" t="str">
        <f>"# " &amp; VALUE(RIGHT(E61,4)+1)</f>
        <v># 2210</v>
      </c>
      <c r="G61" s="908" t="s">
        <v>340</v>
      </c>
      <c r="H61" s="824"/>
      <c r="I61" s="812">
        <v>30</v>
      </c>
    </row>
    <row r="62" spans="1:9" ht="17" customHeight="1">
      <c r="A62" s="825"/>
      <c r="B62" s="773" t="s">
        <v>286</v>
      </c>
      <c r="C62" s="750"/>
      <c r="D62" s="750"/>
      <c r="E62" s="702"/>
      <c r="F62" s="750"/>
      <c r="G62" s="912"/>
      <c r="H62" s="787" t="s">
        <v>23</v>
      </c>
      <c r="I62" s="791"/>
    </row>
    <row r="63" spans="1:9" ht="17" customHeight="1">
      <c r="A63" s="790"/>
      <c r="B63" s="826"/>
      <c r="C63" s="823"/>
      <c r="D63" s="710" t="s">
        <v>287</v>
      </c>
      <c r="E63" s="876"/>
      <c r="F63" s="710"/>
      <c r="G63" s="909"/>
      <c r="H63" s="754" t="str">
        <f>F57</f>
        <v>最強生命線 # 464</v>
      </c>
      <c r="I63" s="791"/>
    </row>
    <row r="64" spans="1:9" s="675" customFormat="1" ht="17" customHeight="1" thickBot="1">
      <c r="A64" s="792">
        <v>1800</v>
      </c>
      <c r="B64" s="713" t="s">
        <v>99</v>
      </c>
      <c r="C64" s="714" t="str">
        <f>"# " &amp; VALUE(RIGHT(B64,2)+1)</f>
        <v># 7</v>
      </c>
      <c r="D64" s="714" t="str">
        <f>"# " &amp; VALUE(RIGHT(C64,2)+1)</f>
        <v># 8</v>
      </c>
      <c r="E64" s="714" t="str">
        <f>"# " &amp; VALUE(RIGHT(D64,2)+1)</f>
        <v># 9</v>
      </c>
      <c r="F64" s="714" t="str">
        <f>"# " &amp; VALUE(RIGHT(E64,2)+1)</f>
        <v># 10</v>
      </c>
      <c r="G64" s="909"/>
      <c r="H64" s="771"/>
      <c r="I64" s="795">
        <v>1800</v>
      </c>
    </row>
    <row r="65" spans="1:9" ht="17" customHeight="1">
      <c r="A65" s="790"/>
      <c r="B65" s="713"/>
      <c r="C65" s="714"/>
      <c r="D65" s="714"/>
      <c r="E65" s="714"/>
      <c r="F65" s="648"/>
      <c r="G65" s="909"/>
      <c r="H65" s="895" t="s">
        <v>288</v>
      </c>
      <c r="I65" s="694"/>
    </row>
    <row r="66" spans="1:9" ht="17" customHeight="1" thickBot="1">
      <c r="A66" s="798">
        <v>30</v>
      </c>
      <c r="B66" s="827"/>
      <c r="C66" s="696"/>
      <c r="D66" s="696"/>
      <c r="E66" s="696"/>
      <c r="F66" s="828"/>
      <c r="G66" s="915"/>
      <c r="H66" s="829" t="s">
        <v>341</v>
      </c>
      <c r="I66" s="688">
        <v>30</v>
      </c>
    </row>
    <row r="67" spans="1:9" ht="17" customHeight="1">
      <c r="A67" s="830"/>
      <c r="B67" s="979" t="s">
        <v>204</v>
      </c>
      <c r="C67" s="980"/>
      <c r="D67" s="980"/>
      <c r="E67" s="981"/>
      <c r="F67" s="982"/>
      <c r="G67" s="972" t="s">
        <v>205</v>
      </c>
      <c r="H67" s="973"/>
      <c r="I67" s="694"/>
    </row>
    <row r="68" spans="1:9" s="675" customFormat="1" ht="12.65" customHeight="1" thickBot="1">
      <c r="A68" s="831">
        <v>1900</v>
      </c>
      <c r="B68" s="983"/>
      <c r="C68" s="981"/>
      <c r="D68" s="981"/>
      <c r="E68" s="981"/>
      <c r="F68" s="984"/>
      <c r="G68" s="263"/>
      <c r="H68" s="264"/>
      <c r="I68" s="832">
        <v>1900</v>
      </c>
    </row>
    <row r="69" spans="1:9" s="675" customFormat="1" ht="17" customHeight="1">
      <c r="A69" s="833"/>
      <c r="B69" s="983"/>
      <c r="C69" s="981"/>
      <c r="D69" s="981"/>
      <c r="E69" s="981"/>
      <c r="F69" s="984"/>
      <c r="G69" s="265" t="s">
        <v>59</v>
      </c>
      <c r="H69" s="266" t="s">
        <v>342</v>
      </c>
      <c r="I69" s="797"/>
    </row>
    <row r="70" spans="1:9" s="675" customFormat="1" ht="17" customHeight="1" thickBot="1">
      <c r="A70" s="833"/>
      <c r="B70" s="985"/>
      <c r="C70" s="986"/>
      <c r="D70" s="986"/>
      <c r="E70" s="986"/>
      <c r="F70" s="987"/>
      <c r="G70" s="261" t="s">
        <v>343</v>
      </c>
      <c r="H70" s="610" t="s">
        <v>344</v>
      </c>
      <c r="I70" s="834"/>
    </row>
    <row r="71" spans="1:9" s="675" customFormat="1" ht="17" customHeight="1" thickBot="1">
      <c r="A71" s="698">
        <v>30</v>
      </c>
      <c r="B71" s="974" t="s">
        <v>36</v>
      </c>
      <c r="C71" s="975"/>
      <c r="D71" s="975"/>
      <c r="E71" s="975"/>
      <c r="F71" s="976"/>
      <c r="G71" s="268" t="s">
        <v>54</v>
      </c>
      <c r="H71" s="611" t="s">
        <v>345</v>
      </c>
      <c r="I71" s="791">
        <v>30</v>
      </c>
    </row>
    <row r="72" spans="1:9" s="675" customFormat="1" ht="17" customHeight="1">
      <c r="A72" s="698"/>
      <c r="B72" s="269">
        <v>800653411</v>
      </c>
      <c r="C72" s="270"/>
      <c r="D72" s="271" t="s">
        <v>177</v>
      </c>
      <c r="E72" s="271"/>
      <c r="F72" s="272">
        <v>1935</v>
      </c>
      <c r="G72" s="273" t="s">
        <v>346</v>
      </c>
      <c r="H72" s="274" t="s">
        <v>347</v>
      </c>
      <c r="I72" s="810"/>
    </row>
    <row r="73" spans="1:9" ht="17" customHeight="1">
      <c r="A73" s="837"/>
      <c r="B73" s="275" t="s">
        <v>58</v>
      </c>
      <c r="C73" s="276"/>
      <c r="D73" s="277"/>
      <c r="E73" s="276" t="s">
        <v>169</v>
      </c>
      <c r="F73" s="277"/>
      <c r="G73" s="276"/>
      <c r="H73" s="242"/>
      <c r="I73" s="838"/>
    </row>
    <row r="74" spans="1:9" ht="17" customHeight="1">
      <c r="A74" s="833"/>
      <c r="B74" s="260" t="s">
        <v>348</v>
      </c>
      <c r="C74" s="255" t="str">
        <f t="shared" ref="C74:H74" si="8">"# " &amp; VALUE(RIGHT(B74,3)+1)</f>
        <v># 237</v>
      </c>
      <c r="D74" s="255" t="str">
        <f t="shared" si="8"/>
        <v># 238</v>
      </c>
      <c r="E74" s="255" t="str">
        <f t="shared" si="8"/>
        <v># 239</v>
      </c>
      <c r="F74" s="255" t="str">
        <f t="shared" si="8"/>
        <v># 240</v>
      </c>
      <c r="G74" s="255" t="str">
        <f t="shared" si="8"/>
        <v># 241</v>
      </c>
      <c r="H74" s="255" t="str">
        <f t="shared" si="8"/>
        <v># 242</v>
      </c>
      <c r="I74" s="834"/>
    </row>
    <row r="75" spans="1:9" s="675" customFormat="1" ht="17" customHeight="1" thickBot="1">
      <c r="A75" s="833">
        <v>2000</v>
      </c>
      <c r="B75" s="278"/>
      <c r="C75" s="256"/>
      <c r="D75" s="279"/>
      <c r="E75" s="256"/>
      <c r="F75" s="279"/>
      <c r="G75" s="256"/>
      <c r="H75" s="279"/>
      <c r="I75" s="795">
        <v>2000</v>
      </c>
    </row>
    <row r="76" spans="1:9" s="675" customFormat="1" ht="16.75" customHeight="1">
      <c r="A76" s="796"/>
      <c r="B76" s="275" t="s">
        <v>211</v>
      </c>
      <c r="C76" s="280" t="s">
        <v>22</v>
      </c>
      <c r="D76" s="281" t="s">
        <v>212</v>
      </c>
      <c r="E76" s="282"/>
      <c r="F76" s="277"/>
      <c r="G76" s="283" t="s">
        <v>155</v>
      </c>
      <c r="H76" s="284" t="s">
        <v>301</v>
      </c>
      <c r="I76" s="839"/>
    </row>
    <row r="77" spans="1:9" s="675" customFormat="1" ht="16.75" customHeight="1">
      <c r="A77" s="840"/>
      <c r="B77" s="257"/>
      <c r="C77" s="259"/>
      <c r="D77" s="258"/>
      <c r="E77" s="258"/>
      <c r="F77" s="259"/>
      <c r="G77" s="251" t="s">
        <v>349</v>
      </c>
      <c r="H77" s="285"/>
      <c r="I77" s="841"/>
    </row>
    <row r="78" spans="1:9" ht="17" customHeight="1">
      <c r="A78" s="790">
        <v>30</v>
      </c>
      <c r="B78" s="278" t="s">
        <v>221</v>
      </c>
      <c r="C78" s="256" t="str">
        <f>"# " &amp; VALUE(RIGHT(B78,2)+1)</f>
        <v># 12</v>
      </c>
      <c r="D78" s="256" t="str">
        <f>"# " &amp; VALUE(RIGHT(C78,2)+1)</f>
        <v># 13</v>
      </c>
      <c r="E78" s="256" t="str">
        <f>"# " &amp; VALUE(RIGHT(D78,2)+1)</f>
        <v># 14</v>
      </c>
      <c r="F78" s="256" t="str">
        <f>"# " &amp; VALUE(RIGHT(E78,2)+1)</f>
        <v># 15</v>
      </c>
      <c r="G78" s="286" t="s">
        <v>157</v>
      </c>
      <c r="H78" s="287"/>
      <c r="I78" s="812">
        <v>30</v>
      </c>
    </row>
    <row r="79" spans="1:9" ht="17" customHeight="1">
      <c r="A79" s="790"/>
      <c r="B79" s="275" t="s">
        <v>131</v>
      </c>
      <c r="C79" s="254"/>
      <c r="D79" s="254"/>
      <c r="E79" s="254"/>
      <c r="F79" s="288"/>
      <c r="G79" s="289" t="s">
        <v>87</v>
      </c>
      <c r="H79" s="287"/>
      <c r="I79" s="842"/>
    </row>
    <row r="80" spans="1:9" ht="17" customHeight="1">
      <c r="A80" s="790"/>
      <c r="B80" s="260"/>
      <c r="C80" s="255"/>
      <c r="D80" s="255"/>
      <c r="E80" s="255"/>
      <c r="F80" s="290"/>
      <c r="G80" s="291"/>
      <c r="H80" s="600" t="s">
        <v>350</v>
      </c>
      <c r="I80" s="791"/>
    </row>
    <row r="81" spans="1:14" s="675" customFormat="1" ht="17" customHeight="1" thickBot="1">
      <c r="A81" s="792">
        <v>2100</v>
      </c>
      <c r="B81" s="293"/>
      <c r="C81" s="261"/>
      <c r="D81" s="294" t="s">
        <v>130</v>
      </c>
      <c r="E81" s="261"/>
      <c r="F81" s="290"/>
      <c r="G81" s="291" t="s">
        <v>351</v>
      </c>
      <c r="H81" s="601" t="s">
        <v>352</v>
      </c>
      <c r="I81" s="795">
        <v>2100</v>
      </c>
    </row>
    <row r="82" spans="1:14" s="675" customFormat="1" ht="17" customHeight="1">
      <c r="A82" s="840"/>
      <c r="B82" s="260" t="s">
        <v>353</v>
      </c>
      <c r="C82" s="255" t="str">
        <f>"# " &amp; VALUE(RIGHT(B82,2)+1)</f>
        <v># 17</v>
      </c>
      <c r="D82" s="255" t="str">
        <f>"# " &amp; VALUE(RIGHT(C82,2)+1)</f>
        <v># 18</v>
      </c>
      <c r="E82" s="255" t="str">
        <f>"# " &amp; VALUE(RIGHT(D82,2)+1)</f>
        <v># 19</v>
      </c>
      <c r="F82" s="290" t="str">
        <f>"# " &amp; VALUE(RIGHT(E82,2)+1)</f>
        <v># 20</v>
      </c>
      <c r="G82" s="296" t="s">
        <v>88</v>
      </c>
      <c r="H82" s="295"/>
      <c r="I82" s="797"/>
    </row>
    <row r="83" spans="1:14" s="675" customFormat="1" ht="17" customHeight="1">
      <c r="A83" s="840"/>
      <c r="B83" s="260"/>
      <c r="C83" s="255"/>
      <c r="D83" s="255"/>
      <c r="E83" s="255"/>
      <c r="F83" s="290"/>
      <c r="G83" s="296"/>
      <c r="H83" s="295"/>
      <c r="I83" s="834"/>
    </row>
    <row r="84" spans="1:14" ht="17" customHeight="1">
      <c r="A84" s="798">
        <v>30</v>
      </c>
      <c r="B84" s="278"/>
      <c r="C84" s="255"/>
      <c r="D84" s="256"/>
      <c r="E84" s="242"/>
      <c r="F84" s="298"/>
      <c r="G84" s="296"/>
      <c r="H84" s="295"/>
      <c r="I84" s="812">
        <v>30</v>
      </c>
    </row>
    <row r="85" spans="1:14" ht="17" customHeight="1">
      <c r="A85" s="790"/>
      <c r="B85" s="275">
        <v>800667902</v>
      </c>
      <c r="C85" s="282"/>
      <c r="D85" s="299"/>
      <c r="E85" s="299"/>
      <c r="F85" s="300"/>
      <c r="G85" s="250" t="s">
        <v>66</v>
      </c>
      <c r="H85" s="242"/>
      <c r="I85" s="791"/>
    </row>
    <row r="86" spans="1:14" ht="17" customHeight="1">
      <c r="A86" s="790"/>
      <c r="B86" s="260"/>
      <c r="C86" s="242"/>
      <c r="D86" s="242"/>
      <c r="E86" s="242"/>
      <c r="F86" s="302"/>
      <c r="G86" s="296" t="s">
        <v>354</v>
      </c>
      <c r="H86" s="242"/>
      <c r="I86" s="791"/>
    </row>
    <row r="87" spans="1:14" s="675" customFormat="1" ht="17" customHeight="1" thickBot="1">
      <c r="A87" s="792">
        <v>2200</v>
      </c>
      <c r="B87" s="602"/>
      <c r="C87" s="261"/>
      <c r="D87" s="314" t="s">
        <v>329</v>
      </c>
      <c r="E87" s="314"/>
      <c r="F87" s="612"/>
      <c r="G87" s="296" t="s">
        <v>89</v>
      </c>
      <c r="H87" s="295"/>
      <c r="I87" s="795">
        <v>2200</v>
      </c>
      <c r="M87" s="659"/>
      <c r="N87" s="659"/>
    </row>
    <row r="88" spans="1:14" s="675" customFormat="1" ht="17" customHeight="1">
      <c r="A88" s="840"/>
      <c r="B88" s="260" t="s">
        <v>200</v>
      </c>
      <c r="C88" s="255" t="str">
        <f>"# " &amp; VALUE(RIGHT(B88,2)+1)</f>
        <v># 4</v>
      </c>
      <c r="D88" s="255" t="str">
        <f>"# " &amp; VALUE(RIGHT(C88,2)+1)</f>
        <v># 5</v>
      </c>
      <c r="E88" s="255" t="str">
        <f>"# " &amp; VALUE(RIGHT(D88,2)+1)</f>
        <v># 6</v>
      </c>
      <c r="F88" s="290" t="str">
        <f>"# " &amp; VALUE(RIGHT(E88,2)+1)</f>
        <v># 7</v>
      </c>
      <c r="G88" s="315">
        <v>2215</v>
      </c>
      <c r="H88" s="306">
        <v>2230</v>
      </c>
      <c r="I88" s="797"/>
    </row>
    <row r="89" spans="1:14" ht="17" customHeight="1">
      <c r="A89" s="798">
        <v>30</v>
      </c>
      <c r="B89" s="278"/>
      <c r="C89" s="297"/>
      <c r="D89" s="297"/>
      <c r="E89" s="297"/>
      <c r="F89" s="298"/>
      <c r="G89" s="250">
        <v>800659864</v>
      </c>
      <c r="H89" s="284" t="s">
        <v>97</v>
      </c>
      <c r="I89" s="812">
        <v>30</v>
      </c>
      <c r="M89" s="675"/>
    </row>
    <row r="90" spans="1:14" ht="17" customHeight="1">
      <c r="A90" s="825"/>
      <c r="B90" s="257"/>
      <c r="C90" s="310"/>
      <c r="D90" s="242"/>
      <c r="E90" s="242"/>
      <c r="F90" s="311"/>
      <c r="G90" s="296"/>
      <c r="H90" s="312" t="s">
        <v>355</v>
      </c>
      <c r="I90" s="791"/>
    </row>
    <row r="91" spans="1:14" ht="17" customHeight="1">
      <c r="A91" s="790"/>
      <c r="B91" s="313"/>
      <c r="C91" s="314"/>
      <c r="D91" s="261" t="s">
        <v>304</v>
      </c>
      <c r="E91" s="255"/>
      <c r="F91" s="303"/>
      <c r="G91" s="291" t="s">
        <v>356</v>
      </c>
      <c r="H91" s="295" t="s">
        <v>67</v>
      </c>
      <c r="I91" s="791"/>
    </row>
    <row r="92" spans="1:14" ht="17" customHeight="1">
      <c r="A92" s="790"/>
      <c r="B92" s="260" t="s">
        <v>99</v>
      </c>
      <c r="C92" s="255" t="str">
        <f>"# " &amp; VALUE(RIGHT(B92,2)+1)</f>
        <v># 7</v>
      </c>
      <c r="D92" s="255" t="str">
        <f>"# " &amp; VALUE(RIGHT(C92,2)+1)</f>
        <v># 8</v>
      </c>
      <c r="E92" s="255" t="str">
        <f>"# " &amp; VALUE(RIGHT(D92,2)+1)</f>
        <v># 9</v>
      </c>
      <c r="F92" s="255" t="str">
        <f>"# " &amp; VALUE(RIGHT(E92,2)+1)</f>
        <v># 10</v>
      </c>
      <c r="G92" s="613" t="s">
        <v>357</v>
      </c>
      <c r="H92" s="316">
        <v>2245</v>
      </c>
      <c r="I92" s="791"/>
    </row>
    <row r="93" spans="1:14" ht="17" customHeight="1" thickBot="1">
      <c r="A93" s="792">
        <v>2300</v>
      </c>
      <c r="B93" s="278"/>
      <c r="C93" s="256"/>
      <c r="D93" s="317"/>
      <c r="E93" s="317"/>
      <c r="F93" s="317"/>
      <c r="G93" s="296"/>
      <c r="H93" s="250" t="s">
        <v>70</v>
      </c>
      <c r="I93" s="795">
        <v>2300</v>
      </c>
    </row>
    <row r="94" spans="1:14" s="675" customFormat="1" ht="17" customHeight="1">
      <c r="A94" s="843"/>
      <c r="B94" s="257" t="s">
        <v>62</v>
      </c>
      <c r="C94" s="333"/>
      <c r="D94" s="319" t="s">
        <v>223</v>
      </c>
      <c r="E94" s="319"/>
      <c r="F94" s="255"/>
      <c r="G94" s="251"/>
      <c r="H94" s="320" t="s">
        <v>358</v>
      </c>
      <c r="I94" s="844"/>
    </row>
    <row r="95" spans="1:14" s="675" customFormat="1" ht="17" customHeight="1">
      <c r="A95" s="843"/>
      <c r="B95" s="260" t="s">
        <v>359</v>
      </c>
      <c r="C95" s="255" t="str">
        <f>"# " &amp; VALUE(RIGHT(B95,4)+1)</f>
        <v># 4090</v>
      </c>
      <c r="D95" s="255" t="str">
        <f>"# " &amp; VALUE(RIGHT(C95,4)+1)</f>
        <v># 4091</v>
      </c>
      <c r="E95" s="255" t="str">
        <f>"# " &amp; VALUE(RIGHT(D95,4)+1)</f>
        <v># 4092</v>
      </c>
      <c r="F95" s="255" t="str">
        <f>"# " &amp; VALUE(RIGHT(E95,4)+1)</f>
        <v># 4093</v>
      </c>
      <c r="G95" s="576"/>
      <c r="H95" s="296" t="s">
        <v>71</v>
      </c>
      <c r="I95" s="845"/>
    </row>
    <row r="96" spans="1:14" s="675" customFormat="1" ht="17" customHeight="1" thickBot="1">
      <c r="A96" s="846">
        <v>2315</v>
      </c>
      <c r="B96" s="260"/>
      <c r="C96" s="255"/>
      <c r="D96" s="255"/>
      <c r="E96" s="255"/>
      <c r="F96" s="321">
        <v>2315</v>
      </c>
      <c r="G96" s="322"/>
      <c r="H96" s="323"/>
      <c r="I96" s="847">
        <v>2315</v>
      </c>
    </row>
    <row r="97" spans="1:9" ht="17" customHeight="1" thickBot="1">
      <c r="A97" s="683">
        <v>30</v>
      </c>
      <c r="B97" s="324"/>
      <c r="C97" s="325"/>
      <c r="D97" s="325"/>
      <c r="E97" s="325"/>
      <c r="F97" s="325"/>
      <c r="G97" s="977" t="s">
        <v>227</v>
      </c>
      <c r="H97" s="978"/>
      <c r="I97" s="849">
        <v>30</v>
      </c>
    </row>
    <row r="98" spans="1:9" ht="17" customHeight="1">
      <c r="A98" s="689"/>
      <c r="B98" s="260"/>
      <c r="C98" s="326"/>
      <c r="D98" s="326" t="s">
        <v>37</v>
      </c>
      <c r="E98" s="258"/>
      <c r="F98" s="326"/>
      <c r="G98" s="948" t="s">
        <v>427</v>
      </c>
      <c r="H98" s="327" t="s">
        <v>78</v>
      </c>
      <c r="I98" s="694"/>
    </row>
    <row r="99" spans="1:9" ht="17" customHeight="1">
      <c r="A99" s="698"/>
      <c r="B99" s="260"/>
      <c r="C99" s="259"/>
      <c r="D99" s="259"/>
      <c r="E99" s="258"/>
      <c r="F99" s="259"/>
      <c r="G99" s="949" t="s">
        <v>428</v>
      </c>
      <c r="H99" s="328" t="s">
        <v>360</v>
      </c>
      <c r="I99" s="694"/>
    </row>
    <row r="100" spans="1:9" ht="17" customHeight="1" thickBot="1">
      <c r="A100" s="698"/>
      <c r="B100" s="260"/>
      <c r="C100" s="259"/>
      <c r="D100" s="259"/>
      <c r="E100" s="258"/>
      <c r="F100" s="577">
        <v>2350</v>
      </c>
      <c r="G100" s="947"/>
      <c r="H100" s="329" t="s">
        <v>79</v>
      </c>
      <c r="I100" s="694"/>
    </row>
    <row r="101" spans="1:9" s="675" customFormat="1" ht="17" customHeight="1" thickBot="1">
      <c r="A101" s="666" t="s">
        <v>9</v>
      </c>
      <c r="B101" s="974" t="s">
        <v>36</v>
      </c>
      <c r="C101" s="975"/>
      <c r="D101" s="975"/>
      <c r="E101" s="975"/>
      <c r="F101" s="976"/>
      <c r="G101" s="946"/>
      <c r="H101" s="330"/>
      <c r="I101" s="697" t="s">
        <v>9</v>
      </c>
    </row>
    <row r="102" spans="1:9" ht="17" customHeight="1">
      <c r="A102" s="676"/>
      <c r="B102" s="854" t="s">
        <v>17</v>
      </c>
      <c r="C102" s="848"/>
      <c r="D102" s="848"/>
      <c r="E102" s="848"/>
      <c r="F102" s="714"/>
      <c r="G102" s="855" t="s">
        <v>23</v>
      </c>
      <c r="H102" s="851" t="s">
        <v>20</v>
      </c>
      <c r="I102" s="734"/>
    </row>
    <row r="103" spans="1:9" ht="17" customHeight="1">
      <c r="A103" s="698"/>
      <c r="B103" s="823"/>
      <c r="C103" s="823"/>
      <c r="D103" s="823" t="s">
        <v>39</v>
      </c>
      <c r="E103" s="823"/>
      <c r="F103" s="856"/>
      <c r="G103" s="857" t="str">
        <f>G70</f>
        <v>新聞透視 # 35</v>
      </c>
      <c r="H103" s="754" t="str">
        <f>H35</f>
        <v>新聞掏寶 # 317</v>
      </c>
      <c r="I103" s="791"/>
    </row>
    <row r="104" spans="1:9" ht="17" customHeight="1">
      <c r="A104" s="683">
        <v>30</v>
      </c>
      <c r="B104" s="727" t="str">
        <f>B61</f>
        <v># 2206</v>
      </c>
      <c r="C104" s="714" t="str">
        <f>C61</f>
        <v># 2207</v>
      </c>
      <c r="D104" s="714" t="str">
        <f>D61</f>
        <v># 2208</v>
      </c>
      <c r="E104" s="727" t="str">
        <f>E61</f>
        <v># 2209</v>
      </c>
      <c r="F104" s="727" t="str">
        <f>F61</f>
        <v># 2210</v>
      </c>
      <c r="G104" s="858"/>
      <c r="H104" s="859"/>
      <c r="I104" s="812">
        <v>30</v>
      </c>
    </row>
    <row r="105" spans="1:9" ht="17" customHeight="1">
      <c r="A105" s="698"/>
      <c r="B105" s="773" t="s">
        <v>17</v>
      </c>
      <c r="C105" s="692"/>
      <c r="D105" s="692"/>
      <c r="E105" s="692"/>
      <c r="F105" s="723"/>
      <c r="G105" s="855" t="s">
        <v>23</v>
      </c>
      <c r="H105" s="851" t="s">
        <v>20</v>
      </c>
      <c r="I105" s="791"/>
    </row>
    <row r="106" spans="1:9" s="675" customFormat="1" ht="17" customHeight="1" thickBot="1">
      <c r="A106" s="666" t="s">
        <v>10</v>
      </c>
      <c r="B106" s="595"/>
      <c r="C106" s="754"/>
      <c r="D106" s="710" t="s">
        <v>329</v>
      </c>
      <c r="E106" s="710"/>
      <c r="F106" s="856"/>
      <c r="G106" s="860" t="str">
        <f>G15</f>
        <v>童你一起長大了 Grow Grow Grow With You (6 EPI)</v>
      </c>
      <c r="H106" s="861" t="str">
        <f>H15</f>
        <v>娛樂大家 Liza's On Line (Sr.2) (19 EPI)</v>
      </c>
      <c r="I106" s="720" t="s">
        <v>10</v>
      </c>
    </row>
    <row r="107" spans="1:9" ht="17" customHeight="1">
      <c r="A107" s="772"/>
      <c r="B107" s="713" t="s">
        <v>200</v>
      </c>
      <c r="C107" s="714" t="str">
        <f>"# " &amp; VALUE(RIGHT(B107,2)+1)</f>
        <v># 4</v>
      </c>
      <c r="D107" s="714" t="str">
        <f>"# " &amp; VALUE(RIGHT(C107,2)+1)</f>
        <v># 5</v>
      </c>
      <c r="E107" s="714" t="str">
        <f>"# " &amp; VALUE(RIGHT(D107,2)+1)</f>
        <v># 6</v>
      </c>
      <c r="F107" s="744" t="str">
        <f>"# " &amp; VALUE(RIGHT(E107,2)+1)</f>
        <v># 7</v>
      </c>
      <c r="G107" s="862" t="str">
        <f>G16</f>
        <v># 2</v>
      </c>
      <c r="H107" s="863" t="str">
        <f>H16</f>
        <v># 3</v>
      </c>
      <c r="I107" s="705"/>
    </row>
    <row r="108" spans="1:9" ht="17" customHeight="1">
      <c r="A108" s="864">
        <v>30</v>
      </c>
      <c r="B108" s="684"/>
      <c r="C108" s="727"/>
      <c r="D108" s="727"/>
      <c r="E108" s="727"/>
      <c r="F108" s="728"/>
      <c r="G108" s="739"/>
      <c r="H108" s="865"/>
      <c r="I108" s="711">
        <v>30</v>
      </c>
    </row>
    <row r="109" spans="1:9" ht="17" customHeight="1">
      <c r="A109" s="782"/>
      <c r="B109" s="773" t="s">
        <v>17</v>
      </c>
      <c r="C109" s="714"/>
      <c r="D109" s="714"/>
      <c r="E109" s="714"/>
      <c r="F109" s="691"/>
      <c r="G109" s="866" t="s">
        <v>23</v>
      </c>
      <c r="H109" s="815" t="s">
        <v>23</v>
      </c>
      <c r="I109" s="716"/>
    </row>
    <row r="110" spans="1:9" s="675" customFormat="1" ht="17" customHeight="1" thickBot="1">
      <c r="A110" s="666" t="s">
        <v>11</v>
      </c>
      <c r="B110" s="702"/>
      <c r="C110" s="714"/>
      <c r="D110" s="714" t="str">
        <f>$D$81</f>
        <v>夫妻的博弈 Mrs. Revenge (25 EPI)</v>
      </c>
      <c r="E110" s="714"/>
      <c r="F110" s="714"/>
      <c r="G110" s="867" t="str">
        <f>G77</f>
        <v>香港系列之細間始終你好 #11</v>
      </c>
      <c r="H110" s="736"/>
      <c r="I110" s="720" t="s">
        <v>11</v>
      </c>
    </row>
    <row r="111" spans="1:9" ht="17" customHeight="1">
      <c r="A111" s="772"/>
      <c r="B111" s="714" t="str">
        <f>B82</f>
        <v># 16</v>
      </c>
      <c r="C111" s="714" t="str">
        <f>"# " &amp; VALUE(RIGHT(B111,2)+1)</f>
        <v># 17</v>
      </c>
      <c r="D111" s="714" t="str">
        <f>"# " &amp; VALUE(RIGHT(C111,2)+1)</f>
        <v># 18</v>
      </c>
      <c r="E111" s="714" t="str">
        <f>"# " &amp; VALUE(RIGHT(D111,2)+1)</f>
        <v># 19</v>
      </c>
      <c r="F111" s="714" t="str">
        <f>"# " &amp; VALUE(RIGHT(E111,2)+1)</f>
        <v># 20</v>
      </c>
      <c r="G111" s="866" t="s">
        <v>23</v>
      </c>
      <c r="H111" s="714"/>
      <c r="I111" s="705"/>
    </row>
    <row r="112" spans="1:9" ht="17" customHeight="1">
      <c r="A112" s="729">
        <v>30</v>
      </c>
      <c r="B112" s="727"/>
      <c r="C112" s="727"/>
      <c r="D112" s="727"/>
      <c r="G112" s="715" t="str">
        <f>G81</f>
        <v>唱錢 #29</v>
      </c>
      <c r="H112" s="868"/>
      <c r="I112" s="711">
        <v>30</v>
      </c>
    </row>
    <row r="113" spans="1:9" ht="17" customHeight="1">
      <c r="A113" s="729"/>
      <c r="B113" s="835"/>
      <c r="C113" s="835"/>
      <c r="D113" s="836" t="s">
        <v>177</v>
      </c>
      <c r="E113" s="835"/>
      <c r="F113" s="835"/>
      <c r="G113" s="745"/>
      <c r="H113" s="869"/>
      <c r="I113" s="730"/>
    </row>
    <row r="114" spans="1:9" ht="17" customHeight="1">
      <c r="A114" s="782"/>
      <c r="B114" s="692" t="s">
        <v>17</v>
      </c>
      <c r="C114" s="870" t="str">
        <f>C76</f>
        <v xml:space="preserve"> </v>
      </c>
      <c r="D114" s="750" t="str">
        <f>D76</f>
        <v>愛．回家之三代同糖 Like Mother, Like Daughter</v>
      </c>
      <c r="E114" s="750"/>
      <c r="F114" s="750"/>
      <c r="G114" s="745"/>
      <c r="H114" s="868" t="s">
        <v>361</v>
      </c>
      <c r="I114" s="716"/>
    </row>
    <row r="115" spans="1:9" s="675" customFormat="1" ht="17" customHeight="1" thickBot="1">
      <c r="A115" s="666" t="s">
        <v>12</v>
      </c>
      <c r="B115" s="727" t="str">
        <f t="shared" ref="B115:F115" si="9">B78</f>
        <v># 11</v>
      </c>
      <c r="C115" s="727" t="str">
        <f t="shared" si="9"/>
        <v># 12</v>
      </c>
      <c r="D115" s="714" t="str">
        <f t="shared" si="9"/>
        <v># 13</v>
      </c>
      <c r="E115" s="714" t="str">
        <f t="shared" si="9"/>
        <v># 14</v>
      </c>
      <c r="F115" s="714" t="str">
        <f t="shared" si="9"/>
        <v># 15</v>
      </c>
      <c r="G115" s="871" t="s">
        <v>90</v>
      </c>
      <c r="H115" s="869"/>
      <c r="I115" s="720" t="s">
        <v>12</v>
      </c>
    </row>
    <row r="116" spans="1:9" ht="17" customHeight="1">
      <c r="A116" s="772"/>
      <c r="B116" s="692" t="s">
        <v>17</v>
      </c>
      <c r="C116" s="690"/>
      <c r="D116" s="690" t="s">
        <v>169</v>
      </c>
      <c r="E116" s="690"/>
      <c r="F116" s="690"/>
      <c r="G116" s="866" t="s">
        <v>23</v>
      </c>
      <c r="H116" s="868"/>
      <c r="I116" s="705"/>
    </row>
    <row r="117" spans="1:9" ht="17" customHeight="1">
      <c r="A117" s="864">
        <v>30</v>
      </c>
      <c r="B117" s="727" t="str">
        <f t="shared" ref="B117:F117" si="10">B74</f>
        <v># 236</v>
      </c>
      <c r="C117" s="727" t="str">
        <f t="shared" si="10"/>
        <v># 237</v>
      </c>
      <c r="D117" s="727" t="str">
        <f t="shared" si="10"/>
        <v># 238</v>
      </c>
      <c r="E117" s="727" t="str">
        <f t="shared" si="10"/>
        <v># 239</v>
      </c>
      <c r="F117" s="727" t="str">
        <f t="shared" si="10"/>
        <v># 240</v>
      </c>
      <c r="G117" s="872" t="s">
        <v>362</v>
      </c>
      <c r="H117" s="869"/>
      <c r="I117" s="711">
        <v>30</v>
      </c>
    </row>
    <row r="118" spans="1:9" ht="17" customHeight="1">
      <c r="A118" s="729"/>
      <c r="B118" s="692" t="s">
        <v>17</v>
      </c>
      <c r="C118" s="710"/>
      <c r="D118" s="754" t="str">
        <f>D91</f>
        <v>南美潮什麼2 Hipster Tour - South America 2 (10 EPI)</v>
      </c>
      <c r="E118" s="714"/>
      <c r="F118" s="753"/>
      <c r="G118" s="873" t="s">
        <v>169</v>
      </c>
      <c r="H118" s="868"/>
      <c r="I118" s="730"/>
    </row>
    <row r="119" spans="1:9" s="675" customFormat="1" ht="17" customHeight="1" thickBot="1">
      <c r="A119" s="666" t="s">
        <v>15</v>
      </c>
      <c r="B119" s="713" t="str">
        <f>B92</f>
        <v># 6</v>
      </c>
      <c r="C119" s="714" t="str">
        <f>"# " &amp; VALUE(RIGHT(B119,2)+1)</f>
        <v># 7</v>
      </c>
      <c r="D119" s="714" t="str">
        <f>"# " &amp; VALUE(RIGHT(C119,2)+1)</f>
        <v># 8</v>
      </c>
      <c r="E119" s="714" t="str">
        <f>"# " &amp; VALUE(RIGHT(D119,2)+1)</f>
        <v># 9</v>
      </c>
      <c r="F119" s="714" t="str">
        <f>"# " &amp; VALUE(RIGHT(E119,2)+1)</f>
        <v># 10</v>
      </c>
      <c r="G119" s="685" t="str">
        <f>G74</f>
        <v># 241</v>
      </c>
      <c r="H119" s="728"/>
      <c r="I119" s="720" t="s">
        <v>15</v>
      </c>
    </row>
    <row r="120" spans="1:9" ht="17" customHeight="1">
      <c r="A120" s="772"/>
      <c r="B120" s="773" t="s">
        <v>17</v>
      </c>
      <c r="C120" s="691"/>
      <c r="D120" s="691"/>
      <c r="E120" s="691"/>
      <c r="F120" s="775"/>
      <c r="G120" s="596" t="s">
        <v>23</v>
      </c>
      <c r="H120" s="822" t="s">
        <v>20</v>
      </c>
      <c r="I120" s="777"/>
    </row>
    <row r="121" spans="1:9" ht="17" customHeight="1">
      <c r="A121" s="864">
        <v>30</v>
      </c>
      <c r="B121" s="710"/>
      <c r="C121" s="875"/>
      <c r="D121" s="710" t="str">
        <f>D63</f>
        <v>命轉皇后 Story of Kunning Palace (30 EPI)</v>
      </c>
      <c r="E121" s="823"/>
      <c r="F121" s="794"/>
      <c r="G121" s="745" t="s">
        <v>356</v>
      </c>
      <c r="H121" s="768" t="str">
        <f>H90</f>
        <v>一周星星 #38</v>
      </c>
      <c r="I121" s="764">
        <v>30</v>
      </c>
    </row>
    <row r="122" spans="1:9" ht="17" customHeight="1">
      <c r="A122" s="729"/>
      <c r="B122" s="713" t="str">
        <f>B64</f>
        <v># 6</v>
      </c>
      <c r="C122" s="714" t="str">
        <f>C64</f>
        <v># 7</v>
      </c>
      <c r="D122" s="714" t="str">
        <f>D64</f>
        <v># 8</v>
      </c>
      <c r="E122" s="714" t="str">
        <f>E64</f>
        <v># 9</v>
      </c>
      <c r="F122" s="744" t="str">
        <f>F64</f>
        <v># 10</v>
      </c>
      <c r="G122" s="609"/>
      <c r="H122" s="822" t="s">
        <v>20</v>
      </c>
      <c r="I122" s="877"/>
    </row>
    <row r="123" spans="1:9" s="675" customFormat="1" ht="17" customHeight="1" thickBot="1">
      <c r="A123" s="666" t="s">
        <v>13</v>
      </c>
      <c r="B123" s="717"/>
      <c r="C123" s="727"/>
      <c r="D123" s="727"/>
      <c r="E123" s="727"/>
      <c r="F123" s="728"/>
      <c r="G123" s="597"/>
      <c r="H123" s="748" t="str">
        <f>H94</f>
        <v>美食新聞周報 # 84</v>
      </c>
      <c r="I123" s="697" t="s">
        <v>13</v>
      </c>
    </row>
    <row r="124" spans="1:9" ht="17" customHeight="1">
      <c r="A124" s="698"/>
      <c r="B124" s="878" t="s">
        <v>17</v>
      </c>
      <c r="C124" s="754"/>
      <c r="D124" s="754" t="s">
        <v>184</v>
      </c>
      <c r="E124" s="754"/>
      <c r="F124" s="714"/>
      <c r="G124" s="866" t="s">
        <v>23</v>
      </c>
      <c r="H124" s="879" t="s">
        <v>20</v>
      </c>
      <c r="I124" s="694"/>
    </row>
    <row r="125" spans="1:9" ht="17" customHeight="1">
      <c r="A125" s="698"/>
      <c r="B125" s="714" t="str">
        <f>B$42</f>
        <v># 2051</v>
      </c>
      <c r="C125" s="714" t="str">
        <f>C$42</f>
        <v># 2052</v>
      </c>
      <c r="D125" s="714" t="str">
        <f>D$42</f>
        <v># 2053</v>
      </c>
      <c r="E125" s="714" t="str">
        <f>E$42</f>
        <v># 2054</v>
      </c>
      <c r="F125" s="714" t="str">
        <f>F42</f>
        <v># 2055</v>
      </c>
      <c r="G125" s="715" t="str">
        <f>G70</f>
        <v>新聞透視 # 35</v>
      </c>
      <c r="H125" s="880"/>
      <c r="I125" s="694"/>
    </row>
    <row r="126" spans="1:9" ht="17" customHeight="1">
      <c r="A126" s="864" t="s">
        <v>2</v>
      </c>
      <c r="B126" s="684"/>
      <c r="C126" s="727"/>
      <c r="D126" s="727"/>
      <c r="E126" s="727"/>
      <c r="F126" s="881" t="s">
        <v>42</v>
      </c>
      <c r="H126" s="882" t="str">
        <f>H39</f>
        <v>流行經典50年 # 106</v>
      </c>
      <c r="I126" s="764" t="s">
        <v>2</v>
      </c>
    </row>
    <row r="127" spans="1:9" ht="17" customHeight="1">
      <c r="A127" s="729"/>
      <c r="B127" s="883" t="s">
        <v>38</v>
      </c>
      <c r="C127" s="714"/>
      <c r="D127" s="754" t="s">
        <v>230</v>
      </c>
      <c r="E127" s="714"/>
      <c r="F127" s="714"/>
      <c r="G127" s="950" t="s">
        <v>427</v>
      </c>
      <c r="H127" s="748"/>
      <c r="I127" s="762"/>
    </row>
    <row r="128" spans="1:9" ht="17" customHeight="1" thickBot="1">
      <c r="A128" s="884" t="s">
        <v>14</v>
      </c>
      <c r="B128" s="885" t="s">
        <v>363</v>
      </c>
      <c r="C128" s="886" t="str">
        <f>"# " &amp; VALUE(RIGHT(B128,3)+1)</f>
        <v># 106</v>
      </c>
      <c r="D128" s="886" t="str">
        <f>"# " &amp; VALUE(RIGHT(C128,3)+1)</f>
        <v># 107</v>
      </c>
      <c r="E128" s="886" t="str">
        <f>"# " &amp; VALUE(RIGHT(D128,3)+1)</f>
        <v># 108</v>
      </c>
      <c r="F128" s="886" t="str">
        <f>"# " &amp; VALUE(RIGHT(E128,3)+1)</f>
        <v># 109</v>
      </c>
      <c r="G128" s="951" t="s">
        <v>428</v>
      </c>
      <c r="H128" s="888"/>
      <c r="I128" s="889" t="s">
        <v>14</v>
      </c>
    </row>
    <row r="129" spans="1:9" ht="17" customHeight="1" thickTop="1">
      <c r="A129" s="890"/>
      <c r="B129" s="891" t="s">
        <v>364</v>
      </c>
      <c r="C129" s="661"/>
      <c r="D129" s="661"/>
      <c r="E129" s="661"/>
      <c r="F129" s="661"/>
      <c r="G129" s="661"/>
      <c r="H129" s="1000">
        <f ca="1">TODAY()</f>
        <v>46269</v>
      </c>
      <c r="I129" s="1001"/>
    </row>
    <row r="130" spans="1:9" ht="17" customHeight="1">
      <c r="B130" s="891" t="s">
        <v>365</v>
      </c>
    </row>
    <row r="131" spans="1:9" ht="17" customHeight="1"/>
    <row r="132" spans="1:9" ht="17" customHeight="1"/>
  </sheetData>
  <mergeCells count="13">
    <mergeCell ref="G18:H18"/>
    <mergeCell ref="C1:G1"/>
    <mergeCell ref="H2:I2"/>
    <mergeCell ref="E6:F6"/>
    <mergeCell ref="G11:H11"/>
    <mergeCell ref="B12:F12"/>
    <mergeCell ref="H129:I129"/>
    <mergeCell ref="D54:E54"/>
    <mergeCell ref="B67:F70"/>
    <mergeCell ref="G67:H67"/>
    <mergeCell ref="B71:F71"/>
    <mergeCell ref="G97:H97"/>
    <mergeCell ref="B101:F10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EAA7-D79A-424D-8E3D-B435A12D8AD2}">
  <dimension ref="A1:N132"/>
  <sheetViews>
    <sheetView tabSelected="1" zoomScale="70" zoomScaleNormal="70" workbookViewId="0">
      <pane ySplit="4" topLeftCell="A69" activePane="bottomLeft" state="frozen"/>
      <selection pane="bottomLeft" activeCell="E123" sqref="E123"/>
    </sheetView>
  </sheetViews>
  <sheetFormatPr defaultColWidth="9.453125" defaultRowHeight="15.5"/>
  <cols>
    <col min="1" max="1" width="7.6328125" style="892" customWidth="1"/>
    <col min="2" max="8" width="32.6328125" style="659" customWidth="1"/>
    <col min="9" max="9" width="7.6328125" style="893" customWidth="1"/>
    <col min="10" max="16384" width="9.453125" style="659"/>
  </cols>
  <sheetData>
    <row r="1" spans="1:9" ht="36" customHeight="1">
      <c r="A1" s="657"/>
      <c r="B1" s="658"/>
      <c r="C1" s="992" t="s">
        <v>366</v>
      </c>
      <c r="D1" s="992"/>
      <c r="E1" s="992"/>
      <c r="F1" s="992"/>
      <c r="G1" s="992"/>
      <c r="H1" s="658"/>
      <c r="I1" s="658"/>
    </row>
    <row r="2" spans="1:9" ht="17" customHeight="1" thickBot="1">
      <c r="A2" s="660" t="s">
        <v>367</v>
      </c>
      <c r="B2" s="661"/>
      <c r="C2" s="661"/>
      <c r="D2" s="656" t="s">
        <v>18</v>
      </c>
      <c r="E2" s="656"/>
      <c r="F2" s="662"/>
      <c r="G2" s="662"/>
      <c r="H2" s="993" t="s">
        <v>368</v>
      </c>
      <c r="I2" s="993"/>
    </row>
    <row r="3" spans="1:9" ht="17" customHeight="1" thickTop="1">
      <c r="A3" s="663" t="s">
        <v>19</v>
      </c>
      <c r="B3" s="664" t="s">
        <v>25</v>
      </c>
      <c r="C3" s="664" t="s">
        <v>26</v>
      </c>
      <c r="D3" s="664" t="s">
        <v>27</v>
      </c>
      <c r="E3" s="664" t="s">
        <v>168</v>
      </c>
      <c r="F3" s="664" t="s">
        <v>29</v>
      </c>
      <c r="G3" s="664" t="s">
        <v>30</v>
      </c>
      <c r="H3" s="664" t="s">
        <v>31</v>
      </c>
      <c r="I3" s="665" t="s">
        <v>19</v>
      </c>
    </row>
    <row r="4" spans="1:9" ht="17" customHeight="1" thickBot="1">
      <c r="A4" s="666"/>
      <c r="B4" s="667">
        <v>46265</v>
      </c>
      <c r="C4" s="667">
        <f t="shared" ref="C4:H4" si="0">SUM(B4+1)</f>
        <v>46266</v>
      </c>
      <c r="D4" s="668">
        <f t="shared" si="0"/>
        <v>46267</v>
      </c>
      <c r="E4" s="668">
        <f t="shared" si="0"/>
        <v>46268</v>
      </c>
      <c r="F4" s="668">
        <f t="shared" si="0"/>
        <v>46269</v>
      </c>
      <c r="G4" s="668">
        <f t="shared" si="0"/>
        <v>46270</v>
      </c>
      <c r="H4" s="668">
        <f t="shared" si="0"/>
        <v>46271</v>
      </c>
      <c r="I4" s="669"/>
    </row>
    <row r="5" spans="1:9" s="675" customFormat="1" ht="17" customHeight="1" thickBot="1">
      <c r="A5" s="670" t="s">
        <v>14</v>
      </c>
      <c r="B5" s="671"/>
      <c r="C5" s="672"/>
      <c r="D5" s="672"/>
      <c r="E5" s="672"/>
      <c r="F5" s="672"/>
      <c r="G5" s="672"/>
      <c r="H5" s="673"/>
      <c r="I5" s="674" t="s">
        <v>14</v>
      </c>
    </row>
    <row r="6" spans="1:9" ht="17" customHeight="1">
      <c r="A6" s="676"/>
      <c r="B6" s="677" t="s">
        <v>17</v>
      </c>
      <c r="C6" s="678" t="s">
        <v>17</v>
      </c>
      <c r="D6" s="679" t="str">
        <f t="shared" ref="D6:G7" si="1">C54</f>
        <v>你想減壓 Want To De-stress (4 EPI)</v>
      </c>
      <c r="E6" s="994" t="str">
        <f t="shared" si="1"/>
        <v>港生活．港享受 Dolce Vita 2022 (50 EPI)</v>
      </c>
      <c r="F6" s="995"/>
      <c r="G6" s="680" t="str">
        <f t="shared" si="1"/>
        <v xml:space="preserve">美食新聞報道 Gourmet Express </v>
      </c>
      <c r="H6" s="681" t="s">
        <v>17</v>
      </c>
      <c r="I6" s="682"/>
    </row>
    <row r="7" spans="1:9" ht="17" customHeight="1">
      <c r="A7" s="683">
        <v>30</v>
      </c>
      <c r="B7" s="684" t="str">
        <f>LEFT($H$99,5) &amp; " # " &amp; VALUE(RIGHT($H$99,2)-1)</f>
        <v>財經透視  # 35</v>
      </c>
      <c r="C7" s="685" t="str">
        <f>B26</f>
        <v>新聞掏寶  # 317</v>
      </c>
      <c r="D7" s="686" t="str">
        <f t="shared" si="1"/>
        <v># 1</v>
      </c>
      <c r="E7" s="685" t="str">
        <f t="shared" si="1"/>
        <v># 13</v>
      </c>
      <c r="F7" s="685" t="str">
        <f t="shared" si="1"/>
        <v># 14</v>
      </c>
      <c r="G7" s="685" t="str">
        <f t="shared" si="1"/>
        <v># 211</v>
      </c>
      <c r="H7" s="687" t="str">
        <f>D57</f>
        <v>港女野人 #3</v>
      </c>
      <c r="I7" s="688">
        <v>30</v>
      </c>
    </row>
    <row r="8" spans="1:9" ht="17" customHeight="1">
      <c r="A8" s="689"/>
      <c r="B8" s="916" t="s">
        <v>17</v>
      </c>
      <c r="C8" s="917"/>
      <c r="D8" s="918"/>
      <c r="E8" s="917" t="s">
        <v>169</v>
      </c>
      <c r="F8" s="919"/>
      <c r="G8" s="917"/>
      <c r="H8" s="920"/>
      <c r="I8" s="694"/>
    </row>
    <row r="9" spans="1:9" s="675" customFormat="1" ht="17" customHeight="1" thickBot="1">
      <c r="A9" s="666" t="s">
        <v>0</v>
      </c>
      <c r="B9" s="921" t="s">
        <v>424</v>
      </c>
      <c r="C9" s="922" t="str">
        <f t="shared" ref="C9:H9" si="2">"# " &amp; VALUE(RIGHT(B9,3)+1)</f>
        <v># 242</v>
      </c>
      <c r="D9" s="922" t="str">
        <f t="shared" si="2"/>
        <v># 243</v>
      </c>
      <c r="E9" s="922" t="str">
        <f t="shared" si="2"/>
        <v># 244</v>
      </c>
      <c r="F9" s="922" t="str">
        <f t="shared" si="2"/>
        <v># 245</v>
      </c>
      <c r="G9" s="922" t="str">
        <f t="shared" si="2"/>
        <v># 246</v>
      </c>
      <c r="H9" s="922" t="str">
        <f t="shared" si="2"/>
        <v># 247</v>
      </c>
      <c r="I9" s="697" t="s">
        <v>0</v>
      </c>
    </row>
    <row r="10" spans="1:9" ht="17" customHeight="1">
      <c r="A10" s="698"/>
      <c r="B10" s="238"/>
      <c r="C10" s="239"/>
      <c r="D10" s="239"/>
      <c r="E10" s="239"/>
      <c r="F10" s="240"/>
      <c r="G10" s="238"/>
      <c r="H10" s="241"/>
      <c r="I10" s="682"/>
    </row>
    <row r="11" spans="1:9" ht="17" customHeight="1">
      <c r="A11" s="683">
        <v>30</v>
      </c>
      <c r="B11" s="242"/>
      <c r="C11" s="242"/>
      <c r="D11" s="242"/>
      <c r="E11" s="242"/>
      <c r="F11" s="242"/>
      <c r="G11" s="959" t="s">
        <v>32</v>
      </c>
      <c r="H11" s="960"/>
      <c r="I11" s="688">
        <v>30</v>
      </c>
    </row>
    <row r="12" spans="1:9" ht="17" customHeight="1">
      <c r="A12" s="699"/>
      <c r="B12" s="956" t="s">
        <v>171</v>
      </c>
      <c r="C12" s="957"/>
      <c r="D12" s="957"/>
      <c r="E12" s="957"/>
      <c r="F12" s="958"/>
      <c r="G12" s="243"/>
      <c r="H12" s="244"/>
      <c r="I12" s="694"/>
    </row>
    <row r="13" spans="1:9" s="675" customFormat="1" ht="17" customHeight="1" thickBot="1">
      <c r="A13" s="700" t="s">
        <v>1</v>
      </c>
      <c r="B13" s="245"/>
      <c r="C13" s="246"/>
      <c r="D13" s="246"/>
      <c r="E13" s="246"/>
      <c r="F13" s="247"/>
      <c r="G13" s="248"/>
      <c r="H13" s="249"/>
      <c r="I13" s="697" t="s">
        <v>1</v>
      </c>
    </row>
    <row r="14" spans="1:9" ht="17" customHeight="1">
      <c r="A14" s="701"/>
      <c r="B14" s="702">
        <v>800532360</v>
      </c>
      <c r="C14" s="703"/>
      <c r="D14" s="702"/>
      <c r="E14" s="944">
        <v>800604330</v>
      </c>
      <c r="F14" s="944">
        <v>800604306</v>
      </c>
      <c r="G14" s="704">
        <v>800588681</v>
      </c>
      <c r="H14" s="703">
        <v>800555985</v>
      </c>
      <c r="I14" s="705"/>
    </row>
    <row r="15" spans="1:9" ht="17" customHeight="1">
      <c r="A15" s="706" t="s">
        <v>2</v>
      </c>
      <c r="B15" s="707"/>
      <c r="C15" s="708"/>
      <c r="D15" s="633" t="s">
        <v>91</v>
      </c>
      <c r="E15" s="947" t="s">
        <v>429</v>
      </c>
      <c r="F15" s="947" t="s">
        <v>430</v>
      </c>
      <c r="G15" s="593" t="s">
        <v>259</v>
      </c>
      <c r="H15" s="389" t="s">
        <v>260</v>
      </c>
      <c r="I15" s="711" t="s">
        <v>2</v>
      </c>
    </row>
    <row r="16" spans="1:9" ht="17" customHeight="1">
      <c r="A16" s="712"/>
      <c r="B16" s="713" t="s">
        <v>370</v>
      </c>
      <c r="C16" s="714" t="str">
        <f t="shared" ref="C16:D16" si="3">"# " &amp; VALUE(RIGHT(B16,2)+1)</f>
        <v># 35</v>
      </c>
      <c r="D16" s="714" t="str">
        <f t="shared" si="3"/>
        <v># 36</v>
      </c>
      <c r="E16" s="947" t="s">
        <v>431</v>
      </c>
      <c r="F16" s="947" t="s">
        <v>432</v>
      </c>
      <c r="G16" s="715" t="s">
        <v>200</v>
      </c>
      <c r="H16" s="715" t="s">
        <v>188</v>
      </c>
      <c r="I16" s="716"/>
    </row>
    <row r="17" spans="1:9" s="675" customFormat="1" ht="17" customHeight="1" thickBot="1">
      <c r="A17" s="700" t="s">
        <v>3</v>
      </c>
      <c r="B17" s="717" t="s">
        <v>24</v>
      </c>
      <c r="C17" s="718"/>
      <c r="D17" s="718"/>
      <c r="E17" s="952"/>
      <c r="F17" s="952"/>
      <c r="G17" s="719"/>
      <c r="H17" s="718"/>
      <c r="I17" s="720" t="s">
        <v>16</v>
      </c>
    </row>
    <row r="18" spans="1:9" s="675" customFormat="1" ht="17" customHeight="1">
      <c r="A18" s="700"/>
      <c r="B18" s="732" t="s">
        <v>141</v>
      </c>
      <c r="C18" s="691"/>
      <c r="D18" s="692" t="str">
        <f>D76</f>
        <v>愛．回家之三代同糖 Like Mother, Like Daughter</v>
      </c>
      <c r="E18" s="692"/>
      <c r="F18" s="723"/>
      <c r="G18" s="988" t="str">
        <f>D54</f>
        <v>港生活．港享受 Dolce Vita 2022 (50 EPI)</v>
      </c>
      <c r="H18" s="989"/>
      <c r="I18" s="725"/>
    </row>
    <row r="19" spans="1:9" ht="17" customHeight="1">
      <c r="A19" s="726" t="s">
        <v>2</v>
      </c>
      <c r="B19" s="727" t="s">
        <v>263</v>
      </c>
      <c r="C19" s="727" t="str">
        <f t="shared" ref="C19:F19" si="4">B78</f>
        <v># 16</v>
      </c>
      <c r="D19" s="727" t="str">
        <f t="shared" si="4"/>
        <v># 17</v>
      </c>
      <c r="E19" s="727" t="str">
        <f t="shared" si="4"/>
        <v># 18</v>
      </c>
      <c r="F19" s="728" t="str">
        <f t="shared" si="4"/>
        <v># 19</v>
      </c>
      <c r="G19" s="686" t="str">
        <f>D55</f>
        <v># 13</v>
      </c>
      <c r="H19" s="727" t="str">
        <f>"# " &amp; VALUE(RIGHT(G19,2)+1)</f>
        <v># 14</v>
      </c>
      <c r="I19" s="711" t="s">
        <v>2</v>
      </c>
    </row>
    <row r="20" spans="1:9" ht="17" customHeight="1">
      <c r="A20" s="729"/>
      <c r="B20" s="253" t="s">
        <v>57</v>
      </c>
      <c r="C20" s="255"/>
      <c r="D20" s="254"/>
      <c r="E20" s="255" t="s">
        <v>52</v>
      </c>
      <c r="F20" s="255"/>
      <c r="G20" s="255"/>
      <c r="H20" s="255"/>
      <c r="I20" s="730"/>
    </row>
    <row r="21" spans="1:9" s="675" customFormat="1" ht="17" customHeight="1" thickBot="1">
      <c r="A21" s="670" t="s">
        <v>4</v>
      </c>
      <c r="B21" s="255" t="s">
        <v>371</v>
      </c>
      <c r="C21" s="255" t="str">
        <f t="shared" ref="C21:H21" si="5">"# " &amp; VALUE(RIGHT(B21,4)+1)</f>
        <v># 1785</v>
      </c>
      <c r="D21" s="256" t="str">
        <f t="shared" si="5"/>
        <v># 1786</v>
      </c>
      <c r="E21" s="255" t="str">
        <f t="shared" si="5"/>
        <v># 1787</v>
      </c>
      <c r="F21" s="256" t="str">
        <f t="shared" si="5"/>
        <v># 1788</v>
      </c>
      <c r="G21" s="255" t="str">
        <f t="shared" si="5"/>
        <v># 1789</v>
      </c>
      <c r="H21" s="255" t="str">
        <f t="shared" si="5"/>
        <v># 1790</v>
      </c>
      <c r="I21" s="720" t="s">
        <v>4</v>
      </c>
    </row>
    <row r="22" spans="1:9" ht="17" customHeight="1">
      <c r="A22" s="731"/>
      <c r="B22" s="732" t="s">
        <v>372</v>
      </c>
      <c r="C22" s="874"/>
      <c r="D22" s="691" t="str">
        <f>D91</f>
        <v>鐵子瓹山窿 Her Railway Trip (12 EPI)</v>
      </c>
      <c r="E22" s="692"/>
      <c r="F22" s="723"/>
      <c r="G22" s="721">
        <v>800559453</v>
      </c>
      <c r="H22" s="733"/>
      <c r="I22" s="627"/>
    </row>
    <row r="23" spans="1:9" ht="17" customHeight="1">
      <c r="A23" s="735" t="s">
        <v>2</v>
      </c>
      <c r="B23" s="684" t="s">
        <v>176</v>
      </c>
      <c r="C23" s="686" t="str">
        <f>B92</f>
        <v># 1</v>
      </c>
      <c r="D23" s="727" t="str">
        <f>"# " &amp; VALUE(RIGHT(C23,2)+1)</f>
        <v># 2</v>
      </c>
      <c r="E23" s="727" t="str">
        <f>"# " &amp; VALUE(RIGHT(D23,2)+1)</f>
        <v># 3</v>
      </c>
      <c r="F23" s="728" t="str">
        <f>"# " &amp; VALUE(RIGHT(E23,2)+1)</f>
        <v># 4</v>
      </c>
      <c r="G23" s="736"/>
      <c r="H23" s="737"/>
      <c r="I23" s="614" t="s">
        <v>2</v>
      </c>
    </row>
    <row r="24" spans="1:9" ht="17" customHeight="1">
      <c r="A24" s="738"/>
      <c r="B24" s="739" t="s">
        <v>17</v>
      </c>
      <c r="C24" s="740"/>
      <c r="D24" s="741" t="s">
        <v>177</v>
      </c>
      <c r="E24" s="741"/>
      <c r="F24" s="741"/>
      <c r="G24" s="736"/>
      <c r="H24" s="737"/>
      <c r="I24" s="615"/>
    </row>
    <row r="25" spans="1:9" ht="17" customHeight="1">
      <c r="A25" s="738"/>
      <c r="B25" s="742" t="s">
        <v>17</v>
      </c>
      <c r="C25" s="702" t="s">
        <v>17</v>
      </c>
      <c r="D25" s="743" t="s">
        <v>17</v>
      </c>
      <c r="E25" s="743" t="s">
        <v>17</v>
      </c>
      <c r="F25" s="743" t="s">
        <v>17</v>
      </c>
      <c r="G25" s="988" t="s">
        <v>320</v>
      </c>
      <c r="H25" s="996"/>
      <c r="I25" s="615"/>
    </row>
    <row r="26" spans="1:9" ht="17" customHeight="1">
      <c r="A26" s="738"/>
      <c r="B26" s="744" t="str">
        <f>LEFT($H$35,5) &amp; " # " &amp; VALUE(RIGHT($H$35,3)-1)</f>
        <v>新聞掏寶  # 317</v>
      </c>
      <c r="C26" s="744" t="str">
        <f>B57</f>
        <v>仨心友行 # 12</v>
      </c>
      <c r="D26" s="745" t="s">
        <v>80</v>
      </c>
      <c r="E26" s="736" t="str">
        <f>D57</f>
        <v>港女野人 #3</v>
      </c>
      <c r="F26" s="724" t="s">
        <v>105</v>
      </c>
      <c r="G26" s="997" t="s">
        <v>321</v>
      </c>
      <c r="H26" s="998"/>
      <c r="I26" s="615"/>
    </row>
    <row r="27" spans="1:9" s="675" customFormat="1" ht="17" customHeight="1" thickBot="1">
      <c r="A27" s="746" t="s">
        <v>5</v>
      </c>
      <c r="B27" s="747"/>
      <c r="C27" s="715"/>
      <c r="D27" s="686" t="str">
        <f>B55</f>
        <v># 210</v>
      </c>
      <c r="E27" s="686"/>
      <c r="F27" s="686" t="str">
        <f>C58</f>
        <v># 6</v>
      </c>
      <c r="G27" s="736" t="s">
        <v>373</v>
      </c>
      <c r="H27" s="748" t="s">
        <v>374</v>
      </c>
      <c r="I27" s="616" t="s">
        <v>5</v>
      </c>
    </row>
    <row r="28" spans="1:9" ht="17" customHeight="1">
      <c r="A28" s="749"/>
      <c r="B28" s="750" t="s">
        <v>17</v>
      </c>
      <c r="C28" s="691"/>
      <c r="D28" s="691"/>
      <c r="E28" s="691"/>
      <c r="F28" s="691"/>
      <c r="G28" s="751"/>
      <c r="H28" s="737"/>
      <c r="I28" s="646"/>
    </row>
    <row r="29" spans="1:9" ht="17" customHeight="1">
      <c r="A29" s="752" t="s">
        <v>2</v>
      </c>
      <c r="B29" s="710"/>
      <c r="C29" s="753"/>
      <c r="D29" s="754" t="str">
        <f>D81</f>
        <v>夫妻的博弈 Mrs. Revenge (25 EPI)</v>
      </c>
      <c r="E29" s="755"/>
      <c r="F29" s="714"/>
      <c r="G29" s="756"/>
      <c r="H29" s="757"/>
      <c r="I29" s="614" t="s">
        <v>2</v>
      </c>
    </row>
    <row r="30" spans="1:9" ht="17" customHeight="1">
      <c r="A30" s="749"/>
      <c r="B30" s="714" t="s">
        <v>172</v>
      </c>
      <c r="C30" s="714" t="str">
        <f>"# " &amp; VALUE(RIGHT(C82,2)-1)</f>
        <v># 21</v>
      </c>
      <c r="D30" s="714" t="str">
        <f>"# " &amp; VALUE(RIGHT(D82,2)-1)</f>
        <v># 22</v>
      </c>
      <c r="E30" s="714" t="str">
        <f>"# " &amp; VALUE(RIGHT(E82,2)-1)</f>
        <v># 23</v>
      </c>
      <c r="F30" s="714" t="str">
        <f>"# " &amp; VALUE(RIGHT(F82,2)-1)</f>
        <v># 24</v>
      </c>
      <c r="G30" s="736"/>
      <c r="H30" s="737"/>
      <c r="I30" s="615"/>
    </row>
    <row r="31" spans="1:9" s="675" customFormat="1" ht="17" customHeight="1" thickBot="1">
      <c r="A31" s="758" t="s">
        <v>6</v>
      </c>
      <c r="B31" s="727"/>
      <c r="C31" s="727"/>
      <c r="D31" s="727"/>
      <c r="E31" s="727"/>
      <c r="F31" s="727"/>
      <c r="G31" s="739" t="s">
        <v>24</v>
      </c>
      <c r="H31" s="759"/>
      <c r="I31" s="647" t="s">
        <v>6</v>
      </c>
    </row>
    <row r="32" spans="1:9" ht="17" customHeight="1">
      <c r="A32" s="760"/>
      <c r="B32" s="923" t="s">
        <v>17</v>
      </c>
      <c r="C32" s="924"/>
      <c r="D32" s="917" t="s">
        <v>169</v>
      </c>
      <c r="E32" s="919"/>
      <c r="F32" s="919"/>
      <c r="G32" s="925"/>
      <c r="H32" s="926"/>
      <c r="I32" s="762"/>
    </row>
    <row r="33" spans="1:9" ht="17" customHeight="1">
      <c r="A33" s="763" t="s">
        <v>2</v>
      </c>
      <c r="B33" s="927" t="str">
        <f t="shared" ref="B33:H33" si="6">B9</f>
        <v># 241</v>
      </c>
      <c r="C33" s="927" t="str">
        <f t="shared" si="6"/>
        <v># 242</v>
      </c>
      <c r="D33" s="927" t="str">
        <f t="shared" si="6"/>
        <v># 243</v>
      </c>
      <c r="E33" s="927" t="str">
        <f t="shared" si="6"/>
        <v># 244</v>
      </c>
      <c r="F33" s="927" t="str">
        <f t="shared" si="6"/>
        <v># 245</v>
      </c>
      <c r="G33" s="927" t="str">
        <f t="shared" si="6"/>
        <v># 246</v>
      </c>
      <c r="H33" s="927" t="str">
        <f t="shared" si="6"/>
        <v># 247</v>
      </c>
      <c r="I33" s="764" t="s">
        <v>2</v>
      </c>
    </row>
    <row r="34" spans="1:9" ht="17" customHeight="1">
      <c r="A34" s="738"/>
      <c r="B34" s="750" t="s">
        <v>17</v>
      </c>
      <c r="C34" s="714"/>
      <c r="D34" s="714" t="s">
        <v>41</v>
      </c>
      <c r="E34" s="714"/>
      <c r="F34" s="714"/>
      <c r="G34" s="765" t="s">
        <v>20</v>
      </c>
      <c r="H34" s="598" t="s">
        <v>76</v>
      </c>
      <c r="I34" s="766"/>
    </row>
    <row r="35" spans="1:9" ht="17" customHeight="1">
      <c r="A35" s="738"/>
      <c r="B35" s="714" t="s">
        <v>375</v>
      </c>
      <c r="C35" s="714" t="str">
        <f>B61</f>
        <v># 2211</v>
      </c>
      <c r="D35" s="714" t="str">
        <f>C61</f>
        <v># 2212</v>
      </c>
      <c r="E35" s="714" t="str">
        <f>D61</f>
        <v># 2213</v>
      </c>
      <c r="F35" s="714" t="str">
        <f>E61</f>
        <v># 2214</v>
      </c>
      <c r="G35" s="767" t="s">
        <v>376</v>
      </c>
      <c r="H35" s="312" t="s">
        <v>377</v>
      </c>
      <c r="I35" s="766"/>
    </row>
    <row r="36" spans="1:9" s="675" customFormat="1" ht="17" customHeight="1" thickBot="1">
      <c r="A36" s="746" t="s">
        <v>7</v>
      </c>
      <c r="B36" s="727"/>
      <c r="C36" s="714"/>
      <c r="D36" s="727"/>
      <c r="E36" s="727"/>
      <c r="F36" s="769">
        <v>1255</v>
      </c>
      <c r="G36" s="770"/>
      <c r="H36" s="599" t="s">
        <v>77</v>
      </c>
      <c r="I36" s="669" t="s">
        <v>7</v>
      </c>
    </row>
    <row r="37" spans="1:9" ht="17" customHeight="1">
      <c r="A37" s="772"/>
      <c r="B37" s="773" t="s">
        <v>17</v>
      </c>
      <c r="C37" s="774"/>
      <c r="D37" s="691" t="s">
        <v>52</v>
      </c>
      <c r="E37" s="691"/>
      <c r="F37" s="775"/>
      <c r="G37" s="765" t="s">
        <v>20</v>
      </c>
      <c r="H37" s="776" t="s">
        <v>49</v>
      </c>
      <c r="I37" s="777"/>
    </row>
    <row r="38" spans="1:9" ht="17" customHeight="1">
      <c r="A38" s="729"/>
      <c r="B38" s="714" t="str">
        <f>B21</f>
        <v># 1784</v>
      </c>
      <c r="C38" s="714" t="str">
        <f>C21</f>
        <v># 1785</v>
      </c>
      <c r="D38" s="714" t="str">
        <f t="shared" ref="D38" si="7">"# " &amp; VALUE(RIGHT(C38,4)+1)</f>
        <v># 1786</v>
      </c>
      <c r="E38" s="714" t="str">
        <f>E21</f>
        <v># 1787</v>
      </c>
      <c r="F38" s="744" t="str">
        <f>F21</f>
        <v># 1788</v>
      </c>
      <c r="G38" s="745" t="str">
        <f>C54</f>
        <v>你想減壓 Want To De-stress (4 EPI)</v>
      </c>
      <c r="I38" s="766"/>
    </row>
    <row r="39" spans="1:9" ht="17" customHeight="1">
      <c r="A39" s="706" t="s">
        <v>2</v>
      </c>
      <c r="B39" s="727"/>
      <c r="C39" s="727"/>
      <c r="D39" s="727"/>
      <c r="E39" s="727"/>
      <c r="F39" s="778">
        <v>1320</v>
      </c>
      <c r="G39" s="779" t="str">
        <f>C55</f>
        <v># 1</v>
      </c>
      <c r="H39" s="780" t="s">
        <v>378</v>
      </c>
      <c r="I39" s="781" t="s">
        <v>2</v>
      </c>
    </row>
    <row r="40" spans="1:9" ht="17" customHeight="1">
      <c r="A40" s="782"/>
      <c r="B40" s="257" t="s">
        <v>56</v>
      </c>
      <c r="C40" s="258"/>
      <c r="D40" s="242"/>
      <c r="E40" s="259"/>
      <c r="F40" s="259"/>
      <c r="G40" s="250" t="s">
        <v>63</v>
      </c>
      <c r="H40" s="783" t="s">
        <v>48</v>
      </c>
      <c r="I40" s="766"/>
    </row>
    <row r="41" spans="1:9" ht="17" customHeight="1" thickBot="1">
      <c r="A41" s="729"/>
      <c r="B41" s="260"/>
      <c r="C41" s="261"/>
      <c r="D41" s="261" t="s">
        <v>184</v>
      </c>
      <c r="E41" s="261"/>
      <c r="F41" s="255"/>
      <c r="G41" s="251" t="s">
        <v>379</v>
      </c>
      <c r="H41" s="783"/>
      <c r="I41" s="766"/>
    </row>
    <row r="42" spans="1:9" s="675" customFormat="1" ht="17" customHeight="1" thickBot="1">
      <c r="A42" s="785" t="s">
        <v>8</v>
      </c>
      <c r="B42" s="260" t="s">
        <v>380</v>
      </c>
      <c r="C42" s="255" t="str">
        <f>"# " &amp; VALUE(RIGHT(B42,4)+1)</f>
        <v># 2057</v>
      </c>
      <c r="D42" s="255" t="str">
        <f>"# " &amp; VALUE(RIGHT(C42,4)+1)</f>
        <v># 2058</v>
      </c>
      <c r="E42" s="255" t="str">
        <f>"# " &amp; VALUE(RIGHT(D42,4)+1)</f>
        <v># 2059</v>
      </c>
      <c r="F42" s="255" t="str">
        <f>"# " &amp; VALUE(RIGHT(E42,4)+1)</f>
        <v># 2060</v>
      </c>
      <c r="G42" s="252" t="s">
        <v>21</v>
      </c>
      <c r="H42" s="786">
        <v>1355</v>
      </c>
      <c r="I42" s="669" t="s">
        <v>8</v>
      </c>
    </row>
    <row r="43" spans="1:9" ht="17" customHeight="1">
      <c r="A43" s="760"/>
      <c r="B43" s="255"/>
      <c r="C43" s="256"/>
      <c r="D43" s="255"/>
      <c r="E43" s="255"/>
      <c r="F43" s="262">
        <v>1405</v>
      </c>
      <c r="G43" s="765" t="s">
        <v>20</v>
      </c>
      <c r="H43" s="787" t="s">
        <v>23</v>
      </c>
      <c r="I43" s="705"/>
    </row>
    <row r="44" spans="1:9" ht="17" customHeight="1">
      <c r="A44" s="738"/>
      <c r="B44" s="773" t="s">
        <v>17</v>
      </c>
      <c r="C44" s="691"/>
      <c r="D44" s="692" t="str">
        <f>D76</f>
        <v>愛．回家之三代同糖 Like Mother, Like Daughter</v>
      </c>
      <c r="E44" s="692"/>
      <c r="F44" s="692"/>
      <c r="G44" s="788"/>
      <c r="H44" s="748" t="str">
        <f>G86</f>
        <v>J Music # 123</v>
      </c>
      <c r="I44" s="730"/>
    </row>
    <row r="45" spans="1:9" ht="17" customHeight="1">
      <c r="A45" s="789" t="s">
        <v>2</v>
      </c>
      <c r="B45" s="684" t="str">
        <f>B19</f>
        <v># 15</v>
      </c>
      <c r="C45" s="686" t="str">
        <f>C19</f>
        <v># 16</v>
      </c>
      <c r="D45" s="727" t="str">
        <f>C78</f>
        <v># 17</v>
      </c>
      <c r="E45" s="727" t="str">
        <f>D78</f>
        <v># 18</v>
      </c>
      <c r="F45" s="727" t="str">
        <f>E78</f>
        <v># 19</v>
      </c>
      <c r="G45" s="715"/>
      <c r="H45" s="786">
        <v>1430</v>
      </c>
      <c r="I45" s="711" t="s">
        <v>2</v>
      </c>
    </row>
    <row r="46" spans="1:9" ht="17" customHeight="1">
      <c r="A46" s="790"/>
      <c r="B46" s="773" t="s">
        <v>17</v>
      </c>
      <c r="C46" s="691"/>
      <c r="D46" s="691"/>
      <c r="E46" s="691"/>
      <c r="F46" s="691"/>
      <c r="G46" s="745"/>
      <c r="H46" s="787" t="s">
        <v>23</v>
      </c>
      <c r="I46" s="791"/>
    </row>
    <row r="47" spans="1:9" s="675" customFormat="1" ht="17" customHeight="1" thickBot="1">
      <c r="A47" s="792">
        <v>1500</v>
      </c>
      <c r="B47" s="713"/>
      <c r="C47" s="793"/>
      <c r="D47" s="710" t="s">
        <v>329</v>
      </c>
      <c r="G47" s="745" t="s">
        <v>381</v>
      </c>
      <c r="H47" s="794" t="str">
        <f>D57</f>
        <v>港女野人 #3</v>
      </c>
      <c r="I47" s="795">
        <v>1500</v>
      </c>
    </row>
    <row r="48" spans="1:9" ht="17" customHeight="1">
      <c r="A48" s="796"/>
      <c r="B48" s="713" t="s">
        <v>120</v>
      </c>
      <c r="C48" s="714" t="str">
        <f>B88</f>
        <v># 8</v>
      </c>
      <c r="D48" s="714" t="str">
        <f>C88</f>
        <v># 9</v>
      </c>
      <c r="E48" s="714" t="str">
        <f>"# " &amp; VALUE(RIGHT(D48,2)+1)</f>
        <v># 10</v>
      </c>
      <c r="F48" s="714" t="str">
        <f>"# " &amp; VALUE(RIGHT(E48,2)+1)</f>
        <v># 11</v>
      </c>
      <c r="G48" s="788"/>
      <c r="H48" s="787" t="s">
        <v>23</v>
      </c>
      <c r="I48" s="797"/>
    </row>
    <row r="49" spans="1:9" ht="17" customHeight="1">
      <c r="A49" s="798">
        <v>30</v>
      </c>
      <c r="B49" s="799"/>
      <c r="C49" s="727"/>
      <c r="D49" s="727"/>
      <c r="E49" s="727"/>
      <c r="F49" s="727"/>
      <c r="G49" s="800"/>
      <c r="H49" s="754" t="str">
        <f>G70</f>
        <v>新聞透視 # 36</v>
      </c>
      <c r="I49" s="711" t="s">
        <v>2</v>
      </c>
    </row>
    <row r="50" spans="1:9" ht="17" customHeight="1">
      <c r="A50" s="790"/>
      <c r="B50" s="801" t="s">
        <v>17</v>
      </c>
      <c r="C50" s="802"/>
      <c r="D50" s="741" t="s">
        <v>177</v>
      </c>
      <c r="E50" s="741"/>
      <c r="F50" s="741"/>
      <c r="G50" s="788"/>
      <c r="H50" s="787" t="s">
        <v>23</v>
      </c>
      <c r="I50" s="730"/>
    </row>
    <row r="51" spans="1:9" ht="17" customHeight="1">
      <c r="A51" s="790"/>
      <c r="B51" s="732" t="s">
        <v>382</v>
      </c>
      <c r="C51" s="874"/>
      <c r="D51" s="804" t="str">
        <f>D22</f>
        <v>鐵子瓹山窿 Her Railway Trip (12 EPI)</v>
      </c>
      <c r="E51" s="692"/>
      <c r="F51" s="723"/>
      <c r="G51" s="788"/>
      <c r="H51" s="754" t="str">
        <f>G77</f>
        <v>健康誠諾書 #1</v>
      </c>
      <c r="I51" s="730"/>
    </row>
    <row r="52" spans="1:9" s="675" customFormat="1" ht="17" customHeight="1" thickBot="1">
      <c r="A52" s="792">
        <v>1600</v>
      </c>
      <c r="B52" s="684" t="str">
        <f>B23</f>
        <v># 10</v>
      </c>
      <c r="C52" s="686" t="str">
        <f>C23</f>
        <v># 1</v>
      </c>
      <c r="D52" s="727" t="str">
        <f>"# " &amp; VALUE(RIGHT(C52,2)+1)</f>
        <v># 2</v>
      </c>
      <c r="E52" s="727" t="str">
        <f>"# " &amp; VALUE(RIGHT(D52,2)+1)</f>
        <v># 3</v>
      </c>
      <c r="F52" s="728" t="str">
        <f>"# " &amp; VALUE(RIGHT(E52,2)+1)</f>
        <v># 4</v>
      </c>
      <c r="G52" s="788"/>
      <c r="H52" s="794"/>
      <c r="I52" s="795">
        <v>1600</v>
      </c>
    </row>
    <row r="53" spans="1:9" ht="17" customHeight="1">
      <c r="A53" s="731"/>
      <c r="B53" s="806" t="s">
        <v>73</v>
      </c>
      <c r="C53" s="743" t="s">
        <v>383</v>
      </c>
      <c r="D53" s="721" t="s">
        <v>107</v>
      </c>
      <c r="E53" s="742"/>
      <c r="F53" s="702" t="s">
        <v>73</v>
      </c>
      <c r="G53" s="788"/>
      <c r="H53" s="787" t="s">
        <v>23</v>
      </c>
      <c r="I53" s="734"/>
    </row>
    <row r="54" spans="1:9" ht="17" customHeight="1">
      <c r="A54" s="790"/>
      <c r="B54" s="807" t="s">
        <v>189</v>
      </c>
      <c r="C54" s="756" t="s">
        <v>384</v>
      </c>
      <c r="D54" s="988" t="s">
        <v>108</v>
      </c>
      <c r="E54" s="999"/>
      <c r="F54" s="808" t="s">
        <v>189</v>
      </c>
      <c r="G54" s="784"/>
      <c r="H54" s="809"/>
      <c r="I54" s="810"/>
    </row>
    <row r="55" spans="1:9" ht="16.75" customHeight="1">
      <c r="A55" s="798">
        <v>30</v>
      </c>
      <c r="B55" s="747" t="s">
        <v>385</v>
      </c>
      <c r="C55" s="686" t="s">
        <v>101</v>
      </c>
      <c r="D55" s="686" t="s">
        <v>386</v>
      </c>
      <c r="E55" s="728" t="str">
        <f>"# " &amp; VALUE(RIGHT(D55,2)+1)</f>
        <v># 14</v>
      </c>
      <c r="F55" s="686" t="s">
        <v>387</v>
      </c>
      <c r="G55" s="608"/>
      <c r="H55" s="794" t="str">
        <f>G81</f>
        <v>唱錢 #30</v>
      </c>
      <c r="I55" s="812">
        <v>30</v>
      </c>
    </row>
    <row r="56" spans="1:9" ht="17" customHeight="1">
      <c r="A56" s="790"/>
      <c r="B56" s="813" t="s">
        <v>82</v>
      </c>
      <c r="C56" s="814" t="s">
        <v>194</v>
      </c>
      <c r="D56" s="678" t="s">
        <v>277</v>
      </c>
      <c r="E56" s="806" t="s">
        <v>47</v>
      </c>
      <c r="F56" s="815" t="s">
        <v>64</v>
      </c>
      <c r="G56" s="765">
        <v>800658555</v>
      </c>
      <c r="H56" s="744"/>
      <c r="I56" s="791"/>
    </row>
    <row r="57" spans="1:9" ht="17" customHeight="1">
      <c r="A57" s="790"/>
      <c r="B57" s="816" t="s">
        <v>388</v>
      </c>
      <c r="C57" s="744" t="s">
        <v>100</v>
      </c>
      <c r="D57" s="745" t="s">
        <v>389</v>
      </c>
      <c r="E57" s="817" t="s">
        <v>390</v>
      </c>
      <c r="F57" s="818" t="s">
        <v>391</v>
      </c>
      <c r="G57" s="784"/>
      <c r="H57" s="744"/>
      <c r="I57" s="791"/>
    </row>
    <row r="58" spans="1:9" s="675" customFormat="1" ht="17" customHeight="1" thickBot="1">
      <c r="A58" s="792">
        <v>1700</v>
      </c>
      <c r="B58" s="820" t="s">
        <v>81</v>
      </c>
      <c r="C58" s="728" t="s">
        <v>99</v>
      </c>
      <c r="D58" s="770" t="s">
        <v>283</v>
      </c>
      <c r="E58" s="821" t="s">
        <v>46</v>
      </c>
      <c r="F58" s="686" t="s">
        <v>68</v>
      </c>
      <c r="G58" s="811"/>
      <c r="H58" s="744"/>
      <c r="I58" s="795">
        <v>1700</v>
      </c>
    </row>
    <row r="59" spans="1:9" ht="17" customHeight="1">
      <c r="A59" s="731"/>
      <c r="B59" s="692" t="s">
        <v>40</v>
      </c>
      <c r="C59" s="822"/>
      <c r="D59" s="702"/>
      <c r="E59" s="702"/>
      <c r="F59" s="702"/>
      <c r="G59" s="715"/>
      <c r="H59" s="787" t="s">
        <v>23</v>
      </c>
      <c r="I59" s="734"/>
    </row>
    <row r="60" spans="1:9" ht="17" customHeight="1">
      <c r="A60" s="790"/>
      <c r="B60" s="702"/>
      <c r="C60" s="714"/>
      <c r="D60" s="823" t="s">
        <v>39</v>
      </c>
      <c r="E60" s="661"/>
      <c r="F60" s="661"/>
      <c r="G60" s="819" t="s">
        <v>392</v>
      </c>
      <c r="H60" s="754" t="str">
        <f>H35</f>
        <v>新聞掏寶 # 318</v>
      </c>
      <c r="I60" s="791"/>
    </row>
    <row r="61" spans="1:9" ht="17" customHeight="1">
      <c r="A61" s="798">
        <v>30</v>
      </c>
      <c r="B61" s="727" t="s">
        <v>393</v>
      </c>
      <c r="C61" s="727" t="str">
        <f>"# " &amp; VALUE(RIGHT(B61,4)+1)</f>
        <v># 2212</v>
      </c>
      <c r="D61" s="727" t="str">
        <f>"# " &amp; VALUE(RIGHT(C61,4)+1)</f>
        <v># 2213</v>
      </c>
      <c r="E61" s="727" t="str">
        <f>"# " &amp; VALUE(RIGHT(D61,4)+1)</f>
        <v># 2214</v>
      </c>
      <c r="F61" s="727" t="str">
        <f>"# " &amp; VALUE(RIGHT(E61,4)+1)</f>
        <v># 2215</v>
      </c>
      <c r="G61" s="715" t="s">
        <v>394</v>
      </c>
      <c r="H61" s="824"/>
      <c r="I61" s="812">
        <v>30</v>
      </c>
    </row>
    <row r="62" spans="1:9" ht="17" customHeight="1">
      <c r="A62" s="825"/>
      <c r="B62" s="773" t="s">
        <v>286</v>
      </c>
      <c r="C62" s="750"/>
      <c r="D62" s="750"/>
      <c r="E62" s="702"/>
      <c r="F62" s="750"/>
      <c r="G62" s="811"/>
      <c r="H62" s="787" t="s">
        <v>23</v>
      </c>
      <c r="I62" s="791"/>
    </row>
    <row r="63" spans="1:9" ht="17" customHeight="1">
      <c r="A63" s="790"/>
      <c r="B63" s="826"/>
      <c r="C63" s="823"/>
      <c r="D63" s="710" t="s">
        <v>287</v>
      </c>
      <c r="E63" s="876"/>
      <c r="F63" s="710"/>
      <c r="G63" s="745"/>
      <c r="H63" s="754" t="str">
        <f>F57</f>
        <v>最強生命線 # 465</v>
      </c>
      <c r="I63" s="791"/>
    </row>
    <row r="64" spans="1:9" s="675" customFormat="1" ht="17" customHeight="1" thickBot="1">
      <c r="A64" s="792">
        <v>1800</v>
      </c>
      <c r="B64" s="713" t="s">
        <v>221</v>
      </c>
      <c r="C64" s="714" t="str">
        <f>"# " &amp; VALUE(RIGHT(B64,2)+1)</f>
        <v># 12</v>
      </c>
      <c r="D64" s="714" t="str">
        <f>"# " &amp; VALUE(RIGHT(C64,2)+1)</f>
        <v># 13</v>
      </c>
      <c r="E64" s="714" t="str">
        <f>"# " &amp; VALUE(RIGHT(D64,2)+1)</f>
        <v># 14</v>
      </c>
      <c r="F64" s="714" t="str">
        <f>"# " &amp; VALUE(RIGHT(E64,2)+1)</f>
        <v># 15</v>
      </c>
      <c r="G64" s="745"/>
      <c r="H64" s="771"/>
      <c r="I64" s="795">
        <v>1800</v>
      </c>
    </row>
    <row r="65" spans="1:9" ht="17" customHeight="1">
      <c r="A65" s="790"/>
      <c r="B65" s="713"/>
      <c r="C65" s="714"/>
      <c r="D65" s="714"/>
      <c r="E65" s="714"/>
      <c r="F65" s="648"/>
      <c r="G65" s="745"/>
      <c r="H65" s="895" t="s">
        <v>288</v>
      </c>
      <c r="I65" s="694"/>
    </row>
    <row r="66" spans="1:9" ht="17" customHeight="1" thickBot="1">
      <c r="A66" s="798">
        <v>30</v>
      </c>
      <c r="B66" s="827"/>
      <c r="C66" s="696"/>
      <c r="D66" s="696"/>
      <c r="E66" s="696"/>
      <c r="F66" s="828"/>
      <c r="G66" s="579"/>
      <c r="H66" s="829" t="s">
        <v>111</v>
      </c>
      <c r="I66" s="688">
        <v>30</v>
      </c>
    </row>
    <row r="67" spans="1:9" ht="17" customHeight="1">
      <c r="A67" s="830"/>
      <c r="B67" s="979" t="s">
        <v>204</v>
      </c>
      <c r="C67" s="980"/>
      <c r="D67" s="980"/>
      <c r="E67" s="981"/>
      <c r="F67" s="982"/>
      <c r="G67" s="972" t="s">
        <v>205</v>
      </c>
      <c r="H67" s="973"/>
      <c r="I67" s="694"/>
    </row>
    <row r="68" spans="1:9" s="675" customFormat="1" ht="12.65" customHeight="1" thickBot="1">
      <c r="A68" s="831">
        <v>1900</v>
      </c>
      <c r="B68" s="983"/>
      <c r="C68" s="981"/>
      <c r="D68" s="981"/>
      <c r="E68" s="981"/>
      <c r="F68" s="984"/>
      <c r="G68" s="263"/>
      <c r="H68" s="264"/>
      <c r="I68" s="832">
        <v>1900</v>
      </c>
    </row>
    <row r="69" spans="1:9" s="675" customFormat="1" ht="17" customHeight="1">
      <c r="A69" s="833"/>
      <c r="B69" s="983"/>
      <c r="C69" s="981"/>
      <c r="D69" s="981"/>
      <c r="E69" s="981"/>
      <c r="F69" s="984"/>
      <c r="G69" s="265" t="s">
        <v>59</v>
      </c>
      <c r="H69" s="266" t="s">
        <v>60</v>
      </c>
      <c r="I69" s="797"/>
    </row>
    <row r="70" spans="1:9" s="675" customFormat="1" ht="17" customHeight="1" thickBot="1">
      <c r="A70" s="833"/>
      <c r="B70" s="985"/>
      <c r="C70" s="986"/>
      <c r="D70" s="986"/>
      <c r="E70" s="986"/>
      <c r="F70" s="987"/>
      <c r="G70" s="261" t="s">
        <v>395</v>
      </c>
      <c r="H70" s="267" t="s">
        <v>396</v>
      </c>
      <c r="I70" s="834"/>
    </row>
    <row r="71" spans="1:9" s="675" customFormat="1" ht="17" customHeight="1" thickBot="1">
      <c r="A71" s="698">
        <v>30</v>
      </c>
      <c r="B71" s="974" t="s">
        <v>36</v>
      </c>
      <c r="C71" s="975"/>
      <c r="D71" s="975"/>
      <c r="E71" s="975"/>
      <c r="F71" s="976"/>
      <c r="G71" s="268" t="s">
        <v>54</v>
      </c>
      <c r="H71" s="268" t="s">
        <v>55</v>
      </c>
      <c r="I71" s="791">
        <v>30</v>
      </c>
    </row>
    <row r="72" spans="1:9" s="675" customFormat="1" ht="17" customHeight="1">
      <c r="A72" s="698"/>
      <c r="B72" s="269">
        <v>800653411</v>
      </c>
      <c r="C72" s="270"/>
      <c r="D72" s="271" t="s">
        <v>177</v>
      </c>
      <c r="E72" s="271"/>
      <c r="F72" s="272">
        <v>1935</v>
      </c>
      <c r="G72" s="273" t="s">
        <v>397</v>
      </c>
      <c r="H72" s="274" t="s">
        <v>398</v>
      </c>
      <c r="I72" s="810"/>
    </row>
    <row r="73" spans="1:9" ht="17" customHeight="1">
      <c r="A73" s="837"/>
      <c r="B73" s="928" t="s">
        <v>58</v>
      </c>
      <c r="C73" s="917"/>
      <c r="D73" s="919"/>
      <c r="E73" s="917" t="s">
        <v>169</v>
      </c>
      <c r="F73" s="919"/>
      <c r="G73" s="917"/>
      <c r="H73" s="929"/>
      <c r="I73" s="838"/>
    </row>
    <row r="74" spans="1:9" ht="17" customHeight="1">
      <c r="A74" s="833"/>
      <c r="B74" s="930" t="s">
        <v>369</v>
      </c>
      <c r="C74" s="931" t="str">
        <f t="shared" ref="C74:H74" si="8">"# " &amp; VALUE(RIGHT(B74,3)+1)</f>
        <v># 243</v>
      </c>
      <c r="D74" s="931" t="str">
        <f t="shared" si="8"/>
        <v># 244</v>
      </c>
      <c r="E74" s="931" t="str">
        <f t="shared" si="8"/>
        <v># 245</v>
      </c>
      <c r="F74" s="931" t="str">
        <f t="shared" si="8"/>
        <v># 246</v>
      </c>
      <c r="G74" s="931" t="str">
        <f t="shared" si="8"/>
        <v># 247</v>
      </c>
      <c r="H74" s="931" t="str">
        <f t="shared" si="8"/>
        <v># 248</v>
      </c>
      <c r="I74" s="834"/>
    </row>
    <row r="75" spans="1:9" s="675" customFormat="1" ht="17" customHeight="1" thickBot="1">
      <c r="A75" s="833">
        <v>2000</v>
      </c>
      <c r="B75" s="932"/>
      <c r="C75" s="927"/>
      <c r="D75" s="933"/>
      <c r="E75" s="927"/>
      <c r="F75" s="933"/>
      <c r="G75" s="927"/>
      <c r="H75" s="933"/>
      <c r="I75" s="795">
        <v>2000</v>
      </c>
    </row>
    <row r="76" spans="1:9" s="675" customFormat="1" ht="16.75" customHeight="1">
      <c r="A76" s="796"/>
      <c r="B76" s="928" t="s">
        <v>211</v>
      </c>
      <c r="C76" s="934" t="s">
        <v>22</v>
      </c>
      <c r="D76" s="935" t="s">
        <v>212</v>
      </c>
      <c r="E76" s="936"/>
      <c r="F76" s="919"/>
      <c r="G76" s="1004" t="s">
        <v>435</v>
      </c>
      <c r="H76" s="937" t="s">
        <v>399</v>
      </c>
      <c r="I76" s="839"/>
    </row>
    <row r="77" spans="1:9" s="675" customFormat="1" ht="16.75" customHeight="1">
      <c r="A77" s="840"/>
      <c r="B77" s="916"/>
      <c r="C77" s="925"/>
      <c r="D77" s="923"/>
      <c r="E77" s="923"/>
      <c r="F77" s="925"/>
      <c r="G77" s="1005" t="s">
        <v>425</v>
      </c>
      <c r="H77" s="938" t="s">
        <v>434</v>
      </c>
      <c r="I77" s="841"/>
    </row>
    <row r="78" spans="1:9" ht="17" customHeight="1">
      <c r="A78" s="790">
        <v>30</v>
      </c>
      <c r="B78" s="932" t="s">
        <v>353</v>
      </c>
      <c r="C78" s="927" t="str">
        <f>"# " &amp; VALUE(RIGHT(B78,2)+1)</f>
        <v># 17</v>
      </c>
      <c r="D78" s="927" t="str">
        <f>"# " &amp; VALUE(RIGHT(C78,2)+1)</f>
        <v># 18</v>
      </c>
      <c r="E78" s="927" t="str">
        <f>"# " &amp; VALUE(RIGHT(D78,2)+1)</f>
        <v># 19</v>
      </c>
      <c r="F78" s="927" t="str">
        <f>"# " &amp; VALUE(RIGHT(E78,2)+1)</f>
        <v># 20</v>
      </c>
      <c r="G78" s="1006" t="s">
        <v>436</v>
      </c>
      <c r="H78" s="939" t="s">
        <v>401</v>
      </c>
      <c r="I78" s="812">
        <v>30</v>
      </c>
    </row>
    <row r="79" spans="1:9" ht="17" customHeight="1">
      <c r="A79" s="790"/>
      <c r="B79" s="275" t="s">
        <v>131</v>
      </c>
      <c r="C79" s="254"/>
      <c r="D79" s="254"/>
      <c r="E79" s="254"/>
      <c r="F79" s="288"/>
      <c r="G79" s="289" t="s">
        <v>87</v>
      </c>
      <c r="H79" s="642" t="s">
        <v>399</v>
      </c>
      <c r="I79" s="842"/>
    </row>
    <row r="80" spans="1:9" ht="17" customHeight="1">
      <c r="A80" s="790"/>
      <c r="B80" s="260"/>
      <c r="C80" s="255"/>
      <c r="D80" s="255"/>
      <c r="E80" s="255"/>
      <c r="F80" s="290"/>
      <c r="G80" s="291"/>
      <c r="H80" s="617"/>
      <c r="I80" s="791"/>
    </row>
    <row r="81" spans="1:14" s="675" customFormat="1" ht="17" customHeight="1" thickBot="1">
      <c r="A81" s="792">
        <v>2100</v>
      </c>
      <c r="B81" s="293"/>
      <c r="C81" s="261"/>
      <c r="D81" s="294" t="s">
        <v>130</v>
      </c>
      <c r="E81" s="261"/>
      <c r="F81" s="290"/>
      <c r="G81" s="291" t="s">
        <v>402</v>
      </c>
      <c r="H81" s="638" t="s">
        <v>403</v>
      </c>
      <c r="I81" s="795">
        <v>2100</v>
      </c>
    </row>
    <row r="82" spans="1:14" s="675" customFormat="1" ht="17" customHeight="1">
      <c r="A82" s="840"/>
      <c r="B82" s="260" t="s">
        <v>404</v>
      </c>
      <c r="C82" s="255" t="str">
        <f>"# " &amp; VALUE(RIGHT(B82,2)+1)</f>
        <v># 22</v>
      </c>
      <c r="D82" s="255" t="str">
        <f>"# " &amp; VALUE(RIGHT(C82,2)+1)</f>
        <v># 23</v>
      </c>
      <c r="E82" s="255" t="str">
        <f>"# " &amp; VALUE(RIGHT(D82,2)+1)</f>
        <v># 24</v>
      </c>
      <c r="F82" s="290" t="str">
        <f>"# " &amp; VALUE(RIGHT(E82,2)+1)</f>
        <v># 25</v>
      </c>
      <c r="G82" s="296" t="s">
        <v>88</v>
      </c>
      <c r="H82" s="618" t="s">
        <v>405</v>
      </c>
      <c r="I82" s="797"/>
    </row>
    <row r="83" spans="1:14" s="675" customFormat="1" ht="17" customHeight="1">
      <c r="A83" s="840"/>
      <c r="B83" s="260"/>
      <c r="C83" s="255"/>
      <c r="D83" s="255"/>
      <c r="E83" s="255"/>
      <c r="F83" s="290"/>
      <c r="G83" s="296"/>
      <c r="H83" s="618"/>
      <c r="I83" s="834"/>
    </row>
    <row r="84" spans="1:14" ht="17" customHeight="1">
      <c r="A84" s="798">
        <v>30</v>
      </c>
      <c r="B84" s="278"/>
      <c r="C84" s="255"/>
      <c r="D84" s="256"/>
      <c r="E84" s="242"/>
      <c r="F84" s="298"/>
      <c r="G84" s="296"/>
      <c r="H84" s="619"/>
      <c r="I84" s="812">
        <v>30</v>
      </c>
    </row>
    <row r="85" spans="1:14" ht="17" customHeight="1">
      <c r="A85" s="790"/>
      <c r="B85" s="275">
        <v>800667902</v>
      </c>
      <c r="C85" s="282"/>
      <c r="D85" s="299"/>
      <c r="E85" s="299"/>
      <c r="F85" s="300"/>
      <c r="G85" s="250" t="s">
        <v>66</v>
      </c>
      <c r="H85" s="284" t="s">
        <v>97</v>
      </c>
      <c r="I85" s="791"/>
    </row>
    <row r="86" spans="1:14" ht="17" customHeight="1">
      <c r="A86" s="790"/>
      <c r="B86" s="260"/>
      <c r="C86" s="242"/>
      <c r="D86" s="242"/>
      <c r="E86" s="242"/>
      <c r="F86" s="302"/>
      <c r="G86" s="296" t="s">
        <v>406</v>
      </c>
      <c r="H86" s="312" t="s">
        <v>407</v>
      </c>
      <c r="I86" s="791"/>
    </row>
    <row r="87" spans="1:14" s="675" customFormat="1" ht="17" customHeight="1" thickBot="1">
      <c r="A87" s="792">
        <v>2200</v>
      </c>
      <c r="B87" s="602"/>
      <c r="C87" s="261"/>
      <c r="D87" s="314" t="s">
        <v>329</v>
      </c>
      <c r="E87" s="314"/>
      <c r="F87" s="612"/>
      <c r="G87" s="296" t="s">
        <v>89</v>
      </c>
      <c r="H87" s="295" t="s">
        <v>67</v>
      </c>
      <c r="I87" s="795">
        <v>2200</v>
      </c>
      <c r="M87" s="659"/>
      <c r="N87" s="659"/>
    </row>
    <row r="88" spans="1:14" s="675" customFormat="1" ht="17" customHeight="1">
      <c r="A88" s="840"/>
      <c r="B88" s="260" t="s">
        <v>192</v>
      </c>
      <c r="C88" s="255" t="str">
        <f>"# " &amp; VALUE(RIGHT(B88,2)+1)</f>
        <v># 9</v>
      </c>
      <c r="D88" s="255" t="str">
        <f>"# " &amp; VALUE(RIGHT(C88,2)+1)</f>
        <v># 10</v>
      </c>
      <c r="E88" s="255" t="str">
        <f>"# " &amp; VALUE(RIGHT(D88,2)+1)</f>
        <v># 11</v>
      </c>
      <c r="F88" s="290" t="str">
        <f>"# " &amp; VALUE(RIGHT(E88,2)+1)</f>
        <v># 12</v>
      </c>
      <c r="G88" s="315">
        <v>2215</v>
      </c>
      <c r="H88" s="620">
        <v>2215</v>
      </c>
      <c r="I88" s="797"/>
    </row>
    <row r="89" spans="1:14" ht="17" customHeight="1">
      <c r="A89" s="798">
        <v>30</v>
      </c>
      <c r="B89" s="278"/>
      <c r="C89" s="297"/>
      <c r="D89" s="297"/>
      <c r="E89" s="297"/>
      <c r="F89" s="298"/>
      <c r="G89" s="250">
        <v>800659864</v>
      </c>
      <c r="H89" s="903" t="s">
        <v>70</v>
      </c>
      <c r="I89" s="812">
        <v>30</v>
      </c>
      <c r="M89" s="675"/>
    </row>
    <row r="90" spans="1:14" ht="17" customHeight="1">
      <c r="A90" s="825"/>
      <c r="B90" s="257">
        <v>800667032</v>
      </c>
      <c r="C90" s="310"/>
      <c r="D90" s="242"/>
      <c r="E90" s="242"/>
      <c r="F90" s="311"/>
      <c r="G90" s="296"/>
      <c r="H90" s="940" t="s">
        <v>426</v>
      </c>
      <c r="I90" s="791"/>
    </row>
    <row r="91" spans="1:14" ht="17" customHeight="1">
      <c r="A91" s="790"/>
      <c r="B91" s="313"/>
      <c r="C91" s="314"/>
      <c r="D91" s="261" t="s">
        <v>408</v>
      </c>
      <c r="E91" s="255"/>
      <c r="F91" s="303"/>
      <c r="G91" s="291" t="s">
        <v>409</v>
      </c>
      <c r="H91" s="940" t="s">
        <v>426</v>
      </c>
      <c r="I91" s="791"/>
    </row>
    <row r="92" spans="1:14" ht="17" customHeight="1">
      <c r="A92" s="790"/>
      <c r="B92" s="260" t="s">
        <v>101</v>
      </c>
      <c r="C92" s="255" t="str">
        <f>"# " &amp; VALUE(RIGHT(B92,2)+1)</f>
        <v># 2</v>
      </c>
      <c r="D92" s="255" t="str">
        <f>"# " &amp; VALUE(RIGHT(C92,2)+1)</f>
        <v># 3</v>
      </c>
      <c r="E92" s="255" t="str">
        <f>"# " &amp; VALUE(RIGHT(D92,2)+1)</f>
        <v># 4</v>
      </c>
      <c r="F92" s="255" t="str">
        <f>"# " &amp; VALUE(RIGHT(E92,2)+1)</f>
        <v># 5</v>
      </c>
      <c r="G92" s="613" t="s">
        <v>357</v>
      </c>
      <c r="H92" s="941">
        <v>2245</v>
      </c>
      <c r="I92" s="791"/>
    </row>
    <row r="93" spans="1:14" ht="17" customHeight="1" thickBot="1">
      <c r="A93" s="792">
        <v>2300</v>
      </c>
      <c r="B93" s="278"/>
      <c r="C93" s="256"/>
      <c r="D93" s="317"/>
      <c r="E93" s="317"/>
      <c r="F93" s="317"/>
      <c r="G93" s="296"/>
      <c r="H93" s="250" t="s">
        <v>70</v>
      </c>
      <c r="I93" s="795">
        <v>2300</v>
      </c>
    </row>
    <row r="94" spans="1:14" s="675" customFormat="1" ht="17" customHeight="1">
      <c r="A94" s="843"/>
      <c r="B94" s="257" t="s">
        <v>62</v>
      </c>
      <c r="C94" s="333"/>
      <c r="D94" s="319" t="s">
        <v>223</v>
      </c>
      <c r="E94" s="319"/>
      <c r="F94" s="255"/>
      <c r="G94" s="251"/>
      <c r="H94" s="320" t="s">
        <v>411</v>
      </c>
      <c r="I94" s="844"/>
    </row>
    <row r="95" spans="1:14" s="675" customFormat="1" ht="17" customHeight="1">
      <c r="A95" s="843"/>
      <c r="B95" s="260" t="s">
        <v>412</v>
      </c>
      <c r="C95" s="255" t="str">
        <f>"# " &amp; VALUE(RIGHT(B95,4)+1)</f>
        <v># 4095</v>
      </c>
      <c r="D95" s="255" t="str">
        <f>"# " &amp; VALUE(RIGHT(C95,4)+1)</f>
        <v># 4096</v>
      </c>
      <c r="E95" s="255" t="str">
        <f>"# " &amp; VALUE(RIGHT(D95,4)+1)</f>
        <v># 4097</v>
      </c>
      <c r="F95" s="255" t="str">
        <f>"# " &amp; VALUE(RIGHT(E95,4)+1)</f>
        <v># 4098</v>
      </c>
      <c r="G95" s="576"/>
      <c r="H95" s="296" t="s">
        <v>71</v>
      </c>
      <c r="I95" s="845"/>
    </row>
    <row r="96" spans="1:14" s="675" customFormat="1" ht="17" customHeight="1" thickBot="1">
      <c r="A96" s="846">
        <v>2315</v>
      </c>
      <c r="B96" s="260"/>
      <c r="C96" s="255"/>
      <c r="D96" s="255"/>
      <c r="E96" s="255"/>
      <c r="F96" s="321">
        <v>2315</v>
      </c>
      <c r="G96" s="322"/>
      <c r="H96" s="323"/>
      <c r="I96" s="847">
        <v>2315</v>
      </c>
    </row>
    <row r="97" spans="1:9" ht="17" customHeight="1" thickBot="1">
      <c r="A97" s="683">
        <v>30</v>
      </c>
      <c r="B97" s="324"/>
      <c r="C97" s="325"/>
      <c r="D97" s="325"/>
      <c r="E97" s="325"/>
      <c r="F97" s="325"/>
      <c r="G97" s="977" t="s">
        <v>227</v>
      </c>
      <c r="H97" s="978"/>
      <c r="I97" s="849">
        <v>30</v>
      </c>
    </row>
    <row r="98" spans="1:9" ht="17" customHeight="1">
      <c r="A98" s="689"/>
      <c r="B98" s="260"/>
      <c r="C98" s="326"/>
      <c r="D98" s="326" t="s">
        <v>37</v>
      </c>
      <c r="E98" s="258"/>
      <c r="F98" s="326"/>
      <c r="G98" s="850" t="s">
        <v>23</v>
      </c>
      <c r="H98" s="851" t="s">
        <v>78</v>
      </c>
      <c r="I98" s="694"/>
    </row>
    <row r="99" spans="1:9" ht="17" customHeight="1">
      <c r="A99" s="698"/>
      <c r="B99" s="260"/>
      <c r="C99" s="259"/>
      <c r="D99" s="259"/>
      <c r="E99" s="258"/>
      <c r="F99" s="259"/>
      <c r="G99" s="784" t="str">
        <f>G41</f>
        <v>周六聊Teen谷 # 35</v>
      </c>
      <c r="H99" s="852" t="s">
        <v>413</v>
      </c>
      <c r="I99" s="694"/>
    </row>
    <row r="100" spans="1:9" ht="17" customHeight="1" thickBot="1">
      <c r="A100" s="698"/>
      <c r="B100" s="260"/>
      <c r="C100" s="259"/>
      <c r="D100" s="259"/>
      <c r="E100" s="258"/>
      <c r="F100" s="333">
        <v>2350</v>
      </c>
      <c r="G100" s="715"/>
      <c r="H100" s="783" t="s">
        <v>79</v>
      </c>
      <c r="I100" s="694"/>
    </row>
    <row r="101" spans="1:9" s="675" customFormat="1" ht="17" customHeight="1" thickBot="1">
      <c r="A101" s="666" t="s">
        <v>9</v>
      </c>
      <c r="B101" s="974" t="s">
        <v>36</v>
      </c>
      <c r="C101" s="975"/>
      <c r="D101" s="975"/>
      <c r="E101" s="975"/>
      <c r="F101" s="976"/>
      <c r="G101" s="728"/>
      <c r="H101" s="853"/>
      <c r="I101" s="697" t="s">
        <v>9</v>
      </c>
    </row>
    <row r="102" spans="1:9" ht="17" customHeight="1">
      <c r="A102" s="676"/>
      <c r="B102" s="854" t="s">
        <v>17</v>
      </c>
      <c r="C102" s="848"/>
      <c r="D102" s="848"/>
      <c r="E102" s="848"/>
      <c r="F102" s="714"/>
      <c r="G102" s="855" t="s">
        <v>23</v>
      </c>
      <c r="H102" s="851" t="s">
        <v>20</v>
      </c>
      <c r="I102" s="734"/>
    </row>
    <row r="103" spans="1:9" ht="17" customHeight="1">
      <c r="A103" s="698"/>
      <c r="B103" s="823"/>
      <c r="C103" s="823"/>
      <c r="D103" s="823" t="s">
        <v>39</v>
      </c>
      <c r="E103" s="823"/>
      <c r="F103" s="856"/>
      <c r="G103" s="857" t="str">
        <f>G70</f>
        <v>新聞透視 # 36</v>
      </c>
      <c r="H103" s="754" t="str">
        <f>H35</f>
        <v>新聞掏寶 # 318</v>
      </c>
      <c r="I103" s="791"/>
    </row>
    <row r="104" spans="1:9" ht="17" customHeight="1">
      <c r="A104" s="683">
        <v>30</v>
      </c>
      <c r="B104" s="727" t="str">
        <f>B61</f>
        <v># 2211</v>
      </c>
      <c r="C104" s="714" t="str">
        <f>C61</f>
        <v># 2212</v>
      </c>
      <c r="D104" s="714" t="str">
        <f>D61</f>
        <v># 2213</v>
      </c>
      <c r="E104" s="714" t="str">
        <f>E61</f>
        <v># 2214</v>
      </c>
      <c r="F104" s="727" t="str">
        <f>F61</f>
        <v># 2215</v>
      </c>
      <c r="G104" s="858"/>
      <c r="H104" s="859"/>
      <c r="I104" s="812">
        <v>30</v>
      </c>
    </row>
    <row r="105" spans="1:9" ht="17" customHeight="1">
      <c r="A105" s="698"/>
      <c r="B105" s="773" t="s">
        <v>17</v>
      </c>
      <c r="C105" s="692"/>
      <c r="D105" s="692"/>
      <c r="E105" s="692"/>
      <c r="F105" s="723"/>
      <c r="G105" s="855" t="s">
        <v>23</v>
      </c>
      <c r="H105" s="851" t="s">
        <v>20</v>
      </c>
      <c r="I105" s="791"/>
    </row>
    <row r="106" spans="1:9" s="675" customFormat="1" ht="17" customHeight="1" thickBot="1">
      <c r="A106" s="666" t="s">
        <v>10</v>
      </c>
      <c r="B106" s="595"/>
      <c r="C106" s="754"/>
      <c r="D106" s="710" t="s">
        <v>329</v>
      </c>
      <c r="E106" s="710"/>
      <c r="F106" s="856"/>
      <c r="G106" s="860" t="str">
        <f>G15</f>
        <v>童你一起長大了 Grow Grow Grow With You (6 EPI)</v>
      </c>
      <c r="H106" s="861" t="str">
        <f>H15</f>
        <v>娛樂大家 Liza's On Line (Sr.2) (19 EPI)</v>
      </c>
      <c r="I106" s="720" t="s">
        <v>10</v>
      </c>
    </row>
    <row r="107" spans="1:9" ht="17" customHeight="1">
      <c r="A107" s="772"/>
      <c r="B107" s="713" t="s">
        <v>192</v>
      </c>
      <c r="C107" s="714" t="str">
        <f>"# " &amp; VALUE(RIGHT(B107,2)+1)</f>
        <v># 9</v>
      </c>
      <c r="D107" s="714" t="str">
        <f>"# " &amp; VALUE(RIGHT(C107,2)+1)</f>
        <v># 10</v>
      </c>
      <c r="E107" s="714" t="str">
        <f>"# " &amp; VALUE(RIGHT(D107,2)+1)</f>
        <v># 11</v>
      </c>
      <c r="F107" s="744" t="str">
        <f>"# " &amp; VALUE(RIGHT(E107,2)+1)</f>
        <v># 12</v>
      </c>
      <c r="G107" s="862" t="str">
        <f>G16</f>
        <v># 3</v>
      </c>
      <c r="H107" s="862" t="str">
        <f>H16</f>
        <v># 4</v>
      </c>
      <c r="I107" s="705"/>
    </row>
    <row r="108" spans="1:9" ht="17" customHeight="1">
      <c r="A108" s="864">
        <v>30</v>
      </c>
      <c r="B108" s="684"/>
      <c r="C108" s="727"/>
      <c r="D108" s="727"/>
      <c r="E108" s="727"/>
      <c r="F108" s="728"/>
      <c r="G108" s="739"/>
      <c r="H108" s="739"/>
      <c r="I108" s="711">
        <v>30</v>
      </c>
    </row>
    <row r="109" spans="1:9" ht="17" customHeight="1">
      <c r="A109" s="782"/>
      <c r="B109" s="773" t="s">
        <v>17</v>
      </c>
      <c r="C109" s="714"/>
      <c r="D109" s="714"/>
      <c r="E109" s="714"/>
      <c r="F109" s="691"/>
      <c r="G109" s="866" t="s">
        <v>23</v>
      </c>
      <c r="H109" s="815" t="s">
        <v>23</v>
      </c>
      <c r="I109" s="716"/>
    </row>
    <row r="110" spans="1:9" s="675" customFormat="1" ht="17" customHeight="1" thickBot="1">
      <c r="A110" s="666" t="s">
        <v>11</v>
      </c>
      <c r="B110" s="702"/>
      <c r="C110" s="714"/>
      <c r="D110" s="714" t="str">
        <f>$D$81</f>
        <v>夫妻的博弈 Mrs. Revenge (25 EPI)</v>
      </c>
      <c r="E110" s="714"/>
      <c r="F110" s="714"/>
      <c r="G110" s="867" t="str">
        <f>G77</f>
        <v>健康誠諾書 #1</v>
      </c>
      <c r="H110" s="756" t="s">
        <v>403</v>
      </c>
      <c r="I110" s="720" t="s">
        <v>11</v>
      </c>
    </row>
    <row r="111" spans="1:9" ht="17" customHeight="1">
      <c r="A111" s="772"/>
      <c r="B111" s="714" t="str">
        <f>B82</f>
        <v># 21</v>
      </c>
      <c r="C111" s="714" t="str">
        <f>"# " &amp; VALUE(RIGHT(B111,2)+1)</f>
        <v># 22</v>
      </c>
      <c r="D111" s="714" t="str">
        <f>"# " &amp; VALUE(RIGHT(C111,2)+1)</f>
        <v># 23</v>
      </c>
      <c r="E111" s="714" t="str">
        <f>"# " &amp; VALUE(RIGHT(D111,2)+1)</f>
        <v># 24</v>
      </c>
      <c r="F111" s="714" t="str">
        <f>"# " &amp; VALUE(RIGHT(E111,2)+1)</f>
        <v># 25</v>
      </c>
      <c r="G111" s="866" t="s">
        <v>23</v>
      </c>
      <c r="H111" s="714"/>
      <c r="I111" s="705"/>
    </row>
    <row r="112" spans="1:9" ht="17" customHeight="1">
      <c r="A112" s="729">
        <v>30</v>
      </c>
      <c r="B112" s="727"/>
      <c r="C112" s="727"/>
      <c r="D112" s="727"/>
      <c r="G112" s="715" t="str">
        <f>G81</f>
        <v>唱錢 #30</v>
      </c>
      <c r="H112" s="868"/>
      <c r="I112" s="711">
        <v>30</v>
      </c>
    </row>
    <row r="113" spans="1:9" ht="17" customHeight="1">
      <c r="A113" s="729"/>
      <c r="B113" s="835"/>
      <c r="C113" s="835"/>
      <c r="D113" s="836" t="s">
        <v>177</v>
      </c>
      <c r="E113" s="835"/>
      <c r="F113" s="835"/>
      <c r="G113" s="745"/>
      <c r="H113" s="815" t="s">
        <v>23</v>
      </c>
      <c r="I113" s="730"/>
    </row>
    <row r="114" spans="1:9" ht="17" customHeight="1">
      <c r="A114" s="782"/>
      <c r="B114" s="692" t="s">
        <v>17</v>
      </c>
      <c r="C114" s="870" t="str">
        <f>C76</f>
        <v xml:space="preserve"> </v>
      </c>
      <c r="D114" s="750" t="str">
        <f>D76</f>
        <v>愛．回家之三代同糖 Like Mother, Like Daughter</v>
      </c>
      <c r="E114" s="750"/>
      <c r="F114" s="750"/>
      <c r="G114" s="745"/>
      <c r="H114" s="724" t="s">
        <v>400</v>
      </c>
      <c r="I114" s="716"/>
    </row>
    <row r="115" spans="1:9" s="675" customFormat="1" ht="17" customHeight="1" thickBot="1">
      <c r="A115" s="666" t="s">
        <v>12</v>
      </c>
      <c r="B115" s="727" t="str">
        <f t="shared" ref="B115:F115" si="9">B78</f>
        <v># 16</v>
      </c>
      <c r="C115" s="727" t="str">
        <f t="shared" si="9"/>
        <v># 17</v>
      </c>
      <c r="D115" s="714" t="str">
        <f t="shared" si="9"/>
        <v># 18</v>
      </c>
      <c r="E115" s="714" t="str">
        <f t="shared" si="9"/>
        <v># 19</v>
      </c>
      <c r="F115" s="714" t="str">
        <f t="shared" si="9"/>
        <v># 20</v>
      </c>
      <c r="G115" s="871" t="s">
        <v>90</v>
      </c>
      <c r="H115" s="869"/>
      <c r="I115" s="720" t="s">
        <v>12</v>
      </c>
    </row>
    <row r="116" spans="1:9" ht="17" customHeight="1">
      <c r="A116" s="772"/>
      <c r="B116" s="692" t="s">
        <v>17</v>
      </c>
      <c r="C116" s="690"/>
      <c r="D116" s="690" t="s">
        <v>169</v>
      </c>
      <c r="E116" s="690"/>
      <c r="F116" s="690"/>
      <c r="G116" s="866" t="s">
        <v>23</v>
      </c>
      <c r="H116" s="1007" t="s">
        <v>169</v>
      </c>
      <c r="I116" s="705"/>
    </row>
    <row r="117" spans="1:9" ht="17" customHeight="1">
      <c r="A117" s="864">
        <v>30</v>
      </c>
      <c r="B117" s="727" t="str">
        <f t="shared" ref="B117:F117" si="10">B74</f>
        <v># 242</v>
      </c>
      <c r="C117" s="727" t="str">
        <f t="shared" si="10"/>
        <v># 243</v>
      </c>
      <c r="D117" s="727" t="str">
        <f t="shared" si="10"/>
        <v># 244</v>
      </c>
      <c r="E117" s="727" t="str">
        <f t="shared" si="10"/>
        <v># 245</v>
      </c>
      <c r="F117" s="727" t="str">
        <f t="shared" si="10"/>
        <v># 246</v>
      </c>
      <c r="G117" s="872" t="s">
        <v>414</v>
      </c>
      <c r="H117" s="1008" t="s">
        <v>437</v>
      </c>
      <c r="I117" s="711">
        <v>30</v>
      </c>
    </row>
    <row r="118" spans="1:9" ht="17" customHeight="1">
      <c r="A118" s="729"/>
      <c r="B118" s="692" t="s">
        <v>17</v>
      </c>
      <c r="C118" s="710"/>
      <c r="D118" s="754" t="str">
        <f>D91</f>
        <v>鐵子瓹山窿 Her Railway Trip (12 EPI)</v>
      </c>
      <c r="E118" s="714"/>
      <c r="F118" s="753"/>
      <c r="G118" s="873" t="s">
        <v>169</v>
      </c>
      <c r="H118" s="1009" t="s">
        <v>20</v>
      </c>
      <c r="I118" s="730"/>
    </row>
    <row r="119" spans="1:9" s="675" customFormat="1" ht="17" customHeight="1" thickBot="1">
      <c r="A119" s="666" t="s">
        <v>15</v>
      </c>
      <c r="B119" s="713" t="str">
        <f>B92</f>
        <v># 1</v>
      </c>
      <c r="C119" s="714" t="str">
        <f>"# " &amp; VALUE(RIGHT(B119,2)+1)</f>
        <v># 2</v>
      </c>
      <c r="D119" s="714" t="str">
        <f>"# " &amp; VALUE(RIGHT(C119,2)+1)</f>
        <v># 3</v>
      </c>
      <c r="E119" s="714" t="str">
        <f>"# " &amp; VALUE(RIGHT(D119,2)+1)</f>
        <v># 4</v>
      </c>
      <c r="F119" s="714" t="str">
        <f>"# " &amp; VALUE(RIGHT(E119,2)+1)</f>
        <v># 5</v>
      </c>
      <c r="G119" s="685" t="str">
        <f>G74</f>
        <v># 247</v>
      </c>
      <c r="H119" s="1010" t="s">
        <v>407</v>
      </c>
      <c r="I119" s="720" t="s">
        <v>15</v>
      </c>
    </row>
    <row r="120" spans="1:9" ht="17" customHeight="1">
      <c r="A120" s="772"/>
      <c r="B120" s="773" t="s">
        <v>17</v>
      </c>
      <c r="C120" s="691"/>
      <c r="D120" s="691"/>
      <c r="E120" s="691"/>
      <c r="F120" s="775"/>
      <c r="G120" s="945" t="s">
        <v>427</v>
      </c>
      <c r="H120" s="822" t="s">
        <v>20</v>
      </c>
      <c r="I120" s="705"/>
    </row>
    <row r="121" spans="1:9" ht="17" customHeight="1">
      <c r="A121" s="864">
        <v>30</v>
      </c>
      <c r="B121" s="710"/>
      <c r="C121" s="875"/>
      <c r="D121" s="710" t="str">
        <f>D63</f>
        <v>命轉皇后 Story of Kunning Palace (30 EPI)</v>
      </c>
      <c r="E121" s="823"/>
      <c r="F121" s="794"/>
      <c r="G121" s="953" t="s">
        <v>433</v>
      </c>
      <c r="H121" s="754" t="s">
        <v>410</v>
      </c>
      <c r="I121" s="711">
        <v>30</v>
      </c>
    </row>
    <row r="122" spans="1:9" ht="17" customHeight="1">
      <c r="A122" s="729"/>
      <c r="B122" s="713" t="str">
        <f>B64</f>
        <v># 11</v>
      </c>
      <c r="C122" s="714" t="str">
        <f>C64</f>
        <v># 12</v>
      </c>
      <c r="D122" s="714" t="str">
        <f>D64</f>
        <v># 13</v>
      </c>
      <c r="E122" s="714" t="str">
        <f>E64</f>
        <v># 14</v>
      </c>
      <c r="F122" s="744" t="str">
        <f>F64</f>
        <v># 15</v>
      </c>
      <c r="G122" s="943"/>
      <c r="H122" s="822" t="s">
        <v>20</v>
      </c>
      <c r="I122" s="716"/>
    </row>
    <row r="123" spans="1:9" s="675" customFormat="1" ht="17" customHeight="1" thickBot="1">
      <c r="A123" s="666" t="s">
        <v>13</v>
      </c>
      <c r="B123" s="717"/>
      <c r="C123" s="727"/>
      <c r="D123" s="727"/>
      <c r="E123" s="727"/>
      <c r="F123" s="728"/>
      <c r="G123" s="942"/>
      <c r="H123" s="714" t="str">
        <f>H94</f>
        <v>美食新聞周報 # 85</v>
      </c>
      <c r="I123" s="720" t="s">
        <v>13</v>
      </c>
    </row>
    <row r="124" spans="1:9" ht="17" customHeight="1">
      <c r="A124" s="698"/>
      <c r="B124" s="878" t="s">
        <v>17</v>
      </c>
      <c r="C124" s="754"/>
      <c r="D124" s="754" t="s">
        <v>184</v>
      </c>
      <c r="E124" s="754"/>
      <c r="F124" s="714"/>
      <c r="G124" s="866" t="s">
        <v>23</v>
      </c>
      <c r="H124" s="879" t="s">
        <v>20</v>
      </c>
      <c r="I124" s="694"/>
    </row>
    <row r="125" spans="1:9" ht="17" customHeight="1">
      <c r="A125" s="698"/>
      <c r="B125" s="714" t="str">
        <f>B$42</f>
        <v># 2056</v>
      </c>
      <c r="C125" s="714" t="str">
        <f>C$42</f>
        <v># 2057</v>
      </c>
      <c r="D125" s="714" t="str">
        <f>D$42</f>
        <v># 2058</v>
      </c>
      <c r="E125" s="714" t="str">
        <f>E$42</f>
        <v># 2059</v>
      </c>
      <c r="F125" s="714" t="str">
        <f>F42</f>
        <v># 2060</v>
      </c>
      <c r="G125" s="715" t="str">
        <f>G70</f>
        <v>新聞透視 # 36</v>
      </c>
      <c r="H125" s="880"/>
      <c r="I125" s="694"/>
    </row>
    <row r="126" spans="1:9" ht="17" customHeight="1">
      <c r="A126" s="864" t="s">
        <v>2</v>
      </c>
      <c r="B126" s="684"/>
      <c r="C126" s="727"/>
      <c r="D126" s="727"/>
      <c r="E126" s="727"/>
      <c r="F126" s="881" t="s">
        <v>42</v>
      </c>
      <c r="H126" s="882" t="str">
        <f>H39</f>
        <v>流行經典50年 # 107</v>
      </c>
      <c r="I126" s="764" t="s">
        <v>2</v>
      </c>
    </row>
    <row r="127" spans="1:9" ht="17" customHeight="1">
      <c r="A127" s="729"/>
      <c r="B127" s="883" t="s">
        <v>38</v>
      </c>
      <c r="C127" s="714"/>
      <c r="D127" s="754" t="s">
        <v>230</v>
      </c>
      <c r="E127" s="714"/>
      <c r="F127" s="714"/>
      <c r="G127" s="866" t="s">
        <v>23</v>
      </c>
      <c r="H127" s="748"/>
      <c r="I127" s="762"/>
    </row>
    <row r="128" spans="1:9" ht="17" customHeight="1" thickBot="1">
      <c r="A128" s="884" t="s">
        <v>14</v>
      </c>
      <c r="B128" s="885" t="s">
        <v>415</v>
      </c>
      <c r="C128" s="886" t="str">
        <f>"# " &amp; VALUE(RIGHT(B128,3)+1)</f>
        <v># 111</v>
      </c>
      <c r="D128" s="886" t="str">
        <f>"# " &amp; VALUE(RIGHT(C128,3)+1)</f>
        <v># 112</v>
      </c>
      <c r="E128" s="886" t="str">
        <f>"# " &amp; VALUE(RIGHT(D128,3)+1)</f>
        <v># 113</v>
      </c>
      <c r="F128" s="886" t="str">
        <f>"# " &amp; VALUE(RIGHT(E128,3)+1)</f>
        <v># 114</v>
      </c>
      <c r="G128" s="887" t="str">
        <f>G41</f>
        <v>周六聊Teen谷 # 35</v>
      </c>
      <c r="H128" s="888"/>
      <c r="I128" s="889" t="s">
        <v>14</v>
      </c>
    </row>
    <row r="129" spans="1:9" ht="17" customHeight="1" thickTop="1">
      <c r="A129" s="890"/>
      <c r="B129" s="891" t="s">
        <v>416</v>
      </c>
      <c r="C129" s="661"/>
      <c r="D129" s="661"/>
      <c r="E129" s="661"/>
      <c r="F129" s="661"/>
      <c r="G129" s="661"/>
      <c r="H129" s="1000">
        <f ca="1">TODAY()</f>
        <v>46269</v>
      </c>
      <c r="I129" s="1001"/>
    </row>
    <row r="130" spans="1:9" ht="17" customHeight="1">
      <c r="B130" s="891"/>
    </row>
    <row r="131" spans="1:9" ht="17" customHeight="1"/>
    <row r="132" spans="1:9" ht="17" customHeight="1"/>
  </sheetData>
  <mergeCells count="15">
    <mergeCell ref="G18:H18"/>
    <mergeCell ref="C1:G1"/>
    <mergeCell ref="H2:I2"/>
    <mergeCell ref="E6:F6"/>
    <mergeCell ref="G11:H11"/>
    <mergeCell ref="B12:F12"/>
    <mergeCell ref="G97:H97"/>
    <mergeCell ref="B101:F101"/>
    <mergeCell ref="H129:I129"/>
    <mergeCell ref="G25:H25"/>
    <mergeCell ref="G26:H26"/>
    <mergeCell ref="D54:E54"/>
    <mergeCell ref="B67:F70"/>
    <mergeCell ref="G67:H67"/>
    <mergeCell ref="B71:F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wk1</vt:lpstr>
      <vt:lpstr>wk2</vt:lpstr>
      <vt:lpstr>wk3</vt:lpstr>
      <vt:lpstr>wk4</vt:lpstr>
      <vt:lpstr>wk5</vt:lpstr>
      <vt:lpstr>'wk1'!Print_Area</vt:lpstr>
    </vt:vector>
  </TitlesOfParts>
  <Company>Measat Broadcast Network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PCKPUA</dc:creator>
  <cp:lastModifiedBy>TANG, Chin Yee</cp:lastModifiedBy>
  <cp:lastPrinted>2026-04-20T07:47:38Z</cp:lastPrinted>
  <dcterms:created xsi:type="dcterms:W3CDTF">2009-06-03T02:40:18Z</dcterms:created>
  <dcterms:modified xsi:type="dcterms:W3CDTF">2026-09-04T06:35:21Z</dcterms:modified>
</cp:coreProperties>
</file>