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TVB Jade HD\Schedule\2025\"/>
    </mc:Choice>
  </mc:AlternateContent>
  <xr:revisionPtr revIDLastSave="0" documentId="8_{B603BD76-D681-4473-8E86-2D3217F27ADD}" xr6:coauthVersionLast="47" xr6:coauthVersionMax="47" xr10:uidLastSave="{00000000-0000-0000-0000-000000000000}"/>
  <bookViews>
    <workbookView xWindow="-110" yWindow="-110" windowWidth="19420" windowHeight="10420" tabRatio="602" activeTab="3" xr2:uid="{00000000-000D-0000-FFFF-FFFF00000000}"/>
  </bookViews>
  <sheets>
    <sheet name="wk1" sheetId="3" r:id="rId1"/>
    <sheet name="wk2" sheetId="4" r:id="rId2"/>
    <sheet name="wk3" sheetId="5" r:id="rId3"/>
    <sheet name="wk4" sheetId="6" r:id="rId4"/>
  </sheets>
  <definedNames>
    <definedName name="_xlnm.Print_Area" localSheetId="0">'wk1'!$A$1:$I$129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8" i="6" l="1"/>
  <c r="G127" i="6"/>
  <c r="C127" i="6"/>
  <c r="D127" i="6" s="1"/>
  <c r="E127" i="6" s="1"/>
  <c r="F127" i="6" s="1"/>
  <c r="H125" i="6"/>
  <c r="G124" i="6"/>
  <c r="B124" i="6"/>
  <c r="D123" i="6"/>
  <c r="G122" i="6"/>
  <c r="B121" i="6"/>
  <c r="G120" i="6"/>
  <c r="D120" i="6"/>
  <c r="F118" i="6"/>
  <c r="E118" i="6"/>
  <c r="D118" i="6"/>
  <c r="C118" i="6"/>
  <c r="B118" i="6"/>
  <c r="C116" i="6"/>
  <c r="B116" i="6"/>
  <c r="B114" i="6"/>
  <c r="D113" i="6"/>
  <c r="G112" i="6"/>
  <c r="B110" i="6"/>
  <c r="D109" i="6"/>
  <c r="H107" i="6"/>
  <c r="C106" i="6"/>
  <c r="D106" i="6" s="1"/>
  <c r="E106" i="6" s="1"/>
  <c r="F106" i="6" s="1"/>
  <c r="H105" i="6"/>
  <c r="C103" i="6"/>
  <c r="B103" i="6"/>
  <c r="H102" i="6"/>
  <c r="G102" i="6"/>
  <c r="D102" i="6"/>
  <c r="G98" i="6"/>
  <c r="C94" i="6"/>
  <c r="D94" i="6" s="1"/>
  <c r="E94" i="6" s="1"/>
  <c r="F94" i="6" s="1"/>
  <c r="C91" i="6"/>
  <c r="D91" i="6" s="1"/>
  <c r="E91" i="6" s="1"/>
  <c r="F91" i="6" s="1"/>
  <c r="C86" i="6"/>
  <c r="D48" i="6" s="1"/>
  <c r="C80" i="6"/>
  <c r="C110" i="6" s="1"/>
  <c r="D110" i="6" s="1"/>
  <c r="E110" i="6" s="1"/>
  <c r="F110" i="6" s="1"/>
  <c r="C76" i="6"/>
  <c r="D45" i="6" s="1"/>
  <c r="C74" i="6"/>
  <c r="D74" i="6" s="1"/>
  <c r="C64" i="6"/>
  <c r="D64" i="6" s="1"/>
  <c r="C61" i="6"/>
  <c r="D61" i="6" s="1"/>
  <c r="H60" i="6"/>
  <c r="F58" i="6"/>
  <c r="E58" i="6"/>
  <c r="H57" i="6"/>
  <c r="G57" i="6"/>
  <c r="H54" i="6"/>
  <c r="C52" i="6"/>
  <c r="D52" i="6" s="1"/>
  <c r="E52" i="6" s="1"/>
  <c r="F52" i="6" s="1"/>
  <c r="B52" i="6"/>
  <c r="C48" i="6"/>
  <c r="H47" i="6"/>
  <c r="B45" i="6"/>
  <c r="C42" i="6"/>
  <c r="D42" i="6" s="1"/>
  <c r="B38" i="6"/>
  <c r="D35" i="6"/>
  <c r="C35" i="6"/>
  <c r="C33" i="6"/>
  <c r="B33" i="6"/>
  <c r="E32" i="6"/>
  <c r="C30" i="6"/>
  <c r="F26" i="6"/>
  <c r="E26" i="6"/>
  <c r="D26" i="6"/>
  <c r="C26" i="6"/>
  <c r="B26" i="6"/>
  <c r="C7" i="6" s="1"/>
  <c r="C23" i="6"/>
  <c r="D23" i="6" s="1"/>
  <c r="E23" i="6" s="1"/>
  <c r="F23" i="6" s="1"/>
  <c r="D22" i="6"/>
  <c r="D51" i="6" s="1"/>
  <c r="C21" i="6"/>
  <c r="C38" i="6" s="1"/>
  <c r="D38" i="6" s="1"/>
  <c r="E38" i="6" s="1"/>
  <c r="F38" i="6" s="1"/>
  <c r="D19" i="6"/>
  <c r="C19" i="6"/>
  <c r="C45" i="6" s="1"/>
  <c r="C9" i="6"/>
  <c r="D9" i="6" s="1"/>
  <c r="E8" i="6"/>
  <c r="H7" i="6"/>
  <c r="G7" i="6"/>
  <c r="F7" i="6"/>
  <c r="E7" i="6"/>
  <c r="D7" i="6"/>
  <c r="B7" i="6"/>
  <c r="G6" i="6"/>
  <c r="F6" i="6"/>
  <c r="E6" i="6"/>
  <c r="D6" i="6"/>
  <c r="C4" i="6"/>
  <c r="D4" i="6" s="1"/>
  <c r="E4" i="6" s="1"/>
  <c r="F4" i="6" s="1"/>
  <c r="G4" i="6" s="1"/>
  <c r="H4" i="6" s="1"/>
  <c r="H128" i="5"/>
  <c r="G127" i="5"/>
  <c r="C127" i="5"/>
  <c r="D127" i="5" s="1"/>
  <c r="E127" i="5" s="1"/>
  <c r="F127" i="5" s="1"/>
  <c r="H125" i="5"/>
  <c r="G124" i="5"/>
  <c r="B124" i="5"/>
  <c r="D123" i="5"/>
  <c r="H122" i="5"/>
  <c r="G122" i="5"/>
  <c r="B121" i="5"/>
  <c r="G120" i="5"/>
  <c r="D120" i="5"/>
  <c r="H119" i="5"/>
  <c r="F118" i="5"/>
  <c r="E118" i="5"/>
  <c r="D118" i="5"/>
  <c r="C118" i="5"/>
  <c r="B118" i="5"/>
  <c r="B116" i="5"/>
  <c r="B114" i="5"/>
  <c r="D113" i="5"/>
  <c r="G112" i="5"/>
  <c r="H111" i="5"/>
  <c r="B110" i="5"/>
  <c r="D109" i="5"/>
  <c r="H107" i="5"/>
  <c r="C106" i="5"/>
  <c r="D106" i="5" s="1"/>
  <c r="E106" i="5" s="1"/>
  <c r="F106" i="5" s="1"/>
  <c r="H105" i="5"/>
  <c r="B103" i="5"/>
  <c r="H102" i="5"/>
  <c r="G102" i="5"/>
  <c r="D102" i="5"/>
  <c r="G98" i="5"/>
  <c r="C94" i="5"/>
  <c r="D94" i="5" s="1"/>
  <c r="E94" i="5" s="1"/>
  <c r="F94" i="5" s="1"/>
  <c r="C91" i="5"/>
  <c r="D91" i="5" s="1"/>
  <c r="E91" i="5" s="1"/>
  <c r="F91" i="5" s="1"/>
  <c r="C86" i="5"/>
  <c r="D48" i="5" s="1"/>
  <c r="C80" i="5"/>
  <c r="C30" i="5" s="1"/>
  <c r="C76" i="5"/>
  <c r="D76" i="5" s="1"/>
  <c r="C74" i="5"/>
  <c r="D74" i="5" s="1"/>
  <c r="C64" i="5"/>
  <c r="C121" i="5" s="1"/>
  <c r="C61" i="5"/>
  <c r="D61" i="5" s="1"/>
  <c r="H60" i="5"/>
  <c r="E58" i="5"/>
  <c r="F58" i="5" s="1"/>
  <c r="H57" i="5"/>
  <c r="G57" i="5"/>
  <c r="H54" i="5"/>
  <c r="C52" i="5"/>
  <c r="D52" i="5" s="1"/>
  <c r="E52" i="5" s="1"/>
  <c r="F52" i="5" s="1"/>
  <c r="B52" i="5"/>
  <c r="D51" i="5"/>
  <c r="C48" i="5"/>
  <c r="H47" i="5"/>
  <c r="D45" i="5"/>
  <c r="B45" i="5"/>
  <c r="C42" i="5"/>
  <c r="D42" i="5" s="1"/>
  <c r="C38" i="5"/>
  <c r="D38" i="5" s="1"/>
  <c r="E38" i="5" s="1"/>
  <c r="F38" i="5" s="1"/>
  <c r="B38" i="5"/>
  <c r="D35" i="5"/>
  <c r="C35" i="5"/>
  <c r="C33" i="5"/>
  <c r="B33" i="5"/>
  <c r="E32" i="5"/>
  <c r="F26" i="5"/>
  <c r="E26" i="5"/>
  <c r="D26" i="5"/>
  <c r="C26" i="5"/>
  <c r="B26" i="5"/>
  <c r="C23" i="5"/>
  <c r="D23" i="5" s="1"/>
  <c r="E23" i="5" s="1"/>
  <c r="F23" i="5" s="1"/>
  <c r="D22" i="5"/>
  <c r="D21" i="5"/>
  <c r="E21" i="5" s="1"/>
  <c r="F21" i="5" s="1"/>
  <c r="G21" i="5" s="1"/>
  <c r="H21" i="5" s="1"/>
  <c r="C21" i="5"/>
  <c r="D19" i="5"/>
  <c r="C19" i="5"/>
  <c r="C45" i="5" s="1"/>
  <c r="D16" i="5"/>
  <c r="E16" i="5" s="1"/>
  <c r="F16" i="5" s="1"/>
  <c r="G16" i="5" s="1"/>
  <c r="H16" i="5" s="1"/>
  <c r="C16" i="5"/>
  <c r="D9" i="5"/>
  <c r="D33" i="5" s="1"/>
  <c r="C9" i="5"/>
  <c r="E8" i="5"/>
  <c r="H7" i="5"/>
  <c r="G7" i="5"/>
  <c r="F7" i="5"/>
  <c r="E7" i="5"/>
  <c r="D7" i="5"/>
  <c r="C7" i="5"/>
  <c r="B7" i="5"/>
  <c r="G6" i="5"/>
  <c r="F6" i="5"/>
  <c r="E6" i="5"/>
  <c r="D6" i="5"/>
  <c r="D4" i="5"/>
  <c r="E4" i="5" s="1"/>
  <c r="F4" i="5" s="1"/>
  <c r="G4" i="5" s="1"/>
  <c r="H4" i="5" s="1"/>
  <c r="C4" i="5"/>
  <c r="H128" i="4"/>
  <c r="G127" i="4"/>
  <c r="C127" i="4"/>
  <c r="D127" i="4" s="1"/>
  <c r="E127" i="4" s="1"/>
  <c r="F127" i="4" s="1"/>
  <c r="H125" i="4"/>
  <c r="G124" i="4"/>
  <c r="D124" i="4"/>
  <c r="B124" i="4"/>
  <c r="D123" i="4"/>
  <c r="H122" i="4"/>
  <c r="G122" i="4"/>
  <c r="E121" i="4"/>
  <c r="B121" i="4"/>
  <c r="G120" i="4"/>
  <c r="D120" i="4"/>
  <c r="H119" i="4"/>
  <c r="F118" i="4"/>
  <c r="E118" i="4"/>
  <c r="D118" i="4"/>
  <c r="C118" i="4"/>
  <c r="B118" i="4"/>
  <c r="B116" i="4"/>
  <c r="C114" i="4"/>
  <c r="B114" i="4"/>
  <c r="D113" i="4"/>
  <c r="H111" i="4"/>
  <c r="C110" i="4"/>
  <c r="D110" i="4" s="1"/>
  <c r="E110" i="4" s="1"/>
  <c r="F110" i="4" s="1"/>
  <c r="B110" i="4"/>
  <c r="D109" i="4"/>
  <c r="H107" i="4"/>
  <c r="E106" i="4"/>
  <c r="F106" i="4" s="1"/>
  <c r="D106" i="4"/>
  <c r="B106" i="4"/>
  <c r="H105" i="4"/>
  <c r="B103" i="4"/>
  <c r="H102" i="4"/>
  <c r="G102" i="4"/>
  <c r="D102" i="4"/>
  <c r="G98" i="4"/>
  <c r="C91" i="4"/>
  <c r="D91" i="4" s="1"/>
  <c r="E91" i="4" s="1"/>
  <c r="F91" i="4" s="1"/>
  <c r="D86" i="4"/>
  <c r="E48" i="4" s="1"/>
  <c r="C80" i="4"/>
  <c r="D80" i="4" s="1"/>
  <c r="C76" i="4"/>
  <c r="D76" i="4" s="1"/>
  <c r="D74" i="4"/>
  <c r="D116" i="4" s="1"/>
  <c r="C74" i="4"/>
  <c r="C116" i="4" s="1"/>
  <c r="F64" i="4"/>
  <c r="F121" i="4" s="1"/>
  <c r="C64" i="4"/>
  <c r="C121" i="4" s="1"/>
  <c r="C61" i="4"/>
  <c r="C103" i="4" s="1"/>
  <c r="H60" i="4"/>
  <c r="E58" i="4"/>
  <c r="F58" i="4" s="1"/>
  <c r="H57" i="4"/>
  <c r="G57" i="4"/>
  <c r="H54" i="4"/>
  <c r="B52" i="4"/>
  <c r="D51" i="4"/>
  <c r="B51" i="4"/>
  <c r="D48" i="4"/>
  <c r="C48" i="4"/>
  <c r="D45" i="4"/>
  <c r="C45" i="4"/>
  <c r="B45" i="4"/>
  <c r="E42" i="4"/>
  <c r="E124" i="4" s="1"/>
  <c r="D42" i="4"/>
  <c r="C42" i="4"/>
  <c r="C124" i="4" s="1"/>
  <c r="B38" i="4"/>
  <c r="C35" i="4"/>
  <c r="C33" i="4"/>
  <c r="B33" i="4"/>
  <c r="E32" i="4"/>
  <c r="C30" i="4"/>
  <c r="F26" i="4"/>
  <c r="E26" i="4"/>
  <c r="D26" i="4"/>
  <c r="C26" i="4"/>
  <c r="B26" i="4"/>
  <c r="C7" i="4" s="1"/>
  <c r="C23" i="4"/>
  <c r="D23" i="4" s="1"/>
  <c r="E23" i="4" s="1"/>
  <c r="F23" i="4" s="1"/>
  <c r="D22" i="4"/>
  <c r="C21" i="4"/>
  <c r="C38" i="4" s="1"/>
  <c r="D38" i="4" s="1"/>
  <c r="E38" i="4" s="1"/>
  <c r="F38" i="4" s="1"/>
  <c r="C19" i="4"/>
  <c r="D16" i="4"/>
  <c r="E16" i="4" s="1"/>
  <c r="F16" i="4" s="1"/>
  <c r="G16" i="4" s="1"/>
  <c r="H16" i="4" s="1"/>
  <c r="C16" i="4"/>
  <c r="C9" i="4"/>
  <c r="D9" i="4" s="1"/>
  <c r="E8" i="4"/>
  <c r="H7" i="4"/>
  <c r="G7" i="4"/>
  <c r="F7" i="4"/>
  <c r="E7" i="4"/>
  <c r="D7" i="4"/>
  <c r="B7" i="4"/>
  <c r="G6" i="4"/>
  <c r="F6" i="4"/>
  <c r="E6" i="4"/>
  <c r="D6" i="4"/>
  <c r="D4" i="4"/>
  <c r="E4" i="4" s="1"/>
  <c r="F4" i="4" s="1"/>
  <c r="G4" i="4" s="1"/>
  <c r="H4" i="4" s="1"/>
  <c r="C4" i="4"/>
  <c r="D121" i="6" l="1"/>
  <c r="E64" i="6"/>
  <c r="E42" i="6"/>
  <c r="D124" i="6"/>
  <c r="D103" i="6"/>
  <c r="E61" i="6"/>
  <c r="E35" i="6"/>
  <c r="D33" i="6"/>
  <c r="E9" i="6"/>
  <c r="D116" i="6"/>
  <c r="E74" i="6"/>
  <c r="D21" i="6"/>
  <c r="E21" i="6" s="1"/>
  <c r="F21" i="6" s="1"/>
  <c r="G21" i="6" s="1"/>
  <c r="H21" i="6" s="1"/>
  <c r="C114" i="6"/>
  <c r="C124" i="6"/>
  <c r="D80" i="6"/>
  <c r="C121" i="6"/>
  <c r="D76" i="6"/>
  <c r="D86" i="6"/>
  <c r="E76" i="5"/>
  <c r="E19" i="5"/>
  <c r="E45" i="5"/>
  <c r="D114" i="5"/>
  <c r="D116" i="5"/>
  <c r="E74" i="5"/>
  <c r="E42" i="5"/>
  <c r="D124" i="5"/>
  <c r="D103" i="5"/>
  <c r="E35" i="5"/>
  <c r="E61" i="5"/>
  <c r="E9" i="5"/>
  <c r="D80" i="5"/>
  <c r="C110" i="5"/>
  <c r="D110" i="5" s="1"/>
  <c r="E110" i="5" s="1"/>
  <c r="F110" i="5" s="1"/>
  <c r="C114" i="5"/>
  <c r="D64" i="5"/>
  <c r="C124" i="5"/>
  <c r="D86" i="5"/>
  <c r="C103" i="5"/>
  <c r="C116" i="5"/>
  <c r="E76" i="4"/>
  <c r="E19" i="4"/>
  <c r="E45" i="4"/>
  <c r="D114" i="4"/>
  <c r="D33" i="4"/>
  <c r="E9" i="4"/>
  <c r="D30" i="4"/>
  <c r="E80" i="4"/>
  <c r="D64" i="4"/>
  <c r="D121" i="4" s="1"/>
  <c r="D19" i="4"/>
  <c r="D35" i="4"/>
  <c r="C52" i="4"/>
  <c r="D52" i="4" s="1"/>
  <c r="E52" i="4" s="1"/>
  <c r="F52" i="4" s="1"/>
  <c r="E86" i="4"/>
  <c r="F42" i="4"/>
  <c r="F124" i="4" s="1"/>
  <c r="D61" i="4"/>
  <c r="E74" i="4"/>
  <c r="D21" i="4"/>
  <c r="E21" i="4" s="1"/>
  <c r="F21" i="4" s="1"/>
  <c r="G21" i="4" s="1"/>
  <c r="H21" i="4" s="1"/>
  <c r="F35" i="6" l="1"/>
  <c r="F61" i="6"/>
  <c r="F103" i="6" s="1"/>
  <c r="E103" i="6"/>
  <c r="E124" i="6"/>
  <c r="F42" i="6"/>
  <c r="F124" i="6" s="1"/>
  <c r="E86" i="6"/>
  <c r="E48" i="6"/>
  <c r="E121" i="6"/>
  <c r="F64" i="6"/>
  <c r="F121" i="6" s="1"/>
  <c r="E80" i="6"/>
  <c r="D30" i="6"/>
  <c r="E116" i="6"/>
  <c r="F74" i="6"/>
  <c r="E45" i="6"/>
  <c r="E76" i="6"/>
  <c r="D114" i="6"/>
  <c r="E19" i="6"/>
  <c r="E33" i="6"/>
  <c r="F9" i="6"/>
  <c r="D121" i="5"/>
  <c r="E64" i="5"/>
  <c r="F42" i="5"/>
  <c r="F124" i="5" s="1"/>
  <c r="E124" i="5"/>
  <c r="E33" i="5"/>
  <c r="F9" i="5"/>
  <c r="E103" i="5"/>
  <c r="F35" i="5"/>
  <c r="F61" i="5"/>
  <c r="F103" i="5" s="1"/>
  <c r="F74" i="5"/>
  <c r="E116" i="5"/>
  <c r="E86" i="5"/>
  <c r="E48" i="5"/>
  <c r="E80" i="5"/>
  <c r="D30" i="5"/>
  <c r="F76" i="5"/>
  <c r="F114" i="5" s="1"/>
  <c r="F19" i="5"/>
  <c r="F45" i="5"/>
  <c r="E114" i="5"/>
  <c r="F74" i="4"/>
  <c r="E116" i="4"/>
  <c r="E33" i="4"/>
  <c r="F9" i="4"/>
  <c r="D103" i="4"/>
  <c r="E61" i="4"/>
  <c r="E35" i="4"/>
  <c r="F30" i="4"/>
  <c r="F80" i="4"/>
  <c r="E30" i="4"/>
  <c r="F48" i="4"/>
  <c r="F86" i="4"/>
  <c r="F76" i="4"/>
  <c r="F114" i="4" s="1"/>
  <c r="F19" i="4"/>
  <c r="E114" i="4"/>
  <c r="F45" i="4"/>
  <c r="F86" i="6" l="1"/>
  <c r="F48" i="6"/>
  <c r="F80" i="6"/>
  <c r="F30" i="6"/>
  <c r="E30" i="6"/>
  <c r="E114" i="6"/>
  <c r="F76" i="6"/>
  <c r="F114" i="6" s="1"/>
  <c r="F19" i="6"/>
  <c r="F45" i="6"/>
  <c r="G74" i="6"/>
  <c r="H74" i="6" s="1"/>
  <c r="F116" i="6"/>
  <c r="G9" i="6"/>
  <c r="H9" i="6" s="1"/>
  <c r="F33" i="6"/>
  <c r="G33" i="6" s="1"/>
  <c r="H33" i="6" s="1"/>
  <c r="F86" i="5"/>
  <c r="F48" i="5"/>
  <c r="G9" i="5"/>
  <c r="H9" i="5" s="1"/>
  <c r="F33" i="5"/>
  <c r="G33" i="5" s="1"/>
  <c r="H33" i="5" s="1"/>
  <c r="G74" i="5"/>
  <c r="H74" i="5" s="1"/>
  <c r="H116" i="5" s="1"/>
  <c r="F116" i="5"/>
  <c r="E121" i="5"/>
  <c r="F64" i="5"/>
  <c r="F121" i="5" s="1"/>
  <c r="F80" i="5"/>
  <c r="F30" i="5"/>
  <c r="E30" i="5"/>
  <c r="F35" i="4"/>
  <c r="E103" i="4"/>
  <c r="F61" i="4"/>
  <c r="F103" i="4" s="1"/>
  <c r="F116" i="4"/>
  <c r="G74" i="4"/>
  <c r="H74" i="4" s="1"/>
  <c r="H116" i="4" s="1"/>
  <c r="F33" i="4"/>
  <c r="G33" i="4" s="1"/>
  <c r="H33" i="4" s="1"/>
  <c r="G9" i="4"/>
  <c r="H9" i="4" s="1"/>
  <c r="H107" i="3" l="1"/>
  <c r="B106" i="3"/>
  <c r="C106" i="3" s="1"/>
  <c r="D106" i="3" s="1"/>
  <c r="E106" i="3" s="1"/>
  <c r="F106" i="3" s="1"/>
  <c r="H105" i="3"/>
  <c r="E98" i="3"/>
  <c r="H57" i="3" l="1"/>
  <c r="F127" i="3" l="1"/>
  <c r="E127" i="3"/>
  <c r="D127" i="3"/>
  <c r="C127" i="3"/>
  <c r="F91" i="3"/>
  <c r="B51" i="3"/>
  <c r="H122" i="3" l="1"/>
  <c r="H119" i="3"/>
  <c r="H111" i="3"/>
  <c r="G98" i="3"/>
  <c r="C23" i="3" l="1"/>
  <c r="D109" i="3"/>
  <c r="C86" i="3"/>
  <c r="D86" i="3" s="1"/>
  <c r="C80" i="3"/>
  <c r="D80" i="3" s="1"/>
  <c r="D30" i="3" s="1"/>
  <c r="C21" i="3"/>
  <c r="H60" i="3"/>
  <c r="D48" i="3" l="1"/>
  <c r="C110" i="3"/>
  <c r="D110" i="3" s="1"/>
  <c r="E110" i="3" s="1"/>
  <c r="C30" i="3"/>
  <c r="E58" i="3"/>
  <c r="F58" i="3" l="1"/>
  <c r="E86" i="3" l="1"/>
  <c r="F86" i="3" s="1"/>
  <c r="B52" i="3" l="1"/>
  <c r="B38" i="3" l="1"/>
  <c r="D21" i="3"/>
  <c r="C38" i="3" l="1"/>
  <c r="C9" i="3" l="1"/>
  <c r="D9" i="3" s="1"/>
  <c r="C74" i="3"/>
  <c r="D74" i="3" s="1"/>
  <c r="E74" i="3" s="1"/>
  <c r="E9" i="3" l="1"/>
  <c r="D33" i="3"/>
  <c r="G124" i="3"/>
  <c r="F9" i="3" l="1"/>
  <c r="F33" i="3" s="1"/>
  <c r="G33" i="3" s="1"/>
  <c r="H33" i="3" s="1"/>
  <c r="E33" i="3"/>
  <c r="D118" i="3"/>
  <c r="B33" i="3" l="1"/>
  <c r="D22" i="3"/>
  <c r="B45" i="3"/>
  <c r="C48" i="3"/>
  <c r="C33" i="3"/>
  <c r="C35" i="3"/>
  <c r="B124" i="3" l="1"/>
  <c r="E48" i="3" l="1"/>
  <c r="F48" i="3" l="1"/>
  <c r="G102" i="3"/>
  <c r="D51" i="3" l="1"/>
  <c r="B7" i="3" l="1"/>
  <c r="C52" i="3" l="1"/>
  <c r="D52" i="3" s="1"/>
  <c r="E52" i="3" s="1"/>
  <c r="F52" i="3" s="1"/>
  <c r="C95" i="3"/>
  <c r="D95" i="3" s="1"/>
  <c r="C91" i="3"/>
  <c r="D91" i="3" s="1"/>
  <c r="E91" i="3" s="1"/>
  <c r="H102" i="3" l="1"/>
  <c r="B26" i="3" l="1"/>
  <c r="E6" i="3" l="1"/>
  <c r="D6" i="3"/>
  <c r="B110" i="3"/>
  <c r="D102" i="3"/>
  <c r="C61" i="3" l="1"/>
  <c r="D35" i="3" s="1"/>
  <c r="D61" i="3" l="1"/>
  <c r="E35" i="3" s="1"/>
  <c r="C19" i="3"/>
  <c r="D103" i="3" l="1"/>
  <c r="E61" i="3"/>
  <c r="F35" i="3" s="1"/>
  <c r="D123" i="3"/>
  <c r="F61" i="3" l="1"/>
  <c r="C45" i="3" l="1"/>
  <c r="B103" i="3" l="1"/>
  <c r="D23" i="3"/>
  <c r="E23" i="3" s="1"/>
  <c r="F23" i="3" s="1"/>
  <c r="C116" i="3"/>
  <c r="E7" i="3"/>
  <c r="C42" i="3"/>
  <c r="C124" i="3" s="1"/>
  <c r="D38" i="3"/>
  <c r="E38" i="3" s="1"/>
  <c r="F38" i="3" s="1"/>
  <c r="C76" i="3"/>
  <c r="D19" i="3" s="1"/>
  <c r="G7" i="3"/>
  <c r="G6" i="3"/>
  <c r="F7" i="3"/>
  <c r="F6" i="3"/>
  <c r="D7" i="3"/>
  <c r="C16" i="3"/>
  <c r="D16" i="3" s="1"/>
  <c r="E16" i="3" s="1"/>
  <c r="E21" i="3"/>
  <c r="D113" i="3"/>
  <c r="E26" i="3"/>
  <c r="H7" i="3"/>
  <c r="B114" i="3"/>
  <c r="C64" i="3"/>
  <c r="D64" i="3" s="1"/>
  <c r="E64" i="3" s="1"/>
  <c r="F64" i="3" s="1"/>
  <c r="B121" i="3"/>
  <c r="D120" i="3"/>
  <c r="G127" i="3"/>
  <c r="H125" i="3"/>
  <c r="F118" i="3"/>
  <c r="E118" i="3"/>
  <c r="C118" i="3"/>
  <c r="B118" i="3"/>
  <c r="B116" i="3"/>
  <c r="F110" i="3"/>
  <c r="E32" i="3"/>
  <c r="F26" i="3"/>
  <c r="D26" i="3"/>
  <c r="C26" i="3"/>
  <c r="C7" i="3"/>
  <c r="E8" i="3"/>
  <c r="H128" i="3"/>
  <c r="C4" i="3"/>
  <c r="D4" i="3" s="1"/>
  <c r="E4" i="3" s="1"/>
  <c r="F4" i="3" s="1"/>
  <c r="G4" i="3" s="1"/>
  <c r="H4" i="3" s="1"/>
  <c r="E80" i="3" l="1"/>
  <c r="F80" i="3" s="1"/>
  <c r="C103" i="3"/>
  <c r="D121" i="3"/>
  <c r="F21" i="3"/>
  <c r="G21" i="3" s="1"/>
  <c r="H21" i="3" s="1"/>
  <c r="C121" i="3"/>
  <c r="D42" i="3"/>
  <c r="D124" i="3" s="1"/>
  <c r="D76" i="3"/>
  <c r="C114" i="3"/>
  <c r="D45" i="3"/>
  <c r="E116" i="3" l="1"/>
  <c r="F74" i="3"/>
  <c r="G16" i="3"/>
  <c r="H16" i="3" s="1"/>
  <c r="E30" i="3"/>
  <c r="D116" i="3"/>
  <c r="F30" i="3"/>
  <c r="E103" i="3"/>
  <c r="F121" i="3"/>
  <c r="E121" i="3"/>
  <c r="E42" i="3"/>
  <c r="E124" i="3" s="1"/>
  <c r="G9" i="3"/>
  <c r="H9" i="3" s="1"/>
  <c r="E76" i="3"/>
  <c r="D114" i="3"/>
  <c r="E45" i="3"/>
  <c r="E19" i="3"/>
  <c r="G74" i="3" l="1"/>
  <c r="F116" i="3"/>
  <c r="F103" i="3"/>
  <c r="F42" i="3"/>
  <c r="F124" i="3" s="1"/>
  <c r="F76" i="3"/>
  <c r="F114" i="3" s="1"/>
  <c r="F45" i="3"/>
  <c r="E114" i="3"/>
  <c r="F19" i="3"/>
  <c r="H74" i="3" l="1"/>
  <c r="H116" i="3" s="1"/>
</calcChain>
</file>

<file path=xl/sharedStrings.xml><?xml version="1.0" encoding="utf-8"?>
<sst xmlns="http://schemas.openxmlformats.org/spreadsheetml/2006/main" count="1177" uniqueCount="394">
  <si>
    <t>0700</t>
  </si>
  <si>
    <t>0800</t>
  </si>
  <si>
    <t>30</t>
  </si>
  <si>
    <t>0900</t>
  </si>
  <si>
    <t>1000</t>
  </si>
  <si>
    <t>1100</t>
  </si>
  <si>
    <t>1200</t>
  </si>
  <si>
    <t>1300</t>
  </si>
  <si>
    <t>1400</t>
  </si>
  <si>
    <t>2400</t>
    <phoneticPr fontId="0" type="noConversion"/>
  </si>
  <si>
    <t>0100</t>
    <phoneticPr fontId="0" type="noConversion"/>
  </si>
  <si>
    <t>0200</t>
    <phoneticPr fontId="0" type="noConversion"/>
  </si>
  <si>
    <t>0300</t>
    <phoneticPr fontId="0" type="noConversion"/>
  </si>
  <si>
    <t>0500</t>
    <phoneticPr fontId="0" type="noConversion"/>
  </si>
  <si>
    <t>0600</t>
    <phoneticPr fontId="0" type="noConversion"/>
  </si>
  <si>
    <t>0400</t>
    <phoneticPr fontId="0" type="noConversion"/>
  </si>
  <si>
    <t>0900</t>
    <phoneticPr fontId="0" type="noConversion"/>
  </si>
  <si>
    <t>(R)</t>
  </si>
  <si>
    <t xml:space="preserve"> </t>
    <phoneticPr fontId="0" type="noConversion"/>
  </si>
  <si>
    <t>HK</t>
    <phoneticPr fontId="0" type="noConversion"/>
  </si>
  <si>
    <t xml:space="preserve">(R)          </t>
    <phoneticPr fontId="0" type="noConversion"/>
  </si>
  <si>
    <t>ChatSAT</t>
  </si>
  <si>
    <t xml:space="preserve"> </t>
    <phoneticPr fontId="45" type="noConversion"/>
  </si>
  <si>
    <t xml:space="preserve">(R)        </t>
    <phoneticPr fontId="0" type="noConversion"/>
  </si>
  <si>
    <t>(CA/MA) (Sub: Chi/Eng)  (CC)</t>
    <phoneticPr fontId="0" type="noConversion"/>
  </si>
  <si>
    <t>800636931(Sub: Chi) (CC)</t>
    <phoneticPr fontId="0" type="noConversion"/>
  </si>
  <si>
    <t>News Treasury 2024</t>
  </si>
  <si>
    <r>
      <rPr>
        <b/>
        <sz val="14"/>
        <rFont val="新細明體"/>
        <family val="1"/>
        <charset val="136"/>
      </rPr>
      <t>星期一</t>
    </r>
  </si>
  <si>
    <r>
      <rPr>
        <b/>
        <sz val="14"/>
        <rFont val="新細明體"/>
        <family val="1"/>
        <charset val="136"/>
      </rPr>
      <t>星期二</t>
    </r>
  </si>
  <si>
    <r>
      <rPr>
        <b/>
        <sz val="14"/>
        <rFont val="新細明體"/>
        <family val="1"/>
        <charset val="136"/>
      </rPr>
      <t>星期三</t>
    </r>
  </si>
  <si>
    <r>
      <rPr>
        <b/>
        <sz val="14"/>
        <rFont val="新細明體"/>
        <family val="1"/>
        <charset val="136"/>
      </rPr>
      <t>星期四</t>
    </r>
    <phoneticPr fontId="0" type="noConversion"/>
  </si>
  <si>
    <r>
      <rPr>
        <b/>
        <sz val="14"/>
        <rFont val="新細明體"/>
        <family val="1"/>
        <charset val="136"/>
      </rPr>
      <t>星期五</t>
    </r>
  </si>
  <si>
    <r>
      <rPr>
        <b/>
        <sz val="14"/>
        <rFont val="新細明體"/>
        <family val="1"/>
        <charset val="136"/>
      </rPr>
      <t>星期六</t>
    </r>
  </si>
  <si>
    <r>
      <rPr>
        <b/>
        <sz val="14"/>
        <rFont val="新細明體"/>
        <family val="1"/>
        <charset val="136"/>
      </rPr>
      <t>星期日</t>
    </r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</si>
  <si>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</si>
  <si>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sz val="14"/>
        <rFont val="新細明體"/>
        <family val="1"/>
        <charset val="136"/>
      </rPr>
      <t>愛．回家之開心速遞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</si>
  <si>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  <phoneticPr fontId="0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</si>
  <si>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</si>
  <si>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</si>
  <si>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  <phoneticPr fontId="0" type="noConversion"/>
  </si>
  <si>
    <t xml:space="preserve">                                      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</si>
  <si>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  <phoneticPr fontId="0" type="noConversion"/>
  </si>
  <si>
    <r>
      <rPr>
        <b/>
        <sz val="14"/>
        <rFont val="細明體"/>
        <family val="3"/>
        <charset val="136"/>
      </rPr>
      <t>世界觀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</si>
  <si>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  <phoneticPr fontId="0" type="noConversion"/>
  </si>
  <si>
    <t>Finance Magazine 2025</t>
    <phoneticPr fontId="0" type="noConversion"/>
  </si>
  <si>
    <t>JSG Billboard 2025</t>
    <phoneticPr fontId="0" type="noConversion"/>
  </si>
  <si>
    <t>Hands Up   Hands Up 2025</t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</si>
  <si>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</si>
  <si>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t>800651242 (Sub: *Chi) (OP)</t>
    <phoneticPr fontId="0" type="noConversion"/>
  </si>
  <si>
    <t>800651331 (Sub: Chi) (CA/MA) (OP)</t>
    <phoneticPr fontId="0" type="noConversion"/>
  </si>
  <si>
    <t>800651362 (NA)</t>
    <phoneticPr fontId="0" type="noConversion"/>
  </si>
  <si>
    <t>800651161 (OP)</t>
    <phoneticPr fontId="0" type="noConversion"/>
  </si>
  <si>
    <t>800651192 (NA)</t>
    <phoneticPr fontId="0" type="noConversion"/>
  </si>
  <si>
    <t>800651211 (Sub: *Chi) (OP)</t>
    <phoneticPr fontId="0" type="noConversion"/>
  </si>
  <si>
    <t>快樂長門人Happy Old Buddies</t>
  </si>
  <si>
    <t>800577845 (CC)</t>
    <phoneticPr fontId="0" type="noConversion"/>
  </si>
  <si>
    <t>兄弟幫 Big Boys Club (2505 EPI)</t>
    <phoneticPr fontId="0" type="noConversion"/>
  </si>
  <si>
    <t>800428175 (Sub: Chi) (CC)</t>
    <phoneticPr fontId="0" type="noConversion"/>
  </si>
  <si>
    <t xml:space="preserve">800641576 (Sub: Chi) (CC)  </t>
    <phoneticPr fontId="0" type="noConversion"/>
  </si>
  <si>
    <t>800651370 (Sub: Chi) (CC)</t>
    <phoneticPr fontId="0" type="noConversion"/>
  </si>
  <si>
    <t>Gourmet Express</t>
  </si>
  <si>
    <r>
      <rPr>
        <sz val="14"/>
        <rFont val="Times New Roman"/>
        <family val="1"/>
      </rPr>
      <t>*</t>
    </r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  <phoneticPr fontId="0" type="noConversion"/>
  </si>
  <si>
    <t>800641963  (Sub: Chi) (CC)</t>
    <phoneticPr fontId="0" type="noConversion"/>
  </si>
  <si>
    <t xml:space="preserve">Shock Mystery </t>
    <phoneticPr fontId="0" type="noConversion"/>
  </si>
  <si>
    <t>兄弟幫 Big Boys Club (2505 EPI)</t>
  </si>
  <si>
    <t>0545</t>
    <phoneticPr fontId="0" type="noConversion"/>
  </si>
  <si>
    <t>800653086 (CA/MA) (Sub: Chi)   (CC)</t>
    <phoneticPr fontId="0" type="noConversion"/>
  </si>
  <si>
    <t>800651315 (Sub: *Chi) (OP) (CA/MA)</t>
    <phoneticPr fontId="0" type="noConversion"/>
  </si>
  <si>
    <t>News Magazine 2025</t>
    <phoneticPr fontId="0" type="noConversion"/>
  </si>
  <si>
    <r>
      <rPr>
        <sz val="13"/>
        <rFont val="細明體"/>
        <family val="3"/>
        <charset val="136"/>
      </rPr>
      <t>今日知多</t>
    </r>
    <r>
      <rPr>
        <sz val="13"/>
        <rFont val="Times New Roman"/>
        <family val="1"/>
      </rPr>
      <t>D   What's On Today</t>
    </r>
    <phoneticPr fontId="0" type="noConversion"/>
  </si>
  <si>
    <r>
      <t xml:space="preserve">Vital Lifeline 2025   </t>
    </r>
    <r>
      <rPr>
        <b/>
        <sz val="14"/>
        <rFont val="Times New Roman"/>
        <family val="1"/>
      </rPr>
      <t>1930</t>
    </r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</si>
  <si>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</t>
    </r>
    <phoneticPr fontId="0" type="noConversion"/>
  </si>
  <si>
    <t xml:space="preserve">800652303 (Sub: Chi) (CC)  </t>
    <phoneticPr fontId="0" type="noConversion"/>
  </si>
  <si>
    <t>Gourmet Express - Hong Kong &amp; Taiwan</t>
    <phoneticPr fontId="0" type="noConversion"/>
  </si>
  <si>
    <t>Liza's On Line (18 EPI)</t>
  </si>
  <si>
    <t>800549830 (Sub: Chi)  (CC)</t>
    <phoneticPr fontId="0" type="noConversion"/>
  </si>
  <si>
    <t xml:space="preserve">Bong Bong, Amigo! (Sr.2) (9 EPI) </t>
  </si>
  <si>
    <t>800587952 (Sub: Chi) (CC)</t>
    <phoneticPr fontId="0" type="noConversion"/>
  </si>
  <si>
    <t>800656541 (Sub: *Chi) (OP)</t>
    <phoneticPr fontId="0" type="noConversion"/>
  </si>
  <si>
    <t>800585083 (CA/MA) (Sub: Chi) (CC)</t>
    <phoneticPr fontId="0" type="noConversion"/>
  </si>
  <si>
    <t>Thai Rogered (Sr.10) (12 EPI)</t>
    <phoneticPr fontId="0" type="noConversion"/>
  </si>
  <si>
    <t>800648576 (Sub: Chi) (CC)</t>
    <phoneticPr fontId="0" type="noConversion"/>
  </si>
  <si>
    <t>800630420 (Sub: Chi) (CC)</t>
    <phoneticPr fontId="0" type="noConversion"/>
  </si>
  <si>
    <r>
      <rPr>
        <sz val="14"/>
        <rFont val="微軟正黑體"/>
        <family val="1"/>
        <charset val="136"/>
      </rPr>
      <t>開卷</t>
    </r>
    <r>
      <rPr>
        <sz val="14"/>
        <rFont val="Times New Roman"/>
        <family val="1"/>
      </rPr>
      <t xml:space="preserve"> Open Book (108 EPI)</t>
    </r>
    <phoneticPr fontId="0" type="noConversion"/>
  </si>
  <si>
    <t xml:space="preserve">800605406 (Sub: Chi)(CC) </t>
    <phoneticPr fontId="0" type="noConversion"/>
  </si>
  <si>
    <t>Gourmet Express</t>
    <phoneticPr fontId="0" type="noConversion"/>
  </si>
  <si>
    <r>
      <t xml:space="preserve">(R)            </t>
    </r>
    <r>
      <rPr>
        <sz val="14"/>
        <rFont val="微軟正黑體"/>
        <family val="1"/>
        <charset val="136"/>
      </rPr>
      <t>美食新聞報道</t>
    </r>
    <r>
      <rPr>
        <sz val="14"/>
        <rFont val="Times New Roman"/>
        <family val="1"/>
        <charset val="136"/>
      </rPr>
      <t xml:space="preserve"> Gourmet Express</t>
    </r>
    <phoneticPr fontId="0" type="noConversion"/>
  </si>
  <si>
    <r>
      <rPr>
        <sz val="14"/>
        <rFont val="新細明體"/>
        <family val="1"/>
        <charset val="136"/>
      </rPr>
      <t>膽粗粗．</t>
    </r>
    <r>
      <rPr>
        <sz val="14"/>
        <rFont val="Times New Roman"/>
        <family val="1"/>
      </rPr>
      <t xml:space="preserve">HERE WE GO </t>
    </r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</si>
  <si>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</t>
    </r>
    <phoneticPr fontId="0" type="noConversion"/>
  </si>
  <si>
    <r>
      <t>樹下有片紅房子</t>
    </r>
    <r>
      <rPr>
        <sz val="14"/>
        <rFont val="Times New Roman"/>
        <family val="2"/>
      </rPr>
      <t xml:space="preserve"> Always Home (30 EPI)</t>
    </r>
    <phoneticPr fontId="0" type="noConversion"/>
  </si>
  <si>
    <t>800656324 (CA/MA) (Sub: Chi/Eng) (CC)</t>
    <phoneticPr fontId="0" type="noConversion"/>
  </si>
  <si>
    <t>錦心似玉 The Sword and the Brocade (45 EPI)</t>
    <phoneticPr fontId="0" type="noConversion"/>
  </si>
  <si>
    <t># 1</t>
    <phoneticPr fontId="0" type="noConversion"/>
  </si>
  <si>
    <t>愛美麗狂想曲</t>
    <phoneticPr fontId="0" type="noConversion"/>
  </si>
  <si>
    <t>Beauty And The Boss (30 EPI)</t>
    <phoneticPr fontId="0" type="noConversion"/>
  </si>
  <si>
    <t>The Sound Of Talents (15 EPI)</t>
    <phoneticPr fontId="0" type="noConversion"/>
  </si>
  <si>
    <t>800657536 (Sub: *Chi) (OP)</t>
    <phoneticPr fontId="0" type="noConversion"/>
  </si>
  <si>
    <t>800655093 (OP)</t>
    <phoneticPr fontId="0" type="noConversion"/>
  </si>
  <si>
    <t>刑偵日記 Murder Diary (25 EPI)</t>
    <phoneticPr fontId="0" type="noConversion"/>
  </si>
  <si>
    <t>800633205 (Sub: Chi) (CC)</t>
    <phoneticPr fontId="0" type="noConversion"/>
  </si>
  <si>
    <r>
      <t>Christian In Paris</t>
    </r>
    <r>
      <rPr>
        <sz val="14"/>
        <rFont val="Times New Roman"/>
        <family val="1"/>
      </rPr>
      <t xml:space="preserve"> Christian In Paris (15 EPI)</t>
    </r>
    <phoneticPr fontId="0" type="noConversion"/>
  </si>
  <si>
    <r>
      <rPr>
        <sz val="14"/>
        <rFont val="新細明體"/>
        <family val="1"/>
        <charset val="136"/>
      </rPr>
      <t>膽粗粗．</t>
    </r>
    <r>
      <rPr>
        <sz val="14"/>
        <rFont val="Times New Roman"/>
        <family val="1"/>
      </rPr>
      <t xml:space="preserve">HERE WE GO    HERE WE GO, Off The Beaten Roads </t>
    </r>
    <phoneticPr fontId="0" type="noConversion"/>
  </si>
  <si>
    <r>
      <t>不可能任務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Profession Impossible (Sr.3) (3 EPI)</t>
    </r>
    <phoneticPr fontId="0" type="noConversion"/>
  </si>
  <si>
    <t>800650753 (Sub: Chi) (CC)</t>
    <phoneticPr fontId="0" type="noConversion"/>
  </si>
  <si>
    <t># 5</t>
    <phoneticPr fontId="0" type="noConversion"/>
  </si>
  <si>
    <t>Partners' Kitchen (12 EPI)</t>
    <phoneticPr fontId="0" type="noConversion"/>
  </si>
  <si>
    <r>
      <t xml:space="preserve">800642943 (Sub: Chi)(CC) </t>
    </r>
    <r>
      <rPr>
        <sz val="12"/>
        <rFont val="微軟正黑體"/>
        <family val="1"/>
        <charset val="136"/>
      </rPr>
      <t>拍檔廚房</t>
    </r>
    <phoneticPr fontId="0" type="noConversion"/>
  </si>
  <si>
    <t>拍檔廚房</t>
  </si>
  <si>
    <t>TBC (Sub: *Chi) (OP) (CA/MA)</t>
    <phoneticPr fontId="0" type="noConversion"/>
  </si>
  <si>
    <t>晚間新聞</t>
  </si>
  <si>
    <t># 2</t>
    <phoneticPr fontId="0" type="noConversion"/>
  </si>
  <si>
    <r>
      <t xml:space="preserve">香港婚後事 </t>
    </r>
    <r>
      <rPr>
        <sz val="14"/>
        <rFont val="Times New Roman"/>
        <family val="1"/>
      </rPr>
      <t>And They Lived Happily Ever After? (10 EPI)</t>
    </r>
    <phoneticPr fontId="0" type="noConversion"/>
  </si>
  <si>
    <t>800641182 (Sub: Chi) (CC)</t>
    <phoneticPr fontId="0" type="noConversion"/>
  </si>
  <si>
    <t># 6</t>
    <phoneticPr fontId="0" type="noConversion"/>
  </si>
  <si>
    <t># 25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</si>
  <si>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50</t>
    </r>
    <phoneticPr fontId="0" type="noConversion"/>
  </si>
  <si>
    <r>
      <rPr>
        <sz val="14"/>
        <rFont val="細明體"/>
        <family val="3"/>
        <charset val="136"/>
      </rPr>
      <t>聲秀</t>
    </r>
    <r>
      <rPr>
        <sz val="14"/>
        <rFont val="Times New Roman"/>
        <family val="1"/>
      </rPr>
      <t xml:space="preserve"> # 3</t>
    </r>
    <phoneticPr fontId="0" type="noConversion"/>
  </si>
  <si>
    <r>
      <rPr>
        <sz val="14"/>
        <rFont val="細明體"/>
        <family val="3"/>
        <charset val="136"/>
      </rPr>
      <t>女神配對計劃</t>
    </r>
    <r>
      <rPr>
        <sz val="14"/>
        <rFont val="Times New Roman"/>
        <family val="1"/>
      </rPr>
      <t xml:space="preserve"> # 9</t>
    </r>
    <phoneticPr fontId="0" type="noConversion"/>
  </si>
  <si>
    <r>
      <rPr>
        <sz val="13"/>
        <rFont val="細明體"/>
        <family val="3"/>
        <charset val="136"/>
      </rPr>
      <t>今晚有歌廳</t>
    </r>
    <r>
      <rPr>
        <sz val="13"/>
        <rFont val="Times New Roman"/>
        <family val="1"/>
      </rPr>
      <t xml:space="preserve"> # 5</t>
    </r>
    <phoneticPr fontId="0" type="noConversion"/>
  </si>
  <si>
    <t>800650954 (CA/MA) (Sub: Chi/Eng) (CC)</t>
    <phoneticPr fontId="0" type="noConversion"/>
  </si>
  <si>
    <t>麻雀樂團 Heavenly Hand (25 EPI)</t>
  </si>
  <si>
    <r>
      <t>2025</t>
    </r>
    <r>
      <rPr>
        <sz val="14"/>
        <rFont val="微軟正黑體"/>
        <family val="1"/>
        <charset val="136"/>
      </rPr>
      <t>港姐特訓班</t>
    </r>
    <r>
      <rPr>
        <sz val="14"/>
        <rFont val="Times New Roman"/>
        <family val="1"/>
        <charset val="136"/>
      </rPr>
      <t xml:space="preserve"> (2 EPI)</t>
    </r>
    <phoneticPr fontId="0" type="noConversion"/>
  </si>
  <si>
    <t>800658203 (Sub: *Chi) (OP)</t>
    <phoneticPr fontId="0" type="noConversion"/>
  </si>
  <si>
    <t>Connect the World, Thrive in the Bay</t>
    <phoneticPr fontId="0" type="noConversion"/>
  </si>
  <si>
    <t>WK 31</t>
    <phoneticPr fontId="0" type="noConversion"/>
  </si>
  <si>
    <t>PERIOD: 4 - 10 Aug 2025</t>
    <phoneticPr fontId="0" type="noConversion"/>
  </si>
  <si>
    <t># 22</t>
    <phoneticPr fontId="0" type="noConversion"/>
  </si>
  <si>
    <t>以和為貴 Smooth Talker (20 EPI)</t>
    <phoneticPr fontId="0" type="noConversion"/>
  </si>
  <si>
    <t># 1411</t>
    <phoneticPr fontId="0" type="noConversion"/>
  </si>
  <si>
    <t># 13 - 14</t>
    <phoneticPr fontId="0" type="noConversion"/>
  </si>
  <si>
    <t># 15 - 16</t>
    <phoneticPr fontId="0" type="noConversion"/>
  </si>
  <si>
    <t># 1776</t>
    <phoneticPr fontId="0" type="noConversion"/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</si>
  <si>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#154-158</t>
    </r>
    <phoneticPr fontId="0" type="noConversion"/>
  </si>
  <si>
    <r>
      <t xml:space="preserve"># </t>
    </r>
    <r>
      <rPr>
        <sz val="14"/>
        <rFont val="細明體"/>
        <family val="1"/>
        <charset val="136"/>
      </rPr>
      <t>3</t>
    </r>
    <phoneticPr fontId="0" type="noConversion"/>
  </si>
  <si>
    <t># 3</t>
    <phoneticPr fontId="0" type="noConversion"/>
  </si>
  <si>
    <t># 7</t>
    <phoneticPr fontId="0" type="noConversion"/>
  </si>
  <si>
    <r>
      <rPr>
        <sz val="14"/>
        <rFont val="新細明體"/>
        <family val="1"/>
        <charset val="136"/>
      </rPr>
      <t xml:space="preserve">解風大阪 </t>
    </r>
    <r>
      <rPr>
        <sz val="14"/>
        <rFont val="Times New Roman"/>
        <family val="1"/>
      </rPr>
      <t>Osaka Unlock (15 EPI)</t>
    </r>
    <phoneticPr fontId="0" type="noConversion"/>
  </si>
  <si>
    <t>800635800 (Sub: Chi) (CC)</t>
    <phoneticPr fontId="0" type="noConversion"/>
  </si>
  <si>
    <t># 16</t>
    <phoneticPr fontId="0" type="noConversion"/>
  </si>
  <si>
    <t># 1931</t>
    <phoneticPr fontId="0" type="noConversion"/>
  </si>
  <si>
    <t># 38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</si>
  <si>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110</t>
    </r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</si>
  <si>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111</t>
    </r>
    <phoneticPr fontId="0" type="noConversion"/>
  </si>
  <si>
    <r>
      <t>美食新聞報道 (*港台篇)</t>
    </r>
    <r>
      <rPr>
        <sz val="14"/>
        <rFont val="Times New Roman"/>
        <family val="1"/>
        <charset val="136"/>
      </rPr>
      <t xml:space="preserve"> #12</t>
    </r>
    <phoneticPr fontId="0" type="noConversion"/>
  </si>
  <si>
    <t>冲遊泰國10 #8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</si>
  <si>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409</t>
    </r>
    <phoneticPr fontId="0" type="noConversion"/>
  </si>
  <si>
    <t># 216</t>
    <phoneticPr fontId="0" type="noConversion"/>
  </si>
  <si>
    <t># 2612</t>
    <phoneticPr fontId="0" type="noConversion"/>
  </si>
  <si>
    <t>TBC</t>
    <phoneticPr fontId="0" type="noConversion"/>
  </si>
  <si>
    <r>
      <rPr>
        <sz val="14"/>
        <rFont val="細明體"/>
        <family val="1"/>
        <charset val="136"/>
      </rPr>
      <t>玩轉粵東粵北懶人包</t>
    </r>
    <r>
      <rPr>
        <sz val="14"/>
        <rFont val="Times New Roman"/>
        <family val="1"/>
      </rPr>
      <t xml:space="preserve"> Journey to Guangdong - From East to North (5 EPI)</t>
    </r>
    <phoneticPr fontId="0" type="noConversion"/>
  </si>
  <si>
    <t># 3814</t>
    <phoneticPr fontId="0" type="noConversion"/>
  </si>
  <si>
    <t># 3817              2315</t>
    <phoneticPr fontId="0" type="noConversion"/>
  </si>
  <si>
    <t># 130</t>
    <phoneticPr fontId="0" type="noConversion"/>
  </si>
  <si>
    <t># 215</t>
    <phoneticPr fontId="0" type="noConversion"/>
  </si>
  <si>
    <t># 24</t>
    <phoneticPr fontId="0" type="noConversion"/>
  </si>
  <si>
    <t># 2611</t>
    <phoneticPr fontId="0" type="noConversion"/>
  </si>
  <si>
    <t># 1930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</si>
  <si>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262</t>
    </r>
    <phoneticPr fontId="0" type="noConversion"/>
  </si>
  <si>
    <r>
      <rPr>
        <sz val="14"/>
        <rFont val="新細明體"/>
        <family val="1"/>
        <charset val="136"/>
      </rPr>
      <t>娛樂大家</t>
    </r>
    <r>
      <rPr>
        <sz val="14"/>
        <rFont val="Times New Roman"/>
        <family val="1"/>
      </rPr>
      <t xml:space="preserve"> # 10</t>
    </r>
    <phoneticPr fontId="0" type="noConversion"/>
  </si>
  <si>
    <r>
      <rPr>
        <sz val="14"/>
        <rFont val="新細明體"/>
        <family val="1"/>
        <charset val="136"/>
      </rPr>
      <t>諸朋好友</t>
    </r>
    <r>
      <rPr>
        <sz val="14"/>
        <rFont val="Times New Roman"/>
        <family val="1"/>
      </rPr>
      <t xml:space="preserve">  # 9</t>
    </r>
    <phoneticPr fontId="0" type="noConversion"/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</si>
  <si>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31</t>
    </r>
    <phoneticPr fontId="0" type="noConversion"/>
  </si>
  <si>
    <t># 110</t>
    <phoneticPr fontId="0" type="noConversion"/>
  </si>
  <si>
    <t># 111</t>
    <phoneticPr fontId="0" type="noConversion"/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</si>
  <si>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30</t>
    </r>
    <phoneticPr fontId="0" type="noConversion"/>
  </si>
  <si>
    <t>星光熠熠耀保良 (直播)</t>
    <phoneticPr fontId="0" type="noConversion"/>
  </si>
  <si>
    <t>Gala Spectacular 2025 (Live)</t>
    <phoneticPr fontId="0" type="noConversion"/>
  </si>
  <si>
    <t>800652311 (Sub: Chi) (CC)</t>
  </si>
  <si>
    <t>Ink Side Story (15 EPI)</t>
  </si>
  <si>
    <r>
      <rPr>
        <sz val="14"/>
        <rFont val="新細明體"/>
        <family val="1"/>
        <charset val="136"/>
      </rPr>
      <t>紋人多故事</t>
    </r>
    <r>
      <rPr>
        <sz val="14"/>
        <rFont val="Times New Roman"/>
        <family val="1"/>
      </rPr>
      <t xml:space="preserve"> # 12</t>
    </r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</si>
  <si>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32</t>
    </r>
    <phoneticPr fontId="0" type="noConversion"/>
  </si>
  <si>
    <t>星光熠熠耀保良</t>
    <phoneticPr fontId="0" type="noConversion"/>
  </si>
  <si>
    <t>東張西望  Scoop 2024</t>
  </si>
  <si>
    <t># 221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</si>
  <si>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32</t>
    </r>
    <phoneticPr fontId="0" type="noConversion"/>
  </si>
  <si>
    <r>
      <rPr>
        <sz val="14"/>
        <rFont val="細明體"/>
        <family val="3"/>
        <charset val="136"/>
      </rPr>
      <t>聲秀</t>
    </r>
    <r>
      <rPr>
        <sz val="14"/>
        <rFont val="Times New Roman"/>
        <family val="1"/>
      </rPr>
      <t xml:space="preserve"> # 4</t>
    </r>
    <phoneticPr fontId="0" type="noConversion"/>
  </si>
  <si>
    <r>
      <rPr>
        <sz val="12"/>
        <rFont val="微軟正黑體"/>
        <family val="1"/>
        <charset val="136"/>
      </rPr>
      <t>港繫全球</t>
    </r>
    <r>
      <rPr>
        <sz val="12"/>
        <rFont val="Times New Roman"/>
        <family val="1"/>
      </rPr>
      <t xml:space="preserve">  </t>
    </r>
    <r>
      <rPr>
        <sz val="12"/>
        <rFont val="微軟正黑體"/>
        <family val="1"/>
        <charset val="136"/>
      </rPr>
      <t>商聚灣區</t>
    </r>
    <r>
      <rPr>
        <sz val="12"/>
        <rFont val="Times New Roman"/>
        <family val="1"/>
      </rPr>
      <t xml:space="preserve"> #3</t>
    </r>
    <r>
      <rPr>
        <sz val="12"/>
        <rFont val="Times New Roman"/>
        <family val="1"/>
        <charset val="136"/>
      </rPr>
      <t xml:space="preserve"> (10 EPI)</t>
    </r>
    <phoneticPr fontId="0" type="noConversion"/>
  </si>
  <si>
    <r>
      <rPr>
        <sz val="14"/>
        <rFont val="細明體"/>
        <family val="3"/>
        <charset val="136"/>
      </rPr>
      <t>女神配對計劃</t>
    </r>
    <r>
      <rPr>
        <sz val="14"/>
        <rFont val="Times New Roman"/>
        <family val="1"/>
      </rPr>
      <t xml:space="preserve"> # 10</t>
    </r>
    <phoneticPr fontId="0" type="noConversion"/>
  </si>
  <si>
    <t>A Date with Goddess (16 EPI)</t>
    <phoneticPr fontId="0" type="noConversion"/>
  </si>
  <si>
    <r>
      <rPr>
        <sz val="14"/>
        <rFont val="細明體"/>
        <family val="3"/>
        <charset val="136"/>
      </rPr>
      <t>今晚有歌廳</t>
    </r>
    <r>
      <rPr>
        <sz val="14"/>
        <rFont val="Times New Roman"/>
        <family val="1"/>
      </rPr>
      <t xml:space="preserve"> # 6</t>
    </r>
    <phoneticPr fontId="0" type="noConversion"/>
  </si>
  <si>
    <t>Enjoy the Music Tonight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</si>
  <si>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51</t>
    </r>
    <phoneticPr fontId="0" type="noConversion"/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</si>
  <si>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8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1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</si>
  <si>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</si>
  <si>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新細明體"/>
        <family val="1"/>
        <charset val="136"/>
      </rPr>
      <t>世界觀</t>
    </r>
  </si>
  <si>
    <r>
      <t>拍檔廚房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3</t>
    </r>
    <phoneticPr fontId="0" type="noConversion"/>
  </si>
  <si>
    <t>解風大阪 # 1</t>
    <phoneticPr fontId="0" type="noConversion"/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</si>
  <si>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8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2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</si>
  <si>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32</t>
    <phoneticPr fontId="0" type="noConversion"/>
  </si>
  <si>
    <t>PERIOD: 11 - 17 Aug 2025</t>
    <phoneticPr fontId="0" type="noConversion"/>
  </si>
  <si>
    <r>
      <rPr>
        <b/>
        <sz val="14"/>
        <rFont val="新細明體"/>
        <family val="1"/>
        <charset val="136"/>
      </rPr>
      <t>星期四</t>
    </r>
  </si>
  <si>
    <t># 222</t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</si>
  <si>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</t>
    </r>
  </si>
  <si>
    <t># 4</t>
    <phoneticPr fontId="0" type="noConversion"/>
  </si>
  <si>
    <r>
      <rPr>
        <sz val="14"/>
        <rFont val="新細明體"/>
        <family val="1"/>
        <charset val="136"/>
      </rPr>
      <t>膽粗粗．</t>
    </r>
    <r>
      <rPr>
        <sz val="14"/>
        <rFont val="Times New Roman"/>
        <family val="1"/>
      </rPr>
      <t xml:space="preserve">HERE WE GO </t>
    </r>
  </si>
  <si>
    <t># 2616</t>
    <phoneticPr fontId="0" type="noConversion"/>
  </si>
  <si>
    <t># 8</t>
    <phoneticPr fontId="0" type="noConversion"/>
  </si>
  <si>
    <t># 1418</t>
    <phoneticPr fontId="0" type="noConversion"/>
  </si>
  <si>
    <t>玩轉粵東粵北懶人包</t>
    <phoneticPr fontId="0" type="noConversion"/>
  </si>
  <si>
    <r>
      <rPr>
        <sz val="13"/>
        <rFont val="細明體"/>
        <family val="3"/>
        <charset val="136"/>
      </rPr>
      <t>今日知多</t>
    </r>
    <r>
      <rPr>
        <sz val="13"/>
        <rFont val="Times New Roman"/>
        <family val="1"/>
      </rPr>
      <t>D   What's On Today</t>
    </r>
  </si>
  <si>
    <t># 17 - 18</t>
    <phoneticPr fontId="0" type="noConversion"/>
  </si>
  <si>
    <t># 19 - 20</t>
    <phoneticPr fontId="0" type="noConversion"/>
  </si>
  <si>
    <t># 10</t>
    <phoneticPr fontId="0" type="noConversion"/>
  </si>
  <si>
    <t># 1935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</si>
  <si>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51</t>
    </r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</si>
  <si>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263</t>
    </r>
  </si>
  <si>
    <t>800640090 (Sub: Chi) (CC)</t>
    <phoneticPr fontId="0" type="noConversion"/>
  </si>
  <si>
    <r>
      <rPr>
        <sz val="14"/>
        <rFont val="Times New Roman"/>
        <family val="1"/>
      </rPr>
      <t>Mayanne</t>
    </r>
    <r>
      <rPr>
        <sz val="14"/>
        <rFont val="細明體"/>
        <family val="1"/>
        <charset val="136"/>
      </rPr>
      <t>小喇叭</t>
    </r>
    <r>
      <rPr>
        <sz val="14"/>
        <rFont val="Times New Roman"/>
        <family val="1"/>
      </rPr>
      <t xml:space="preserve"> # 1</t>
    </r>
  </si>
  <si>
    <t>Mayanne Blah Blah Blah (12 EPI)</t>
    <phoneticPr fontId="0" type="noConversion"/>
  </si>
  <si>
    <r>
      <rPr>
        <sz val="14"/>
        <rFont val="新細明體"/>
        <family val="1"/>
        <charset val="136"/>
      </rPr>
      <t>娛樂大家</t>
    </r>
    <r>
      <rPr>
        <sz val="14"/>
        <rFont val="Times New Roman"/>
        <family val="1"/>
      </rPr>
      <t xml:space="preserve"> # 11</t>
    </r>
  </si>
  <si>
    <r>
      <rPr>
        <sz val="14"/>
        <rFont val="Times New Roman"/>
        <family val="1"/>
      </rPr>
      <t>*</t>
    </r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</si>
  <si>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32</t>
    </r>
  </si>
  <si>
    <t># 1781</t>
    <phoneticPr fontId="0" type="noConversion"/>
  </si>
  <si>
    <r>
      <rPr>
        <sz val="14"/>
        <rFont val="細明體"/>
        <family val="3"/>
        <charset val="136"/>
      </rPr>
      <t>聲秀</t>
    </r>
    <r>
      <rPr>
        <sz val="14"/>
        <rFont val="Times New Roman"/>
        <family val="1"/>
      </rPr>
      <t xml:space="preserve"> # 4</t>
    </r>
  </si>
  <si>
    <t>樹下有片紅房子</t>
  </si>
  <si>
    <r>
      <t>親愛的仇敵</t>
    </r>
    <r>
      <rPr>
        <sz val="14"/>
        <rFont val="Times New Roman"/>
        <family val="2"/>
      </rPr>
      <t xml:space="preserve"> Dear Enemy (24 EPI)</t>
    </r>
  </si>
  <si>
    <r>
      <rPr>
        <sz val="14"/>
        <rFont val="細明體"/>
        <family val="3"/>
        <charset val="136"/>
      </rPr>
      <t>大內密探靈靈狗</t>
    </r>
  </si>
  <si>
    <t># 29</t>
    <phoneticPr fontId="0" type="noConversion"/>
  </si>
  <si>
    <r>
      <rPr>
        <sz val="14"/>
        <rFont val="細明體"/>
        <family val="3"/>
        <charset val="136"/>
      </rPr>
      <t>女神配對計劃</t>
    </r>
    <r>
      <rPr>
        <sz val="14"/>
        <rFont val="Times New Roman"/>
        <family val="1"/>
      </rPr>
      <t xml:space="preserve"> # 10</t>
    </r>
  </si>
  <si>
    <t>800622792 (Sub: Chi) (CC)</t>
    <phoneticPr fontId="0" type="noConversion"/>
  </si>
  <si>
    <r>
      <t>Christian In Paris</t>
    </r>
    <r>
      <rPr>
        <sz val="14"/>
        <rFont val="Times New Roman"/>
        <family val="1"/>
      </rPr>
      <t xml:space="preserve"> Christian In Paris (15 EPI)</t>
    </r>
  </si>
  <si>
    <r>
      <t>LAW</t>
    </r>
    <r>
      <rPr>
        <sz val="14"/>
        <rFont val="細明體"/>
        <family val="3"/>
        <charset val="136"/>
      </rPr>
      <t>霸女神</t>
    </r>
    <r>
      <rPr>
        <sz val="14"/>
        <rFont val="Times New Roman"/>
        <family val="1"/>
      </rPr>
      <t xml:space="preserve"> Law And Graces (8 EPI)</t>
    </r>
  </si>
  <si>
    <r>
      <t xml:space="preserve">香港婚後事 </t>
    </r>
    <r>
      <rPr>
        <sz val="14"/>
        <rFont val="Times New Roman"/>
        <family val="1"/>
      </rPr>
      <t>And They Lived Happily Ever After? (10 EPI)</t>
    </r>
  </si>
  <si>
    <r>
      <rPr>
        <sz val="14"/>
        <rFont val="新細明體"/>
        <family val="1"/>
        <charset val="136"/>
      </rPr>
      <t>膽粗粗．</t>
    </r>
    <r>
      <rPr>
        <sz val="14"/>
        <rFont val="Times New Roman"/>
        <family val="1"/>
      </rPr>
      <t xml:space="preserve">HERE WE GO    HERE WE GO, Off The Beaten Roads </t>
    </r>
  </si>
  <si>
    <r>
      <rPr>
        <sz val="14"/>
        <rFont val="新細明體"/>
        <family val="1"/>
        <charset val="136"/>
      </rPr>
      <t xml:space="preserve">解風大阪 </t>
    </r>
    <r>
      <rPr>
        <sz val="14"/>
        <rFont val="Times New Roman"/>
        <family val="1"/>
      </rPr>
      <t>Osaka Unlock (15 EPI)</t>
    </r>
  </si>
  <si>
    <r>
      <t xml:space="preserve"># </t>
    </r>
    <r>
      <rPr>
        <sz val="14"/>
        <rFont val="細明體"/>
        <family val="1"/>
        <charset val="136"/>
      </rPr>
      <t>4</t>
    </r>
  </si>
  <si>
    <r>
      <t xml:space="preserve">800642943 (Sub: Chi)(CC) </t>
    </r>
    <r>
      <rPr>
        <sz val="12"/>
        <rFont val="微軟正黑體"/>
        <family val="1"/>
        <charset val="136"/>
      </rPr>
      <t>拍檔廚房</t>
    </r>
  </si>
  <si>
    <r>
      <rPr>
        <sz val="14"/>
        <rFont val="微軟正黑體"/>
        <family val="1"/>
        <charset val="136"/>
      </rPr>
      <t>開卷</t>
    </r>
    <r>
      <rPr>
        <sz val="14"/>
        <rFont val="Times New Roman"/>
        <family val="1"/>
      </rPr>
      <t xml:space="preserve"> Open Book (108 EPI)</t>
    </r>
  </si>
  <si>
    <t># 19</t>
    <phoneticPr fontId="0" type="noConversion"/>
  </si>
  <si>
    <r>
      <rPr>
        <sz val="14"/>
        <rFont val="細明體"/>
        <family val="3"/>
        <charset val="136"/>
      </rPr>
      <t>今晚有歌廳</t>
    </r>
    <r>
      <rPr>
        <sz val="14"/>
        <rFont val="Times New Roman"/>
        <family val="1"/>
      </rPr>
      <t xml:space="preserve"> # 6</t>
    </r>
  </si>
  <si>
    <t># 1936</t>
    <phoneticPr fontId="0" type="noConversion"/>
  </si>
  <si>
    <t>浮世雙嬌傳 Legend of Two Sisters in the Chaos (40 EPI)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</si>
  <si>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33</t>
    </r>
  </si>
  <si>
    <t># 43</t>
    <phoneticPr fontId="0" type="noConversion"/>
  </si>
  <si>
    <r>
      <t xml:space="preserve">(R)            </t>
    </r>
    <r>
      <rPr>
        <sz val="14"/>
        <rFont val="微軟正黑體"/>
        <family val="1"/>
        <charset val="136"/>
      </rPr>
      <t>美食新聞報道</t>
    </r>
    <r>
      <rPr>
        <sz val="14"/>
        <rFont val="Times New Roman"/>
        <family val="1"/>
        <charset val="136"/>
      </rPr>
      <t xml:space="preserve"> Gourmet Express</t>
    </r>
  </si>
  <si>
    <t># 112</t>
    <phoneticPr fontId="0" type="noConversion"/>
  </si>
  <si>
    <t># 113</t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</si>
  <si>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</si>
  <si>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</si>
  <si>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r>
      <t>美食新聞報道</t>
    </r>
    <r>
      <rPr>
        <sz val="14"/>
        <rFont val="Times New Roman"/>
        <family val="1"/>
        <charset val="136"/>
      </rPr>
      <t xml:space="preserve"> # 112</t>
    </r>
  </si>
  <si>
    <r>
      <t>美食新聞報道</t>
    </r>
    <r>
      <rPr>
        <sz val="14"/>
        <rFont val="Times New Roman"/>
        <family val="1"/>
        <charset val="136"/>
      </rPr>
      <t xml:space="preserve"> # 113</t>
    </r>
  </si>
  <si>
    <r>
      <t>美食新聞報道 (*港台篇)</t>
    </r>
    <r>
      <rPr>
        <sz val="14"/>
        <rFont val="Times New Roman"/>
        <family val="1"/>
        <charset val="136"/>
      </rPr>
      <t xml:space="preserve"> #13</t>
    </r>
  </si>
  <si>
    <t>冲遊泰國10 #9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</si>
  <si>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410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</si>
  <si>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31</t>
    </r>
  </si>
  <si>
    <r>
      <rPr>
        <sz val="12"/>
        <rFont val="微軟正黑體"/>
        <family val="1"/>
        <charset val="136"/>
      </rPr>
      <t>港繫全球</t>
    </r>
    <r>
      <rPr>
        <sz val="12"/>
        <rFont val="Times New Roman"/>
        <family val="1"/>
      </rPr>
      <t xml:space="preserve">  </t>
    </r>
    <r>
      <rPr>
        <sz val="12"/>
        <rFont val="微軟正黑體"/>
        <family val="1"/>
        <charset val="136"/>
      </rPr>
      <t>商聚灣區</t>
    </r>
    <r>
      <rPr>
        <sz val="12"/>
        <rFont val="Times New Roman"/>
        <family val="1"/>
      </rPr>
      <t xml:space="preserve"> #4</t>
    </r>
    <r>
      <rPr>
        <sz val="12"/>
        <rFont val="Times New Roman"/>
        <family val="1"/>
        <charset val="136"/>
      </rPr>
      <t xml:space="preserve"> (10 EPI)</t>
    </r>
  </si>
  <si>
    <r>
      <t xml:space="preserve">Vital Lifeline 2025   </t>
    </r>
    <r>
      <rPr>
        <b/>
        <sz val="14"/>
        <rFont val="Times New Roman"/>
        <family val="1"/>
      </rPr>
      <t>1930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</si>
  <si>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</si>
  <si>
    <t># 223</t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</si>
  <si>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</si>
  <si>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t># 2617</t>
    <phoneticPr fontId="0" type="noConversion"/>
  </si>
  <si>
    <r>
      <rPr>
        <sz val="14"/>
        <rFont val="細明體"/>
        <family val="3"/>
        <charset val="136"/>
      </rPr>
      <t>聲秀</t>
    </r>
    <r>
      <rPr>
        <sz val="14"/>
        <rFont val="Times New Roman"/>
        <family val="1"/>
      </rPr>
      <t xml:space="preserve"> # 5</t>
    </r>
  </si>
  <si>
    <t># 11</t>
    <phoneticPr fontId="0" type="noConversion"/>
  </si>
  <si>
    <t>On His Majesty's Secret Service</t>
  </si>
  <si>
    <r>
      <rPr>
        <sz val="14"/>
        <rFont val="細明體"/>
        <family val="3"/>
        <charset val="136"/>
      </rPr>
      <t>女神配對計劃</t>
    </r>
    <r>
      <rPr>
        <sz val="14"/>
        <rFont val="Times New Roman"/>
        <family val="1"/>
      </rPr>
      <t xml:space="preserve"> # 11</t>
    </r>
  </si>
  <si>
    <t># 30</t>
    <phoneticPr fontId="0" type="noConversion"/>
  </si>
  <si>
    <t>#  1</t>
    <phoneticPr fontId="0" type="noConversion"/>
  </si>
  <si>
    <r>
      <rPr>
        <sz val="14"/>
        <rFont val="細明體"/>
        <family val="1"/>
        <charset val="136"/>
      </rPr>
      <t>健康新聞報道</t>
    </r>
    <r>
      <rPr>
        <sz val="14"/>
        <rFont val="Times New Roman"/>
        <family val="1"/>
      </rPr>
      <t xml:space="preserve"> Health Programme (15 EPI)</t>
    </r>
  </si>
  <si>
    <r>
      <rPr>
        <sz val="14"/>
        <rFont val="新細明體"/>
        <family val="1"/>
        <charset val="136"/>
      </rPr>
      <t>紋人多故事</t>
    </r>
    <r>
      <rPr>
        <sz val="14"/>
        <rFont val="Times New Roman"/>
        <family val="1"/>
      </rPr>
      <t xml:space="preserve"> # 13</t>
    </r>
  </si>
  <si>
    <r>
      <rPr>
        <sz val="14"/>
        <rFont val="細明體"/>
        <family val="3"/>
        <charset val="136"/>
      </rPr>
      <t>今晚有歌廳</t>
    </r>
    <r>
      <rPr>
        <sz val="14"/>
        <rFont val="Times New Roman"/>
        <family val="1"/>
      </rPr>
      <t xml:space="preserve"> # 7</t>
    </r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</si>
  <si>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</si>
  <si>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t># 3818</t>
  </si>
  <si>
    <t># 3819</t>
  </si>
  <si>
    <t># 3820</t>
  </si>
  <si>
    <t># 3821</t>
  </si>
  <si>
    <t># 3822</t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</si>
  <si>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33</t>
    </r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</si>
  <si>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52</t>
    </r>
  </si>
  <si>
    <r>
      <t>拍檔廚房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4</t>
    </r>
  </si>
  <si>
    <t>解風大阪 # 2</t>
    <phoneticPr fontId="0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</si>
  <si>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</si>
  <si>
    <t># 228</t>
    <phoneticPr fontId="0" type="noConversion"/>
  </si>
  <si>
    <t># 135</t>
    <phoneticPr fontId="0" type="noConversion"/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</si>
  <si>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#159-163</t>
    </r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</si>
  <si>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8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3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</si>
  <si>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33</t>
    <phoneticPr fontId="0" type="noConversion"/>
  </si>
  <si>
    <t>PERIOD: 18 - 24 Aug 2025</t>
    <phoneticPr fontId="0" type="noConversion"/>
  </si>
  <si>
    <t># 229</t>
    <phoneticPr fontId="0" type="noConversion"/>
  </si>
  <si>
    <t># 2621</t>
    <phoneticPr fontId="0" type="noConversion"/>
  </si>
  <si>
    <t># 9</t>
    <phoneticPr fontId="0" type="noConversion"/>
  </si>
  <si>
    <t># 1425</t>
    <phoneticPr fontId="0" type="noConversion"/>
  </si>
  <si>
    <t># 21 - 22</t>
    <phoneticPr fontId="0" type="noConversion"/>
  </si>
  <si>
    <t># 23 - 24</t>
    <phoneticPr fontId="0" type="noConversion"/>
  </si>
  <si>
    <t># 15</t>
    <phoneticPr fontId="0" type="noConversion"/>
  </si>
  <si>
    <t># 1940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</si>
  <si>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264</t>
    </r>
  </si>
  <si>
    <r>
      <rPr>
        <sz val="14"/>
        <rFont val="Times New Roman"/>
        <family val="1"/>
      </rPr>
      <t>Mayanne</t>
    </r>
    <r>
      <rPr>
        <sz val="14"/>
        <rFont val="細明體"/>
        <family val="1"/>
        <charset val="136"/>
      </rPr>
      <t>小喇叭</t>
    </r>
    <r>
      <rPr>
        <sz val="14"/>
        <rFont val="Times New Roman"/>
        <family val="1"/>
      </rPr>
      <t xml:space="preserve"> # 2</t>
    </r>
  </si>
  <si>
    <r>
      <rPr>
        <sz val="14"/>
        <rFont val="新細明體"/>
        <family val="1"/>
        <charset val="136"/>
      </rPr>
      <t>娛樂大家</t>
    </r>
    <r>
      <rPr>
        <sz val="14"/>
        <rFont val="Times New Roman"/>
        <family val="1"/>
      </rPr>
      <t xml:space="preserve"> # 12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</si>
  <si>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33</t>
    </r>
  </si>
  <si>
    <t># 1786</t>
    <phoneticPr fontId="0" type="noConversion"/>
  </si>
  <si>
    <r>
      <t xml:space="preserve"># </t>
    </r>
    <r>
      <rPr>
        <sz val="14"/>
        <rFont val="細明體"/>
        <family val="1"/>
        <charset val="136"/>
      </rPr>
      <t>5</t>
    </r>
  </si>
  <si>
    <t># 1941</t>
    <phoneticPr fontId="0" type="noConversion"/>
  </si>
  <si>
    <t>800576993 (CA/MA) (Sub: Chi) (CC)</t>
    <phoneticPr fontId="0" type="noConversion"/>
  </si>
  <si>
    <r>
      <rPr>
        <sz val="14"/>
        <rFont val="新細明體"/>
        <family val="1"/>
        <charset val="136"/>
      </rPr>
      <t>浮世雙嬌傳</t>
    </r>
    <r>
      <rPr>
        <sz val="14"/>
        <rFont val="Times New Roman"/>
        <family val="1"/>
      </rPr>
      <t xml:space="preserve"> Legend of Two Sisters in the Chaos (40 EPI)</t>
    </r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</si>
  <si>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34</t>
    </r>
  </si>
  <si>
    <t># 114</t>
    <phoneticPr fontId="0" type="noConversion"/>
  </si>
  <si>
    <t># 115</t>
    <phoneticPr fontId="0" type="noConversion"/>
  </si>
  <si>
    <t>800658490 (Sub: *Chi) (OP) (CA/MA)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</si>
  <si>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114</t>
    </r>
  </si>
  <si>
    <r>
      <t>美食新聞報道</t>
    </r>
    <r>
      <rPr>
        <sz val="14"/>
        <rFont val="Times New Roman"/>
        <family val="1"/>
        <charset val="136"/>
      </rPr>
      <t xml:space="preserve"> # 115</t>
    </r>
  </si>
  <si>
    <r>
      <t>美食新聞報道 (*港台篇)</t>
    </r>
    <r>
      <rPr>
        <sz val="14"/>
        <rFont val="Times New Roman"/>
        <family val="1"/>
        <charset val="136"/>
      </rPr>
      <t xml:space="preserve"> #14</t>
    </r>
  </si>
  <si>
    <t>冲遊泰國10 #10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</si>
  <si>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411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</si>
  <si>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32</t>
    </r>
  </si>
  <si>
    <r>
      <rPr>
        <sz val="12"/>
        <rFont val="微軟正黑體"/>
        <family val="1"/>
        <charset val="136"/>
      </rPr>
      <t>港繫全球</t>
    </r>
    <r>
      <rPr>
        <sz val="12"/>
        <rFont val="Times New Roman"/>
        <family val="1"/>
      </rPr>
      <t xml:space="preserve">  </t>
    </r>
    <r>
      <rPr>
        <sz val="12"/>
        <rFont val="微軟正黑體"/>
        <family val="1"/>
        <charset val="136"/>
      </rPr>
      <t>商聚灣區</t>
    </r>
    <r>
      <rPr>
        <sz val="12"/>
        <rFont val="Times New Roman"/>
        <family val="1"/>
      </rPr>
      <t xml:space="preserve"> #5</t>
    </r>
    <r>
      <rPr>
        <sz val="12"/>
        <rFont val="Times New Roman"/>
        <family val="1"/>
        <charset val="136"/>
      </rPr>
      <t xml:space="preserve"> (10 EPI)</t>
    </r>
  </si>
  <si>
    <t># 230</t>
    <phoneticPr fontId="0" type="noConversion"/>
  </si>
  <si>
    <t># 2622</t>
    <phoneticPr fontId="0" type="noConversion"/>
  </si>
  <si>
    <r>
      <rPr>
        <sz val="14"/>
        <rFont val="細明體"/>
        <family val="3"/>
        <charset val="136"/>
      </rPr>
      <t>聲秀</t>
    </r>
    <r>
      <rPr>
        <sz val="14"/>
        <rFont val="Times New Roman"/>
        <family val="1"/>
      </rPr>
      <t xml:space="preserve"> # 6</t>
    </r>
  </si>
  <si>
    <t>旺角監獄</t>
  </si>
  <si>
    <t>To Live or Die in Mongkok</t>
  </si>
  <si>
    <t>800657215 (CA/MA) (Sub: Chi/Eng) (CC)</t>
    <phoneticPr fontId="0" type="noConversion"/>
  </si>
  <si>
    <r>
      <rPr>
        <sz val="14"/>
        <rFont val="細明體"/>
        <family val="3"/>
        <charset val="136"/>
      </rPr>
      <t>女神配對計劃</t>
    </r>
    <r>
      <rPr>
        <sz val="14"/>
        <rFont val="Times New Roman"/>
        <family val="1"/>
      </rPr>
      <t xml:space="preserve"> # 12</t>
    </r>
  </si>
  <si>
    <r>
      <rPr>
        <sz val="14"/>
        <rFont val="新細明體"/>
        <family val="1"/>
        <charset val="136"/>
      </rPr>
      <t>紋人多故事</t>
    </r>
    <r>
      <rPr>
        <sz val="14"/>
        <rFont val="Times New Roman"/>
        <family val="1"/>
      </rPr>
      <t xml:space="preserve"> # 14</t>
    </r>
  </si>
  <si>
    <r>
      <rPr>
        <sz val="14"/>
        <rFont val="細明體"/>
        <family val="3"/>
        <charset val="136"/>
      </rPr>
      <t>今晚有歌廳</t>
    </r>
    <r>
      <rPr>
        <sz val="14"/>
        <rFont val="Times New Roman"/>
        <family val="1"/>
      </rPr>
      <t xml:space="preserve"> # 8</t>
    </r>
  </si>
  <si>
    <t># 3823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</si>
  <si>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34</t>
    </r>
  </si>
  <si>
    <t>800651234 (Sub: Chi) (CC)</t>
    <phoneticPr fontId="0" type="noConversion"/>
  </si>
  <si>
    <t>J Music #1</t>
    <phoneticPr fontId="0" type="noConversion"/>
  </si>
  <si>
    <t>J Music 2025</t>
    <phoneticPr fontId="0" type="noConversion"/>
  </si>
  <si>
    <r>
      <t>拍檔廚房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5</t>
    </r>
  </si>
  <si>
    <t>解風大阪 # 3</t>
    <phoneticPr fontId="0" type="noConversion"/>
  </si>
  <si>
    <t># 235</t>
    <phoneticPr fontId="0" type="noConversion"/>
  </si>
  <si>
    <t># 140</t>
    <phoneticPr fontId="0" type="noConversion"/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</si>
  <si>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#164-168</t>
    </r>
  </si>
  <si>
    <r>
      <t>**2025</t>
    </r>
    <r>
      <rPr>
        <b/>
        <sz val="14"/>
        <rFont val="細明體"/>
        <family val="1"/>
        <charset val="136"/>
      </rPr>
      <t>香港小姐</t>
    </r>
    <r>
      <rPr>
        <b/>
        <sz val="14"/>
        <rFont val="Times New Roman"/>
        <family val="1"/>
        <charset val="136"/>
      </rPr>
      <t xml:space="preserve"> </t>
    </r>
    <r>
      <rPr>
        <b/>
        <sz val="14"/>
        <rFont val="細明體"/>
        <family val="1"/>
        <charset val="136"/>
      </rPr>
      <t>成就無限可能</t>
    </r>
    <r>
      <rPr>
        <b/>
        <sz val="14"/>
        <rFont val="Times New Roman"/>
        <family val="1"/>
        <charset val="136"/>
      </rPr>
      <t xml:space="preserve"> / Miss Hong Kong Pageant 2025 - Mini (10 EPI): Tue-Fri (2000)</t>
    </r>
  </si>
  <si>
    <t>800658490 (Sub: *Chi) (OP) (CA/MA)</t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</si>
  <si>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8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4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</si>
  <si>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34</t>
    <phoneticPr fontId="0" type="noConversion"/>
  </si>
  <si>
    <t>PERIOD: 25 - 31 Aug 2025</t>
    <phoneticPr fontId="0" type="noConversion"/>
  </si>
  <si>
    <t># 236</t>
    <phoneticPr fontId="0" type="noConversion"/>
  </si>
  <si>
    <t># 2626</t>
    <phoneticPr fontId="0" type="noConversion"/>
  </si>
  <si>
    <t># 1432</t>
    <phoneticPr fontId="0" type="noConversion"/>
  </si>
  <si>
    <t># 25 - 26</t>
    <phoneticPr fontId="0" type="noConversion"/>
  </si>
  <si>
    <t># 27 - 28</t>
    <phoneticPr fontId="0" type="noConversion"/>
  </si>
  <si>
    <t># 20</t>
    <phoneticPr fontId="0" type="noConversion"/>
  </si>
  <si>
    <t># 1945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</si>
  <si>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265</t>
    </r>
  </si>
  <si>
    <r>
      <rPr>
        <sz val="14"/>
        <rFont val="Times New Roman"/>
        <family val="1"/>
      </rPr>
      <t>Mayanne</t>
    </r>
    <r>
      <rPr>
        <sz val="14"/>
        <rFont val="細明體"/>
        <family val="1"/>
        <charset val="136"/>
      </rPr>
      <t>小喇叭</t>
    </r>
    <r>
      <rPr>
        <sz val="14"/>
        <rFont val="Times New Roman"/>
        <family val="1"/>
      </rPr>
      <t xml:space="preserve"> # 3</t>
    </r>
  </si>
  <si>
    <r>
      <rPr>
        <sz val="14"/>
        <rFont val="新細明體"/>
        <family val="1"/>
        <charset val="136"/>
      </rPr>
      <t>娛樂大家</t>
    </r>
    <r>
      <rPr>
        <sz val="14"/>
        <rFont val="Times New Roman"/>
        <family val="1"/>
      </rPr>
      <t xml:space="preserve"> # 13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</si>
  <si>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34</t>
    </r>
  </si>
  <si>
    <t># 1791</t>
    <phoneticPr fontId="0" type="noConversion"/>
  </si>
  <si>
    <r>
      <t xml:space="preserve"># </t>
    </r>
    <r>
      <rPr>
        <sz val="14"/>
        <rFont val="細明體"/>
        <family val="1"/>
        <charset val="136"/>
      </rPr>
      <t>6</t>
    </r>
  </si>
  <si>
    <t># 1946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</si>
  <si>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35</t>
    </r>
  </si>
  <si>
    <t># 116</t>
    <phoneticPr fontId="0" type="noConversion"/>
  </si>
  <si>
    <t># 117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</si>
  <si>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116</t>
    </r>
  </si>
  <si>
    <r>
      <t>美食新聞報道</t>
    </r>
    <r>
      <rPr>
        <sz val="14"/>
        <rFont val="Times New Roman"/>
        <family val="1"/>
        <charset val="136"/>
      </rPr>
      <t xml:space="preserve"> # 117</t>
    </r>
  </si>
  <si>
    <r>
      <t>美食新聞報道 (*港台篇)</t>
    </r>
    <r>
      <rPr>
        <sz val="14"/>
        <rFont val="Times New Roman"/>
        <family val="1"/>
        <charset val="136"/>
      </rPr>
      <t xml:space="preserve"> #15</t>
    </r>
  </si>
  <si>
    <t>冲遊泰國10 #11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</si>
  <si>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412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</si>
  <si>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33</t>
    </r>
  </si>
  <si>
    <r>
      <rPr>
        <sz val="12"/>
        <rFont val="微軟正黑體"/>
        <family val="1"/>
        <charset val="136"/>
      </rPr>
      <t>港繫全球</t>
    </r>
    <r>
      <rPr>
        <sz val="12"/>
        <rFont val="Times New Roman"/>
        <family val="1"/>
      </rPr>
      <t xml:space="preserve">  </t>
    </r>
    <r>
      <rPr>
        <sz val="12"/>
        <rFont val="微軟正黑體"/>
        <family val="1"/>
        <charset val="136"/>
      </rPr>
      <t>商聚灣區</t>
    </r>
    <r>
      <rPr>
        <sz val="12"/>
        <rFont val="Times New Roman"/>
        <family val="1"/>
      </rPr>
      <t xml:space="preserve"> #6</t>
    </r>
    <r>
      <rPr>
        <sz val="12"/>
        <rFont val="Times New Roman"/>
        <family val="1"/>
        <charset val="136"/>
      </rPr>
      <t xml:space="preserve"> (10 EPI)</t>
    </r>
  </si>
  <si>
    <t># 237</t>
    <phoneticPr fontId="0" type="noConversion"/>
  </si>
  <si>
    <r>
      <rPr>
        <sz val="13"/>
        <rFont val="細明體"/>
        <family val="3"/>
        <charset val="136"/>
      </rPr>
      <t>香港系列之原味道</t>
    </r>
    <r>
      <rPr>
        <sz val="13"/>
        <rFont val="Times New Roman"/>
        <family val="1"/>
      </rPr>
      <t xml:space="preserve"> # 10 (13 EPI)</t>
    </r>
  </si>
  <si>
    <t># 2627</t>
    <phoneticPr fontId="0" type="noConversion"/>
  </si>
  <si>
    <t>Hong Kong: A Feast of Local Flavours</t>
    <phoneticPr fontId="0" type="noConversion"/>
  </si>
  <si>
    <t># 21</t>
    <phoneticPr fontId="0" type="noConversion"/>
  </si>
  <si>
    <t>瘦身男女</t>
  </si>
  <si>
    <r>
      <t>2025</t>
    </r>
    <r>
      <rPr>
        <sz val="13"/>
        <rFont val="細明體"/>
        <family val="3"/>
        <charset val="136"/>
      </rPr>
      <t>香港小姐競選決賽</t>
    </r>
    <r>
      <rPr>
        <sz val="13"/>
        <rFont val="Times New Roman"/>
        <family val="1"/>
      </rPr>
      <t xml:space="preserve"> (</t>
    </r>
    <r>
      <rPr>
        <sz val="13"/>
        <rFont val="細明體"/>
        <family val="3"/>
        <charset val="136"/>
      </rPr>
      <t>直播</t>
    </r>
    <r>
      <rPr>
        <sz val="13"/>
        <rFont val="Times New Roman"/>
        <family val="1"/>
      </rPr>
      <t>)</t>
    </r>
  </si>
  <si>
    <t>Love On A Diet</t>
  </si>
  <si>
    <r>
      <rPr>
        <sz val="14"/>
        <rFont val="新細明體"/>
        <family val="1"/>
        <charset val="136"/>
      </rPr>
      <t>紋人多故事</t>
    </r>
    <r>
      <rPr>
        <sz val="14"/>
        <rFont val="Times New Roman"/>
        <family val="1"/>
      </rPr>
      <t xml:space="preserve"> # 15</t>
    </r>
  </si>
  <si>
    <r>
      <rPr>
        <sz val="13"/>
        <rFont val="細明體"/>
        <family val="3"/>
        <charset val="136"/>
      </rPr>
      <t>港姐</t>
    </r>
    <r>
      <rPr>
        <sz val="13"/>
        <rFont val="Times New Roman"/>
        <family val="1"/>
      </rPr>
      <t>After Show (</t>
    </r>
    <r>
      <rPr>
        <sz val="13"/>
        <rFont val="細明體"/>
        <family val="3"/>
        <charset val="136"/>
      </rPr>
      <t>直播</t>
    </r>
    <r>
      <rPr>
        <sz val="13"/>
        <rFont val="Times New Roman"/>
        <family val="1"/>
      </rPr>
      <t>)</t>
    </r>
  </si>
  <si>
    <t xml:space="preserve"> TBC (Live)</t>
    <phoneticPr fontId="0" type="noConversion"/>
  </si>
  <si>
    <t># 3828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</si>
  <si>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35</t>
    </r>
  </si>
  <si>
    <r>
      <t>拍檔廚房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6</t>
    </r>
  </si>
  <si>
    <t>解風大阪 # 4</t>
    <phoneticPr fontId="0" type="noConversion"/>
  </si>
  <si>
    <r>
      <t>2025</t>
    </r>
    <r>
      <rPr>
        <sz val="14"/>
        <rFont val="細明體"/>
        <family val="3"/>
        <charset val="136"/>
      </rPr>
      <t>香港小姐競選決賽</t>
    </r>
  </si>
  <si>
    <t># 242</t>
    <phoneticPr fontId="0" type="noConversion"/>
  </si>
  <si>
    <t>0415</t>
    <phoneticPr fontId="0" type="noConversion"/>
  </si>
  <si>
    <r>
      <t>(R)   港姐</t>
    </r>
    <r>
      <rPr>
        <sz val="13"/>
        <rFont val="Times New Roman"/>
        <family val="3"/>
      </rPr>
      <t>After Show</t>
    </r>
  </si>
  <si>
    <t># 243</t>
    <phoneticPr fontId="0" type="noConversion"/>
  </si>
  <si>
    <t># 145</t>
    <phoneticPr fontId="0" type="noConversion"/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</si>
  <si>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#169-173</t>
    </r>
  </si>
  <si>
    <r>
      <t>** 2025</t>
    </r>
    <r>
      <rPr>
        <b/>
        <sz val="14"/>
        <rFont val="細明體"/>
        <family val="1"/>
        <charset val="136"/>
      </rPr>
      <t>香港小姐</t>
    </r>
    <r>
      <rPr>
        <b/>
        <sz val="14"/>
        <rFont val="Times New Roman"/>
        <family val="1"/>
        <charset val="136"/>
      </rPr>
      <t xml:space="preserve"> </t>
    </r>
    <r>
      <rPr>
        <b/>
        <sz val="14"/>
        <rFont val="細明體"/>
        <family val="1"/>
        <charset val="136"/>
      </rPr>
      <t>成就無限可能</t>
    </r>
    <r>
      <rPr>
        <b/>
        <sz val="14"/>
        <rFont val="Times New Roman"/>
        <family val="1"/>
        <charset val="136"/>
      </rPr>
      <t xml:space="preserve"> / Miss Hong Kong Pageant 2025 - Mini (10 EPI): Mon-Sat (2000)</t>
    </r>
  </si>
  <si>
    <r>
      <rPr>
        <sz val="14"/>
        <rFont val="新細明體"/>
        <family val="1"/>
        <charset val="136"/>
      </rPr>
      <t>港姐最美任務在檳城</t>
    </r>
    <r>
      <rPr>
        <sz val="14"/>
        <rFont val="Times New Roman"/>
        <family val="1"/>
      </rPr>
      <t xml:space="preserve"> # 1</t>
    </r>
  </si>
  <si>
    <t>Miss Hong Kong Pageant 2025 - Penang Moments</t>
  </si>
  <si>
    <r>
      <rPr>
        <sz val="14"/>
        <rFont val="新細明體"/>
        <family val="1"/>
        <charset val="136"/>
      </rPr>
      <t>港姐最美任務在檳城</t>
    </r>
    <r>
      <rPr>
        <sz val="14"/>
        <rFont val="Times New Roman"/>
        <family val="1"/>
      </rPr>
      <t xml:space="preserve"> # 2</t>
    </r>
  </si>
  <si>
    <t>以和為貴 Smooth Talker (20 EPI)</t>
  </si>
  <si>
    <r>
      <t>宮心計</t>
    </r>
    <r>
      <rPr>
        <sz val="14"/>
        <rFont val="Times New Roman"/>
        <family val="1"/>
      </rPr>
      <t>2</t>
    </r>
    <r>
      <rPr>
        <sz val="14"/>
        <rFont val="細明體"/>
        <family val="3"/>
        <charset val="136"/>
      </rPr>
      <t>深宮計 Deep in the Realm of Conscience (36 EPI)</t>
    </r>
  </si>
  <si>
    <t># 18</t>
  </si>
  <si>
    <t># 19</t>
  </si>
  <si>
    <t># 20</t>
  </si>
  <si>
    <t># 1</t>
  </si>
  <si>
    <t># 2</t>
  </si>
  <si>
    <t># 3</t>
  </si>
  <si>
    <t># 4</t>
  </si>
  <si>
    <t>(CA/MA) (Sub: Chi/Eng)  (CC)</t>
  </si>
  <si>
    <t xml:space="preserve">(R)          </t>
  </si>
  <si>
    <t>冲遊泰國10 #11</t>
  </si>
  <si>
    <t>Miss Hong Kong Pageant 2025 (Live)</t>
  </si>
  <si>
    <r>
      <rPr>
        <sz val="14"/>
        <rFont val="細明體"/>
        <family val="1"/>
        <charset val="136"/>
      </rPr>
      <t>健康新聞報道</t>
    </r>
    <r>
      <rPr>
        <sz val="14"/>
        <rFont val="Times New Roman"/>
        <family val="1"/>
      </rPr>
      <t xml:space="preserve"> Health Express (15 EPI)</t>
    </r>
  </si>
  <si>
    <r>
      <rPr>
        <sz val="14"/>
        <rFont val="細明體"/>
        <family val="3"/>
        <charset val="136"/>
      </rPr>
      <t>美食新聞周報</t>
    </r>
    <r>
      <rPr>
        <sz val="14"/>
        <rFont val="Times New Roman"/>
        <family val="1"/>
      </rPr>
      <t xml:space="preserve"> # 33</t>
    </r>
  </si>
  <si>
    <t>Gourmet Express Weekly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</si>
</sst>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0;\(#,##0.00\)"/>
    <numFmt numFmtId="167" formatCode="d/m;@"/>
    <numFmt numFmtId="168" formatCode="yyyy/mm/dd;@"/>
  </numFmts>
  <fonts count="89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6"/>
    </font>
    <font>
      <sz val="11"/>
      <color indexed="9"/>
      <name val="宋体"/>
      <charset val="136"/>
    </font>
    <font>
      <sz val="11"/>
      <color indexed="20"/>
      <name val="宋体"/>
      <charset val="136"/>
    </font>
    <font>
      <b/>
      <sz val="11"/>
      <color indexed="52"/>
      <name val="宋体"/>
      <charset val="136"/>
    </font>
    <font>
      <b/>
      <sz val="11"/>
      <color indexed="9"/>
      <name val="宋体"/>
      <charset val="136"/>
    </font>
    <font>
      <i/>
      <sz val="11"/>
      <color indexed="23"/>
      <name val="宋体"/>
      <charset val="136"/>
    </font>
    <font>
      <sz val="11"/>
      <color indexed="17"/>
      <name val="宋体"/>
      <charset val="136"/>
    </font>
    <font>
      <b/>
      <sz val="15"/>
      <color indexed="56"/>
      <name val="宋体"/>
      <charset val="136"/>
    </font>
    <font>
      <b/>
      <sz val="13"/>
      <color indexed="56"/>
      <name val="宋体"/>
      <charset val="136"/>
    </font>
    <font>
      <b/>
      <sz val="11"/>
      <color indexed="56"/>
      <name val="宋体"/>
      <charset val="136"/>
    </font>
    <font>
      <sz val="11"/>
      <color indexed="62"/>
      <name val="宋体"/>
      <charset val="136"/>
    </font>
    <font>
      <sz val="11"/>
      <color indexed="52"/>
      <name val="宋体"/>
      <charset val="136"/>
    </font>
    <font>
      <sz val="11"/>
      <color indexed="60"/>
      <name val="宋体"/>
      <charset val="136"/>
    </font>
    <font>
      <b/>
      <sz val="11"/>
      <color indexed="63"/>
      <name val="宋体"/>
      <charset val="136"/>
    </font>
    <font>
      <b/>
      <sz val="18"/>
      <color indexed="56"/>
      <name val="宋体"/>
      <charset val="136"/>
    </font>
    <font>
      <b/>
      <sz val="11"/>
      <color indexed="8"/>
      <name val="宋体"/>
      <charset val="136"/>
    </font>
    <font>
      <sz val="11"/>
      <color indexed="10"/>
      <name val="宋体"/>
      <charset val="136"/>
    </font>
    <font>
      <sz val="12"/>
      <name val="新細明體"/>
      <family val="1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0"/>
      <name val="MS Sans Serif"/>
      <family val="2"/>
    </font>
    <font>
      <sz val="24"/>
      <name val="細明體"/>
      <family val="3"/>
      <charset val="136"/>
    </font>
    <font>
      <sz val="10"/>
      <name val="Geneva"/>
      <family val="2"/>
    </font>
    <font>
      <sz val="12"/>
      <color theme="1"/>
      <name val="Calibri"/>
      <family val="1"/>
      <charset val="136"/>
      <scheme val="minor"/>
    </font>
    <font>
      <b/>
      <u/>
      <sz val="28"/>
      <name val="Times New Roman"/>
      <family val="1"/>
    </font>
    <font>
      <sz val="2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b/>
      <u/>
      <sz val="28"/>
      <name val="新細明體"/>
      <family val="1"/>
      <charset val="136"/>
    </font>
    <font>
      <sz val="14"/>
      <name val="Times New Roman"/>
      <family val="1"/>
      <charset val="136"/>
    </font>
    <font>
      <sz val="14"/>
      <name val="Times New Roman"/>
      <family val="3"/>
      <charset val="136"/>
    </font>
    <font>
      <sz val="14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微軟正黑體"/>
      <family val="1"/>
      <charset val="136"/>
    </font>
    <font>
      <b/>
      <sz val="14"/>
      <name val="Times New Roman"/>
      <family val="1"/>
      <charset val="136"/>
    </font>
    <font>
      <b/>
      <sz val="14"/>
      <name val="微軟正黑體"/>
      <family val="1"/>
      <charset val="136"/>
    </font>
    <font>
      <sz val="14"/>
      <name val="細明體"/>
      <family val="1"/>
      <charset val="136"/>
    </font>
    <font>
      <sz val="12"/>
      <name val="微軟正黑體"/>
      <family val="1"/>
      <charset val="136"/>
    </font>
    <font>
      <sz val="13"/>
      <name val="細明體"/>
      <family val="3"/>
      <charset val="136"/>
    </font>
    <font>
      <b/>
      <sz val="13"/>
      <name val="Times New Roman"/>
      <family val="1"/>
    </font>
    <font>
      <sz val="14"/>
      <name val="Times New Roman"/>
      <family val="2"/>
    </font>
    <font>
      <sz val="11"/>
      <name val="Times New Roman"/>
      <family val="1"/>
      <charset val="136"/>
    </font>
    <font>
      <sz val="13"/>
      <name val="Times New Roman"/>
      <family val="3"/>
      <charset val="136"/>
    </font>
    <font>
      <sz val="10"/>
      <name val="Times New Roman"/>
      <family val="1"/>
    </font>
    <font>
      <sz val="11"/>
      <name val="Times New Roman"/>
      <family val="1"/>
    </font>
    <font>
      <sz val="13"/>
      <name val="Times New Roman"/>
      <family val="3"/>
    </font>
    <font>
      <sz val="14"/>
      <name val="Times New Roman"/>
      <family val="2"/>
      <charset val="136"/>
    </font>
    <font>
      <sz val="12"/>
      <name val="Times New Roman"/>
      <family val="1"/>
      <charset val="136"/>
    </font>
    <font>
      <sz val="14"/>
      <name val="Times New Roman"/>
      <family val="3"/>
    </font>
    <font>
      <b/>
      <sz val="14"/>
      <name val="細明體"/>
      <family val="1"/>
      <charset val="136"/>
    </font>
    <font>
      <sz val="11"/>
      <color indexed="9"/>
      <name val="宋体"/>
    </font>
    <font>
      <sz val="11"/>
      <color indexed="20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17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color indexed="62"/>
      <name val="宋体"/>
    </font>
    <font>
      <sz val="11"/>
      <color indexed="52"/>
      <name val="宋体"/>
    </font>
    <font>
      <sz val="11"/>
      <color indexed="60"/>
      <name val="宋体"/>
    </font>
    <font>
      <b/>
      <sz val="11"/>
      <color indexed="63"/>
      <name val="宋体"/>
    </font>
    <font>
      <b/>
      <sz val="18"/>
      <color indexed="56"/>
      <name val="宋体"/>
    </font>
    <font>
      <b/>
      <sz val="11"/>
      <color indexed="8"/>
      <name val="宋体"/>
    </font>
    <font>
      <sz val="11"/>
      <color indexed="10"/>
      <name val="宋体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</fills>
  <borders count="9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ash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6" fillId="25" borderId="1" applyNumberFormat="0" applyAlignment="0" applyProtection="0">
      <alignment vertical="center"/>
    </xf>
    <xf numFmtId="0" fontId="6" fillId="25" borderId="1" applyNumberFormat="0" applyAlignment="0" applyProtection="0">
      <alignment vertical="center"/>
    </xf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7" fillId="26" borderId="2" applyNumberFormat="0" applyAlignment="0" applyProtection="0">
      <alignment vertical="center"/>
    </xf>
    <xf numFmtId="0" fontId="7" fillId="26" borderId="2" applyNumberFormat="0" applyAlignment="0" applyProtection="0">
      <alignment vertical="center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13" fillId="8" borderId="1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0" borderId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20" fillId="0" borderId="0"/>
    <xf numFmtId="0" fontId="44" fillId="0" borderId="0"/>
    <xf numFmtId="0" fontId="7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5" fillId="25" borderId="1" applyNumberFormat="0" applyAlignment="0" applyProtection="0">
      <alignment vertical="center"/>
    </xf>
    <xf numFmtId="0" fontId="75" fillId="25" borderId="1" applyNumberFormat="0" applyAlignment="0" applyProtection="0">
      <alignment vertical="center"/>
    </xf>
    <xf numFmtId="0" fontId="76" fillId="26" borderId="2" applyNumberFormat="0" applyAlignment="0" applyProtection="0">
      <alignment vertical="center"/>
    </xf>
    <xf numFmtId="0" fontId="76" fillId="26" borderId="2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79" fillId="0" borderId="4" applyNumberFormat="0" applyFill="0" applyAlignment="0" applyProtection="0">
      <alignment vertical="center"/>
    </xf>
    <xf numFmtId="0" fontId="79" fillId="0" borderId="4" applyNumberFormat="0" applyFill="0" applyAlignment="0" applyProtection="0">
      <alignment vertical="center"/>
    </xf>
    <xf numFmtId="0" fontId="80" fillId="0" borderId="6" applyNumberFormat="0" applyFill="0" applyAlignment="0" applyProtection="0">
      <alignment vertical="center"/>
    </xf>
    <xf numFmtId="0" fontId="80" fillId="0" borderId="6" applyNumberFormat="0" applyFill="0" applyAlignment="0" applyProtection="0">
      <alignment vertical="center"/>
    </xf>
    <xf numFmtId="0" fontId="81" fillId="0" borderId="8" applyNumberFormat="0" applyFill="0" applyAlignment="0" applyProtection="0">
      <alignment vertical="center"/>
    </xf>
    <xf numFmtId="0" fontId="81" fillId="0" borderId="8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8" borderId="1" applyNumberFormat="0" applyAlignment="0" applyProtection="0">
      <alignment vertical="center"/>
    </xf>
    <xf numFmtId="0" fontId="82" fillId="8" borderId="1" applyNumberFormat="0" applyAlignment="0" applyProtection="0">
      <alignment vertical="center"/>
    </xf>
    <xf numFmtId="0" fontId="83" fillId="0" borderId="10" applyNumberFormat="0" applyFill="0" applyAlignment="0" applyProtection="0">
      <alignment vertical="center"/>
    </xf>
    <xf numFmtId="0" fontId="83" fillId="0" borderId="10" applyNumberFormat="0" applyFill="0" applyAlignment="0" applyProtection="0">
      <alignment vertical="center"/>
    </xf>
    <xf numFmtId="0" fontId="84" fillId="11" borderId="0" applyNumberFormat="0" applyBorder="0" applyAlignment="0" applyProtection="0">
      <alignment vertical="center"/>
    </xf>
    <xf numFmtId="0" fontId="84" fillId="11" borderId="0" applyNumberFormat="0" applyBorder="0" applyAlignment="0" applyProtection="0">
      <alignment vertical="center"/>
    </xf>
    <xf numFmtId="0" fontId="85" fillId="25" borderId="12" applyNumberFormat="0" applyAlignment="0" applyProtection="0">
      <alignment vertical="center"/>
    </xf>
    <xf numFmtId="0" fontId="85" fillId="25" borderId="12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14" applyNumberFormat="0" applyFill="0" applyAlignment="0" applyProtection="0">
      <alignment vertical="center"/>
    </xf>
    <xf numFmtId="0" fontId="87" fillId="0" borderId="14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</cellStyleXfs>
  <cellXfs count="904">
    <xf numFmtId="0" fontId="0" fillId="0" borderId="0" xfId="0"/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 vertical="center" wrapText="1"/>
    </xf>
    <xf numFmtId="0" fontId="41" fillId="0" borderId="0" xfId="0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47" fillId="0" borderId="0" xfId="0" applyFont="1" applyFill="1" applyAlignment="1">
      <alignment vertical="center"/>
    </xf>
    <xf numFmtId="0" fontId="47" fillId="0" borderId="0" xfId="0" applyFont="1" applyFill="1" applyAlignment="1">
      <alignment horizontal="center" vertical="center" wrapText="1"/>
    </xf>
    <xf numFmtId="49" fontId="46" fillId="0" borderId="48" xfId="0" applyNumberFormat="1" applyFont="1" applyFill="1" applyBorder="1" applyAlignment="1">
      <alignment horizontal="right" vertical="center"/>
    </xf>
    <xf numFmtId="49" fontId="46" fillId="0" borderId="15" xfId="0" applyNumberFormat="1" applyFont="1" applyFill="1" applyBorder="1" applyAlignment="1">
      <alignment horizontal="center" vertical="center"/>
    </xf>
    <xf numFmtId="49" fontId="46" fillId="0" borderId="16" xfId="0" applyNumberFormat="1" applyFont="1" applyFill="1" applyBorder="1" applyAlignment="1">
      <alignment horizontal="left" vertical="center"/>
    </xf>
    <xf numFmtId="49" fontId="46" fillId="0" borderId="17" xfId="0" applyNumberFormat="1" applyFont="1" applyFill="1" applyBorder="1" applyAlignment="1">
      <alignment horizontal="right" vertical="center"/>
    </xf>
    <xf numFmtId="167" fontId="46" fillId="0" borderId="18" xfId="0" applyNumberFormat="1" applyFont="1" applyFill="1" applyBorder="1" applyAlignment="1">
      <alignment horizontal="center" vertical="center"/>
    </xf>
    <xf numFmtId="167" fontId="46" fillId="0" borderId="19" xfId="0" applyNumberFormat="1" applyFont="1" applyFill="1" applyBorder="1" applyAlignment="1">
      <alignment horizontal="center" vertical="center"/>
    </xf>
    <xf numFmtId="49" fontId="46" fillId="0" borderId="20" xfId="0" applyNumberFormat="1" applyFont="1" applyFill="1" applyBorder="1" applyAlignment="1">
      <alignment horizontal="left" vertical="center"/>
    </xf>
    <xf numFmtId="49" fontId="46" fillId="0" borderId="21" xfId="0" applyNumberFormat="1" applyFont="1" applyFill="1" applyBorder="1" applyAlignment="1">
      <alignment horizontal="right" vertical="center"/>
    </xf>
    <xf numFmtId="0" fontId="47" fillId="0" borderId="64" xfId="0" applyFont="1" applyFill="1" applyBorder="1" applyAlignment="1">
      <alignment vertical="center"/>
    </xf>
    <xf numFmtId="0" fontId="47" fillId="0" borderId="63" xfId="0" applyFont="1" applyFill="1" applyBorder="1" applyAlignment="1">
      <alignment vertical="center"/>
    </xf>
    <xf numFmtId="0" fontId="47" fillId="0" borderId="62" xfId="0" applyFont="1" applyFill="1" applyBorder="1" applyAlignment="1">
      <alignment vertical="center"/>
    </xf>
    <xf numFmtId="49" fontId="46" fillId="0" borderId="27" xfId="0" applyNumberFormat="1" applyFont="1" applyFill="1" applyBorder="1" applyAlignment="1">
      <alignment horizontal="left" vertical="center"/>
    </xf>
    <xf numFmtId="0" fontId="43" fillId="0" borderId="0" xfId="0" applyFont="1" applyFill="1" applyAlignment="1">
      <alignment vertical="center"/>
    </xf>
    <xf numFmtId="0" fontId="47" fillId="0" borderId="22" xfId="0" applyFont="1" applyFill="1" applyBorder="1" applyAlignment="1">
      <alignment horizontal="right" vertical="center"/>
    </xf>
    <xf numFmtId="0" fontId="47" fillId="0" borderId="31" xfId="0" applyFont="1" applyFill="1" applyBorder="1" applyAlignment="1">
      <alignment horizontal="left" vertical="center"/>
    </xf>
    <xf numFmtId="0" fontId="47" fillId="0" borderId="40" xfId="0" applyFont="1" applyFill="1" applyBorder="1" applyAlignment="1">
      <alignment horizontal="left" vertical="center"/>
    </xf>
    <xf numFmtId="0" fontId="54" fillId="0" borderId="42" xfId="0" applyFont="1" applyFill="1" applyBorder="1" applyAlignment="1">
      <alignment vertical="center"/>
    </xf>
    <xf numFmtId="0" fontId="54" fillId="0" borderId="38" xfId="0" applyFont="1" applyFill="1" applyBorder="1" applyAlignment="1">
      <alignment vertical="center"/>
    </xf>
    <xf numFmtId="0" fontId="47" fillId="0" borderId="39" xfId="0" applyFont="1" applyFill="1" applyBorder="1" applyAlignment="1">
      <alignment vertical="center"/>
    </xf>
    <xf numFmtId="0" fontId="47" fillId="0" borderId="40" xfId="0" applyFont="1" applyFill="1" applyBorder="1" applyAlignment="1">
      <alignment vertical="center"/>
    </xf>
    <xf numFmtId="0" fontId="47" fillId="0" borderId="53" xfId="0" applyFont="1" applyFill="1" applyBorder="1" applyAlignment="1">
      <alignment horizontal="left" vertical="center"/>
    </xf>
    <xf numFmtId="0" fontId="47" fillId="0" borderId="68" xfId="0" applyFont="1" applyFill="1" applyBorder="1" applyAlignment="1">
      <alignment horizontal="left" vertical="center"/>
    </xf>
    <xf numFmtId="0" fontId="47" fillId="0" borderId="24" xfId="0" applyFont="1" applyFill="1" applyBorder="1" applyAlignment="1">
      <alignment horizontal="right" vertical="center"/>
    </xf>
    <xf numFmtId="0" fontId="47" fillId="0" borderId="51" xfId="0" applyFont="1" applyFill="1" applyBorder="1" applyAlignment="1">
      <alignment horizontal="center" vertical="center"/>
    </xf>
    <xf numFmtId="0" fontId="47" fillId="0" borderId="36" xfId="0" applyFont="1" applyFill="1" applyBorder="1" applyAlignment="1">
      <alignment horizontal="center" vertical="center"/>
    </xf>
    <xf numFmtId="0" fontId="47" fillId="0" borderId="43" xfId="0" applyFont="1" applyFill="1" applyBorder="1" applyAlignment="1">
      <alignment horizontal="center" vertical="center"/>
    </xf>
    <xf numFmtId="0" fontId="47" fillId="0" borderId="52" xfId="0" applyFont="1" applyFill="1" applyBorder="1" applyAlignment="1">
      <alignment horizontal="center" vertical="center"/>
    </xf>
    <xf numFmtId="0" fontId="47" fillId="0" borderId="69" xfId="0" applyFont="1" applyFill="1" applyBorder="1" applyAlignment="1">
      <alignment horizontal="left" vertical="center"/>
    </xf>
    <xf numFmtId="0" fontId="47" fillId="0" borderId="26" xfId="0" applyFont="1" applyFill="1" applyBorder="1" applyAlignment="1">
      <alignment horizontal="right" vertical="center"/>
    </xf>
    <xf numFmtId="0" fontId="47" fillId="0" borderId="42" xfId="0" applyFont="1" applyFill="1" applyBorder="1" applyAlignment="1">
      <alignment horizontal="left" vertical="center"/>
    </xf>
    <xf numFmtId="0" fontId="47" fillId="0" borderId="37" xfId="0" applyFont="1" applyFill="1" applyBorder="1" applyAlignment="1">
      <alignment vertical="center"/>
    </xf>
    <xf numFmtId="0" fontId="47" fillId="0" borderId="37" xfId="0" applyFont="1" applyFill="1" applyBorder="1" applyAlignment="1">
      <alignment horizontal="center" vertical="center"/>
    </xf>
    <xf numFmtId="0" fontId="47" fillId="0" borderId="56" xfId="0" applyFont="1" applyFill="1" applyBorder="1" applyAlignment="1">
      <alignment vertical="center"/>
    </xf>
    <xf numFmtId="0" fontId="47" fillId="0" borderId="70" xfId="0" applyFont="1" applyFill="1" applyBorder="1" applyAlignment="1">
      <alignment horizontal="left" vertical="center"/>
    </xf>
    <xf numFmtId="0" fontId="47" fillId="0" borderId="30" xfId="0" applyFont="1" applyFill="1" applyBorder="1" applyAlignment="1">
      <alignment horizontal="center" vertical="center"/>
    </xf>
    <xf numFmtId="49" fontId="46" fillId="0" borderId="71" xfId="0" applyNumberFormat="1" applyFont="1" applyFill="1" applyBorder="1" applyAlignment="1">
      <alignment horizontal="left" vertical="center"/>
    </xf>
    <xf numFmtId="0" fontId="47" fillId="0" borderId="21" xfId="0" applyFont="1" applyFill="1" applyBorder="1" applyAlignment="1">
      <alignment horizontal="right" vertical="center"/>
    </xf>
    <xf numFmtId="0" fontId="47" fillId="0" borderId="26" xfId="0" applyFont="1" applyFill="1" applyBorder="1" applyAlignment="1">
      <alignment horizontal="right" vertical="center" wrapText="1"/>
    </xf>
    <xf numFmtId="49" fontId="46" fillId="0" borderId="21" xfId="0" applyNumberFormat="1" applyFont="1" applyFill="1" applyBorder="1" applyAlignment="1">
      <alignment horizontal="right" vertical="center" wrapText="1"/>
    </xf>
    <xf numFmtId="49" fontId="47" fillId="0" borderId="22" xfId="0" applyNumberFormat="1" applyFont="1" applyFill="1" applyBorder="1" applyAlignment="1">
      <alignment horizontal="right" vertical="center" wrapText="1"/>
    </xf>
    <xf numFmtId="0" fontId="47" fillId="0" borderId="34" xfId="0" applyFont="1" applyFill="1" applyBorder="1" applyAlignment="1">
      <alignment horizontal="left" vertical="center"/>
    </xf>
    <xf numFmtId="0" fontId="47" fillId="0" borderId="67" xfId="0" applyFont="1" applyFill="1" applyBorder="1" applyAlignment="1">
      <alignment horizontal="left" vertical="center"/>
    </xf>
    <xf numFmtId="49" fontId="47" fillId="0" borderId="68" xfId="0" applyNumberFormat="1" applyFont="1" applyFill="1" applyBorder="1" applyAlignment="1">
      <alignment horizontal="left" vertical="center"/>
    </xf>
    <xf numFmtId="49" fontId="47" fillId="0" borderId="24" xfId="0" applyNumberFormat="1" applyFont="1" applyFill="1" applyBorder="1" applyAlignment="1">
      <alignment horizontal="right" vertical="center" wrapText="1"/>
    </xf>
    <xf numFmtId="0" fontId="47" fillId="0" borderId="31" xfId="0" applyFont="1" applyFill="1" applyBorder="1" applyAlignment="1">
      <alignment horizontal="center" vertical="center"/>
    </xf>
    <xf numFmtId="0" fontId="54" fillId="0" borderId="41" xfId="0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 vertical="center"/>
    </xf>
    <xf numFmtId="0" fontId="56" fillId="0" borderId="33" xfId="0" applyFont="1" applyFill="1" applyBorder="1" applyAlignment="1">
      <alignment vertical="center"/>
    </xf>
    <xf numFmtId="49" fontId="47" fillId="0" borderId="69" xfId="0" applyNumberFormat="1" applyFont="1" applyFill="1" applyBorder="1" applyAlignment="1">
      <alignment horizontal="left" vertical="center"/>
    </xf>
    <xf numFmtId="49" fontId="47" fillId="0" borderId="26" xfId="0" applyNumberFormat="1" applyFont="1" applyFill="1" applyBorder="1" applyAlignment="1">
      <alignment horizontal="right" vertical="center" wrapText="1"/>
    </xf>
    <xf numFmtId="0" fontId="47" fillId="0" borderId="0" xfId="0" applyFont="1" applyFill="1" applyAlignment="1">
      <alignment horizontal="center" vertical="center"/>
    </xf>
    <xf numFmtId="0" fontId="47" fillId="0" borderId="41" xfId="0" applyFont="1" applyFill="1" applyBorder="1" applyAlignment="1">
      <alignment horizontal="center" vertical="center"/>
    </xf>
    <xf numFmtId="49" fontId="47" fillId="0" borderId="72" xfId="0" applyNumberFormat="1" applyFont="1" applyFill="1" applyBorder="1" applyAlignment="1">
      <alignment horizontal="left" vertical="center"/>
    </xf>
    <xf numFmtId="0" fontId="47" fillId="0" borderId="51" xfId="0" applyFont="1" applyFill="1" applyBorder="1" applyAlignment="1">
      <alignment horizontal="left" vertical="center"/>
    </xf>
    <xf numFmtId="0" fontId="47" fillId="0" borderId="35" xfId="0" applyFont="1" applyFill="1" applyBorder="1" applyAlignment="1">
      <alignment horizontal="left" vertical="center"/>
    </xf>
    <xf numFmtId="0" fontId="47" fillId="0" borderId="44" xfId="0" applyFont="1" applyFill="1" applyBorder="1" applyAlignment="1">
      <alignment horizontal="left" vertical="center"/>
    </xf>
    <xf numFmtId="0" fontId="47" fillId="0" borderId="38" xfId="0" applyFont="1" applyFill="1" applyBorder="1" applyAlignment="1">
      <alignment vertical="center"/>
    </xf>
    <xf numFmtId="0" fontId="54" fillId="0" borderId="45" xfId="0" applyFont="1" applyFill="1" applyBorder="1" applyAlignment="1">
      <alignment horizontal="center" vertical="center"/>
    </xf>
    <xf numFmtId="0" fontId="52" fillId="0" borderId="56" xfId="0" applyFont="1" applyFill="1" applyBorder="1" applyAlignment="1">
      <alignment horizontal="center" vertical="center"/>
    </xf>
    <xf numFmtId="49" fontId="46" fillId="0" borderId="70" xfId="0" applyNumberFormat="1" applyFont="1" applyFill="1" applyBorder="1" applyAlignment="1">
      <alignment horizontal="left" vertical="center"/>
    </xf>
    <xf numFmtId="49" fontId="47" fillId="0" borderId="21" xfId="0" applyNumberFormat="1" applyFont="1" applyFill="1" applyBorder="1" applyAlignment="1">
      <alignment horizontal="right" vertical="center" wrapText="1"/>
    </xf>
    <xf numFmtId="0" fontId="47" fillId="0" borderId="35" xfId="0" applyFont="1" applyFill="1" applyBorder="1" applyAlignment="1">
      <alignment horizontal="center" vertical="center"/>
    </xf>
    <xf numFmtId="0" fontId="47" fillId="0" borderId="44" xfId="0" applyFont="1" applyFill="1" applyBorder="1" applyAlignment="1">
      <alignment horizontal="center" vertical="center"/>
    </xf>
    <xf numFmtId="49" fontId="47" fillId="0" borderId="21" xfId="0" applyNumberFormat="1" applyFont="1" applyFill="1" applyBorder="1" applyAlignment="1">
      <alignment horizontal="right" vertical="center"/>
    </xf>
    <xf numFmtId="49" fontId="47" fillId="0" borderId="70" xfId="0" applyNumberFormat="1" applyFont="1" applyFill="1" applyBorder="1" applyAlignment="1">
      <alignment horizontal="left" vertical="center"/>
    </xf>
    <xf numFmtId="0" fontId="47" fillId="0" borderId="60" xfId="0" applyFont="1" applyFill="1" applyBorder="1" applyAlignment="1">
      <alignment horizontal="right" vertical="center"/>
    </xf>
    <xf numFmtId="0" fontId="52" fillId="0" borderId="40" xfId="0" applyFont="1" applyFill="1" applyBorder="1" applyAlignment="1">
      <alignment horizontal="center" vertical="center"/>
    </xf>
    <xf numFmtId="0" fontId="47" fillId="0" borderId="42" xfId="0" applyFont="1" applyFill="1" applyBorder="1" applyAlignment="1">
      <alignment vertical="center"/>
    </xf>
    <xf numFmtId="0" fontId="52" fillId="0" borderId="37" xfId="0" applyFont="1" applyFill="1" applyBorder="1" applyAlignment="1">
      <alignment horizontal="center" vertical="center"/>
    </xf>
    <xf numFmtId="0" fontId="47" fillId="0" borderId="37" xfId="0" applyFont="1" applyFill="1" applyBorder="1" applyAlignment="1">
      <alignment horizontal="left" vertical="center"/>
    </xf>
    <xf numFmtId="0" fontId="47" fillId="0" borderId="60" xfId="0" applyFont="1" applyFill="1" applyBorder="1" applyAlignment="1">
      <alignment horizontal="left" vertical="center"/>
    </xf>
    <xf numFmtId="49" fontId="47" fillId="0" borderId="81" xfId="0" applyNumberFormat="1" applyFont="1" applyFill="1" applyBorder="1" applyAlignment="1">
      <alignment horizontal="right" vertical="center"/>
    </xf>
    <xf numFmtId="0" fontId="47" fillId="0" borderId="39" xfId="0" applyFont="1" applyFill="1" applyBorder="1" applyAlignment="1">
      <alignment horizontal="center" vertical="center"/>
    </xf>
    <xf numFmtId="0" fontId="47" fillId="0" borderId="0" xfId="0" quotePrefix="1" applyFont="1" applyFill="1" applyAlignment="1">
      <alignment vertical="center"/>
    </xf>
    <xf numFmtId="49" fontId="47" fillId="0" borderId="77" xfId="0" applyNumberFormat="1" applyFont="1" applyFill="1" applyBorder="1" applyAlignment="1">
      <alignment horizontal="left" vertical="center"/>
    </xf>
    <xf numFmtId="49" fontId="47" fillId="0" borderId="61" xfId="0" applyNumberFormat="1" applyFont="1" applyFill="1" applyBorder="1" applyAlignment="1">
      <alignment horizontal="right" vertical="center"/>
    </xf>
    <xf numFmtId="0" fontId="47" fillId="0" borderId="83" xfId="0" applyFont="1" applyFill="1" applyBorder="1" applyAlignment="1">
      <alignment horizontal="left" vertical="center"/>
    </xf>
    <xf numFmtId="0" fontId="62" fillId="0" borderId="35" xfId="0" applyFont="1" applyFill="1" applyBorder="1" applyAlignment="1">
      <alignment vertical="center"/>
    </xf>
    <xf numFmtId="0" fontId="48" fillId="0" borderId="84" xfId="0" applyFont="1" applyFill="1" applyBorder="1" applyAlignment="1">
      <alignment horizontal="center" vertical="center"/>
    </xf>
    <xf numFmtId="0" fontId="48" fillId="0" borderId="85" xfId="0" applyFont="1" applyFill="1" applyBorder="1" applyAlignment="1">
      <alignment horizontal="center" vertical="center"/>
    </xf>
    <xf numFmtId="49" fontId="47" fillId="0" borderId="61" xfId="0" applyNumberFormat="1" applyFont="1" applyFill="1" applyBorder="1" applyAlignment="1">
      <alignment horizontal="left" vertical="center"/>
    </xf>
    <xf numFmtId="0" fontId="47" fillId="0" borderId="38" xfId="0" applyFont="1" applyFill="1" applyBorder="1" applyAlignment="1">
      <alignment horizontal="left" vertical="center"/>
    </xf>
    <xf numFmtId="0" fontId="47" fillId="0" borderId="0" xfId="0" applyFont="1" applyFill="1" applyAlignment="1">
      <alignment horizontal="left" vertical="center"/>
    </xf>
    <xf numFmtId="0" fontId="47" fillId="0" borderId="39" xfId="0" applyFont="1" applyFill="1" applyBorder="1" applyAlignment="1">
      <alignment horizontal="left" vertical="center"/>
    </xf>
    <xf numFmtId="49" fontId="46" fillId="0" borderId="18" xfId="0" applyNumberFormat="1" applyFont="1" applyFill="1" applyBorder="1" applyAlignment="1">
      <alignment horizontal="right" vertical="center"/>
    </xf>
    <xf numFmtId="49" fontId="46" fillId="0" borderId="61" xfId="0" applyNumberFormat="1" applyFont="1" applyFill="1" applyBorder="1" applyAlignment="1">
      <alignment horizontal="left" vertical="center"/>
    </xf>
    <xf numFmtId="0" fontId="47" fillId="0" borderId="55" xfId="0" applyFont="1" applyFill="1" applyBorder="1" applyAlignment="1">
      <alignment horizontal="left" vertical="center"/>
    </xf>
    <xf numFmtId="0" fontId="47" fillId="0" borderId="38" xfId="0" applyFont="1" applyFill="1" applyBorder="1" applyAlignment="1">
      <alignment horizontal="center" vertical="center"/>
    </xf>
    <xf numFmtId="0" fontId="47" fillId="0" borderId="39" xfId="0" applyFont="1" applyFill="1" applyBorder="1" applyAlignment="1">
      <alignment horizontal="center" vertical="center" wrapText="1"/>
    </xf>
    <xf numFmtId="49" fontId="47" fillId="0" borderId="60" xfId="0" applyNumberFormat="1" applyFont="1" applyFill="1" applyBorder="1" applyAlignment="1">
      <alignment horizontal="left" vertical="center"/>
    </xf>
    <xf numFmtId="49" fontId="47" fillId="0" borderId="77" xfId="0" applyNumberFormat="1" applyFont="1" applyFill="1" applyBorder="1" applyAlignment="1">
      <alignment horizontal="right" vertical="center"/>
    </xf>
    <xf numFmtId="0" fontId="54" fillId="0" borderId="31" xfId="0" applyFont="1" applyFill="1" applyBorder="1" applyAlignment="1">
      <alignment horizontal="center" vertical="center"/>
    </xf>
    <xf numFmtId="0" fontId="69" fillId="0" borderId="0" xfId="0" applyFont="1" applyFill="1" applyAlignment="1">
      <alignment horizontal="left" vertical="center"/>
    </xf>
    <xf numFmtId="0" fontId="63" fillId="0" borderId="0" xfId="0" applyFont="1" applyFill="1" applyAlignment="1">
      <alignment horizontal="center" vertical="center"/>
    </xf>
    <xf numFmtId="0" fontId="52" fillId="0" borderId="39" xfId="0" applyFont="1" applyFill="1" applyBorder="1" applyAlignment="1">
      <alignment horizontal="center" vertical="center"/>
    </xf>
    <xf numFmtId="49" fontId="61" fillId="0" borderId="0" xfId="0" applyNumberFormat="1" applyFont="1" applyFill="1" applyAlignment="1">
      <alignment horizontal="center" vertical="center" shrinkToFit="1"/>
    </xf>
    <xf numFmtId="0" fontId="47" fillId="0" borderId="43" xfId="0" applyFont="1" applyFill="1" applyBorder="1" applyAlignment="1">
      <alignment horizontal="left" vertical="center"/>
    </xf>
    <xf numFmtId="49" fontId="54" fillId="0" borderId="35" xfId="0" applyNumberFormat="1" applyFont="1" applyFill="1" applyBorder="1" applyAlignment="1">
      <alignment horizontal="center" vertical="center" shrinkToFit="1"/>
    </xf>
    <xf numFmtId="49" fontId="46" fillId="0" borderId="18" xfId="0" applyNumberFormat="1" applyFont="1" applyFill="1" applyBorder="1" applyAlignment="1">
      <alignment horizontal="left" vertical="center"/>
    </xf>
    <xf numFmtId="49" fontId="47" fillId="0" borderId="60" xfId="0" applyNumberFormat="1" applyFont="1" applyFill="1" applyBorder="1" applyAlignment="1">
      <alignment horizontal="right" vertical="center"/>
    </xf>
    <xf numFmtId="0" fontId="47" fillId="0" borderId="33" xfId="0" applyFont="1" applyFill="1" applyBorder="1" applyAlignment="1">
      <alignment vertical="center"/>
    </xf>
    <xf numFmtId="0" fontId="47" fillId="0" borderId="45" xfId="0" applyFont="1" applyFill="1" applyBorder="1" applyAlignment="1">
      <alignment vertical="center"/>
    </xf>
    <xf numFmtId="49" fontId="47" fillId="0" borderId="27" xfId="0" applyNumberFormat="1" applyFont="1" applyFill="1" applyBorder="1" applyAlignment="1">
      <alignment horizontal="left" vertical="center"/>
    </xf>
    <xf numFmtId="0" fontId="52" fillId="0" borderId="33" xfId="0" applyFont="1" applyFill="1" applyBorder="1" applyAlignment="1">
      <alignment horizontal="center" vertical="center"/>
    </xf>
    <xf numFmtId="0" fontId="47" fillId="0" borderId="35" xfId="0" applyFont="1" applyFill="1" applyBorder="1" applyAlignment="1">
      <alignment horizontal="right" vertical="center"/>
    </xf>
    <xf numFmtId="49" fontId="47" fillId="0" borderId="22" xfId="0" applyNumberFormat="1" applyFont="1" applyFill="1" applyBorder="1" applyAlignment="1">
      <alignment horizontal="right" vertical="center"/>
    </xf>
    <xf numFmtId="0" fontId="42" fillId="0" borderId="40" xfId="0" applyFont="1" applyFill="1" applyBorder="1" applyAlignment="1">
      <alignment horizontal="center" vertical="center"/>
    </xf>
    <xf numFmtId="0" fontId="47" fillId="0" borderId="56" xfId="0" quotePrefix="1" applyFont="1" applyFill="1" applyBorder="1" applyAlignment="1">
      <alignment horizontal="left" vertical="center"/>
    </xf>
    <xf numFmtId="49" fontId="47" fillId="0" borderId="23" xfId="0" applyNumberFormat="1" applyFont="1" applyFill="1" applyBorder="1" applyAlignment="1">
      <alignment horizontal="left" vertical="center"/>
    </xf>
    <xf numFmtId="0" fontId="46" fillId="0" borderId="35" xfId="0" applyFont="1" applyFill="1" applyBorder="1" applyAlignment="1">
      <alignment horizontal="right" vertical="center"/>
    </xf>
    <xf numFmtId="0" fontId="42" fillId="0" borderId="36" xfId="0" applyFont="1" applyFill="1" applyBorder="1" applyAlignment="1">
      <alignment horizontal="center" vertical="center"/>
    </xf>
    <xf numFmtId="0" fontId="52" fillId="0" borderId="33" xfId="0" quotePrefix="1" applyFont="1" applyFill="1" applyBorder="1" applyAlignment="1">
      <alignment horizontal="center" vertical="center"/>
    </xf>
    <xf numFmtId="49" fontId="47" fillId="0" borderId="25" xfId="0" applyNumberFormat="1" applyFont="1" applyFill="1" applyBorder="1" applyAlignment="1">
      <alignment horizontal="left" vertical="center"/>
    </xf>
    <xf numFmtId="49" fontId="47" fillId="0" borderId="26" xfId="0" applyNumberFormat="1" applyFont="1" applyFill="1" applyBorder="1" applyAlignment="1">
      <alignment horizontal="right" vertical="center"/>
    </xf>
    <xf numFmtId="0" fontId="47" fillId="0" borderId="54" xfId="0" quotePrefix="1" applyFont="1" applyFill="1" applyBorder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49" fontId="46" fillId="0" borderId="75" xfId="0" applyNumberFormat="1" applyFont="1" applyFill="1" applyBorder="1" applyAlignment="1">
      <alignment horizontal="right" vertical="center"/>
    </xf>
    <xf numFmtId="0" fontId="47" fillId="0" borderId="54" xfId="0" applyFont="1" applyFill="1" applyBorder="1" applyAlignment="1">
      <alignment horizontal="center" vertical="center"/>
    </xf>
    <xf numFmtId="0" fontId="47" fillId="0" borderId="45" xfId="0" quotePrefix="1" applyFont="1" applyFill="1" applyBorder="1" applyAlignment="1">
      <alignment horizontal="left" vertical="center"/>
    </xf>
    <xf numFmtId="0" fontId="47" fillId="0" borderId="45" xfId="0" quotePrefix="1" applyFont="1" applyFill="1" applyBorder="1" applyAlignment="1">
      <alignment vertical="center"/>
    </xf>
    <xf numFmtId="0" fontId="53" fillId="0" borderId="40" xfId="0" applyFont="1" applyFill="1" applyBorder="1" applyAlignment="1">
      <alignment horizontal="center" vertical="center"/>
    </xf>
    <xf numFmtId="0" fontId="47" fillId="0" borderId="40" xfId="0" quotePrefix="1" applyFont="1" applyFill="1" applyBorder="1" applyAlignment="1">
      <alignment horizontal="center" vertical="center"/>
    </xf>
    <xf numFmtId="49" fontId="47" fillId="0" borderId="77" xfId="0" applyNumberFormat="1" applyFont="1" applyFill="1" applyBorder="1" applyAlignment="1">
      <alignment horizontal="right" vertical="center" wrapText="1"/>
    </xf>
    <xf numFmtId="0" fontId="67" fillId="0" borderId="40" xfId="0" applyFont="1" applyFill="1" applyBorder="1" applyAlignment="1">
      <alignment vertical="center"/>
    </xf>
    <xf numFmtId="0" fontId="47" fillId="0" borderId="61" xfId="0" applyFont="1" applyFill="1" applyBorder="1" applyAlignment="1">
      <alignment horizontal="right" vertical="center"/>
    </xf>
    <xf numFmtId="49" fontId="54" fillId="0" borderId="40" xfId="0" applyNumberFormat="1" applyFont="1" applyFill="1" applyBorder="1" applyAlignment="1">
      <alignment horizontal="center" vertical="center" shrinkToFit="1"/>
    </xf>
    <xf numFmtId="0" fontId="47" fillId="0" borderId="61" xfId="0" applyFont="1" applyFill="1" applyBorder="1" applyAlignment="1">
      <alignment horizontal="left" vertical="center"/>
    </xf>
    <xf numFmtId="0" fontId="46" fillId="0" borderId="18" xfId="0" applyFont="1" applyFill="1" applyBorder="1" applyAlignment="1">
      <alignment horizontal="right" vertical="center"/>
    </xf>
    <xf numFmtId="0" fontId="59" fillId="0" borderId="31" xfId="0" applyFont="1" applyFill="1" applyBorder="1" applyAlignment="1">
      <alignment horizontal="center" vertical="center"/>
    </xf>
    <xf numFmtId="0" fontId="54" fillId="0" borderId="0" xfId="0" applyFont="1" applyFill="1" applyAlignment="1">
      <alignment horizontal="left" vertical="center"/>
    </xf>
    <xf numFmtId="0" fontId="59" fillId="0" borderId="40" xfId="0" applyFont="1" applyFill="1" applyBorder="1" applyAlignment="1">
      <alignment horizontal="center" vertical="center" wrapText="1"/>
    </xf>
    <xf numFmtId="0" fontId="54" fillId="0" borderId="40" xfId="388" applyFont="1" applyFill="1" applyBorder="1" applyAlignment="1">
      <alignment horizontal="center" vertical="center" wrapText="1"/>
    </xf>
    <xf numFmtId="0" fontId="46" fillId="0" borderId="18" xfId="0" applyFont="1" applyFill="1" applyBorder="1" applyAlignment="1">
      <alignment horizontal="left" vertical="center"/>
    </xf>
    <xf numFmtId="0" fontId="46" fillId="0" borderId="60" xfId="0" applyFont="1" applyFill="1" applyBorder="1" applyAlignment="1">
      <alignment horizontal="right" vertical="center"/>
    </xf>
    <xf numFmtId="0" fontId="47" fillId="0" borderId="40" xfId="0" applyFont="1" applyFill="1" applyBorder="1" applyAlignment="1">
      <alignment horizontal="center" vertical="center"/>
    </xf>
    <xf numFmtId="0" fontId="46" fillId="0" borderId="60" xfId="0" applyFont="1" applyFill="1" applyBorder="1" applyAlignment="1">
      <alignment horizontal="left" vertical="center"/>
    </xf>
    <xf numFmtId="0" fontId="47" fillId="0" borderId="77" xfId="0" applyFont="1" applyFill="1" applyBorder="1" applyAlignment="1">
      <alignment horizontal="right" vertical="center"/>
    </xf>
    <xf numFmtId="49" fontId="53" fillId="0" borderId="36" xfId="0" applyNumberFormat="1" applyFont="1" applyFill="1" applyBorder="1" applyAlignment="1">
      <alignment horizontal="center" vertical="center" wrapText="1"/>
    </xf>
    <xf numFmtId="49" fontId="69" fillId="0" borderId="40" xfId="0" applyNumberFormat="1" applyFont="1" applyFill="1" applyBorder="1" applyAlignment="1">
      <alignment horizontal="center" vertical="center"/>
    </xf>
    <xf numFmtId="0" fontId="62" fillId="0" borderId="0" xfId="0" applyFont="1" applyFill="1" applyAlignment="1">
      <alignment vertical="center"/>
    </xf>
    <xf numFmtId="0" fontId="48" fillId="0" borderId="35" xfId="0" applyFont="1" applyFill="1" applyBorder="1" applyAlignment="1">
      <alignment horizontal="center" vertical="center"/>
    </xf>
    <xf numFmtId="0" fontId="54" fillId="0" borderId="40" xfId="0" applyFont="1" applyFill="1" applyBorder="1" applyAlignment="1">
      <alignment horizontal="center" vertical="center"/>
    </xf>
    <xf numFmtId="0" fontId="47" fillId="0" borderId="42" xfId="0" applyFont="1" applyFill="1" applyBorder="1" applyAlignment="1">
      <alignment horizontal="center" vertical="center"/>
    </xf>
    <xf numFmtId="49" fontId="53" fillId="0" borderId="40" xfId="0" applyNumberFormat="1" applyFont="1" applyFill="1" applyBorder="1" applyAlignment="1">
      <alignment horizontal="center" vertical="center" wrapText="1"/>
    </xf>
    <xf numFmtId="0" fontId="47" fillId="0" borderId="31" xfId="0" quotePrefix="1" applyFont="1" applyFill="1" applyBorder="1" applyAlignment="1">
      <alignment horizontal="left" vertical="center"/>
    </xf>
    <xf numFmtId="0" fontId="48" fillId="0" borderId="40" xfId="0" applyFont="1" applyFill="1" applyBorder="1" applyAlignment="1">
      <alignment vertical="center"/>
    </xf>
    <xf numFmtId="0" fontId="52" fillId="0" borderId="31" xfId="0" quotePrefix="1" applyFont="1" applyFill="1" applyBorder="1" applyAlignment="1">
      <alignment horizontal="left" vertical="center"/>
    </xf>
    <xf numFmtId="0" fontId="54" fillId="0" borderId="39" xfId="0" applyFont="1" applyFill="1" applyBorder="1" applyAlignment="1">
      <alignment vertical="center"/>
    </xf>
    <xf numFmtId="0" fontId="54" fillId="0" borderId="4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0" fontId="52" fillId="0" borderId="39" xfId="0" applyFont="1" applyFill="1" applyBorder="1" applyAlignment="1">
      <alignment vertical="center"/>
    </xf>
    <xf numFmtId="0" fontId="47" fillId="0" borderId="41" xfId="0" applyFont="1" applyFill="1" applyBorder="1" applyAlignment="1">
      <alignment vertical="center"/>
    </xf>
    <xf numFmtId="0" fontId="47" fillId="0" borderId="33" xfId="0" applyFont="1" applyFill="1" applyBorder="1" applyAlignment="1">
      <alignment horizontal="left" vertical="center"/>
    </xf>
    <xf numFmtId="0" fontId="53" fillId="0" borderId="36" xfId="0" applyFont="1" applyFill="1" applyBorder="1" applyAlignment="1">
      <alignment horizontal="center" vertical="center" wrapText="1"/>
    </xf>
    <xf numFmtId="0" fontId="47" fillId="0" borderId="44" xfId="0" applyFont="1" applyFill="1" applyBorder="1" applyAlignment="1">
      <alignment vertical="center"/>
    </xf>
    <xf numFmtId="0" fontId="47" fillId="0" borderId="77" xfId="0" applyFont="1" applyFill="1" applyBorder="1" applyAlignment="1">
      <alignment horizontal="left" vertical="center"/>
    </xf>
    <xf numFmtId="0" fontId="47" fillId="0" borderId="58" xfId="0" quotePrefix="1" applyFont="1" applyFill="1" applyBorder="1" applyAlignment="1">
      <alignment horizontal="left" vertical="center"/>
    </xf>
    <xf numFmtId="0" fontId="42" fillId="0" borderId="37" xfId="0" applyFont="1" applyFill="1" applyBorder="1" applyAlignment="1">
      <alignment horizontal="right" vertical="center"/>
    </xf>
    <xf numFmtId="0" fontId="47" fillId="0" borderId="56" xfId="0" quotePrefix="1" applyFont="1" applyFill="1" applyBorder="1" applyAlignment="1">
      <alignment vertical="center"/>
    </xf>
    <xf numFmtId="0" fontId="53" fillId="0" borderId="40" xfId="0" applyFont="1" applyFill="1" applyBorder="1" applyAlignment="1">
      <alignment horizontal="center" vertical="center" wrapText="1"/>
    </xf>
    <xf numFmtId="0" fontId="46" fillId="0" borderId="21" xfId="0" applyFont="1" applyFill="1" applyBorder="1" applyAlignment="1">
      <alignment horizontal="right" vertical="center"/>
    </xf>
    <xf numFmtId="0" fontId="54" fillId="0" borderId="36" xfId="388" applyFont="1" applyFill="1" applyBorder="1" applyAlignment="1">
      <alignment horizontal="center" vertical="center" wrapText="1"/>
    </xf>
    <xf numFmtId="49" fontId="52" fillId="0" borderId="41" xfId="0" applyNumberFormat="1" applyFont="1" applyFill="1" applyBorder="1" applyAlignment="1">
      <alignment horizontal="center" vertical="center"/>
    </xf>
    <xf numFmtId="0" fontId="47" fillId="0" borderId="37" xfId="0" quotePrefix="1" applyFont="1" applyFill="1" applyBorder="1" applyAlignment="1">
      <alignment horizontal="left" vertical="center"/>
    </xf>
    <xf numFmtId="0" fontId="54" fillId="0" borderId="0" xfId="0" applyFont="1" applyFill="1" applyAlignment="1">
      <alignment vertical="center"/>
    </xf>
    <xf numFmtId="0" fontId="65" fillId="0" borderId="40" xfId="0" applyFont="1" applyFill="1" applyBorder="1" applyAlignment="1">
      <alignment horizontal="center" vertical="center" wrapText="1"/>
    </xf>
    <xf numFmtId="0" fontId="59" fillId="0" borderId="36" xfId="0" applyFont="1" applyFill="1" applyBorder="1" applyAlignment="1">
      <alignment horizontal="center" vertical="center"/>
    </xf>
    <xf numFmtId="0" fontId="53" fillId="0" borderId="44" xfId="388" quotePrefix="1" applyFont="1" applyFill="1" applyBorder="1" applyAlignment="1">
      <alignment horizontal="center" vertical="center"/>
    </xf>
    <xf numFmtId="0" fontId="47" fillId="0" borderId="80" xfId="0" applyFont="1" applyFill="1" applyBorder="1" applyAlignment="1">
      <alignment horizontal="right" vertical="center"/>
    </xf>
    <xf numFmtId="0" fontId="54" fillId="0" borderId="0" xfId="0" applyFont="1" applyFill="1" applyAlignment="1">
      <alignment horizontal="right" vertical="center"/>
    </xf>
    <xf numFmtId="0" fontId="54" fillId="0" borderId="41" xfId="0" applyFont="1" applyFill="1" applyBorder="1" applyAlignment="1">
      <alignment vertical="center"/>
    </xf>
    <xf numFmtId="0" fontId="47" fillId="0" borderId="29" xfId="0" applyFont="1" applyFill="1" applyBorder="1" applyAlignment="1">
      <alignment horizontal="left" vertical="center"/>
    </xf>
    <xf numFmtId="0" fontId="47" fillId="0" borderId="78" xfId="0" applyFont="1" applyFill="1" applyBorder="1" applyAlignment="1">
      <alignment horizontal="center" vertical="center"/>
    </xf>
    <xf numFmtId="0" fontId="47" fillId="0" borderId="79" xfId="0" applyFont="1" applyFill="1" applyBorder="1" applyAlignment="1">
      <alignment horizontal="center" vertical="center"/>
    </xf>
    <xf numFmtId="0" fontId="47" fillId="0" borderId="19" xfId="0" applyFont="1" applyFill="1" applyBorder="1" applyAlignment="1">
      <alignment horizontal="center" vertical="center"/>
    </xf>
    <xf numFmtId="0" fontId="46" fillId="0" borderId="71" xfId="0" applyFont="1" applyFill="1" applyBorder="1" applyAlignment="1">
      <alignment horizontal="left" vertical="center"/>
    </xf>
    <xf numFmtId="0" fontId="46" fillId="0" borderId="61" xfId="0" applyFont="1" applyFill="1" applyBorder="1" applyAlignment="1">
      <alignment horizontal="left" vertical="center"/>
    </xf>
    <xf numFmtId="0" fontId="62" fillId="0" borderId="84" xfId="0" applyFont="1" applyFill="1" applyBorder="1" applyAlignment="1">
      <alignment vertical="center"/>
    </xf>
    <xf numFmtId="0" fontId="47" fillId="0" borderId="84" xfId="0" applyFont="1" applyFill="1" applyBorder="1" applyAlignment="1">
      <alignment horizontal="right" vertical="center"/>
    </xf>
    <xf numFmtId="0" fontId="46" fillId="0" borderId="26" xfId="0" applyFont="1" applyFill="1" applyBorder="1" applyAlignment="1">
      <alignment horizontal="right" vertical="center"/>
    </xf>
    <xf numFmtId="0" fontId="46" fillId="0" borderId="80" xfId="0" applyFont="1" applyFill="1" applyBorder="1" applyAlignment="1">
      <alignment horizontal="left" vertical="center"/>
    </xf>
    <xf numFmtId="0" fontId="46" fillId="0" borderId="22" xfId="0" applyFont="1" applyFill="1" applyBorder="1" applyAlignment="1">
      <alignment horizontal="right" vertical="center"/>
    </xf>
    <xf numFmtId="0" fontId="46" fillId="0" borderId="68" xfId="0" applyFont="1" applyFill="1" applyBorder="1" applyAlignment="1">
      <alignment horizontal="left" vertical="center"/>
    </xf>
    <xf numFmtId="0" fontId="47" fillId="0" borderId="72" xfId="0" applyFont="1" applyFill="1" applyBorder="1" applyAlignment="1">
      <alignment horizontal="left" vertical="center"/>
    </xf>
    <xf numFmtId="0" fontId="46" fillId="0" borderId="75" xfId="0" applyFont="1" applyFill="1" applyBorder="1" applyAlignment="1">
      <alignment horizontal="right" vertical="center"/>
    </xf>
    <xf numFmtId="0" fontId="46" fillId="0" borderId="61" xfId="0" applyFont="1" applyFill="1" applyBorder="1" applyAlignment="1">
      <alignment horizontal="right" vertical="center"/>
    </xf>
    <xf numFmtId="0" fontId="46" fillId="0" borderId="70" xfId="0" applyFont="1" applyFill="1" applyBorder="1" applyAlignment="1">
      <alignment horizontal="left" vertical="center"/>
    </xf>
    <xf numFmtId="0" fontId="42" fillId="0" borderId="40" xfId="0" applyFont="1" applyFill="1" applyBorder="1" applyAlignment="1">
      <alignment vertical="center"/>
    </xf>
    <xf numFmtId="0" fontId="47" fillId="0" borderId="33" xfId="0" applyFont="1" applyFill="1" applyBorder="1" applyAlignment="1">
      <alignment horizontal="center" vertical="center"/>
    </xf>
    <xf numFmtId="0" fontId="46" fillId="0" borderId="32" xfId="0" applyFont="1" applyFill="1" applyBorder="1" applyAlignment="1">
      <alignment horizontal="left" vertical="center"/>
    </xf>
    <xf numFmtId="0" fontId="46" fillId="0" borderId="33" xfId="0" applyFont="1" applyFill="1" applyBorder="1" applyAlignment="1">
      <alignment horizontal="left" vertical="center"/>
    </xf>
    <xf numFmtId="0" fontId="47" fillId="0" borderId="89" xfId="0" applyFont="1" applyFill="1" applyBorder="1" applyAlignment="1">
      <alignment horizontal="left" vertical="center"/>
    </xf>
    <xf numFmtId="0" fontId="46" fillId="0" borderId="21" xfId="0" applyFont="1" applyFill="1" applyBorder="1" applyAlignment="1">
      <alignment vertical="center"/>
    </xf>
    <xf numFmtId="0" fontId="47" fillId="0" borderId="49" xfId="0" applyFont="1" applyFill="1" applyBorder="1" applyAlignment="1">
      <alignment horizontal="right" vertical="center"/>
    </xf>
    <xf numFmtId="0" fontId="47" fillId="0" borderId="73" xfId="0" applyFont="1" applyFill="1" applyBorder="1" applyAlignment="1">
      <alignment horizontal="left" vertical="center"/>
    </xf>
    <xf numFmtId="0" fontId="47" fillId="0" borderId="34" xfId="0" applyFont="1" applyFill="1" applyBorder="1" applyAlignment="1">
      <alignment horizontal="center" vertical="center"/>
    </xf>
    <xf numFmtId="0" fontId="47" fillId="0" borderId="71" xfId="0" applyFont="1" applyFill="1" applyBorder="1" applyAlignment="1">
      <alignment horizontal="left" vertical="center"/>
    </xf>
    <xf numFmtId="0" fontId="47" fillId="0" borderId="45" xfId="0" applyFont="1" applyFill="1" applyBorder="1" applyAlignment="1">
      <alignment horizontal="left" vertical="center"/>
    </xf>
    <xf numFmtId="0" fontId="47" fillId="0" borderId="40" xfId="0" quotePrefix="1" applyFont="1" applyFill="1" applyBorder="1" applyAlignment="1">
      <alignment vertical="center"/>
    </xf>
    <xf numFmtId="0" fontId="47" fillId="0" borderId="46" xfId="0" applyFont="1" applyFill="1" applyBorder="1" applyAlignment="1">
      <alignment horizontal="left" vertical="center"/>
    </xf>
    <xf numFmtId="0" fontId="47" fillId="0" borderId="40" xfId="0" applyFont="1" applyFill="1" applyBorder="1" applyAlignment="1">
      <alignment horizontal="center" vertical="center" wrapText="1" shrinkToFit="1"/>
    </xf>
    <xf numFmtId="0" fontId="47" fillId="0" borderId="36" xfId="388" applyFont="1" applyFill="1" applyBorder="1" applyAlignment="1">
      <alignment horizontal="center" vertical="center"/>
    </xf>
    <xf numFmtId="0" fontId="52" fillId="0" borderId="52" xfId="0" applyFont="1" applyFill="1" applyBorder="1" applyAlignment="1">
      <alignment horizontal="center" vertical="center"/>
    </xf>
    <xf numFmtId="0" fontId="47" fillId="0" borderId="27" xfId="0" applyFont="1" applyFill="1" applyBorder="1" applyAlignment="1">
      <alignment horizontal="left" vertical="center"/>
    </xf>
    <xf numFmtId="0" fontId="47" fillId="0" borderId="31" xfId="0" applyFont="1" applyFill="1" applyBorder="1" applyAlignment="1">
      <alignment vertical="center"/>
    </xf>
    <xf numFmtId="0" fontId="54" fillId="0" borderId="36" xfId="0" applyFont="1" applyFill="1" applyBorder="1" applyAlignment="1">
      <alignment horizontal="center" vertical="center"/>
    </xf>
    <xf numFmtId="49" fontId="47" fillId="0" borderId="24" xfId="0" applyNumberFormat="1" applyFont="1" applyFill="1" applyBorder="1" applyAlignment="1">
      <alignment horizontal="right" vertical="center"/>
    </xf>
    <xf numFmtId="0" fontId="47" fillId="0" borderId="33" xfId="0" quotePrefix="1" applyFont="1" applyFill="1" applyBorder="1" applyAlignment="1">
      <alignment horizontal="center" vertical="center"/>
    </xf>
    <xf numFmtId="0" fontId="47" fillId="0" borderId="55" xfId="0" applyFont="1" applyFill="1" applyBorder="1" applyAlignment="1">
      <alignment vertical="center"/>
    </xf>
    <xf numFmtId="49" fontId="68" fillId="0" borderId="52" xfId="0" applyNumberFormat="1" applyFont="1" applyFill="1" applyBorder="1" applyAlignment="1">
      <alignment horizontal="center" vertical="center" wrapText="1"/>
    </xf>
    <xf numFmtId="0" fontId="47" fillId="0" borderId="58" xfId="0" applyFont="1" applyFill="1" applyBorder="1" applyAlignment="1">
      <alignment vertical="center"/>
    </xf>
    <xf numFmtId="0" fontId="47" fillId="0" borderId="42" xfId="0" quotePrefix="1" applyFont="1" applyFill="1" applyBorder="1" applyAlignment="1">
      <alignment horizontal="left" vertical="center"/>
    </xf>
    <xf numFmtId="0" fontId="47" fillId="0" borderId="50" xfId="0" applyFont="1" applyFill="1" applyBorder="1" applyAlignment="1">
      <alignment horizontal="center" vertical="center"/>
    </xf>
    <xf numFmtId="0" fontId="47" fillId="0" borderId="39" xfId="0" quotePrefix="1" applyFont="1" applyFill="1" applyBorder="1" applyAlignment="1">
      <alignment horizontal="left" vertical="center"/>
    </xf>
    <xf numFmtId="49" fontId="47" fillId="0" borderId="54" xfId="0" applyNumberFormat="1" applyFont="1" applyFill="1" applyBorder="1" applyAlignment="1">
      <alignment horizontal="center" vertical="center"/>
    </xf>
    <xf numFmtId="14" fontId="47" fillId="0" borderId="31" xfId="0" applyNumberFormat="1" applyFont="1" applyFill="1" applyBorder="1" applyAlignment="1">
      <alignment horizontal="center" vertical="center" wrapText="1"/>
    </xf>
    <xf numFmtId="0" fontId="47" fillId="0" borderId="0" xfId="0" applyFont="1" applyFill="1" applyAlignment="1">
      <alignment horizontal="right" vertical="center"/>
    </xf>
    <xf numFmtId="0" fontId="47" fillId="0" borderId="53" xfId="0" quotePrefix="1" applyFont="1" applyFill="1" applyBorder="1" applyAlignment="1">
      <alignment horizontal="left" vertical="center"/>
    </xf>
    <xf numFmtId="0" fontId="52" fillId="0" borderId="41" xfId="0" applyFont="1" applyFill="1" applyBorder="1" applyAlignment="1">
      <alignment horizontal="center" vertical="center"/>
    </xf>
    <xf numFmtId="0" fontId="47" fillId="0" borderId="54" xfId="0" quotePrefix="1" applyFont="1" applyFill="1" applyBorder="1" applyAlignment="1">
      <alignment horizontal="left" vertical="center"/>
    </xf>
    <xf numFmtId="49" fontId="47" fillId="0" borderId="44" xfId="0" applyNumberFormat="1" applyFont="1" applyFill="1" applyBorder="1" applyAlignment="1">
      <alignment horizontal="right" vertical="center"/>
    </xf>
    <xf numFmtId="49" fontId="46" fillId="0" borderId="28" xfId="0" applyNumberFormat="1" applyFont="1" applyFill="1" applyBorder="1" applyAlignment="1">
      <alignment horizontal="right" vertical="center"/>
    </xf>
    <xf numFmtId="0" fontId="47" fillId="0" borderId="59" xfId="0" applyFont="1" applyFill="1" applyBorder="1" applyAlignment="1">
      <alignment horizontal="center" vertical="center"/>
    </xf>
    <xf numFmtId="0" fontId="47" fillId="0" borderId="47" xfId="0" applyFont="1" applyFill="1" applyBorder="1" applyAlignment="1">
      <alignment horizontal="center" vertical="center"/>
    </xf>
    <xf numFmtId="0" fontId="47" fillId="0" borderId="82" xfId="0" applyFont="1" applyFill="1" applyBorder="1" applyAlignment="1">
      <alignment horizontal="center" vertical="center"/>
    </xf>
    <xf numFmtId="0" fontId="47" fillId="0" borderId="76" xfId="0" applyFont="1" applyFill="1" applyBorder="1" applyAlignment="1">
      <alignment horizontal="center" vertical="center"/>
    </xf>
    <xf numFmtId="49" fontId="46" fillId="0" borderId="74" xfId="0" applyNumberFormat="1" applyFont="1" applyFill="1" applyBorder="1" applyAlignment="1">
      <alignment horizontal="left" vertical="center"/>
    </xf>
    <xf numFmtId="0" fontId="46" fillId="0" borderId="0" xfId="0" applyFont="1" applyFill="1" applyAlignment="1">
      <alignment horizontal="left" vertical="center"/>
    </xf>
    <xf numFmtId="0" fontId="57" fillId="0" borderId="0" xfId="0" applyFont="1" applyFill="1" applyAlignment="1">
      <alignment vertical="center"/>
    </xf>
    <xf numFmtId="0" fontId="42" fillId="0" borderId="0" xfId="0" applyFont="1" applyFill="1" applyAlignment="1">
      <alignment horizontal="right" vertical="center"/>
    </xf>
    <xf numFmtId="0" fontId="42" fillId="0" borderId="0" xfId="0" applyFont="1" applyFill="1" applyAlignment="1">
      <alignment horizontal="left" vertical="center"/>
    </xf>
    <xf numFmtId="0" fontId="46" fillId="27" borderId="46" xfId="0" quotePrefix="1" applyFont="1" applyFill="1" applyBorder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32" xfId="0" applyFont="1" applyFill="1" applyBorder="1" applyAlignment="1">
      <alignment vertical="center"/>
    </xf>
    <xf numFmtId="0" fontId="46" fillId="27" borderId="32" xfId="0" quotePrefix="1" applyFont="1" applyFill="1" applyBorder="1" applyAlignment="1">
      <alignment vertical="center"/>
    </xf>
    <xf numFmtId="0" fontId="42" fillId="27" borderId="0" xfId="0" applyFont="1" applyFill="1" applyAlignment="1">
      <alignment vertical="center"/>
    </xf>
    <xf numFmtId="0" fontId="46" fillId="27" borderId="31" xfId="0" quotePrefix="1" applyFont="1" applyFill="1" applyBorder="1" applyAlignment="1">
      <alignment vertical="center"/>
    </xf>
    <xf numFmtId="0" fontId="46" fillId="27" borderId="33" xfId="0" quotePrefix="1" applyFont="1" applyFill="1" applyBorder="1" applyAlignment="1">
      <alignment vertical="center"/>
    </xf>
    <xf numFmtId="0" fontId="46" fillId="27" borderId="29" xfId="0" applyFont="1" applyFill="1" applyBorder="1" applyAlignment="1">
      <alignment vertical="center"/>
    </xf>
    <xf numFmtId="0" fontId="46" fillId="27" borderId="30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vertical="center"/>
    </xf>
    <xf numFmtId="0" fontId="46" fillId="27" borderId="29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/>
    </xf>
    <xf numFmtId="0" fontId="47" fillId="27" borderId="33" xfId="0" applyFont="1" applyFill="1" applyBorder="1" applyAlignment="1">
      <alignment horizontal="left" vertical="center" wrapText="1"/>
    </xf>
    <xf numFmtId="0" fontId="52" fillId="27" borderId="33" xfId="0" applyFont="1" applyFill="1" applyBorder="1" applyAlignment="1">
      <alignment horizontal="center" vertical="center"/>
    </xf>
    <xf numFmtId="0" fontId="47" fillId="27" borderId="57" xfId="0" applyFont="1" applyFill="1" applyBorder="1" applyAlignment="1">
      <alignment horizontal="center" vertical="center"/>
    </xf>
    <xf numFmtId="0" fontId="47" fillId="27" borderId="40" xfId="0" applyFont="1" applyFill="1" applyBorder="1" applyAlignment="1">
      <alignment horizontal="left" vertical="center"/>
    </xf>
    <xf numFmtId="0" fontId="52" fillId="27" borderId="40" xfId="0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horizontal="center" vertical="center"/>
    </xf>
    <xf numFmtId="0" fontId="47" fillId="27" borderId="31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left" vertical="center"/>
    </xf>
    <xf numFmtId="0" fontId="47" fillId="27" borderId="0" xfId="0" applyFont="1" applyFill="1" applyAlignment="1">
      <alignment vertical="center"/>
    </xf>
    <xf numFmtId="0" fontId="47" fillId="27" borderId="31" xfId="0" applyFont="1" applyFill="1" applyBorder="1" applyAlignment="1">
      <alignment horizontal="center" vertical="center"/>
    </xf>
    <xf numFmtId="0" fontId="47" fillId="27" borderId="0" xfId="0" applyFont="1" applyFill="1" applyAlignment="1">
      <alignment horizontal="center" vertical="center"/>
    </xf>
    <xf numFmtId="0" fontId="52" fillId="27" borderId="0" xfId="0" applyFont="1" applyFill="1" applyAlignment="1">
      <alignment horizontal="center" vertical="center"/>
    </xf>
    <xf numFmtId="0" fontId="46" fillId="27" borderId="0" xfId="0" applyFont="1" applyFill="1" applyAlignment="1">
      <alignment horizontal="right" vertical="center"/>
    </xf>
    <xf numFmtId="0" fontId="47" fillId="27" borderId="42" xfId="0" applyFont="1" applyFill="1" applyBorder="1" applyAlignment="1">
      <alignment horizontal="left" vertical="center"/>
    </xf>
    <xf numFmtId="0" fontId="47" fillId="27" borderId="43" xfId="0" applyFont="1" applyFill="1" applyBorder="1" applyAlignment="1">
      <alignment horizontal="center" vertical="center"/>
    </xf>
    <xf numFmtId="0" fontId="47" fillId="27" borderId="35" xfId="0" applyFont="1" applyFill="1" applyBorder="1" applyAlignment="1">
      <alignment horizontal="center" vertical="center"/>
    </xf>
    <xf numFmtId="0" fontId="47" fillId="27" borderId="30" xfId="0" applyFont="1" applyFill="1" applyBorder="1" applyAlignment="1">
      <alignment vertical="center"/>
    </xf>
    <xf numFmtId="0" fontId="47" fillId="27" borderId="29" xfId="0" applyFont="1" applyFill="1" applyBorder="1" applyAlignment="1">
      <alignment vertical="center"/>
    </xf>
    <xf numFmtId="0" fontId="47" fillId="27" borderId="19" xfId="0" applyFont="1" applyFill="1" applyBorder="1" applyAlignment="1">
      <alignment vertical="center"/>
    </xf>
    <xf numFmtId="0" fontId="47" fillId="27" borderId="67" xfId="0" applyFont="1" applyFill="1" applyBorder="1" applyAlignment="1">
      <alignment horizontal="left" vertical="center"/>
    </xf>
    <xf numFmtId="0" fontId="47" fillId="27" borderId="45" xfId="0" quotePrefix="1" applyFont="1" applyFill="1" applyBorder="1" applyAlignment="1">
      <alignment vertical="center"/>
    </xf>
    <xf numFmtId="0" fontId="47" fillId="27" borderId="87" xfId="0" applyFont="1" applyFill="1" applyBorder="1" applyAlignment="1">
      <alignment horizontal="left" vertical="center"/>
    </xf>
    <xf numFmtId="0" fontId="47" fillId="27" borderId="88" xfId="0" applyFont="1" applyFill="1" applyBorder="1" applyAlignment="1">
      <alignment horizontal="left" vertical="center"/>
    </xf>
    <xf numFmtId="0" fontId="54" fillId="27" borderId="40" xfId="0" applyFont="1" applyFill="1" applyBorder="1" applyAlignment="1">
      <alignment horizontal="center" vertical="center"/>
    </xf>
    <xf numFmtId="0" fontId="59" fillId="27" borderId="41" xfId="0" applyFont="1" applyFill="1" applyBorder="1" applyAlignment="1">
      <alignment horizontal="center" vertical="center"/>
    </xf>
    <xf numFmtId="0" fontId="47" fillId="27" borderId="40" xfId="0" quotePrefix="1" applyFont="1" applyFill="1" applyBorder="1" applyAlignment="1">
      <alignment horizontal="center" vertical="center"/>
    </xf>
    <xf numFmtId="0" fontId="52" fillId="27" borderId="39" xfId="0" applyFont="1" applyFill="1" applyBorder="1" applyAlignment="1">
      <alignment horizontal="center" vertical="center"/>
    </xf>
    <xf numFmtId="0" fontId="70" fillId="27" borderId="54" xfId="0" applyFont="1" applyFill="1" applyBorder="1" applyAlignment="1">
      <alignment horizontal="left" vertical="center"/>
    </xf>
    <xf numFmtId="0" fontId="52" fillId="27" borderId="36" xfId="0" applyFont="1" applyFill="1" applyBorder="1" applyAlignment="1">
      <alignment horizontal="center" vertical="center"/>
    </xf>
    <xf numFmtId="0" fontId="64" fillId="27" borderId="36" xfId="0" applyFont="1" applyFill="1" applyBorder="1" applyAlignment="1">
      <alignment horizontal="center" vertical="center"/>
    </xf>
    <xf numFmtId="0" fontId="47" fillId="27" borderId="44" xfId="0" quotePrefix="1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horizontal="right" vertical="center"/>
    </xf>
    <xf numFmtId="0" fontId="47" fillId="27" borderId="39" xfId="0" applyFont="1" applyFill="1" applyBorder="1" applyAlignment="1">
      <alignment horizontal="center" vertical="center" wrapText="1"/>
    </xf>
    <xf numFmtId="0" fontId="47" fillId="27" borderId="54" xfId="0" applyFont="1" applyFill="1" applyBorder="1" applyAlignment="1">
      <alignment horizontal="left" vertical="center"/>
    </xf>
    <xf numFmtId="0" fontId="48" fillId="27" borderId="86" xfId="0" applyFont="1" applyFill="1" applyBorder="1" applyAlignment="1">
      <alignment horizontal="left" vertical="center"/>
    </xf>
    <xf numFmtId="0" fontId="62" fillId="27" borderId="84" xfId="0" applyFont="1" applyFill="1" applyBorder="1" applyAlignment="1">
      <alignment vertical="center"/>
    </xf>
    <xf numFmtId="0" fontId="48" fillId="27" borderId="84" xfId="0" applyFont="1" applyFill="1" applyBorder="1" applyAlignment="1">
      <alignment horizontal="center" vertical="center"/>
    </xf>
    <xf numFmtId="0" fontId="47" fillId="27" borderId="84" xfId="0" applyFont="1" applyFill="1" applyBorder="1" applyAlignment="1">
      <alignment horizontal="right" vertical="center"/>
    </xf>
    <xf numFmtId="0" fontId="47" fillId="27" borderId="43" xfId="0" applyFont="1" applyFill="1" applyBorder="1" applyAlignment="1">
      <alignment horizontal="center" vertical="center" wrapText="1"/>
    </xf>
    <xf numFmtId="0" fontId="47" fillId="27" borderId="52" xfId="0" applyFont="1" applyFill="1" applyBorder="1" applyAlignment="1">
      <alignment horizontal="right" vertical="center"/>
    </xf>
    <xf numFmtId="0" fontId="47" fillId="27" borderId="55" xfId="0" applyFont="1" applyFill="1" applyBorder="1" applyAlignment="1">
      <alignment horizontal="left" vertical="center"/>
    </xf>
    <xf numFmtId="0" fontId="47" fillId="27" borderId="42" xfId="0" applyFont="1" applyFill="1" applyBorder="1" applyAlignment="1">
      <alignment vertical="center"/>
    </xf>
    <xf numFmtId="0" fontId="47" fillId="27" borderId="37" xfId="0" applyFont="1" applyFill="1" applyBorder="1" applyAlignment="1">
      <alignment horizontal="left" vertical="center"/>
    </xf>
    <xf numFmtId="0" fontId="47" fillId="27" borderId="37" xfId="0" applyFont="1" applyFill="1" applyBorder="1" applyAlignment="1">
      <alignment vertical="center"/>
    </xf>
    <xf numFmtId="0" fontId="52" fillId="27" borderId="45" xfId="0" applyFont="1" applyFill="1" applyBorder="1" applyAlignment="1">
      <alignment vertical="center"/>
    </xf>
    <xf numFmtId="49" fontId="47" fillId="27" borderId="56" xfId="0" applyNumberFormat="1" applyFont="1" applyFill="1" applyBorder="1" applyAlignment="1">
      <alignment horizontal="left" vertical="center"/>
    </xf>
    <xf numFmtId="0" fontId="65" fillId="27" borderId="33" xfId="0" applyFont="1" applyFill="1" applyBorder="1" applyAlignment="1">
      <alignment vertical="center"/>
    </xf>
    <xf numFmtId="0" fontId="47" fillId="27" borderId="37" xfId="0" applyFont="1" applyFill="1" applyBorder="1" applyAlignment="1">
      <alignment horizontal="center" vertical="center"/>
    </xf>
    <xf numFmtId="0" fontId="53" fillId="27" borderId="33" xfId="0" applyFont="1" applyFill="1" applyBorder="1" applyAlignment="1">
      <alignment horizontal="center" vertical="center"/>
    </xf>
    <xf numFmtId="49" fontId="54" fillId="27" borderId="40" xfId="0" applyNumberFormat="1" applyFont="1" applyFill="1" applyBorder="1" applyAlignment="1">
      <alignment horizontal="center" vertical="center" shrinkToFit="1"/>
    </xf>
    <xf numFmtId="0" fontId="69" fillId="27" borderId="0" xfId="0" applyFont="1" applyFill="1" applyAlignment="1">
      <alignment horizontal="left" vertical="center"/>
    </xf>
    <xf numFmtId="0" fontId="63" fillId="27" borderId="0" xfId="0" applyFont="1" applyFill="1" applyAlignment="1">
      <alignment horizontal="center" vertical="center"/>
    </xf>
    <xf numFmtId="0" fontId="54" fillId="27" borderId="40" xfId="388" applyFont="1" applyFill="1" applyBorder="1" applyAlignment="1">
      <alignment horizontal="center" vertical="center" wrapText="1"/>
    </xf>
    <xf numFmtId="49" fontId="48" fillId="27" borderId="33" xfId="0" applyNumberFormat="1" applyFont="1" applyFill="1" applyBorder="1" applyAlignment="1">
      <alignment horizontal="center" vertical="center" wrapText="1"/>
    </xf>
    <xf numFmtId="0" fontId="47" fillId="27" borderId="40" xfId="0" applyFont="1" applyFill="1" applyBorder="1" applyAlignment="1">
      <alignment horizontal="center" vertical="center"/>
    </xf>
    <xf numFmtId="49" fontId="69" fillId="27" borderId="40" xfId="0" applyNumberFormat="1" applyFont="1" applyFill="1" applyBorder="1" applyAlignment="1">
      <alignment horizontal="center" vertical="center"/>
    </xf>
    <xf numFmtId="49" fontId="65" fillId="27" borderId="33" xfId="0" applyNumberFormat="1" applyFont="1" applyFill="1" applyBorder="1" applyAlignment="1">
      <alignment horizontal="center" vertical="center" wrapText="1"/>
    </xf>
    <xf numFmtId="0" fontId="47" fillId="27" borderId="56" xfId="0" applyFont="1" applyFill="1" applyBorder="1" applyAlignment="1">
      <alignment horizontal="left" vertical="center" wrapText="1"/>
    </xf>
    <xf numFmtId="0" fontId="42" fillId="27" borderId="40" xfId="0" applyFont="1" applyFill="1" applyBorder="1" applyAlignment="1">
      <alignment vertical="center"/>
    </xf>
    <xf numFmtId="0" fontId="54" fillId="27" borderId="0" xfId="0" applyFont="1" applyFill="1" applyAlignment="1">
      <alignment horizontal="left" vertical="center"/>
    </xf>
    <xf numFmtId="49" fontId="53" fillId="27" borderId="33" xfId="0" applyNumberFormat="1" applyFont="1" applyFill="1" applyBorder="1" applyAlignment="1">
      <alignment horizontal="center" vertical="center" wrapText="1"/>
    </xf>
    <xf numFmtId="0" fontId="48" fillId="27" borderId="0" xfId="0" applyFont="1" applyFill="1" applyAlignment="1">
      <alignment horizontal="center" vertical="center"/>
    </xf>
    <xf numFmtId="0" fontId="47" fillId="27" borderId="33" xfId="0" applyFont="1" applyFill="1" applyBorder="1" applyAlignment="1">
      <alignment horizontal="center" vertical="center"/>
    </xf>
    <xf numFmtId="0" fontId="52" fillId="27" borderId="40" xfId="0" applyFont="1" applyFill="1" applyBorder="1" applyAlignment="1">
      <alignment vertical="center"/>
    </xf>
    <xf numFmtId="0" fontId="48" fillId="27" borderId="33" xfId="0" applyFont="1" applyFill="1" applyBorder="1" applyAlignment="1">
      <alignment vertical="center"/>
    </xf>
    <xf numFmtId="0" fontId="47" fillId="27" borderId="51" xfId="0" applyFont="1" applyFill="1" applyBorder="1" applyAlignment="1">
      <alignment horizontal="center" vertical="center"/>
    </xf>
    <xf numFmtId="0" fontId="66" fillId="27" borderId="57" xfId="0" applyFont="1" applyFill="1" applyBorder="1" applyAlignment="1">
      <alignment horizontal="center" vertical="center"/>
    </xf>
    <xf numFmtId="0" fontId="62" fillId="27" borderId="0" xfId="0" applyFont="1" applyFill="1" applyAlignment="1">
      <alignment horizontal="center" vertical="center"/>
    </xf>
    <xf numFmtId="0" fontId="48" fillId="27" borderId="0" xfId="0" applyFont="1" applyFill="1" applyAlignment="1">
      <alignment horizontal="left" vertical="center"/>
    </xf>
    <xf numFmtId="49" fontId="47" fillId="27" borderId="33" xfId="0" applyNumberFormat="1" applyFont="1" applyFill="1" applyBorder="1" applyAlignment="1">
      <alignment horizontal="left" vertical="center"/>
    </xf>
    <xf numFmtId="0" fontId="53" fillId="27" borderId="33" xfId="0" applyFont="1" applyFill="1" applyBorder="1" applyAlignment="1">
      <alignment horizontal="center" vertical="center" wrapText="1"/>
    </xf>
    <xf numFmtId="0" fontId="47" fillId="27" borderId="54" xfId="0" applyFont="1" applyFill="1" applyBorder="1" applyAlignment="1">
      <alignment horizontal="center" vertical="center"/>
    </xf>
    <xf numFmtId="0" fontId="46" fillId="27" borderId="35" xfId="0" applyFont="1" applyFill="1" applyBorder="1" applyAlignment="1">
      <alignment horizontal="right" vertical="center"/>
    </xf>
    <xf numFmtId="0" fontId="48" fillId="27" borderId="54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7" fillId="27" borderId="60" xfId="0" applyFont="1" applyFill="1" applyBorder="1" applyAlignment="1">
      <alignment horizontal="center" vertical="center"/>
    </xf>
    <xf numFmtId="49" fontId="47" fillId="27" borderId="39" xfId="0" applyNumberFormat="1" applyFont="1" applyFill="1" applyBorder="1" applyAlignment="1">
      <alignment horizontal="left" vertical="center" wrapText="1"/>
    </xf>
    <xf numFmtId="0" fontId="53" fillId="27" borderId="0" xfId="0" applyFont="1" applyFill="1" applyAlignment="1">
      <alignment horizontal="center" vertical="center"/>
    </xf>
    <xf numFmtId="0" fontId="43" fillId="27" borderId="0" xfId="0" applyFont="1" applyFill="1" applyAlignment="1">
      <alignment vertical="center"/>
    </xf>
    <xf numFmtId="0" fontId="46" fillId="27" borderId="61" xfId="0" applyFont="1" applyFill="1" applyBorder="1" applyAlignment="1">
      <alignment horizontal="center" vertical="center"/>
    </xf>
    <xf numFmtId="0" fontId="54" fillId="27" borderId="61" xfId="0" applyFont="1" applyFill="1" applyBorder="1" applyAlignment="1">
      <alignment horizontal="center" vertical="center"/>
    </xf>
    <xf numFmtId="0" fontId="46" fillId="27" borderId="18" xfId="0" applyFont="1" applyFill="1" applyBorder="1" applyAlignment="1">
      <alignment vertical="center"/>
    </xf>
    <xf numFmtId="0" fontId="47" fillId="27" borderId="30" xfId="0" applyFont="1" applyFill="1" applyBorder="1" applyAlignment="1">
      <alignment horizontal="right" vertical="center"/>
    </xf>
    <xf numFmtId="0" fontId="47" fillId="27" borderId="46" xfId="0" applyFont="1" applyFill="1" applyBorder="1" applyAlignment="1">
      <alignment horizontal="center" vertical="center"/>
    </xf>
    <xf numFmtId="0" fontId="47" fillId="27" borderId="34" xfId="0" applyFont="1" applyFill="1" applyBorder="1" applyAlignment="1">
      <alignment horizontal="center" vertical="center"/>
    </xf>
    <xf numFmtId="0" fontId="46" fillId="27" borderId="0" xfId="0" applyFont="1" applyFill="1" applyAlignment="1">
      <alignment horizontal="center" vertical="center"/>
    </xf>
    <xf numFmtId="0" fontId="46" fillId="27" borderId="65" xfId="0" applyFont="1" applyFill="1" applyBorder="1" applyAlignment="1">
      <alignment horizontal="center" vertical="center"/>
    </xf>
    <xf numFmtId="0" fontId="46" fillId="27" borderId="66" xfId="0" applyFont="1" applyFill="1" applyBorder="1" applyAlignment="1">
      <alignment horizontal="center" vertical="center"/>
    </xf>
    <xf numFmtId="0" fontId="46" fillId="27" borderId="60" xfId="0" applyFont="1" applyFill="1" applyBorder="1" applyAlignment="1">
      <alignment horizontal="center" vertical="center"/>
    </xf>
    <xf numFmtId="0" fontId="57" fillId="27" borderId="65" xfId="0" applyFont="1" applyFill="1" applyBorder="1" applyAlignment="1">
      <alignment vertical="center"/>
    </xf>
    <xf numFmtId="0" fontId="47" fillId="27" borderId="18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8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4" xfId="0" applyFont="1" applyBorder="1" applyAlignment="1">
      <alignment vertical="center"/>
    </xf>
    <xf numFmtId="0" fontId="47" fillId="0" borderId="63" xfId="0" applyFont="1" applyBorder="1" applyAlignment="1">
      <alignment vertical="center"/>
    </xf>
    <xf numFmtId="0" fontId="47" fillId="0" borderId="62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54" fillId="0" borderId="42" xfId="0" applyFont="1" applyBorder="1" applyAlignment="1">
      <alignment vertical="center"/>
    </xf>
    <xf numFmtId="0" fontId="54" fillId="0" borderId="38" xfId="0" applyFont="1" applyBorder="1" applyAlignment="1">
      <alignment vertical="center"/>
    </xf>
    <xf numFmtId="0" fontId="47" fillId="0" borderId="39" xfId="0" applyFont="1" applyBorder="1" applyAlignment="1">
      <alignment vertical="center"/>
    </xf>
    <xf numFmtId="0" fontId="47" fillId="0" borderId="40" xfId="0" applyFont="1" applyBorder="1" applyAlignment="1">
      <alignment vertical="center"/>
    </xf>
    <xf numFmtId="0" fontId="47" fillId="0" borderId="53" xfId="0" applyFont="1" applyBorder="1" applyAlignment="1">
      <alignment horizontal="left" vertical="center"/>
    </xf>
    <xf numFmtId="0" fontId="47" fillId="0" borderId="68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1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0" fontId="47" fillId="0" borderId="69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42" xfId="0" applyFont="1" applyBorder="1" applyAlignment="1">
      <alignment horizontal="left" vertical="center"/>
    </xf>
    <xf numFmtId="0" fontId="47" fillId="0" borderId="37" xfId="0" applyFont="1" applyBorder="1" applyAlignment="1">
      <alignment vertical="center"/>
    </xf>
    <xf numFmtId="0" fontId="47" fillId="0" borderId="37" xfId="0" applyFont="1" applyBorder="1" applyAlignment="1">
      <alignment horizontal="center" vertical="center"/>
    </xf>
    <xf numFmtId="0" fontId="47" fillId="0" borderId="56" xfId="0" applyFont="1" applyBorder="1" applyAlignment="1">
      <alignment vertical="center"/>
    </xf>
    <xf numFmtId="0" fontId="47" fillId="0" borderId="70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center"/>
    </xf>
    <xf numFmtId="49" fontId="46" fillId="0" borderId="71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34" xfId="0" applyFont="1" applyBorder="1" applyAlignment="1">
      <alignment horizontal="left" vertical="center"/>
    </xf>
    <xf numFmtId="0" fontId="47" fillId="0" borderId="67" xfId="0" applyFont="1" applyBorder="1" applyAlignment="1">
      <alignment horizontal="left" vertical="center"/>
    </xf>
    <xf numFmtId="49" fontId="47" fillId="0" borderId="68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31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6" fillId="0" borderId="33" xfId="0" applyFont="1" applyBorder="1" applyAlignment="1">
      <alignment vertical="center"/>
    </xf>
    <xf numFmtId="49" fontId="47" fillId="0" borderId="69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49" fontId="47" fillId="0" borderId="72" xfId="0" applyNumberFormat="1" applyFont="1" applyBorder="1" applyAlignment="1">
      <alignment horizontal="left" vertical="center"/>
    </xf>
    <xf numFmtId="0" fontId="47" fillId="0" borderId="51" xfId="0" applyFont="1" applyBorder="1" applyAlignment="1">
      <alignment horizontal="left" vertical="center"/>
    </xf>
    <xf numFmtId="0" fontId="47" fillId="0" borderId="35" xfId="0" applyFont="1" applyBorder="1" applyAlignment="1">
      <alignment horizontal="left" vertical="center"/>
    </xf>
    <xf numFmtId="0" fontId="47" fillId="0" borderId="44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54" fillId="0" borderId="45" xfId="0" applyFont="1" applyBorder="1" applyAlignment="1">
      <alignment horizontal="center" vertical="center"/>
    </xf>
    <xf numFmtId="0" fontId="52" fillId="0" borderId="56" xfId="0" applyFont="1" applyBorder="1" applyAlignment="1">
      <alignment horizontal="center" vertical="center"/>
    </xf>
    <xf numFmtId="49" fontId="46" fillId="0" borderId="70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 wrapText="1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/>
    </xf>
    <xf numFmtId="49" fontId="47" fillId="0" borderId="70" xfId="0" applyNumberFormat="1" applyFont="1" applyBorder="1" applyAlignment="1">
      <alignment horizontal="left" vertical="center"/>
    </xf>
    <xf numFmtId="0" fontId="47" fillId="0" borderId="60" xfId="0" applyFont="1" applyBorder="1" applyAlignment="1">
      <alignment horizontal="right" vertical="center"/>
    </xf>
    <xf numFmtId="0" fontId="59" fillId="0" borderId="40" xfId="0" applyFont="1" applyBorder="1" applyAlignment="1">
      <alignment horizontal="center" vertical="center"/>
    </xf>
    <xf numFmtId="0" fontId="47" fillId="0" borderId="42" xfId="0" applyFont="1" applyBorder="1" applyAlignment="1">
      <alignment vertical="center"/>
    </xf>
    <xf numFmtId="0" fontId="52" fillId="0" borderId="37" xfId="0" applyFont="1" applyBorder="1" applyAlignment="1">
      <alignment horizontal="center" vertical="center"/>
    </xf>
    <xf numFmtId="0" fontId="47" fillId="0" borderId="37" xfId="0" applyFont="1" applyBorder="1" applyAlignment="1">
      <alignment horizontal="left" vertical="center"/>
    </xf>
    <xf numFmtId="0" fontId="47" fillId="0" borderId="60" xfId="0" applyFont="1" applyBorder="1" applyAlignment="1">
      <alignment horizontal="left" vertical="center"/>
    </xf>
    <xf numFmtId="49" fontId="47" fillId="0" borderId="81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center" vertical="center"/>
    </xf>
    <xf numFmtId="0" fontId="47" fillId="0" borderId="0" xfId="0" quotePrefix="1" applyFont="1" applyAlignment="1">
      <alignment vertical="center"/>
    </xf>
    <xf numFmtId="49" fontId="47" fillId="0" borderId="77" xfId="0" applyNumberFormat="1" applyFont="1" applyBorder="1" applyAlignment="1">
      <alignment horizontal="left" vertical="center"/>
    </xf>
    <xf numFmtId="49" fontId="47" fillId="0" borderId="61" xfId="0" applyNumberFormat="1" applyFont="1" applyBorder="1" applyAlignment="1">
      <alignment horizontal="right" vertical="center"/>
    </xf>
    <xf numFmtId="0" fontId="47" fillId="0" borderId="83" xfId="0" applyFont="1" applyBorder="1" applyAlignment="1">
      <alignment horizontal="left" vertical="center"/>
    </xf>
    <xf numFmtId="0" fontId="62" fillId="0" borderId="35" xfId="0" applyFont="1" applyBorder="1" applyAlignment="1">
      <alignment vertical="center"/>
    </xf>
    <xf numFmtId="0" fontId="48" fillId="0" borderId="84" xfId="0" applyFont="1" applyBorder="1" applyAlignment="1">
      <alignment horizontal="center" vertical="center"/>
    </xf>
    <xf numFmtId="0" fontId="48" fillId="0" borderId="85" xfId="0" applyFont="1" applyBorder="1" applyAlignment="1">
      <alignment horizontal="center" vertical="center"/>
    </xf>
    <xf numFmtId="49" fontId="47" fillId="0" borderId="61" xfId="0" applyNumberFormat="1" applyFont="1" applyBorder="1" applyAlignment="1">
      <alignment horizontal="left" vertical="center"/>
    </xf>
    <xf numFmtId="0" fontId="47" fillId="0" borderId="38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39" xfId="0" applyFont="1" applyBorder="1" applyAlignment="1">
      <alignment horizontal="left" vertical="center"/>
    </xf>
    <xf numFmtId="0" fontId="54" fillId="0" borderId="0" xfId="0" applyFont="1" applyAlignment="1">
      <alignment horizontal="center" vertical="center"/>
    </xf>
    <xf numFmtId="0" fontId="47" fillId="0" borderId="39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49" fontId="46" fillId="0" borderId="18" xfId="0" applyNumberFormat="1" applyFont="1" applyBorder="1" applyAlignment="1">
      <alignment horizontal="right" vertical="center"/>
    </xf>
    <xf numFmtId="49" fontId="46" fillId="0" borderId="61" xfId="0" applyNumberFormat="1" applyFont="1" applyBorder="1" applyAlignment="1">
      <alignment horizontal="left" vertical="center"/>
    </xf>
    <xf numFmtId="0" fontId="47" fillId="0" borderId="55" xfId="0" applyFont="1" applyBorder="1" applyAlignment="1">
      <alignment horizontal="left" vertical="center"/>
    </xf>
    <xf numFmtId="0" fontId="47" fillId="0" borderId="38" xfId="0" applyFont="1" applyBorder="1" applyAlignment="1">
      <alignment horizontal="center" vertical="center"/>
    </xf>
    <xf numFmtId="0" fontId="47" fillId="0" borderId="39" xfId="0" applyFont="1" applyBorder="1" applyAlignment="1">
      <alignment horizontal="center" vertical="center" wrapText="1"/>
    </xf>
    <xf numFmtId="49" fontId="47" fillId="0" borderId="60" xfId="0" applyNumberFormat="1" applyFont="1" applyBorder="1" applyAlignment="1">
      <alignment horizontal="left" vertical="center"/>
    </xf>
    <xf numFmtId="49" fontId="47" fillId="0" borderId="77" xfId="0" applyNumberFormat="1" applyFont="1" applyBorder="1" applyAlignment="1">
      <alignment horizontal="right" vertical="center"/>
    </xf>
    <xf numFmtId="0" fontId="54" fillId="0" borderId="31" xfId="0" applyFont="1" applyBorder="1" applyAlignment="1">
      <alignment horizontal="center" vertical="center"/>
    </xf>
    <xf numFmtId="0" fontId="69" fillId="0" borderId="0" xfId="0" applyFont="1" applyAlignment="1">
      <alignment horizontal="left" vertical="center"/>
    </xf>
    <xf numFmtId="0" fontId="63" fillId="0" borderId="0" xfId="0" applyFont="1" applyAlignment="1">
      <alignment horizontal="center" vertical="center"/>
    </xf>
    <xf numFmtId="0" fontId="52" fillId="0" borderId="39" xfId="0" applyFont="1" applyBorder="1" applyAlignment="1">
      <alignment horizontal="center" vertical="center"/>
    </xf>
    <xf numFmtId="49" fontId="61" fillId="0" borderId="0" xfId="0" applyNumberFormat="1" applyFont="1" applyAlignment="1">
      <alignment horizontal="center" vertical="center" shrinkToFit="1"/>
    </xf>
    <xf numFmtId="0" fontId="47" fillId="0" borderId="43" xfId="0" applyFont="1" applyBorder="1" applyAlignment="1">
      <alignment horizontal="left" vertical="center"/>
    </xf>
    <xf numFmtId="49" fontId="54" fillId="0" borderId="35" xfId="0" applyNumberFormat="1" applyFont="1" applyBorder="1" applyAlignment="1">
      <alignment horizontal="center" vertical="center" shrinkToFit="1"/>
    </xf>
    <xf numFmtId="49" fontId="46" fillId="0" borderId="18" xfId="0" applyNumberFormat="1" applyFont="1" applyBorder="1" applyAlignment="1">
      <alignment horizontal="left" vertical="center"/>
    </xf>
    <xf numFmtId="49" fontId="47" fillId="0" borderId="60" xfId="0" applyNumberFormat="1" applyFont="1" applyBorder="1" applyAlignment="1">
      <alignment horizontal="right" vertical="center"/>
    </xf>
    <xf numFmtId="0" fontId="47" fillId="0" borderId="33" xfId="0" applyFont="1" applyBorder="1" applyAlignment="1">
      <alignment vertical="center"/>
    </xf>
    <xf numFmtId="0" fontId="47" fillId="0" borderId="45" xfId="0" quotePrefix="1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0" fontId="52" fillId="0" borderId="40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7" fillId="0" borderId="35" xfId="0" applyFont="1" applyBorder="1" applyAlignment="1">
      <alignment horizontal="righ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5" xfId="0" applyFont="1" applyBorder="1" applyAlignment="1">
      <alignment vertical="center"/>
    </xf>
    <xf numFmtId="0" fontId="47" fillId="0" borderId="56" xfId="0" quotePrefix="1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0" fontId="46" fillId="0" borderId="44" xfId="0" applyFont="1" applyBorder="1" applyAlignment="1">
      <alignment horizontal="right" vertical="center"/>
    </xf>
    <xf numFmtId="0" fontId="42" fillId="0" borderId="36" xfId="0" applyFont="1" applyBorder="1" applyAlignment="1">
      <alignment horizontal="center" vertical="center"/>
    </xf>
    <xf numFmtId="0" fontId="52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54" xfId="0" quotePrefix="1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49" fontId="46" fillId="0" borderId="75" xfId="0" applyNumberFormat="1" applyFont="1" applyBorder="1" applyAlignment="1">
      <alignment horizontal="right" vertical="center"/>
    </xf>
    <xf numFmtId="0" fontId="47" fillId="0" borderId="54" xfId="0" applyFont="1" applyBorder="1" applyAlignment="1">
      <alignment horizontal="center" vertical="center"/>
    </xf>
    <xf numFmtId="0" fontId="47" fillId="0" borderId="38" xfId="0" quotePrefix="1" applyFont="1" applyBorder="1" applyAlignment="1">
      <alignment vertical="center"/>
    </xf>
    <xf numFmtId="0" fontId="53" fillId="0" borderId="40" xfId="0" applyFont="1" applyBorder="1" applyAlignment="1">
      <alignment horizontal="center" vertical="center"/>
    </xf>
    <xf numFmtId="0" fontId="47" fillId="0" borderId="41" xfId="0" quotePrefix="1" applyFont="1" applyBorder="1" applyAlignment="1">
      <alignment horizontal="center" vertical="center"/>
    </xf>
    <xf numFmtId="49" fontId="47" fillId="0" borderId="77" xfId="0" applyNumberFormat="1" applyFont="1" applyBorder="1" applyAlignment="1">
      <alignment horizontal="right" vertical="center" wrapText="1"/>
    </xf>
    <xf numFmtId="0" fontId="67" fillId="0" borderId="40" xfId="0" applyFont="1" applyBorder="1" applyAlignment="1">
      <alignment vertical="center"/>
    </xf>
    <xf numFmtId="0" fontId="47" fillId="0" borderId="41" xfId="0" applyFont="1" applyBorder="1" applyAlignment="1">
      <alignment horizontal="left" vertical="center"/>
    </xf>
    <xf numFmtId="0" fontId="47" fillId="0" borderId="61" xfId="0" applyFont="1" applyBorder="1" applyAlignment="1">
      <alignment horizontal="right" vertical="center"/>
    </xf>
    <xf numFmtId="49" fontId="54" fillId="0" borderId="41" xfId="0" applyNumberFormat="1" applyFont="1" applyBorder="1" applyAlignment="1">
      <alignment horizontal="center" vertical="center" shrinkToFit="1"/>
    </xf>
    <xf numFmtId="0" fontId="47" fillId="0" borderId="61" xfId="0" applyFont="1" applyBorder="1" applyAlignment="1">
      <alignment horizontal="left" vertical="center"/>
    </xf>
    <xf numFmtId="0" fontId="46" fillId="0" borderId="18" xfId="0" applyFont="1" applyBorder="1" applyAlignment="1">
      <alignment horizontal="right" vertical="center"/>
    </xf>
    <xf numFmtId="0" fontId="54" fillId="0" borderId="0" xfId="0" applyFont="1" applyAlignment="1">
      <alignment horizontal="left" vertical="center"/>
    </xf>
    <xf numFmtId="0" fontId="59" fillId="0" borderId="40" xfId="0" applyFont="1" applyBorder="1" applyAlignment="1">
      <alignment horizontal="center" vertical="center" wrapText="1"/>
    </xf>
    <xf numFmtId="49" fontId="47" fillId="0" borderId="40" xfId="0" applyNumberFormat="1" applyFont="1" applyBorder="1" applyAlignment="1">
      <alignment horizontal="center" vertical="center"/>
    </xf>
    <xf numFmtId="0" fontId="46" fillId="0" borderId="18" xfId="0" applyFont="1" applyBorder="1" applyAlignment="1">
      <alignment horizontal="left" vertical="center"/>
    </xf>
    <xf numFmtId="0" fontId="46" fillId="0" borderId="60" xfId="0" applyFont="1" applyBorder="1" applyAlignment="1">
      <alignment horizontal="right" vertical="center"/>
    </xf>
    <xf numFmtId="0" fontId="46" fillId="0" borderId="60" xfId="0" applyFont="1" applyBorder="1" applyAlignment="1">
      <alignment horizontal="left" vertical="center"/>
    </xf>
    <xf numFmtId="0" fontId="47" fillId="0" borderId="77" xfId="0" applyFont="1" applyBorder="1" applyAlignment="1">
      <alignment horizontal="right" vertical="center"/>
    </xf>
    <xf numFmtId="49" fontId="53" fillId="0" borderId="36" xfId="0" applyNumberFormat="1" applyFont="1" applyBorder="1" applyAlignment="1">
      <alignment horizontal="center" vertical="center" wrapText="1"/>
    </xf>
    <xf numFmtId="49" fontId="69" fillId="0" borderId="41" xfId="0" applyNumberFormat="1" applyFont="1" applyBorder="1" applyAlignment="1">
      <alignment horizontal="center" vertical="center"/>
    </xf>
    <xf numFmtId="0" fontId="62" fillId="0" borderId="0" xfId="0" applyFont="1" applyAlignment="1">
      <alignment vertical="center"/>
    </xf>
    <xf numFmtId="0" fontId="48" fillId="0" borderId="35" xfId="0" applyFont="1" applyBorder="1" applyAlignment="1">
      <alignment horizontal="center" vertical="center"/>
    </xf>
    <xf numFmtId="0" fontId="54" fillId="0" borderId="41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49" fontId="53" fillId="0" borderId="40" xfId="0" applyNumberFormat="1" applyFont="1" applyBorder="1" applyAlignment="1">
      <alignment horizontal="center" vertical="center" wrapText="1"/>
    </xf>
    <xf numFmtId="0" fontId="47" fillId="0" borderId="31" xfId="0" quotePrefix="1" applyFont="1" applyBorder="1" applyAlignment="1">
      <alignment horizontal="left" vertical="center"/>
    </xf>
    <xf numFmtId="0" fontId="48" fillId="0" borderId="40" xfId="0" applyFont="1" applyBorder="1" applyAlignment="1">
      <alignment vertical="center"/>
    </xf>
    <xf numFmtId="0" fontId="52" fillId="0" borderId="31" xfId="0" quotePrefix="1" applyFont="1" applyBorder="1" applyAlignment="1">
      <alignment horizontal="left" vertical="center"/>
    </xf>
    <xf numFmtId="0" fontId="54" fillId="0" borderId="40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52" fillId="0" borderId="39" xfId="0" applyFont="1" applyBorder="1" applyAlignment="1">
      <alignment vertical="center"/>
    </xf>
    <xf numFmtId="0" fontId="47" fillId="0" borderId="33" xfId="0" applyFont="1" applyBorder="1" applyAlignment="1">
      <alignment horizontal="left" vertical="center"/>
    </xf>
    <xf numFmtId="0" fontId="53" fillId="0" borderId="36" xfId="0" applyFont="1" applyBorder="1" applyAlignment="1">
      <alignment horizontal="center" vertical="center" wrapText="1"/>
    </xf>
    <xf numFmtId="0" fontId="47" fillId="0" borderId="44" xfId="0" applyFont="1" applyBorder="1" applyAlignment="1">
      <alignment vertical="center"/>
    </xf>
    <xf numFmtId="0" fontId="47" fillId="0" borderId="77" xfId="0" applyFont="1" applyBorder="1" applyAlignment="1">
      <alignment horizontal="left" vertical="center"/>
    </xf>
    <xf numFmtId="0" fontId="47" fillId="0" borderId="58" xfId="0" quotePrefix="1" applyFont="1" applyBorder="1" applyAlignment="1">
      <alignment horizontal="left" vertical="center"/>
    </xf>
    <xf numFmtId="0" fontId="42" fillId="0" borderId="37" xfId="0" applyFont="1" applyBorder="1" applyAlignment="1">
      <alignment horizontal="right" vertical="center"/>
    </xf>
    <xf numFmtId="0" fontId="47" fillId="0" borderId="56" xfId="0" quotePrefix="1" applyFont="1" applyBorder="1" applyAlignment="1">
      <alignment vertical="center"/>
    </xf>
    <xf numFmtId="0" fontId="53" fillId="0" borderId="4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right" vertical="center"/>
    </xf>
    <xf numFmtId="0" fontId="54" fillId="0" borderId="36" xfId="388" applyFont="1" applyBorder="1" applyAlignment="1">
      <alignment horizontal="center" vertical="center" wrapText="1"/>
    </xf>
    <xf numFmtId="0" fontId="59" fillId="0" borderId="36" xfId="0" applyFont="1" applyBorder="1" applyAlignment="1">
      <alignment horizontal="center" vertical="center"/>
    </xf>
    <xf numFmtId="49" fontId="52" fillId="0" borderId="41" xfId="0" applyNumberFormat="1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left" vertical="center"/>
    </xf>
    <xf numFmtId="0" fontId="54" fillId="0" borderId="0" xfId="0" applyFont="1" applyAlignment="1">
      <alignment vertical="center"/>
    </xf>
    <xf numFmtId="0" fontId="53" fillId="0" borderId="44" xfId="388" quotePrefix="1" applyFont="1" applyBorder="1" applyAlignment="1">
      <alignment horizontal="center" vertical="center"/>
    </xf>
    <xf numFmtId="0" fontId="47" fillId="0" borderId="80" xfId="0" applyFont="1" applyBorder="1" applyAlignment="1">
      <alignment horizontal="right" vertical="center"/>
    </xf>
    <xf numFmtId="0" fontId="54" fillId="0" borderId="41" xfId="0" applyFont="1" applyBorder="1" applyAlignment="1">
      <alignment horizontal="right" vertical="center"/>
    </xf>
    <xf numFmtId="0" fontId="47" fillId="0" borderId="29" xfId="0" applyFont="1" applyBorder="1" applyAlignment="1">
      <alignment horizontal="left" vertical="center"/>
    </xf>
    <xf numFmtId="0" fontId="47" fillId="0" borderId="78" xfId="0" applyFont="1" applyBorder="1" applyAlignment="1">
      <alignment horizontal="center" vertical="center"/>
    </xf>
    <xf numFmtId="0" fontId="47" fillId="0" borderId="79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46" fillId="0" borderId="71" xfId="0" applyFont="1" applyBorder="1" applyAlignment="1">
      <alignment horizontal="left" vertical="center"/>
    </xf>
    <xf numFmtId="0" fontId="47" fillId="0" borderId="45" xfId="0" quotePrefix="1" applyFont="1" applyBorder="1" applyAlignment="1">
      <alignment vertical="center"/>
    </xf>
    <xf numFmtId="0" fontId="54" fillId="0" borderId="40" xfId="0" applyFont="1" applyBorder="1" applyAlignment="1">
      <alignment horizontal="center" vertical="center"/>
    </xf>
    <xf numFmtId="0" fontId="47" fillId="0" borderId="40" xfId="0" quotePrefix="1" applyFont="1" applyBorder="1" applyAlignment="1">
      <alignment horizontal="center" vertical="center"/>
    </xf>
    <xf numFmtId="0" fontId="46" fillId="0" borderId="61" xfId="0" applyFont="1" applyBorder="1" applyAlignment="1">
      <alignment horizontal="left" vertical="center"/>
    </xf>
    <xf numFmtId="0" fontId="62" fillId="0" borderId="84" xfId="0" applyFont="1" applyBorder="1" applyAlignment="1">
      <alignment vertical="center"/>
    </xf>
    <xf numFmtId="0" fontId="47" fillId="0" borderId="84" xfId="0" applyFont="1" applyBorder="1" applyAlignment="1">
      <alignment horizontal="right" vertical="center"/>
    </xf>
    <xf numFmtId="0" fontId="46" fillId="0" borderId="26" xfId="0" applyFont="1" applyBorder="1" applyAlignment="1">
      <alignment horizontal="right" vertical="center"/>
    </xf>
    <xf numFmtId="0" fontId="46" fillId="0" borderId="80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6" fillId="0" borderId="68" xfId="0" applyFont="1" applyBorder="1" applyAlignment="1">
      <alignment horizontal="left" vertical="center"/>
    </xf>
    <xf numFmtId="0" fontId="47" fillId="0" borderId="72" xfId="0" applyFont="1" applyBorder="1" applyAlignment="1">
      <alignment horizontal="left" vertical="center"/>
    </xf>
    <xf numFmtId="49" fontId="54" fillId="0" borderId="40" xfId="0" applyNumberFormat="1" applyFont="1" applyBorder="1" applyAlignment="1">
      <alignment horizontal="center" vertical="center" shrinkToFit="1"/>
    </xf>
    <xf numFmtId="0" fontId="46" fillId="0" borderId="75" xfId="0" applyFont="1" applyBorder="1" applyAlignment="1">
      <alignment horizontal="right" vertical="center"/>
    </xf>
    <xf numFmtId="0" fontId="47" fillId="0" borderId="40" xfId="0" applyFont="1" applyBorder="1" applyAlignment="1">
      <alignment horizontal="center" vertical="center"/>
    </xf>
    <xf numFmtId="0" fontId="46" fillId="0" borderId="61" xfId="0" applyFont="1" applyBorder="1" applyAlignment="1">
      <alignment horizontal="right" vertical="center"/>
    </xf>
    <xf numFmtId="0" fontId="46" fillId="0" borderId="70" xfId="0" applyFont="1" applyBorder="1" applyAlignment="1">
      <alignment horizontal="left" vertical="center"/>
    </xf>
    <xf numFmtId="0" fontId="47" fillId="0" borderId="33" xfId="0" applyFont="1" applyBorder="1" applyAlignment="1">
      <alignment horizontal="center" vertical="center"/>
    </xf>
    <xf numFmtId="0" fontId="46" fillId="0" borderId="32" xfId="0" applyFont="1" applyBorder="1" applyAlignment="1">
      <alignment horizontal="left" vertical="center"/>
    </xf>
    <xf numFmtId="0" fontId="46" fillId="0" borderId="33" xfId="0" applyFont="1" applyBorder="1" applyAlignment="1">
      <alignment horizontal="left" vertical="center"/>
    </xf>
    <xf numFmtId="0" fontId="47" fillId="0" borderId="50" xfId="0" applyFont="1" applyBorder="1" applyAlignment="1">
      <alignment horizontal="center" vertical="center"/>
    </xf>
    <xf numFmtId="0" fontId="47" fillId="0" borderId="89" xfId="0" applyFont="1" applyBorder="1" applyAlignment="1">
      <alignment horizontal="left" vertical="center"/>
    </xf>
    <xf numFmtId="0" fontId="46" fillId="0" borderId="21" xfId="0" applyFont="1" applyBorder="1" applyAlignment="1">
      <alignment vertical="center"/>
    </xf>
    <xf numFmtId="0" fontId="47" fillId="0" borderId="49" xfId="0" applyFont="1" applyBorder="1" applyAlignment="1">
      <alignment horizontal="right" vertical="center"/>
    </xf>
    <xf numFmtId="0" fontId="47" fillId="0" borderId="73" xfId="0" applyFont="1" applyBorder="1" applyAlignment="1">
      <alignment horizontal="left" vertical="center"/>
    </xf>
    <xf numFmtId="0" fontId="47" fillId="0" borderId="34" xfId="0" applyFont="1" applyBorder="1" applyAlignment="1">
      <alignment horizontal="center" vertical="center"/>
    </xf>
    <xf numFmtId="0" fontId="47" fillId="0" borderId="71" xfId="0" applyFont="1" applyBorder="1" applyAlignment="1">
      <alignment horizontal="left" vertical="center"/>
    </xf>
    <xf numFmtId="0" fontId="47" fillId="0" borderId="40" xfId="0" quotePrefix="1" applyFont="1" applyBorder="1" applyAlignment="1">
      <alignment vertical="center"/>
    </xf>
    <xf numFmtId="0" fontId="47" fillId="0" borderId="46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7" fillId="0" borderId="40" xfId="0" applyFont="1" applyBorder="1" applyAlignment="1">
      <alignment horizontal="center" vertical="center" wrapText="1" shrinkToFit="1"/>
    </xf>
    <xf numFmtId="0" fontId="47" fillId="0" borderId="36" xfId="388" applyFont="1" applyBorder="1" applyAlignment="1">
      <alignment horizontal="center" vertical="center"/>
    </xf>
    <xf numFmtId="0" fontId="52" fillId="0" borderId="52" xfId="0" applyFont="1" applyBorder="1" applyAlignment="1">
      <alignment horizontal="center" vertical="center"/>
    </xf>
    <xf numFmtId="0" fontId="47" fillId="0" borderId="27" xfId="0" applyFont="1" applyBorder="1" applyAlignment="1">
      <alignment horizontal="left" vertical="center"/>
    </xf>
    <xf numFmtId="0" fontId="54" fillId="0" borderId="39" xfId="0" applyFont="1" applyBorder="1" applyAlignment="1">
      <alignment horizontal="left" vertical="center"/>
    </xf>
    <xf numFmtId="0" fontId="54" fillId="0" borderId="36" xfId="0" applyFont="1" applyBorder="1" applyAlignment="1">
      <alignment horizontal="center"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33" xfId="0" quotePrefix="1" applyFont="1" applyBorder="1" applyAlignment="1">
      <alignment horizontal="center" vertical="center"/>
    </xf>
    <xf numFmtId="0" fontId="47" fillId="0" borderId="55" xfId="0" applyFont="1" applyBorder="1" applyAlignment="1">
      <alignment vertical="center"/>
    </xf>
    <xf numFmtId="49" fontId="69" fillId="0" borderId="40" xfId="0" applyNumberFormat="1" applyFont="1" applyBorder="1" applyAlignment="1">
      <alignment horizontal="center" vertical="center"/>
    </xf>
    <xf numFmtId="49" fontId="68" fillId="0" borderId="52" xfId="0" applyNumberFormat="1" applyFont="1" applyBorder="1" applyAlignment="1">
      <alignment horizontal="center" vertical="center" wrapText="1"/>
    </xf>
    <xf numFmtId="0" fontId="47" fillId="0" borderId="58" xfId="0" applyFont="1" applyBorder="1" applyAlignment="1">
      <alignment vertical="center"/>
    </xf>
    <xf numFmtId="0" fontId="47" fillId="0" borderId="45" xfId="0" applyFont="1" applyBorder="1" applyAlignment="1">
      <alignment horizontal="left" vertical="center"/>
    </xf>
    <xf numFmtId="0" fontId="47" fillId="0" borderId="42" xfId="0" quotePrefix="1" applyFont="1" applyBorder="1" applyAlignment="1">
      <alignment horizontal="left" vertical="center"/>
    </xf>
    <xf numFmtId="0" fontId="47" fillId="0" borderId="39" xfId="0" quotePrefix="1" applyFont="1" applyBorder="1" applyAlignment="1">
      <alignment horizontal="left" vertical="center"/>
    </xf>
    <xf numFmtId="49" fontId="47" fillId="0" borderId="54" xfId="0" applyNumberFormat="1" applyFont="1" applyBorder="1" applyAlignment="1">
      <alignment horizontal="center" vertical="center"/>
    </xf>
    <xf numFmtId="14" fontId="47" fillId="0" borderId="31" xfId="0" applyNumberFormat="1" applyFont="1" applyBorder="1" applyAlignment="1">
      <alignment horizontal="center" vertical="center" wrapText="1"/>
    </xf>
    <xf numFmtId="0" fontId="47" fillId="0" borderId="41" xfId="0" applyFont="1" applyBorder="1" applyAlignment="1">
      <alignment horizontal="right" vertical="center"/>
    </xf>
    <xf numFmtId="0" fontId="47" fillId="0" borderId="53" xfId="0" quotePrefix="1" applyFont="1" applyBorder="1" applyAlignment="1">
      <alignment horizontal="left" vertical="center"/>
    </xf>
    <xf numFmtId="0" fontId="52" fillId="0" borderId="41" xfId="0" applyFont="1" applyBorder="1" applyAlignment="1">
      <alignment horizontal="center" vertical="center"/>
    </xf>
    <xf numFmtId="0" fontId="47" fillId="0" borderId="54" xfId="0" quotePrefix="1" applyFont="1" applyBorder="1" applyAlignment="1">
      <alignment horizontal="left" vertical="center"/>
    </xf>
    <xf numFmtId="49" fontId="47" fillId="0" borderId="44" xfId="0" applyNumberFormat="1" applyFont="1" applyBorder="1" applyAlignment="1">
      <alignment horizontal="right" vertical="center"/>
    </xf>
    <xf numFmtId="0" fontId="47" fillId="0" borderId="31" xfId="0" applyFont="1" applyBorder="1" applyAlignment="1">
      <alignment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59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 vertical="center"/>
    </xf>
    <xf numFmtId="0" fontId="47" fillId="0" borderId="82" xfId="0" applyFont="1" applyBorder="1" applyAlignment="1">
      <alignment horizontal="center" vertical="center"/>
    </xf>
    <xf numFmtId="0" fontId="47" fillId="0" borderId="76" xfId="0" applyFont="1" applyBorder="1" applyAlignment="1">
      <alignment horizontal="center" vertical="center"/>
    </xf>
    <xf numFmtId="49" fontId="46" fillId="0" borderId="74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49" fontId="47" fillId="27" borderId="40" xfId="0" applyNumberFormat="1" applyFont="1" applyFill="1" applyBorder="1" applyAlignment="1">
      <alignment horizontal="center" vertical="center"/>
    </xf>
    <xf numFmtId="0" fontId="47" fillId="27" borderId="58" xfId="0" applyFont="1" applyFill="1" applyBorder="1" applyAlignment="1">
      <alignment horizontal="left" vertical="center"/>
    </xf>
    <xf numFmtId="0" fontId="47" fillId="27" borderId="90" xfId="0" applyFont="1" applyFill="1" applyBorder="1" applyAlignment="1">
      <alignment horizontal="left" vertical="center"/>
    </xf>
    <xf numFmtId="0" fontId="54" fillId="27" borderId="90" xfId="0" applyFont="1" applyFill="1" applyBorder="1" applyAlignment="1">
      <alignment horizontal="center" vertical="center"/>
    </xf>
    <xf numFmtId="0" fontId="47" fillId="27" borderId="90" xfId="0" applyFont="1" applyFill="1" applyBorder="1" applyAlignment="1">
      <alignment horizontal="center" vertical="center"/>
    </xf>
    <xf numFmtId="0" fontId="47" fillId="27" borderId="50" xfId="0" applyFont="1" applyFill="1" applyBorder="1" applyAlignment="1">
      <alignment horizontal="center" vertical="center"/>
    </xf>
    <xf numFmtId="0" fontId="47" fillId="27" borderId="0" xfId="0" applyFont="1" applyFill="1" applyAlignment="1">
      <alignment horizontal="right" vertical="center"/>
    </xf>
    <xf numFmtId="0" fontId="47" fillId="0" borderId="57" xfId="0" applyFont="1" applyBorder="1" applyAlignment="1">
      <alignment horizontal="center" vertical="center"/>
    </xf>
    <xf numFmtId="49" fontId="71" fillId="0" borderId="41" xfId="0" applyNumberFormat="1" applyFont="1" applyBorder="1" applyAlignment="1">
      <alignment horizontal="center" vertical="center"/>
    </xf>
    <xf numFmtId="0" fontId="52" fillId="0" borderId="0" xfId="0" applyFont="1" applyAlignment="1">
      <alignment horizontal="left" vertical="center"/>
    </xf>
    <xf numFmtId="0" fontId="62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7" fillId="0" borderId="0" xfId="0" applyFont="1" applyAlignment="1">
      <alignment horizontal="right" vertical="center"/>
    </xf>
    <xf numFmtId="49" fontId="71" fillId="0" borderId="40" xfId="0" applyNumberFormat="1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4" fillId="0" borderId="41" xfId="0" applyFont="1" applyBorder="1" applyAlignment="1">
      <alignment vertical="center"/>
    </xf>
    <xf numFmtId="49" fontId="54" fillId="27" borderId="40" xfId="0" applyNumberFormat="1" applyFont="1" applyFill="1" applyBorder="1" applyAlignment="1">
      <alignment horizontal="center" vertical="center"/>
    </xf>
    <xf numFmtId="0" fontId="54" fillId="27" borderId="31" xfId="0" applyFont="1" applyFill="1" applyBorder="1" applyAlignment="1">
      <alignment horizontal="center" vertical="center"/>
    </xf>
    <xf numFmtId="0" fontId="47" fillId="27" borderId="30" xfId="0" applyFont="1" applyFill="1" applyBorder="1" applyAlignment="1">
      <alignment horizontal="left" vertical="center"/>
    </xf>
    <xf numFmtId="0" fontId="43" fillId="27" borderId="66" xfId="0" applyFont="1" applyFill="1" applyBorder="1" applyAlignment="1">
      <alignment vertical="center"/>
    </xf>
    <xf numFmtId="49" fontId="71" fillId="0" borderId="52" xfId="0" applyNumberFormat="1" applyFont="1" applyBorder="1" applyAlignment="1">
      <alignment horizontal="right" vertical="center" wrapText="1"/>
    </xf>
    <xf numFmtId="49" fontId="61" fillId="0" borderId="52" xfId="0" quotePrefix="1" applyNumberFormat="1" applyFont="1" applyBorder="1" applyAlignment="1">
      <alignment horizontal="left" vertical="center" wrapText="1"/>
    </xf>
    <xf numFmtId="49" fontId="48" fillId="27" borderId="45" xfId="0" applyNumberFormat="1" applyFont="1" applyFill="1" applyBorder="1" applyAlignment="1">
      <alignment horizontal="center" vertical="center"/>
    </xf>
    <xf numFmtId="49" fontId="48" fillId="27" borderId="36" xfId="0" applyNumberFormat="1" applyFont="1" applyFill="1" applyBorder="1" applyAlignment="1">
      <alignment horizontal="center" vertical="center" shrinkToFit="1"/>
    </xf>
    <xf numFmtId="49" fontId="48" fillId="27" borderId="54" xfId="0" applyNumberFormat="1" applyFont="1" applyFill="1" applyBorder="1" applyAlignment="1">
      <alignment horizontal="center" vertical="center" wrapText="1"/>
    </xf>
    <xf numFmtId="0" fontId="53" fillId="27" borderId="52" xfId="0" applyFont="1" applyFill="1" applyBorder="1" applyAlignment="1">
      <alignment horizontal="right" vertical="center" wrapText="1"/>
    </xf>
    <xf numFmtId="0" fontId="65" fillId="27" borderId="54" xfId="0" applyFont="1" applyFill="1" applyBorder="1" applyAlignment="1">
      <alignment horizontal="center" vertical="center" wrapText="1"/>
    </xf>
    <xf numFmtId="0" fontId="48" fillId="27" borderId="91" xfId="0" applyFont="1" applyFill="1" applyBorder="1" applyAlignment="1">
      <alignment horizontal="center" vertical="center" wrapText="1"/>
    </xf>
    <xf numFmtId="0" fontId="47" fillId="28" borderId="88" xfId="0" applyFont="1" applyFill="1" applyBorder="1" applyAlignment="1">
      <alignment horizontal="left" vertical="center"/>
    </xf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8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4" xfId="0" applyFont="1" applyBorder="1" applyAlignment="1">
      <alignment vertical="center"/>
    </xf>
    <xf numFmtId="0" fontId="47" fillId="0" borderId="63" xfId="0" applyFont="1" applyBorder="1" applyAlignment="1">
      <alignment vertical="center"/>
    </xf>
    <xf numFmtId="0" fontId="47" fillId="0" borderId="62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54" fillId="0" borderId="42" xfId="0" applyFont="1" applyBorder="1" applyAlignment="1">
      <alignment vertical="center"/>
    </xf>
    <xf numFmtId="0" fontId="54" fillId="0" borderId="38" xfId="0" applyFont="1" applyBorder="1" applyAlignment="1">
      <alignment vertical="center"/>
    </xf>
    <xf numFmtId="0" fontId="47" fillId="0" borderId="39" xfId="0" applyFont="1" applyBorder="1" applyAlignment="1">
      <alignment vertical="center"/>
    </xf>
    <xf numFmtId="0" fontId="47" fillId="0" borderId="40" xfId="0" applyFont="1" applyBorder="1" applyAlignment="1">
      <alignment vertical="center"/>
    </xf>
    <xf numFmtId="0" fontId="47" fillId="0" borderId="53" xfId="0" applyFont="1" applyBorder="1" applyAlignment="1">
      <alignment horizontal="left" vertical="center"/>
    </xf>
    <xf numFmtId="0" fontId="47" fillId="0" borderId="68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1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0" fontId="47" fillId="0" borderId="69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42" xfId="0" applyFont="1" applyBorder="1" applyAlignment="1">
      <alignment horizontal="left" vertical="center"/>
    </xf>
    <xf numFmtId="0" fontId="47" fillId="0" borderId="37" xfId="0" applyFont="1" applyBorder="1" applyAlignment="1">
      <alignment vertical="center"/>
    </xf>
    <xf numFmtId="0" fontId="47" fillId="0" borderId="37" xfId="0" applyFont="1" applyBorder="1" applyAlignment="1">
      <alignment horizontal="center" vertical="center"/>
    </xf>
    <xf numFmtId="0" fontId="47" fillId="0" borderId="56" xfId="0" applyFont="1" applyBorder="1" applyAlignment="1">
      <alignment vertical="center"/>
    </xf>
    <xf numFmtId="0" fontId="47" fillId="0" borderId="70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center"/>
    </xf>
    <xf numFmtId="49" fontId="46" fillId="0" borderId="71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49" fontId="47" fillId="0" borderId="68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31" xfId="0" applyFont="1" applyBorder="1" applyAlignment="1">
      <alignment horizontal="center" vertical="center"/>
    </xf>
    <xf numFmtId="49" fontId="47" fillId="0" borderId="69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49" fontId="47" fillId="0" borderId="72" xfId="0" applyNumberFormat="1" applyFont="1" applyBorder="1" applyAlignment="1">
      <alignment horizontal="left" vertical="center"/>
    </xf>
    <xf numFmtId="0" fontId="47" fillId="0" borderId="51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54" fillId="0" borderId="45" xfId="0" applyFont="1" applyBorder="1" applyAlignment="1">
      <alignment horizontal="center" vertical="center"/>
    </xf>
    <xf numFmtId="0" fontId="52" fillId="0" borderId="56" xfId="0" applyFont="1" applyBorder="1" applyAlignment="1">
      <alignment horizontal="center" vertical="center"/>
    </xf>
    <xf numFmtId="49" fontId="46" fillId="0" borderId="70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 wrapText="1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/>
    </xf>
    <xf numFmtId="49" fontId="47" fillId="0" borderId="70" xfId="0" applyNumberFormat="1" applyFont="1" applyBorder="1" applyAlignment="1">
      <alignment horizontal="left" vertical="center"/>
    </xf>
    <xf numFmtId="0" fontId="47" fillId="0" borderId="60" xfId="0" applyFont="1" applyBorder="1" applyAlignment="1">
      <alignment horizontal="right" vertical="center"/>
    </xf>
    <xf numFmtId="0" fontId="52" fillId="0" borderId="37" xfId="0" applyFont="1" applyBorder="1" applyAlignment="1">
      <alignment horizontal="center" vertical="center"/>
    </xf>
    <xf numFmtId="0" fontId="47" fillId="0" borderId="37" xfId="0" applyFont="1" applyBorder="1" applyAlignment="1">
      <alignment horizontal="left" vertical="center"/>
    </xf>
    <xf numFmtId="0" fontId="47" fillId="0" borderId="60" xfId="0" applyFont="1" applyBorder="1" applyAlignment="1">
      <alignment horizontal="left" vertical="center"/>
    </xf>
    <xf numFmtId="49" fontId="47" fillId="0" borderId="81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center" vertical="center"/>
    </xf>
    <xf numFmtId="0" fontId="47" fillId="0" borderId="0" xfId="0" quotePrefix="1" applyFont="1" applyAlignment="1">
      <alignment vertical="center"/>
    </xf>
    <xf numFmtId="49" fontId="47" fillId="0" borderId="77" xfId="0" applyNumberFormat="1" applyFont="1" applyBorder="1" applyAlignment="1">
      <alignment horizontal="left" vertical="center"/>
    </xf>
    <xf numFmtId="49" fontId="47" fillId="0" borderId="61" xfId="0" applyNumberFormat="1" applyFont="1" applyBorder="1" applyAlignment="1">
      <alignment horizontal="right" vertical="center"/>
    </xf>
    <xf numFmtId="0" fontId="47" fillId="0" borderId="83" xfId="0" applyFont="1" applyBorder="1" applyAlignment="1">
      <alignment horizontal="left" vertical="center"/>
    </xf>
    <xf numFmtId="0" fontId="62" fillId="0" borderId="35" xfId="0" applyFont="1" applyBorder="1" applyAlignment="1">
      <alignment vertical="center"/>
    </xf>
    <xf numFmtId="0" fontId="48" fillId="0" borderId="84" xfId="0" applyFont="1" applyBorder="1" applyAlignment="1">
      <alignment horizontal="center" vertical="center"/>
    </xf>
    <xf numFmtId="0" fontId="48" fillId="0" borderId="85" xfId="0" applyFont="1" applyBorder="1" applyAlignment="1">
      <alignment horizontal="center" vertical="center"/>
    </xf>
    <xf numFmtId="49" fontId="47" fillId="0" borderId="61" xfId="0" applyNumberFormat="1" applyFont="1" applyBorder="1" applyAlignment="1">
      <alignment horizontal="left" vertical="center"/>
    </xf>
    <xf numFmtId="0" fontId="47" fillId="0" borderId="38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39" xfId="0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49" fontId="46" fillId="0" borderId="61" xfId="0" applyNumberFormat="1" applyFont="1" applyBorder="1" applyAlignment="1">
      <alignment horizontal="left" vertical="center"/>
    </xf>
    <xf numFmtId="0" fontId="47" fillId="0" borderId="55" xfId="0" applyFont="1" applyBorder="1" applyAlignment="1">
      <alignment horizontal="left" vertical="center"/>
    </xf>
    <xf numFmtId="0" fontId="47" fillId="0" borderId="38" xfId="0" applyFont="1" applyBorder="1" applyAlignment="1">
      <alignment horizontal="center" vertical="center"/>
    </xf>
    <xf numFmtId="0" fontId="47" fillId="0" borderId="39" xfId="0" applyFont="1" applyBorder="1" applyAlignment="1">
      <alignment horizontal="center" vertical="center" wrapText="1"/>
    </xf>
    <xf numFmtId="49" fontId="47" fillId="0" borderId="60" xfId="0" applyNumberFormat="1" applyFont="1" applyBorder="1" applyAlignment="1">
      <alignment horizontal="left" vertical="center"/>
    </xf>
    <xf numFmtId="49" fontId="47" fillId="0" borderId="77" xfId="0" applyNumberFormat="1" applyFont="1" applyBorder="1" applyAlignment="1">
      <alignment horizontal="right" vertical="center"/>
    </xf>
    <xf numFmtId="0" fontId="54" fillId="0" borderId="31" xfId="0" applyFont="1" applyBorder="1" applyAlignment="1">
      <alignment horizontal="center" vertical="center"/>
    </xf>
    <xf numFmtId="0" fontId="69" fillId="0" borderId="0" xfId="0" applyFont="1" applyAlignment="1">
      <alignment horizontal="left" vertical="center"/>
    </xf>
    <xf numFmtId="0" fontId="63" fillId="0" borderId="0" xfId="0" applyFont="1" applyAlignment="1">
      <alignment horizontal="center" vertical="center"/>
    </xf>
    <xf numFmtId="0" fontId="52" fillId="0" borderId="39" xfId="0" applyFont="1" applyBorder="1" applyAlignment="1">
      <alignment horizontal="center" vertical="center"/>
    </xf>
    <xf numFmtId="49" fontId="61" fillId="0" borderId="0" xfId="0" applyNumberFormat="1" applyFont="1" applyAlignment="1">
      <alignment horizontal="center" vertical="center" shrinkToFit="1"/>
    </xf>
    <xf numFmtId="0" fontId="47" fillId="0" borderId="43" xfId="0" applyFont="1" applyBorder="1" applyAlignment="1">
      <alignment horizontal="left" vertical="center"/>
    </xf>
    <xf numFmtId="49" fontId="54" fillId="0" borderId="35" xfId="0" applyNumberFormat="1" applyFont="1" applyBorder="1" applyAlignment="1">
      <alignment horizontal="center" vertical="center" shrinkToFit="1"/>
    </xf>
    <xf numFmtId="49" fontId="46" fillId="0" borderId="18" xfId="0" applyNumberFormat="1" applyFont="1" applyBorder="1" applyAlignment="1">
      <alignment horizontal="left" vertical="center"/>
    </xf>
    <xf numFmtId="49" fontId="47" fillId="0" borderId="60" xfId="0" applyNumberFormat="1" applyFont="1" applyBorder="1" applyAlignment="1">
      <alignment horizontal="right" vertical="center"/>
    </xf>
    <xf numFmtId="0" fontId="47" fillId="0" borderId="33" xfId="0" applyFont="1" applyBorder="1" applyAlignment="1">
      <alignment vertical="center"/>
    </xf>
    <xf numFmtId="0" fontId="47" fillId="0" borderId="45" xfId="0" quotePrefix="1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0" fontId="52" fillId="0" borderId="40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7" fillId="0" borderId="35" xfId="0" applyFont="1" applyBorder="1" applyAlignment="1">
      <alignment horizontal="right" vertical="center"/>
    </xf>
    <xf numFmtId="0" fontId="47" fillId="0" borderId="57" xfId="0" applyFont="1" applyBorder="1" applyAlignment="1">
      <alignment horizontal="center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5" xfId="0" applyFont="1" applyBorder="1" applyAlignment="1">
      <alignment vertical="center"/>
    </xf>
    <xf numFmtId="0" fontId="47" fillId="0" borderId="56" xfId="0" quotePrefix="1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0" fontId="46" fillId="0" borderId="44" xfId="0" applyFont="1" applyBorder="1" applyAlignment="1">
      <alignment horizontal="right" vertical="center"/>
    </xf>
    <xf numFmtId="0" fontId="42" fillId="0" borderId="36" xfId="0" applyFont="1" applyBorder="1" applyAlignment="1">
      <alignment horizontal="center" vertical="center"/>
    </xf>
    <xf numFmtId="0" fontId="52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54" xfId="0" quotePrefix="1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49" fontId="46" fillId="0" borderId="75" xfId="0" applyNumberFormat="1" applyFont="1" applyBorder="1" applyAlignment="1">
      <alignment horizontal="right" vertical="center"/>
    </xf>
    <xf numFmtId="0" fontId="47" fillId="0" borderId="54" xfId="0" applyFont="1" applyBorder="1" applyAlignment="1">
      <alignment horizontal="center" vertical="center"/>
    </xf>
    <xf numFmtId="0" fontId="47" fillId="0" borderId="38" xfId="0" quotePrefix="1" applyFont="1" applyBorder="1" applyAlignment="1">
      <alignment vertical="center"/>
    </xf>
    <xf numFmtId="0" fontId="53" fillId="0" borderId="40" xfId="0" applyFont="1" applyBorder="1" applyAlignment="1">
      <alignment horizontal="center" vertical="center"/>
    </xf>
    <xf numFmtId="0" fontId="47" fillId="0" borderId="41" xfId="0" quotePrefix="1" applyFont="1" applyBorder="1" applyAlignment="1">
      <alignment horizontal="center" vertical="center"/>
    </xf>
    <xf numFmtId="49" fontId="47" fillId="0" borderId="77" xfId="0" applyNumberFormat="1" applyFont="1" applyBorder="1" applyAlignment="1">
      <alignment horizontal="right" vertical="center" wrapText="1"/>
    </xf>
    <xf numFmtId="0" fontId="67" fillId="0" borderId="40" xfId="0" applyFont="1" applyBorder="1" applyAlignment="1">
      <alignment vertical="center"/>
    </xf>
    <xf numFmtId="0" fontId="47" fillId="0" borderId="41" xfId="0" applyFont="1" applyBorder="1" applyAlignment="1">
      <alignment horizontal="left" vertical="center"/>
    </xf>
    <xf numFmtId="0" fontId="47" fillId="0" borderId="61" xfId="0" applyFont="1" applyBorder="1" applyAlignment="1">
      <alignment horizontal="right" vertical="center"/>
    </xf>
    <xf numFmtId="49" fontId="54" fillId="0" borderId="41" xfId="0" applyNumberFormat="1" applyFont="1" applyBorder="1" applyAlignment="1">
      <alignment horizontal="center" vertical="center" shrinkToFit="1"/>
    </xf>
    <xf numFmtId="0" fontId="47" fillId="0" borderId="61" xfId="0" applyFont="1" applyBorder="1" applyAlignment="1">
      <alignment horizontal="left" vertical="center"/>
    </xf>
    <xf numFmtId="0" fontId="46" fillId="0" borderId="18" xfId="0" applyFont="1" applyBorder="1" applyAlignment="1">
      <alignment horizontal="right" vertical="center"/>
    </xf>
    <xf numFmtId="0" fontId="54" fillId="0" borderId="0" xfId="0" applyFont="1" applyAlignment="1">
      <alignment horizontal="left" vertical="center"/>
    </xf>
    <xf numFmtId="0" fontId="59" fillId="0" borderId="40" xfId="0" applyFont="1" applyBorder="1" applyAlignment="1">
      <alignment horizontal="center" vertical="center" wrapText="1"/>
    </xf>
    <xf numFmtId="0" fontId="46" fillId="0" borderId="18" xfId="0" applyFont="1" applyBorder="1" applyAlignment="1">
      <alignment horizontal="left" vertical="center"/>
    </xf>
    <xf numFmtId="0" fontId="46" fillId="0" borderId="60" xfId="0" applyFont="1" applyBorder="1" applyAlignment="1">
      <alignment horizontal="right" vertical="center"/>
    </xf>
    <xf numFmtId="0" fontId="46" fillId="0" borderId="60" xfId="0" applyFont="1" applyBorder="1" applyAlignment="1">
      <alignment horizontal="left" vertical="center"/>
    </xf>
    <xf numFmtId="0" fontId="47" fillId="0" borderId="77" xfId="0" applyFont="1" applyBorder="1" applyAlignment="1">
      <alignment horizontal="right" vertical="center"/>
    </xf>
    <xf numFmtId="49" fontId="53" fillId="0" borderId="36" xfId="0" applyNumberFormat="1" applyFont="1" applyBorder="1" applyAlignment="1">
      <alignment horizontal="center" vertical="center" wrapText="1"/>
    </xf>
    <xf numFmtId="49" fontId="69" fillId="0" borderId="41" xfId="0" applyNumberFormat="1" applyFont="1" applyBorder="1" applyAlignment="1">
      <alignment horizontal="center" vertical="center"/>
    </xf>
    <xf numFmtId="0" fontId="62" fillId="0" borderId="0" xfId="0" applyFont="1" applyAlignment="1">
      <alignment vertical="center"/>
    </xf>
    <xf numFmtId="0" fontId="48" fillId="0" borderId="35" xfId="0" applyFont="1" applyBorder="1" applyAlignment="1">
      <alignment horizontal="center" vertical="center"/>
    </xf>
    <xf numFmtId="0" fontId="54" fillId="0" borderId="41" xfId="0" applyFont="1" applyBorder="1" applyAlignment="1">
      <alignment horizontal="center" vertical="center"/>
    </xf>
    <xf numFmtId="49" fontId="53" fillId="0" borderId="40" xfId="0" applyNumberFormat="1" applyFont="1" applyBorder="1" applyAlignment="1">
      <alignment horizontal="center" vertical="center" wrapText="1"/>
    </xf>
    <xf numFmtId="0" fontId="47" fillId="0" borderId="31" xfId="0" quotePrefix="1" applyFont="1" applyBorder="1" applyAlignment="1">
      <alignment horizontal="left" vertical="center"/>
    </xf>
    <xf numFmtId="0" fontId="48" fillId="0" borderId="40" xfId="0" applyFont="1" applyBorder="1" applyAlignment="1">
      <alignment vertical="center"/>
    </xf>
    <xf numFmtId="0" fontId="52" fillId="0" borderId="31" xfId="0" quotePrefix="1" applyFont="1" applyBorder="1" applyAlignment="1">
      <alignment horizontal="left" vertical="center"/>
    </xf>
    <xf numFmtId="0" fontId="54" fillId="0" borderId="40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52" fillId="0" borderId="39" xfId="0" applyFont="1" applyBorder="1" applyAlignment="1">
      <alignment vertical="center"/>
    </xf>
    <xf numFmtId="0" fontId="47" fillId="0" borderId="33" xfId="0" applyFont="1" applyBorder="1" applyAlignment="1">
      <alignment horizontal="left" vertical="center"/>
    </xf>
    <xf numFmtId="0" fontId="53" fillId="0" borderId="36" xfId="0" applyFont="1" applyBorder="1" applyAlignment="1">
      <alignment horizontal="center" vertical="center" wrapText="1"/>
    </xf>
    <xf numFmtId="0" fontId="47" fillId="0" borderId="44" xfId="0" applyFont="1" applyBorder="1" applyAlignment="1">
      <alignment vertical="center"/>
    </xf>
    <xf numFmtId="0" fontId="47" fillId="0" borderId="77" xfId="0" applyFont="1" applyBorder="1" applyAlignment="1">
      <alignment horizontal="left" vertical="center"/>
    </xf>
    <xf numFmtId="0" fontId="47" fillId="0" borderId="58" xfId="0" quotePrefix="1" applyFont="1" applyBorder="1" applyAlignment="1">
      <alignment horizontal="left" vertical="center"/>
    </xf>
    <xf numFmtId="0" fontId="42" fillId="0" borderId="37" xfId="0" applyFont="1" applyBorder="1" applyAlignment="1">
      <alignment horizontal="right" vertical="center"/>
    </xf>
    <xf numFmtId="0" fontId="47" fillId="0" borderId="56" xfId="0" quotePrefix="1" applyFont="1" applyBorder="1" applyAlignment="1">
      <alignment vertical="center"/>
    </xf>
    <xf numFmtId="0" fontId="53" fillId="0" borderId="4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right" vertical="center"/>
    </xf>
    <xf numFmtId="0" fontId="54" fillId="0" borderId="36" xfId="388" applyFont="1" applyBorder="1" applyAlignment="1">
      <alignment horizontal="center" vertical="center" wrapText="1"/>
    </xf>
    <xf numFmtId="0" fontId="59" fillId="0" borderId="36" xfId="0" applyFont="1" applyBorder="1" applyAlignment="1">
      <alignment horizontal="center" vertical="center"/>
    </xf>
    <xf numFmtId="49" fontId="52" fillId="0" borderId="41" xfId="0" applyNumberFormat="1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left" vertical="center"/>
    </xf>
    <xf numFmtId="0" fontId="54" fillId="0" borderId="0" xfId="0" applyFont="1" applyAlignment="1">
      <alignment vertical="center"/>
    </xf>
    <xf numFmtId="0" fontId="53" fillId="0" borderId="44" xfId="388" quotePrefix="1" applyFont="1" applyBorder="1" applyAlignment="1">
      <alignment horizontal="center" vertical="center"/>
    </xf>
    <xf numFmtId="0" fontId="47" fillId="0" borderId="80" xfId="0" applyFont="1" applyBorder="1" applyAlignment="1">
      <alignment horizontal="right" vertical="center"/>
    </xf>
    <xf numFmtId="0" fontId="47" fillId="0" borderId="29" xfId="0" applyFont="1" applyBorder="1" applyAlignment="1">
      <alignment horizontal="left" vertical="center"/>
    </xf>
    <xf numFmtId="0" fontId="47" fillId="0" borderId="78" xfId="0" applyFont="1" applyBorder="1" applyAlignment="1">
      <alignment horizontal="center" vertical="center"/>
    </xf>
    <xf numFmtId="0" fontId="47" fillId="0" borderId="79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46" fillId="0" borderId="71" xfId="0" applyFont="1" applyBorder="1" applyAlignment="1">
      <alignment horizontal="left" vertical="center"/>
    </xf>
    <xf numFmtId="0" fontId="47" fillId="0" borderId="45" xfId="0" quotePrefix="1" applyFont="1" applyBorder="1" applyAlignment="1">
      <alignment vertical="center"/>
    </xf>
    <xf numFmtId="0" fontId="54" fillId="0" borderId="40" xfId="0" applyFont="1" applyBorder="1" applyAlignment="1">
      <alignment horizontal="center" vertical="center"/>
    </xf>
    <xf numFmtId="0" fontId="47" fillId="0" borderId="40" xfId="0" quotePrefix="1" applyFont="1" applyBorder="1" applyAlignment="1">
      <alignment horizontal="center" vertical="center"/>
    </xf>
    <xf numFmtId="0" fontId="46" fillId="0" borderId="61" xfId="0" applyFont="1" applyBorder="1" applyAlignment="1">
      <alignment horizontal="left" vertical="center"/>
    </xf>
    <xf numFmtId="0" fontId="62" fillId="0" borderId="84" xfId="0" applyFont="1" applyBorder="1" applyAlignment="1">
      <alignment vertical="center"/>
    </xf>
    <xf numFmtId="0" fontId="47" fillId="0" borderId="84" xfId="0" applyFont="1" applyBorder="1" applyAlignment="1">
      <alignment horizontal="right" vertical="center"/>
    </xf>
    <xf numFmtId="0" fontId="46" fillId="0" borderId="26" xfId="0" applyFont="1" applyBorder="1" applyAlignment="1">
      <alignment horizontal="right" vertical="center"/>
    </xf>
    <xf numFmtId="0" fontId="46" fillId="0" borderId="80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6" fillId="0" borderId="68" xfId="0" applyFont="1" applyBorder="1" applyAlignment="1">
      <alignment horizontal="left" vertical="center"/>
    </xf>
    <xf numFmtId="0" fontId="47" fillId="0" borderId="72" xfId="0" applyFont="1" applyBorder="1" applyAlignment="1">
      <alignment horizontal="left" vertical="center"/>
    </xf>
    <xf numFmtId="49" fontId="54" fillId="0" borderId="40" xfId="0" applyNumberFormat="1" applyFont="1" applyBorder="1" applyAlignment="1">
      <alignment horizontal="center" vertical="center" shrinkToFit="1"/>
    </xf>
    <xf numFmtId="0" fontId="46" fillId="0" borderId="75" xfId="0" applyFont="1" applyBorder="1" applyAlignment="1">
      <alignment horizontal="right" vertical="center"/>
    </xf>
    <xf numFmtId="0" fontId="47" fillId="0" borderId="40" xfId="0" applyFont="1" applyBorder="1" applyAlignment="1">
      <alignment horizontal="center" vertical="center"/>
    </xf>
    <xf numFmtId="0" fontId="46" fillId="0" borderId="61" xfId="0" applyFont="1" applyBorder="1" applyAlignment="1">
      <alignment horizontal="right" vertical="center"/>
    </xf>
    <xf numFmtId="0" fontId="46" fillId="0" borderId="70" xfId="0" applyFont="1" applyBorder="1" applyAlignment="1">
      <alignment horizontal="left" vertical="center"/>
    </xf>
    <xf numFmtId="0" fontId="47" fillId="0" borderId="33" xfId="0" applyFont="1" applyBorder="1" applyAlignment="1">
      <alignment horizontal="center" vertical="center"/>
    </xf>
    <xf numFmtId="0" fontId="46" fillId="0" borderId="32" xfId="0" applyFont="1" applyBorder="1" applyAlignment="1">
      <alignment horizontal="left" vertical="center"/>
    </xf>
    <xf numFmtId="0" fontId="46" fillId="0" borderId="33" xfId="0" applyFont="1" applyBorder="1" applyAlignment="1">
      <alignment horizontal="left" vertical="center"/>
    </xf>
    <xf numFmtId="0" fontId="47" fillId="0" borderId="50" xfId="0" applyFont="1" applyBorder="1" applyAlignment="1">
      <alignment horizontal="center" vertical="center"/>
    </xf>
    <xf numFmtId="0" fontId="47" fillId="0" borderId="89" xfId="0" applyFont="1" applyBorder="1" applyAlignment="1">
      <alignment horizontal="left" vertical="center"/>
    </xf>
    <xf numFmtId="0" fontId="62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6" fillId="0" borderId="21" xfId="0" applyFont="1" applyBorder="1" applyAlignment="1">
      <alignment vertical="center"/>
    </xf>
    <xf numFmtId="0" fontId="47" fillId="0" borderId="49" xfId="0" applyFont="1" applyBorder="1" applyAlignment="1">
      <alignment horizontal="right" vertical="center"/>
    </xf>
    <xf numFmtId="0" fontId="47" fillId="0" borderId="73" xfId="0" applyFont="1" applyBorder="1" applyAlignment="1">
      <alignment horizontal="left" vertical="center"/>
    </xf>
    <xf numFmtId="0" fontId="47" fillId="0" borderId="34" xfId="0" applyFont="1" applyBorder="1" applyAlignment="1">
      <alignment horizontal="center" vertical="center"/>
    </xf>
    <xf numFmtId="0" fontId="47" fillId="0" borderId="71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quotePrefix="1" applyFont="1" applyBorder="1" applyAlignment="1">
      <alignment vertical="center"/>
    </xf>
    <xf numFmtId="0" fontId="47" fillId="0" borderId="46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7" fillId="0" borderId="40" xfId="0" applyFont="1" applyBorder="1" applyAlignment="1">
      <alignment horizontal="center" vertical="center" wrapText="1" shrinkToFit="1"/>
    </xf>
    <xf numFmtId="0" fontId="47" fillId="0" borderId="36" xfId="388" applyFont="1" applyBorder="1" applyAlignment="1">
      <alignment horizontal="center" vertical="center"/>
    </xf>
    <xf numFmtId="0" fontId="52" fillId="0" borderId="52" xfId="0" applyFont="1" applyBorder="1" applyAlignment="1">
      <alignment horizontal="center" vertical="center"/>
    </xf>
    <xf numFmtId="0" fontId="47" fillId="0" borderId="27" xfId="0" applyFont="1" applyBorder="1" applyAlignment="1">
      <alignment horizontal="left" vertical="center"/>
    </xf>
    <xf numFmtId="0" fontId="54" fillId="0" borderId="36" xfId="0" applyFont="1" applyBorder="1" applyAlignment="1">
      <alignment horizontal="center"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33" xfId="0" quotePrefix="1" applyFont="1" applyBorder="1" applyAlignment="1">
      <alignment horizontal="center" vertical="center"/>
    </xf>
    <xf numFmtId="0" fontId="47" fillId="0" borderId="55" xfId="0" applyFont="1" applyBorder="1" applyAlignment="1">
      <alignment vertical="center"/>
    </xf>
    <xf numFmtId="49" fontId="69" fillId="0" borderId="40" xfId="0" applyNumberFormat="1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14" fontId="47" fillId="0" borderId="31" xfId="0" applyNumberFormat="1" applyFont="1" applyBorder="1" applyAlignment="1">
      <alignment horizontal="center" vertical="center" wrapText="1"/>
    </xf>
    <xf numFmtId="0" fontId="47" fillId="0" borderId="53" xfId="0" quotePrefix="1" applyFont="1" applyBorder="1" applyAlignment="1">
      <alignment horizontal="left" vertical="center"/>
    </xf>
    <xf numFmtId="0" fontId="47" fillId="0" borderId="54" xfId="0" quotePrefix="1" applyFont="1" applyBorder="1" applyAlignment="1">
      <alignment horizontal="left" vertical="center"/>
    </xf>
    <xf numFmtId="49" fontId="47" fillId="0" borderId="44" xfId="0" applyNumberFormat="1" applyFont="1" applyBorder="1" applyAlignment="1">
      <alignment horizontal="right" vertical="center"/>
    </xf>
    <xf numFmtId="0" fontId="47" fillId="0" borderId="31" xfId="0" applyFont="1" applyBorder="1" applyAlignment="1">
      <alignment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59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 vertical="center"/>
    </xf>
    <xf numFmtId="0" fontId="47" fillId="0" borderId="82" xfId="0" applyFont="1" applyBorder="1" applyAlignment="1">
      <alignment horizontal="center" vertical="center"/>
    </xf>
    <xf numFmtId="0" fontId="47" fillId="0" borderId="76" xfId="0" applyFont="1" applyBorder="1" applyAlignment="1">
      <alignment horizontal="center" vertical="center"/>
    </xf>
    <xf numFmtId="49" fontId="46" fillId="0" borderId="74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7" fillId="0" borderId="0" xfId="0" applyFont="1" applyAlignment="1">
      <alignment horizontal="right" vertical="center"/>
    </xf>
    <xf numFmtId="0" fontId="47" fillId="29" borderId="40" xfId="0" applyFont="1" applyFill="1" applyBorder="1" applyAlignment="1">
      <alignment horizontal="center" vertical="center"/>
    </xf>
    <xf numFmtId="0" fontId="47" fillId="29" borderId="56" xfId="0" quotePrefix="1" applyFont="1" applyFill="1" applyBorder="1" applyAlignment="1">
      <alignment horizontal="left" vertical="center"/>
    </xf>
    <xf numFmtId="0" fontId="52" fillId="29" borderId="40" xfId="0" applyFont="1" applyFill="1" applyBorder="1" applyAlignment="1">
      <alignment horizontal="center" vertical="center"/>
    </xf>
    <xf numFmtId="0" fontId="47" fillId="29" borderId="57" xfId="0" applyFont="1" applyFill="1" applyBorder="1" applyAlignment="1">
      <alignment horizontal="left" vertical="center"/>
    </xf>
    <xf numFmtId="0" fontId="47" fillId="29" borderId="43" xfId="0" applyFont="1" applyFill="1" applyBorder="1" applyAlignment="1">
      <alignment horizontal="left" vertical="center"/>
    </xf>
    <xf numFmtId="0" fontId="47" fillId="29" borderId="35" xfId="0" applyFont="1" applyFill="1" applyBorder="1" applyAlignment="1">
      <alignment horizontal="left" vertical="center"/>
    </xf>
    <xf numFmtId="0" fontId="47" fillId="29" borderId="51" xfId="0" applyFont="1" applyFill="1" applyBorder="1" applyAlignment="1">
      <alignment horizontal="left" vertical="center"/>
    </xf>
    <xf numFmtId="0" fontId="47" fillId="29" borderId="33" xfId="0" applyFont="1" applyFill="1" applyBorder="1" applyAlignment="1">
      <alignment horizontal="center" vertical="center"/>
    </xf>
    <xf numFmtId="0" fontId="47" fillId="29" borderId="39" xfId="0" applyFont="1" applyFill="1" applyBorder="1" applyAlignment="1">
      <alignment horizontal="center" vertical="center"/>
    </xf>
    <xf numFmtId="0" fontId="47" fillId="29" borderId="0" xfId="0" applyFont="1" applyFill="1" applyAlignment="1">
      <alignment horizontal="center" vertical="center"/>
    </xf>
    <xf numFmtId="0" fontId="56" fillId="29" borderId="33" xfId="0" applyFont="1" applyFill="1" applyBorder="1" applyAlignment="1">
      <alignment vertical="center"/>
    </xf>
    <xf numFmtId="0" fontId="54" fillId="29" borderId="0" xfId="0" applyFont="1" applyFill="1" applyAlignment="1">
      <alignment vertical="center"/>
    </xf>
    <xf numFmtId="0" fontId="42" fillId="29" borderId="39" xfId="0" applyFont="1" applyFill="1" applyBorder="1" applyAlignment="1">
      <alignment vertical="center"/>
    </xf>
    <xf numFmtId="0" fontId="0" fillId="29" borderId="0" xfId="0" applyFill="1"/>
    <xf numFmtId="0" fontId="47" fillId="29" borderId="31" xfId="0" applyFont="1" applyFill="1" applyBorder="1" applyAlignment="1">
      <alignment horizontal="center" vertical="center"/>
    </xf>
    <xf numFmtId="0" fontId="47" fillId="29" borderId="32" xfId="0" applyFont="1" applyFill="1" applyBorder="1" applyAlignment="1">
      <alignment horizontal="left" vertical="center"/>
    </xf>
    <xf numFmtId="0" fontId="54" fillId="29" borderId="0" xfId="0" applyFont="1" applyFill="1" applyAlignment="1">
      <alignment horizontal="center" vertical="center"/>
    </xf>
    <xf numFmtId="0" fontId="52" fillId="29" borderId="45" xfId="0" applyFont="1" applyFill="1" applyBorder="1" applyAlignment="1">
      <alignment horizontal="center" vertical="center"/>
    </xf>
    <xf numFmtId="0" fontId="47" fillId="29" borderId="34" xfId="0" applyFont="1" applyFill="1" applyBorder="1" applyAlignment="1">
      <alignment horizontal="left" vertical="center"/>
    </xf>
    <xf numFmtId="0" fontId="67" fillId="29" borderId="36" xfId="0" quotePrefix="1" applyFont="1" applyFill="1" applyBorder="1" applyAlignment="1">
      <alignment horizontal="left" vertical="center"/>
    </xf>
    <xf numFmtId="0" fontId="47" fillId="29" borderId="31" xfId="0" applyFont="1" applyFill="1" applyBorder="1" applyAlignment="1">
      <alignment horizontal="left" vertical="center"/>
    </xf>
    <xf numFmtId="0" fontId="47" fillId="29" borderId="87" xfId="0" applyFont="1" applyFill="1" applyBorder="1" applyAlignment="1">
      <alignment horizontal="left" vertical="center"/>
    </xf>
    <xf numFmtId="0" fontId="47" fillId="29" borderId="36" xfId="0" applyFont="1" applyFill="1" applyBorder="1" applyAlignment="1">
      <alignment horizontal="center" vertical="center"/>
    </xf>
    <xf numFmtId="0" fontId="47" fillId="29" borderId="45" xfId="0" quotePrefix="1" applyFont="1" applyFill="1" applyBorder="1" applyAlignment="1">
      <alignment horizontal="left" vertical="center"/>
    </xf>
    <xf numFmtId="0" fontId="47" fillId="29" borderId="40" xfId="0" quotePrefix="1" applyFont="1" applyFill="1" applyBorder="1" applyAlignment="1">
      <alignment horizontal="center" vertical="center"/>
    </xf>
    <xf numFmtId="0" fontId="59" fillId="29" borderId="41" xfId="0" applyFont="1" applyFill="1" applyBorder="1" applyAlignment="1">
      <alignment horizontal="center" vertical="center"/>
    </xf>
    <xf numFmtId="0" fontId="52" fillId="30" borderId="0" xfId="0" applyFont="1" applyFill="1" applyAlignment="1">
      <alignment horizontal="center" vertical="center"/>
    </xf>
    <xf numFmtId="0" fontId="52" fillId="0" borderId="42" xfId="0" quotePrefix="1" applyFont="1" applyFill="1" applyBorder="1" applyAlignment="1">
      <alignment horizontal="left" vertical="center"/>
    </xf>
    <xf numFmtId="0" fontId="52" fillId="0" borderId="56" xfId="0" quotePrefix="1" applyFont="1" applyFill="1" applyBorder="1" applyAlignment="1">
      <alignment horizontal="left" vertical="center"/>
    </xf>
    <xf numFmtId="168" fontId="46" fillId="0" borderId="0" xfId="0" applyNumberFormat="1" applyFont="1" applyFill="1" applyAlignment="1">
      <alignment horizontal="right" vertical="center"/>
    </xf>
    <xf numFmtId="168" fontId="47" fillId="0" borderId="0" xfId="0" applyNumberFormat="1" applyFont="1" applyFill="1" applyAlignment="1">
      <alignment vertical="center"/>
    </xf>
    <xf numFmtId="0" fontId="57" fillId="27" borderId="0" xfId="0" applyFont="1" applyFill="1" applyAlignment="1">
      <alignment horizontal="center" vertical="center" wrapText="1"/>
    </xf>
    <xf numFmtId="0" fontId="46" fillId="27" borderId="0" xfId="0" applyFont="1" applyFill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31" xfId="0" applyFont="1" applyFill="1" applyBorder="1" applyAlignment="1">
      <alignment horizontal="center" vertical="center" wrapText="1"/>
    </xf>
    <xf numFmtId="0" fontId="46" fillId="27" borderId="33" xfId="0" applyFont="1" applyFill="1" applyBorder="1" applyAlignment="1">
      <alignment horizontal="center" vertical="center" wrapText="1"/>
    </xf>
    <xf numFmtId="0" fontId="47" fillId="0" borderId="39" xfId="0" applyFont="1" applyFill="1" applyBorder="1" applyAlignment="1">
      <alignment horizontal="center" vertical="center"/>
    </xf>
    <xf numFmtId="0" fontId="47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 wrapText="1"/>
    </xf>
    <xf numFmtId="0" fontId="46" fillId="0" borderId="47" xfId="0" applyFont="1" applyFill="1" applyBorder="1" applyAlignment="1">
      <alignment horizontal="right" vertical="center"/>
    </xf>
    <xf numFmtId="0" fontId="57" fillId="27" borderId="31" xfId="0" applyFont="1" applyFill="1" applyBorder="1" applyAlignment="1">
      <alignment horizontal="center" vertical="center"/>
    </xf>
    <xf numFmtId="0" fontId="46" fillId="27" borderId="31" xfId="0" applyFont="1" applyFill="1" applyBorder="1" applyAlignment="1">
      <alignment horizontal="center" vertical="center"/>
    </xf>
    <xf numFmtId="0" fontId="46" fillId="27" borderId="33" xfId="0" applyFont="1" applyFill="1" applyBorder="1" applyAlignment="1">
      <alignment horizontal="center" vertical="center"/>
    </xf>
    <xf numFmtId="0" fontId="54" fillId="0" borderId="39" xfId="0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 vertical="center"/>
    </xf>
    <xf numFmtId="0" fontId="47" fillId="0" borderId="39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6" fillId="0" borderId="47" xfId="0" applyFont="1" applyBorder="1" applyAlignment="1">
      <alignment horizontal="right" vertical="center"/>
    </xf>
    <xf numFmtId="0" fontId="54" fillId="0" borderId="39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168" fontId="46" fillId="0" borderId="0" xfId="0" applyNumberFormat="1" applyFont="1" applyAlignment="1">
      <alignment horizontal="right" vertical="center"/>
    </xf>
    <xf numFmtId="168" fontId="47" fillId="0" borderId="0" xfId="0" applyNumberFormat="1" applyFont="1" applyAlignment="1">
      <alignment vertical="center"/>
    </xf>
    <xf numFmtId="0" fontId="59" fillId="0" borderId="31" xfId="0" applyFont="1" applyBorder="1" applyAlignment="1">
      <alignment horizontal="center" vertical="center"/>
    </xf>
    <xf numFmtId="0" fontId="59" fillId="0" borderId="41" xfId="0" applyFont="1" applyBorder="1" applyAlignment="1">
      <alignment horizontal="center" vertical="center"/>
    </xf>
    <xf numFmtId="0" fontId="44" fillId="0" borderId="39" xfId="0" applyFont="1" applyBorder="1" applyAlignment="1">
      <alignment horizontal="center" vertical="center"/>
    </xf>
    <xf numFmtId="0" fontId="44" fillId="0" borderId="41" xfId="0" applyFont="1" applyBorder="1" applyAlignment="1">
      <alignment horizontal="center" vertical="center"/>
    </xf>
    <xf numFmtId="0" fontId="52" fillId="0" borderId="42" xfId="0" quotePrefix="1" applyFont="1" applyBorder="1" applyAlignment="1">
      <alignment horizontal="left" vertical="center"/>
    </xf>
    <xf numFmtId="0" fontId="52" fillId="0" borderId="56" xfId="0" quotePrefix="1" applyFont="1" applyBorder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48" fillId="27" borderId="54" xfId="0" applyFont="1" applyFill="1" applyBorder="1" applyAlignment="1">
      <alignment horizontal="center" vertical="center" wrapText="1"/>
    </xf>
    <xf numFmtId="0" fontId="47" fillId="31" borderId="54" xfId="0" applyFont="1" applyFill="1" applyBorder="1" applyAlignment="1">
      <alignment horizontal="center" vertical="center" wrapText="1"/>
    </xf>
    <xf numFmtId="0" fontId="47" fillId="31" borderId="53" xfId="0" applyFont="1" applyFill="1" applyBorder="1" applyAlignment="1">
      <alignment horizontal="left" vertical="center" wrapText="1"/>
    </xf>
    <xf numFmtId="0" fontId="47" fillId="31" borderId="91" xfId="0" applyFont="1" applyFill="1" applyBorder="1" applyAlignment="1">
      <alignment horizontal="center" vertical="center"/>
    </xf>
    <xf numFmtId="0" fontId="46" fillId="31" borderId="92" xfId="0" applyFont="1" applyFill="1" applyBorder="1" applyAlignment="1">
      <alignment horizontal="center" vertical="center"/>
    </xf>
  </cellXfs>
  <cellStyles count="445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1 2 7" xfId="7" xr:uid="{00000000-0005-0000-0000-000006000000}"/>
    <cellStyle name="20% - Accent1 2 7 2" xfId="8" xr:uid="{00000000-0005-0000-0000-000007000000}"/>
    <cellStyle name="20% - Accent1 3" xfId="9" xr:uid="{00000000-0005-0000-0000-000008000000}"/>
    <cellStyle name="20% - Accent1 3 2" xfId="10" xr:uid="{00000000-0005-0000-0000-000009000000}"/>
    <cellStyle name="20% - Accent2 2" xfId="11" xr:uid="{00000000-0005-0000-0000-00000A000000}"/>
    <cellStyle name="20% - Accent2 2 2" xfId="12" xr:uid="{00000000-0005-0000-0000-00000B000000}"/>
    <cellStyle name="20% - Accent2 2 3" xfId="13" xr:uid="{00000000-0005-0000-0000-00000C000000}"/>
    <cellStyle name="20% - Accent2 2 4" xfId="14" xr:uid="{00000000-0005-0000-0000-00000D000000}"/>
    <cellStyle name="20% - Accent2 2 5" xfId="15" xr:uid="{00000000-0005-0000-0000-00000E000000}"/>
    <cellStyle name="20% - Accent2 2 6" xfId="16" xr:uid="{00000000-0005-0000-0000-00000F000000}"/>
    <cellStyle name="20% - Accent2 2 7" xfId="17" xr:uid="{00000000-0005-0000-0000-000010000000}"/>
    <cellStyle name="20% - Accent2 2 7 2" xfId="18" xr:uid="{00000000-0005-0000-0000-000011000000}"/>
    <cellStyle name="20% - Accent2 3" xfId="19" xr:uid="{00000000-0005-0000-0000-000012000000}"/>
    <cellStyle name="20% - Accent2 3 2" xfId="20" xr:uid="{00000000-0005-0000-0000-000013000000}"/>
    <cellStyle name="20% - Accent3 2" xfId="21" xr:uid="{00000000-0005-0000-0000-000014000000}"/>
    <cellStyle name="20% - Accent3 2 2" xfId="22" xr:uid="{00000000-0005-0000-0000-000015000000}"/>
    <cellStyle name="20% - Accent3 2 3" xfId="23" xr:uid="{00000000-0005-0000-0000-000016000000}"/>
    <cellStyle name="20% - Accent3 2 4" xfId="24" xr:uid="{00000000-0005-0000-0000-000017000000}"/>
    <cellStyle name="20% - Accent3 2 5" xfId="25" xr:uid="{00000000-0005-0000-0000-000018000000}"/>
    <cellStyle name="20% - Accent3 2 6" xfId="26" xr:uid="{00000000-0005-0000-0000-000019000000}"/>
    <cellStyle name="20% - Accent3 2 7" xfId="27" xr:uid="{00000000-0005-0000-0000-00001A000000}"/>
    <cellStyle name="20% - Accent3 2 7 2" xfId="28" xr:uid="{00000000-0005-0000-0000-00001B000000}"/>
    <cellStyle name="20% - Accent3 3" xfId="29" xr:uid="{00000000-0005-0000-0000-00001C000000}"/>
    <cellStyle name="20% - Accent3 3 2" xfId="30" xr:uid="{00000000-0005-0000-0000-00001D000000}"/>
    <cellStyle name="20% - Accent4 2" xfId="31" xr:uid="{00000000-0005-0000-0000-00001E000000}"/>
    <cellStyle name="20% - Accent4 2 2" xfId="32" xr:uid="{00000000-0005-0000-0000-00001F000000}"/>
    <cellStyle name="20% - Accent4 2 3" xfId="33" xr:uid="{00000000-0005-0000-0000-000020000000}"/>
    <cellStyle name="20% - Accent4 2 4" xfId="34" xr:uid="{00000000-0005-0000-0000-000021000000}"/>
    <cellStyle name="20% - Accent4 2 5" xfId="35" xr:uid="{00000000-0005-0000-0000-000022000000}"/>
    <cellStyle name="20% - Accent4 2 6" xfId="36" xr:uid="{00000000-0005-0000-0000-000023000000}"/>
    <cellStyle name="20% - Accent4 2 7" xfId="37" xr:uid="{00000000-0005-0000-0000-000024000000}"/>
    <cellStyle name="20% - Accent4 2 7 2" xfId="38" xr:uid="{00000000-0005-0000-0000-000025000000}"/>
    <cellStyle name="20% - Accent4 3" xfId="39" xr:uid="{00000000-0005-0000-0000-000026000000}"/>
    <cellStyle name="20% - Accent4 3 2" xfId="40" xr:uid="{00000000-0005-0000-0000-000027000000}"/>
    <cellStyle name="20% - Accent5 2" xfId="41" xr:uid="{00000000-0005-0000-0000-000028000000}"/>
    <cellStyle name="20% - Accent5 2 2" xfId="42" xr:uid="{00000000-0005-0000-0000-000029000000}"/>
    <cellStyle name="20% - Accent5 2 3" xfId="43" xr:uid="{00000000-0005-0000-0000-00002A000000}"/>
    <cellStyle name="20% - Accent5 2 4" xfId="44" xr:uid="{00000000-0005-0000-0000-00002B000000}"/>
    <cellStyle name="20% - Accent5 2 5" xfId="45" xr:uid="{00000000-0005-0000-0000-00002C000000}"/>
    <cellStyle name="20% - Accent5 2 6" xfId="46" xr:uid="{00000000-0005-0000-0000-00002D000000}"/>
    <cellStyle name="20% - Accent5 2 7" xfId="47" xr:uid="{00000000-0005-0000-0000-00002E000000}"/>
    <cellStyle name="20% - Accent5 2 7 2" xfId="48" xr:uid="{00000000-0005-0000-0000-00002F000000}"/>
    <cellStyle name="20% - Accent5 3" xfId="49" xr:uid="{00000000-0005-0000-0000-000030000000}"/>
    <cellStyle name="20% - Accent5 3 2" xfId="50" xr:uid="{00000000-0005-0000-0000-000031000000}"/>
    <cellStyle name="20% - Accent6 2" xfId="51" xr:uid="{00000000-0005-0000-0000-000032000000}"/>
    <cellStyle name="20% - Accent6 2 2" xfId="52" xr:uid="{00000000-0005-0000-0000-000033000000}"/>
    <cellStyle name="20% - Accent6 2 3" xfId="53" xr:uid="{00000000-0005-0000-0000-000034000000}"/>
    <cellStyle name="20% - Accent6 2 4" xfId="54" xr:uid="{00000000-0005-0000-0000-000035000000}"/>
    <cellStyle name="20% - Accent6 2 5" xfId="55" xr:uid="{00000000-0005-0000-0000-000036000000}"/>
    <cellStyle name="20% - Accent6 2 6" xfId="56" xr:uid="{00000000-0005-0000-0000-000037000000}"/>
    <cellStyle name="20% - Accent6 2 7" xfId="57" xr:uid="{00000000-0005-0000-0000-000038000000}"/>
    <cellStyle name="20% - Accent6 2 7 2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40% - Accent1 2" xfId="61" xr:uid="{00000000-0005-0000-0000-00003C000000}"/>
    <cellStyle name="40% - Accent1 2 2" xfId="62" xr:uid="{00000000-0005-0000-0000-00003D000000}"/>
    <cellStyle name="40% - Accent1 2 3" xfId="63" xr:uid="{00000000-0005-0000-0000-00003E000000}"/>
    <cellStyle name="40% - Accent1 2 4" xfId="64" xr:uid="{00000000-0005-0000-0000-00003F000000}"/>
    <cellStyle name="40% - Accent1 2 5" xfId="65" xr:uid="{00000000-0005-0000-0000-000040000000}"/>
    <cellStyle name="40% - Accent1 2 6" xfId="66" xr:uid="{00000000-0005-0000-0000-000041000000}"/>
    <cellStyle name="40% - Accent1 2 7" xfId="67" xr:uid="{00000000-0005-0000-0000-000042000000}"/>
    <cellStyle name="40% - Accent1 2 7 2" xfId="68" xr:uid="{00000000-0005-0000-0000-000043000000}"/>
    <cellStyle name="40% - Accent1 3" xfId="69" xr:uid="{00000000-0005-0000-0000-000044000000}"/>
    <cellStyle name="40% - Accent1 3 2" xfId="70" xr:uid="{00000000-0005-0000-0000-000045000000}"/>
    <cellStyle name="40% - Accent2 2" xfId="71" xr:uid="{00000000-0005-0000-0000-000046000000}"/>
    <cellStyle name="40% - Accent2 2 2" xfId="72" xr:uid="{00000000-0005-0000-0000-000047000000}"/>
    <cellStyle name="40% - Accent2 2 3" xfId="73" xr:uid="{00000000-0005-0000-0000-000048000000}"/>
    <cellStyle name="40% - Accent2 2 4" xfId="74" xr:uid="{00000000-0005-0000-0000-000049000000}"/>
    <cellStyle name="40% - Accent2 2 5" xfId="75" xr:uid="{00000000-0005-0000-0000-00004A000000}"/>
    <cellStyle name="40% - Accent2 2 6" xfId="76" xr:uid="{00000000-0005-0000-0000-00004B000000}"/>
    <cellStyle name="40% - Accent2 2 7" xfId="77" xr:uid="{00000000-0005-0000-0000-00004C000000}"/>
    <cellStyle name="40% - Accent2 2 7 2" xfId="78" xr:uid="{00000000-0005-0000-0000-00004D000000}"/>
    <cellStyle name="40% - Accent2 3" xfId="79" xr:uid="{00000000-0005-0000-0000-00004E000000}"/>
    <cellStyle name="40% - Accent2 3 2" xfId="80" xr:uid="{00000000-0005-0000-0000-00004F000000}"/>
    <cellStyle name="40% - Accent3 2" xfId="81" xr:uid="{00000000-0005-0000-0000-000050000000}"/>
    <cellStyle name="40% - Accent3 2 2" xfId="82" xr:uid="{00000000-0005-0000-0000-000051000000}"/>
    <cellStyle name="40% - Accent3 2 3" xfId="83" xr:uid="{00000000-0005-0000-0000-000052000000}"/>
    <cellStyle name="40% - Accent3 2 4" xfId="84" xr:uid="{00000000-0005-0000-0000-000053000000}"/>
    <cellStyle name="40% - Accent3 2 5" xfId="85" xr:uid="{00000000-0005-0000-0000-000054000000}"/>
    <cellStyle name="40% - Accent3 2 6" xfId="86" xr:uid="{00000000-0005-0000-0000-000055000000}"/>
    <cellStyle name="40% - Accent3 2 7" xfId="87" xr:uid="{00000000-0005-0000-0000-000056000000}"/>
    <cellStyle name="40% - Accent3 2 7 2" xfId="88" xr:uid="{00000000-0005-0000-0000-000057000000}"/>
    <cellStyle name="40% - Accent3 3" xfId="89" xr:uid="{00000000-0005-0000-0000-000058000000}"/>
    <cellStyle name="40% - Accent3 3 2" xfId="90" xr:uid="{00000000-0005-0000-0000-000059000000}"/>
    <cellStyle name="40% - Accent4 2" xfId="91" xr:uid="{00000000-0005-0000-0000-00005A000000}"/>
    <cellStyle name="40% - Accent4 2 2" xfId="92" xr:uid="{00000000-0005-0000-0000-00005B000000}"/>
    <cellStyle name="40% - Accent4 2 3" xfId="93" xr:uid="{00000000-0005-0000-0000-00005C000000}"/>
    <cellStyle name="40% - Accent4 2 4" xfId="94" xr:uid="{00000000-0005-0000-0000-00005D000000}"/>
    <cellStyle name="40% - Accent4 2 5" xfId="95" xr:uid="{00000000-0005-0000-0000-00005E000000}"/>
    <cellStyle name="40% - Accent4 2 6" xfId="96" xr:uid="{00000000-0005-0000-0000-00005F000000}"/>
    <cellStyle name="40% - Accent4 2 7" xfId="97" xr:uid="{00000000-0005-0000-0000-000060000000}"/>
    <cellStyle name="40% - Accent4 2 7 2" xfId="98" xr:uid="{00000000-0005-0000-0000-000061000000}"/>
    <cellStyle name="40% - Accent4 3" xfId="99" xr:uid="{00000000-0005-0000-0000-000062000000}"/>
    <cellStyle name="40% - Accent4 3 2" xfId="100" xr:uid="{00000000-0005-0000-0000-000063000000}"/>
    <cellStyle name="40% - Accent5 2" xfId="101" xr:uid="{00000000-0005-0000-0000-000064000000}"/>
    <cellStyle name="40% - Accent5 2 2" xfId="102" xr:uid="{00000000-0005-0000-0000-000065000000}"/>
    <cellStyle name="40% - Accent5 2 3" xfId="103" xr:uid="{00000000-0005-0000-0000-000066000000}"/>
    <cellStyle name="40% - Accent5 2 4" xfId="104" xr:uid="{00000000-0005-0000-0000-000067000000}"/>
    <cellStyle name="40% - Accent5 2 5" xfId="105" xr:uid="{00000000-0005-0000-0000-000068000000}"/>
    <cellStyle name="40% - Accent5 2 6" xfId="106" xr:uid="{00000000-0005-0000-0000-000069000000}"/>
    <cellStyle name="40% - Accent5 2 7" xfId="107" xr:uid="{00000000-0005-0000-0000-00006A000000}"/>
    <cellStyle name="40% - Accent5 2 7 2" xfId="108" xr:uid="{00000000-0005-0000-0000-00006B000000}"/>
    <cellStyle name="40% - Accent5 3" xfId="109" xr:uid="{00000000-0005-0000-0000-00006C000000}"/>
    <cellStyle name="40% - Accent5 3 2" xfId="110" xr:uid="{00000000-0005-0000-0000-00006D000000}"/>
    <cellStyle name="40% - Accent6 2" xfId="111" xr:uid="{00000000-0005-0000-0000-00006E000000}"/>
    <cellStyle name="40% - Accent6 2 2" xfId="112" xr:uid="{00000000-0005-0000-0000-00006F000000}"/>
    <cellStyle name="40% - Accent6 2 3" xfId="113" xr:uid="{00000000-0005-0000-0000-000070000000}"/>
    <cellStyle name="40% - Accent6 2 4" xfId="114" xr:uid="{00000000-0005-0000-0000-000071000000}"/>
    <cellStyle name="40% - Accent6 2 5" xfId="115" xr:uid="{00000000-0005-0000-0000-000072000000}"/>
    <cellStyle name="40% - Accent6 2 6" xfId="116" xr:uid="{00000000-0005-0000-0000-000073000000}"/>
    <cellStyle name="40% - Accent6 2 7" xfId="117" xr:uid="{00000000-0005-0000-0000-000074000000}"/>
    <cellStyle name="40% - Accent6 2 7 2" xfId="118" xr:uid="{00000000-0005-0000-0000-000075000000}"/>
    <cellStyle name="40% - Accent6 3" xfId="119" xr:uid="{00000000-0005-0000-0000-000076000000}"/>
    <cellStyle name="40% - Accent6 3 2" xfId="120" xr:uid="{00000000-0005-0000-0000-000077000000}"/>
    <cellStyle name="60% - Accent1 2" xfId="121" xr:uid="{00000000-0005-0000-0000-000078000000}"/>
    <cellStyle name="60% - Accent1 2 2" xfId="122" xr:uid="{00000000-0005-0000-0000-000079000000}"/>
    <cellStyle name="60% - Accent1 2 3" xfId="123" xr:uid="{00000000-0005-0000-0000-00007A000000}"/>
    <cellStyle name="60% - Accent1 2 4" xfId="124" xr:uid="{00000000-0005-0000-0000-00007B000000}"/>
    <cellStyle name="60% - Accent1 2 5" xfId="125" xr:uid="{00000000-0005-0000-0000-00007C000000}"/>
    <cellStyle name="60% - Accent1 2 6" xfId="126" xr:uid="{00000000-0005-0000-0000-00007D000000}"/>
    <cellStyle name="60% - Accent1 2 7" xfId="127" xr:uid="{00000000-0005-0000-0000-00007E000000}"/>
    <cellStyle name="60% - Accent1 2 7 2" xfId="389" xr:uid="{93606FFD-33E9-4A3C-B3F8-3191BE90DF4E}"/>
    <cellStyle name="60% - Accent1 3" xfId="128" xr:uid="{00000000-0005-0000-0000-00007F000000}"/>
    <cellStyle name="60% - Accent1 3 2" xfId="390" xr:uid="{37107580-EF42-4861-9E63-CB6B21595C60}"/>
    <cellStyle name="60% - Accent2 2" xfId="129" xr:uid="{00000000-0005-0000-0000-000080000000}"/>
    <cellStyle name="60% - Accent2 2 2" xfId="130" xr:uid="{00000000-0005-0000-0000-000081000000}"/>
    <cellStyle name="60% - Accent2 2 3" xfId="131" xr:uid="{00000000-0005-0000-0000-000082000000}"/>
    <cellStyle name="60% - Accent2 2 4" xfId="132" xr:uid="{00000000-0005-0000-0000-000083000000}"/>
    <cellStyle name="60% - Accent2 2 5" xfId="133" xr:uid="{00000000-0005-0000-0000-000084000000}"/>
    <cellStyle name="60% - Accent2 2 6" xfId="134" xr:uid="{00000000-0005-0000-0000-000085000000}"/>
    <cellStyle name="60% - Accent2 2 7" xfId="135" xr:uid="{00000000-0005-0000-0000-000086000000}"/>
    <cellStyle name="60% - Accent2 2 7 2" xfId="391" xr:uid="{76298710-28A1-4212-A546-5EBB3166F2BA}"/>
    <cellStyle name="60% - Accent2 3" xfId="136" xr:uid="{00000000-0005-0000-0000-000087000000}"/>
    <cellStyle name="60% - Accent2 3 2" xfId="392" xr:uid="{41B45A62-5F52-4A71-8950-076470E71995}"/>
    <cellStyle name="60% - Accent3 2" xfId="137" xr:uid="{00000000-0005-0000-0000-000088000000}"/>
    <cellStyle name="60% - Accent3 2 2" xfId="138" xr:uid="{00000000-0005-0000-0000-000089000000}"/>
    <cellStyle name="60% - Accent3 2 3" xfId="139" xr:uid="{00000000-0005-0000-0000-00008A000000}"/>
    <cellStyle name="60% - Accent3 2 4" xfId="140" xr:uid="{00000000-0005-0000-0000-00008B000000}"/>
    <cellStyle name="60% - Accent3 2 5" xfId="141" xr:uid="{00000000-0005-0000-0000-00008C000000}"/>
    <cellStyle name="60% - Accent3 2 6" xfId="142" xr:uid="{00000000-0005-0000-0000-00008D000000}"/>
    <cellStyle name="60% - Accent3 2 7" xfId="143" xr:uid="{00000000-0005-0000-0000-00008E000000}"/>
    <cellStyle name="60% - Accent3 2 7 2" xfId="393" xr:uid="{F7C2F2E6-6ECC-40CA-8D34-1381E01C5101}"/>
    <cellStyle name="60% - Accent3 3" xfId="144" xr:uid="{00000000-0005-0000-0000-00008F000000}"/>
    <cellStyle name="60% - Accent3 3 2" xfId="394" xr:uid="{BD0800ED-BB25-4EA4-B730-5E2D067A3E17}"/>
    <cellStyle name="60% - Accent4 2" xfId="145" xr:uid="{00000000-0005-0000-0000-000090000000}"/>
    <cellStyle name="60% - Accent4 2 2" xfId="146" xr:uid="{00000000-0005-0000-0000-000091000000}"/>
    <cellStyle name="60% - Accent4 2 3" xfId="147" xr:uid="{00000000-0005-0000-0000-000092000000}"/>
    <cellStyle name="60% - Accent4 2 4" xfId="148" xr:uid="{00000000-0005-0000-0000-000093000000}"/>
    <cellStyle name="60% - Accent4 2 5" xfId="149" xr:uid="{00000000-0005-0000-0000-000094000000}"/>
    <cellStyle name="60% - Accent4 2 6" xfId="150" xr:uid="{00000000-0005-0000-0000-000095000000}"/>
    <cellStyle name="60% - Accent4 2 7" xfId="151" xr:uid="{00000000-0005-0000-0000-000096000000}"/>
    <cellStyle name="60% - Accent4 2 7 2" xfId="395" xr:uid="{E2664227-07E8-498D-8433-F40DE609F87D}"/>
    <cellStyle name="60% - Accent4 3" xfId="152" xr:uid="{00000000-0005-0000-0000-000097000000}"/>
    <cellStyle name="60% - Accent4 3 2" xfId="396" xr:uid="{24FFFD4F-9754-43D3-B353-9ED59B40F8CF}"/>
    <cellStyle name="60% - Accent5 2" xfId="153" xr:uid="{00000000-0005-0000-0000-000098000000}"/>
    <cellStyle name="60% - Accent5 2 2" xfId="154" xr:uid="{00000000-0005-0000-0000-000099000000}"/>
    <cellStyle name="60% - Accent5 2 3" xfId="155" xr:uid="{00000000-0005-0000-0000-00009A000000}"/>
    <cellStyle name="60% - Accent5 2 4" xfId="156" xr:uid="{00000000-0005-0000-0000-00009B000000}"/>
    <cellStyle name="60% - Accent5 2 5" xfId="157" xr:uid="{00000000-0005-0000-0000-00009C000000}"/>
    <cellStyle name="60% - Accent5 2 6" xfId="158" xr:uid="{00000000-0005-0000-0000-00009D000000}"/>
    <cellStyle name="60% - Accent5 2 7" xfId="159" xr:uid="{00000000-0005-0000-0000-00009E000000}"/>
    <cellStyle name="60% - Accent5 2 7 2" xfId="397" xr:uid="{BB2C0E0C-AA7C-442F-96BC-B3E542DE61E3}"/>
    <cellStyle name="60% - Accent5 3" xfId="160" xr:uid="{00000000-0005-0000-0000-00009F000000}"/>
    <cellStyle name="60% - Accent5 3 2" xfId="398" xr:uid="{96F2A87A-814C-4F94-B111-2490ADF49E8B}"/>
    <cellStyle name="60% - Accent6 2" xfId="161" xr:uid="{00000000-0005-0000-0000-0000A0000000}"/>
    <cellStyle name="60% - Accent6 2 2" xfId="162" xr:uid="{00000000-0005-0000-0000-0000A1000000}"/>
    <cellStyle name="60% - Accent6 2 3" xfId="163" xr:uid="{00000000-0005-0000-0000-0000A2000000}"/>
    <cellStyle name="60% - Accent6 2 4" xfId="164" xr:uid="{00000000-0005-0000-0000-0000A3000000}"/>
    <cellStyle name="60% - Accent6 2 5" xfId="165" xr:uid="{00000000-0005-0000-0000-0000A4000000}"/>
    <cellStyle name="60% - Accent6 2 6" xfId="166" xr:uid="{00000000-0005-0000-0000-0000A5000000}"/>
    <cellStyle name="60% - Accent6 2 7" xfId="167" xr:uid="{00000000-0005-0000-0000-0000A6000000}"/>
    <cellStyle name="60% - Accent6 2 7 2" xfId="399" xr:uid="{6333E2D6-F925-405B-A568-0579FCFD06B4}"/>
    <cellStyle name="60% - Accent6 3" xfId="168" xr:uid="{00000000-0005-0000-0000-0000A7000000}"/>
    <cellStyle name="60% - Accent6 3 2" xfId="400" xr:uid="{9724CE06-EF13-41A0-8DE1-4D49688DBF86}"/>
    <cellStyle name="Accent1 2" xfId="169" xr:uid="{00000000-0005-0000-0000-0000A8000000}"/>
    <cellStyle name="Accent1 2 2" xfId="170" xr:uid="{00000000-0005-0000-0000-0000A9000000}"/>
    <cellStyle name="Accent1 2 3" xfId="171" xr:uid="{00000000-0005-0000-0000-0000AA000000}"/>
    <cellStyle name="Accent1 2 4" xfId="172" xr:uid="{00000000-0005-0000-0000-0000AB000000}"/>
    <cellStyle name="Accent1 2 5" xfId="173" xr:uid="{00000000-0005-0000-0000-0000AC000000}"/>
    <cellStyle name="Accent1 2 6" xfId="174" xr:uid="{00000000-0005-0000-0000-0000AD000000}"/>
    <cellStyle name="Accent1 2 7" xfId="175" xr:uid="{00000000-0005-0000-0000-0000AE000000}"/>
    <cellStyle name="Accent1 2 7 2" xfId="401" xr:uid="{9C23B306-C8EF-45CF-A80F-399CDACF8E12}"/>
    <cellStyle name="Accent1 3" xfId="176" xr:uid="{00000000-0005-0000-0000-0000AF000000}"/>
    <cellStyle name="Accent1 3 2" xfId="402" xr:uid="{CD6F8AD9-4A31-43CD-8A4B-0E653C3C7172}"/>
    <cellStyle name="Accent2 2" xfId="177" xr:uid="{00000000-0005-0000-0000-0000B0000000}"/>
    <cellStyle name="Accent2 2 2" xfId="178" xr:uid="{00000000-0005-0000-0000-0000B1000000}"/>
    <cellStyle name="Accent2 2 3" xfId="179" xr:uid="{00000000-0005-0000-0000-0000B2000000}"/>
    <cellStyle name="Accent2 2 4" xfId="180" xr:uid="{00000000-0005-0000-0000-0000B3000000}"/>
    <cellStyle name="Accent2 2 5" xfId="181" xr:uid="{00000000-0005-0000-0000-0000B4000000}"/>
    <cellStyle name="Accent2 2 6" xfId="182" xr:uid="{00000000-0005-0000-0000-0000B5000000}"/>
    <cellStyle name="Accent2 2 7" xfId="183" xr:uid="{00000000-0005-0000-0000-0000B6000000}"/>
    <cellStyle name="Accent2 2 7 2" xfId="403" xr:uid="{319403D2-98A0-42BC-9FDD-9BF888C9C795}"/>
    <cellStyle name="Accent2 3" xfId="184" xr:uid="{00000000-0005-0000-0000-0000B7000000}"/>
    <cellStyle name="Accent2 3 2" xfId="404" xr:uid="{D2F89827-A300-45C0-9047-1A56967DDA02}"/>
    <cellStyle name="Accent3 2" xfId="185" xr:uid="{00000000-0005-0000-0000-0000B8000000}"/>
    <cellStyle name="Accent3 2 2" xfId="186" xr:uid="{00000000-0005-0000-0000-0000B9000000}"/>
    <cellStyle name="Accent3 2 3" xfId="187" xr:uid="{00000000-0005-0000-0000-0000BA000000}"/>
    <cellStyle name="Accent3 2 4" xfId="188" xr:uid="{00000000-0005-0000-0000-0000BB000000}"/>
    <cellStyle name="Accent3 2 5" xfId="189" xr:uid="{00000000-0005-0000-0000-0000BC000000}"/>
    <cellStyle name="Accent3 2 6" xfId="190" xr:uid="{00000000-0005-0000-0000-0000BD000000}"/>
    <cellStyle name="Accent3 2 7" xfId="191" xr:uid="{00000000-0005-0000-0000-0000BE000000}"/>
    <cellStyle name="Accent3 2 7 2" xfId="405" xr:uid="{7D62C053-A3C5-45F0-85D3-206E74A9092C}"/>
    <cellStyle name="Accent3 3" xfId="192" xr:uid="{00000000-0005-0000-0000-0000BF000000}"/>
    <cellStyle name="Accent3 3 2" xfId="406" xr:uid="{18A6F5F4-1AEE-4E7B-B36B-E37F2DBF0A70}"/>
    <cellStyle name="Accent4 2" xfId="193" xr:uid="{00000000-0005-0000-0000-0000C0000000}"/>
    <cellStyle name="Accent4 2 2" xfId="194" xr:uid="{00000000-0005-0000-0000-0000C1000000}"/>
    <cellStyle name="Accent4 2 3" xfId="195" xr:uid="{00000000-0005-0000-0000-0000C2000000}"/>
    <cellStyle name="Accent4 2 4" xfId="196" xr:uid="{00000000-0005-0000-0000-0000C3000000}"/>
    <cellStyle name="Accent4 2 5" xfId="197" xr:uid="{00000000-0005-0000-0000-0000C4000000}"/>
    <cellStyle name="Accent4 2 6" xfId="198" xr:uid="{00000000-0005-0000-0000-0000C5000000}"/>
    <cellStyle name="Accent4 2 7" xfId="199" xr:uid="{00000000-0005-0000-0000-0000C6000000}"/>
    <cellStyle name="Accent4 2 7 2" xfId="407" xr:uid="{813BC852-CD16-4D37-B5E1-536305D09CCE}"/>
    <cellStyle name="Accent4 3" xfId="200" xr:uid="{00000000-0005-0000-0000-0000C7000000}"/>
    <cellStyle name="Accent4 3 2" xfId="408" xr:uid="{1B43FF91-0248-4F81-9BD3-6322279AB616}"/>
    <cellStyle name="Accent5 2" xfId="201" xr:uid="{00000000-0005-0000-0000-0000C8000000}"/>
    <cellStyle name="Accent5 2 2" xfId="202" xr:uid="{00000000-0005-0000-0000-0000C9000000}"/>
    <cellStyle name="Accent5 2 3" xfId="203" xr:uid="{00000000-0005-0000-0000-0000CA000000}"/>
    <cellStyle name="Accent5 2 4" xfId="204" xr:uid="{00000000-0005-0000-0000-0000CB000000}"/>
    <cellStyle name="Accent5 2 5" xfId="205" xr:uid="{00000000-0005-0000-0000-0000CC000000}"/>
    <cellStyle name="Accent5 2 6" xfId="206" xr:uid="{00000000-0005-0000-0000-0000CD000000}"/>
    <cellStyle name="Accent5 2 7" xfId="207" xr:uid="{00000000-0005-0000-0000-0000CE000000}"/>
    <cellStyle name="Accent5 2 7 2" xfId="409" xr:uid="{E1FF81E8-3050-4D5B-9B51-16D9DCC106A7}"/>
    <cellStyle name="Accent5 3" xfId="208" xr:uid="{00000000-0005-0000-0000-0000CF000000}"/>
    <cellStyle name="Accent5 3 2" xfId="410" xr:uid="{4CBB73CA-B710-4B09-AF36-C89EDEC98EDA}"/>
    <cellStyle name="Accent6 2" xfId="209" xr:uid="{00000000-0005-0000-0000-0000D0000000}"/>
    <cellStyle name="Accent6 2 2" xfId="210" xr:uid="{00000000-0005-0000-0000-0000D1000000}"/>
    <cellStyle name="Accent6 2 3" xfId="211" xr:uid="{00000000-0005-0000-0000-0000D2000000}"/>
    <cellStyle name="Accent6 2 4" xfId="212" xr:uid="{00000000-0005-0000-0000-0000D3000000}"/>
    <cellStyle name="Accent6 2 5" xfId="213" xr:uid="{00000000-0005-0000-0000-0000D4000000}"/>
    <cellStyle name="Accent6 2 6" xfId="214" xr:uid="{00000000-0005-0000-0000-0000D5000000}"/>
    <cellStyle name="Accent6 2 7" xfId="215" xr:uid="{00000000-0005-0000-0000-0000D6000000}"/>
    <cellStyle name="Accent6 2 7 2" xfId="411" xr:uid="{4FFDC3C4-E4FD-463D-B44E-C31D447FEC3A}"/>
    <cellStyle name="Accent6 3" xfId="216" xr:uid="{00000000-0005-0000-0000-0000D7000000}"/>
    <cellStyle name="Accent6 3 2" xfId="412" xr:uid="{2C5B34BB-4D83-4826-AED5-1CC1D685AFC7}"/>
    <cellStyle name="Bad 2" xfId="217" xr:uid="{00000000-0005-0000-0000-0000D8000000}"/>
    <cellStyle name="Bad 2 2" xfId="218" xr:uid="{00000000-0005-0000-0000-0000D9000000}"/>
    <cellStyle name="Bad 2 3" xfId="219" xr:uid="{00000000-0005-0000-0000-0000DA000000}"/>
    <cellStyle name="Bad 2 4" xfId="220" xr:uid="{00000000-0005-0000-0000-0000DB000000}"/>
    <cellStyle name="Bad 2 5" xfId="221" xr:uid="{00000000-0005-0000-0000-0000DC000000}"/>
    <cellStyle name="Bad 2 6" xfId="222" xr:uid="{00000000-0005-0000-0000-0000DD000000}"/>
    <cellStyle name="Bad 2 7" xfId="223" xr:uid="{00000000-0005-0000-0000-0000DE000000}"/>
    <cellStyle name="Bad 2 7 2" xfId="413" xr:uid="{270F4F7E-6839-4152-81AE-A34A4F3D282D}"/>
    <cellStyle name="Bad 3" xfId="224" xr:uid="{00000000-0005-0000-0000-0000DF000000}"/>
    <cellStyle name="Bad 3 2" xfId="414" xr:uid="{9D0DC7F9-5A69-4687-B569-AF4A8DC309E0}"/>
    <cellStyle name="Calculation 2" xfId="225" xr:uid="{00000000-0005-0000-0000-0000E0000000}"/>
    <cellStyle name="Calculation 2 2" xfId="226" xr:uid="{00000000-0005-0000-0000-0000E1000000}"/>
    <cellStyle name="Calculation 2 3" xfId="227" xr:uid="{00000000-0005-0000-0000-0000E2000000}"/>
    <cellStyle name="Calculation 2 4" xfId="228" xr:uid="{00000000-0005-0000-0000-0000E3000000}"/>
    <cellStyle name="Calculation 2 5" xfId="229" xr:uid="{00000000-0005-0000-0000-0000E4000000}"/>
    <cellStyle name="Calculation 2 6" xfId="230" xr:uid="{00000000-0005-0000-0000-0000E5000000}"/>
    <cellStyle name="Calculation 2 7" xfId="231" xr:uid="{00000000-0005-0000-0000-0000E6000000}"/>
    <cellStyle name="Calculation 2 7 2" xfId="415" xr:uid="{7FA8D4B1-A16C-459A-B18A-5D87CAFB3F2C}"/>
    <cellStyle name="Calculation 3" xfId="232" xr:uid="{00000000-0005-0000-0000-0000E7000000}"/>
    <cellStyle name="Calculation 3 2" xfId="416" xr:uid="{85C77AA6-4961-437E-BC8D-A87B90A39ED1}"/>
    <cellStyle name="Check Cell 2" xfId="233" xr:uid="{00000000-0005-0000-0000-0000E8000000}"/>
    <cellStyle name="Check Cell 2 2" xfId="234" xr:uid="{00000000-0005-0000-0000-0000E9000000}"/>
    <cellStyle name="Check Cell 2 3" xfId="235" xr:uid="{00000000-0005-0000-0000-0000EA000000}"/>
    <cellStyle name="Check Cell 2 4" xfId="236" xr:uid="{00000000-0005-0000-0000-0000EB000000}"/>
    <cellStyle name="Check Cell 2 5" xfId="237" xr:uid="{00000000-0005-0000-0000-0000EC000000}"/>
    <cellStyle name="Check Cell 2 6" xfId="238" xr:uid="{00000000-0005-0000-0000-0000ED000000}"/>
    <cellStyle name="Check Cell 2 7" xfId="239" xr:uid="{00000000-0005-0000-0000-0000EE000000}"/>
    <cellStyle name="Check Cell 2 7 2" xfId="417" xr:uid="{BE0EDAE2-6CD5-4CBE-BF30-A6E9BB14A94D}"/>
    <cellStyle name="Check Cell 3" xfId="240" xr:uid="{00000000-0005-0000-0000-0000EF000000}"/>
    <cellStyle name="Check Cell 3 2" xfId="418" xr:uid="{133936EB-A4EC-4AD4-8E94-639999AA95EC}"/>
    <cellStyle name="Comma 2" xfId="241" xr:uid="{00000000-0005-0000-0000-0000F0000000}"/>
    <cellStyle name="Currency 2" xfId="242" xr:uid="{00000000-0005-0000-0000-0000F1000000}"/>
    <cellStyle name="Currency 3" xfId="243" xr:uid="{00000000-0005-0000-0000-0000F2000000}"/>
    <cellStyle name="Explanatory Text 2" xfId="244" xr:uid="{00000000-0005-0000-0000-0000F3000000}"/>
    <cellStyle name="Explanatory Text 2 2" xfId="245" xr:uid="{00000000-0005-0000-0000-0000F4000000}"/>
    <cellStyle name="Explanatory Text 2 3" xfId="246" xr:uid="{00000000-0005-0000-0000-0000F5000000}"/>
    <cellStyle name="Explanatory Text 2 4" xfId="247" xr:uid="{00000000-0005-0000-0000-0000F6000000}"/>
    <cellStyle name="Explanatory Text 2 5" xfId="248" xr:uid="{00000000-0005-0000-0000-0000F7000000}"/>
    <cellStyle name="Explanatory Text 2 6" xfId="249" xr:uid="{00000000-0005-0000-0000-0000F8000000}"/>
    <cellStyle name="Explanatory Text 2 7" xfId="250" xr:uid="{00000000-0005-0000-0000-0000F9000000}"/>
    <cellStyle name="Explanatory Text 2 7 2" xfId="419" xr:uid="{61401B0C-D6C8-424A-9EFD-2EB58024BF71}"/>
    <cellStyle name="Explanatory Text 3" xfId="251" xr:uid="{00000000-0005-0000-0000-0000FA000000}"/>
    <cellStyle name="Explanatory Text 3 2" xfId="420" xr:uid="{C6D5A57A-DE4D-4E77-A42E-AFFDB335EC14}"/>
    <cellStyle name="Good 2" xfId="252" xr:uid="{00000000-0005-0000-0000-0000FB000000}"/>
    <cellStyle name="Good 2 2" xfId="253" xr:uid="{00000000-0005-0000-0000-0000FC000000}"/>
    <cellStyle name="Good 2 3" xfId="254" xr:uid="{00000000-0005-0000-0000-0000FD000000}"/>
    <cellStyle name="Good 2 4" xfId="255" xr:uid="{00000000-0005-0000-0000-0000FE000000}"/>
    <cellStyle name="Good 2 5" xfId="256" xr:uid="{00000000-0005-0000-0000-0000FF000000}"/>
    <cellStyle name="Good 2 6" xfId="257" xr:uid="{00000000-0005-0000-0000-000000010000}"/>
    <cellStyle name="Good 2 7" xfId="258" xr:uid="{00000000-0005-0000-0000-000001010000}"/>
    <cellStyle name="Good 2 7 2" xfId="421" xr:uid="{408D2013-6ADA-436D-91B0-802BC8075205}"/>
    <cellStyle name="Good 3" xfId="259" xr:uid="{00000000-0005-0000-0000-000002010000}"/>
    <cellStyle name="Good 3 2" xfId="422" xr:uid="{23C7EB42-45BD-4E7A-BA7A-4CCA6B8F13F0}"/>
    <cellStyle name="Heading 1 2" xfId="260" xr:uid="{00000000-0005-0000-0000-000003010000}"/>
    <cellStyle name="Heading 1 2 2" xfId="261" xr:uid="{00000000-0005-0000-0000-000004010000}"/>
    <cellStyle name="Heading 1 2 3" xfId="262" xr:uid="{00000000-0005-0000-0000-000005010000}"/>
    <cellStyle name="Heading 1 2 4" xfId="263" xr:uid="{00000000-0005-0000-0000-000006010000}"/>
    <cellStyle name="Heading 1 2 5" xfId="264" xr:uid="{00000000-0005-0000-0000-000007010000}"/>
    <cellStyle name="Heading 1 2 6" xfId="265" xr:uid="{00000000-0005-0000-0000-000008010000}"/>
    <cellStyle name="Heading 1 2 7" xfId="266" xr:uid="{00000000-0005-0000-0000-000009010000}"/>
    <cellStyle name="Heading 1 2 7 2" xfId="423" xr:uid="{F7F6D110-B210-4C28-B3AB-DA3AA74A701C}"/>
    <cellStyle name="Heading 1 3" xfId="267" xr:uid="{00000000-0005-0000-0000-00000A010000}"/>
    <cellStyle name="Heading 1 3 2" xfId="424" xr:uid="{71AD18FD-3E56-4504-96FE-558900A5DEB5}"/>
    <cellStyle name="Heading 2 2" xfId="268" xr:uid="{00000000-0005-0000-0000-00000B010000}"/>
    <cellStyle name="Heading 2 2 2" xfId="269" xr:uid="{00000000-0005-0000-0000-00000C010000}"/>
    <cellStyle name="Heading 2 2 3" xfId="270" xr:uid="{00000000-0005-0000-0000-00000D010000}"/>
    <cellStyle name="Heading 2 2 4" xfId="271" xr:uid="{00000000-0005-0000-0000-00000E010000}"/>
    <cellStyle name="Heading 2 2 5" xfId="272" xr:uid="{00000000-0005-0000-0000-00000F010000}"/>
    <cellStyle name="Heading 2 2 6" xfId="273" xr:uid="{00000000-0005-0000-0000-000010010000}"/>
    <cellStyle name="Heading 2 2 7" xfId="274" xr:uid="{00000000-0005-0000-0000-000011010000}"/>
    <cellStyle name="Heading 2 2 7 2" xfId="425" xr:uid="{72A74A34-0C48-4E8C-AD02-B4A625154922}"/>
    <cellStyle name="Heading 2 3" xfId="275" xr:uid="{00000000-0005-0000-0000-000012010000}"/>
    <cellStyle name="Heading 2 3 2" xfId="426" xr:uid="{1388F266-4FA4-4BDB-89C2-02D9779BCD91}"/>
    <cellStyle name="Heading 3 2" xfId="276" xr:uid="{00000000-0005-0000-0000-000013010000}"/>
    <cellStyle name="Heading 3 2 2" xfId="277" xr:uid="{00000000-0005-0000-0000-000014010000}"/>
    <cellStyle name="Heading 3 2 3" xfId="278" xr:uid="{00000000-0005-0000-0000-000015010000}"/>
    <cellStyle name="Heading 3 2 4" xfId="279" xr:uid="{00000000-0005-0000-0000-000016010000}"/>
    <cellStyle name="Heading 3 2 5" xfId="280" xr:uid="{00000000-0005-0000-0000-000017010000}"/>
    <cellStyle name="Heading 3 2 6" xfId="281" xr:uid="{00000000-0005-0000-0000-000018010000}"/>
    <cellStyle name="Heading 3 2 7" xfId="282" xr:uid="{00000000-0005-0000-0000-000019010000}"/>
    <cellStyle name="Heading 3 2 7 2" xfId="427" xr:uid="{6D06F9E6-E952-4C63-85D6-8CD4531735B8}"/>
    <cellStyle name="Heading 3 3" xfId="283" xr:uid="{00000000-0005-0000-0000-00001A010000}"/>
    <cellStyle name="Heading 3 3 2" xfId="428" xr:uid="{AE9F2619-6B08-420D-8160-415A24DE915E}"/>
    <cellStyle name="Heading 4 2" xfId="284" xr:uid="{00000000-0005-0000-0000-00001B010000}"/>
    <cellStyle name="Heading 4 2 2" xfId="285" xr:uid="{00000000-0005-0000-0000-00001C010000}"/>
    <cellStyle name="Heading 4 2 3" xfId="286" xr:uid="{00000000-0005-0000-0000-00001D010000}"/>
    <cellStyle name="Heading 4 2 4" xfId="287" xr:uid="{00000000-0005-0000-0000-00001E010000}"/>
    <cellStyle name="Heading 4 2 5" xfId="288" xr:uid="{00000000-0005-0000-0000-00001F010000}"/>
    <cellStyle name="Heading 4 2 6" xfId="289" xr:uid="{00000000-0005-0000-0000-000020010000}"/>
    <cellStyle name="Heading 4 2 7" xfId="290" xr:uid="{00000000-0005-0000-0000-000021010000}"/>
    <cellStyle name="Heading 4 2 7 2" xfId="429" xr:uid="{3385D5D3-13E4-45DE-9330-6CA1671B03D1}"/>
    <cellStyle name="Heading 4 3" xfId="291" xr:uid="{00000000-0005-0000-0000-000022010000}"/>
    <cellStyle name="Heading 4 3 2" xfId="430" xr:uid="{34CDC9F7-E43A-44EC-BFFD-099DE041DB32}"/>
    <cellStyle name="Hyperlink 2" xfId="292" xr:uid="{00000000-0005-0000-0000-000023010000}"/>
    <cellStyle name="Input 2" xfId="293" xr:uid="{00000000-0005-0000-0000-000024010000}"/>
    <cellStyle name="Input 2 2" xfId="294" xr:uid="{00000000-0005-0000-0000-000025010000}"/>
    <cellStyle name="Input 2 3" xfId="295" xr:uid="{00000000-0005-0000-0000-000026010000}"/>
    <cellStyle name="Input 2 4" xfId="296" xr:uid="{00000000-0005-0000-0000-000027010000}"/>
    <cellStyle name="Input 2 5" xfId="297" xr:uid="{00000000-0005-0000-0000-000028010000}"/>
    <cellStyle name="Input 2 6" xfId="298" xr:uid="{00000000-0005-0000-0000-000029010000}"/>
    <cellStyle name="Input 2 7" xfId="299" xr:uid="{00000000-0005-0000-0000-00002A010000}"/>
    <cellStyle name="Input 2 7 2" xfId="431" xr:uid="{27B88081-3B9C-4700-ACEA-2EEA4337BDE1}"/>
    <cellStyle name="Input 3" xfId="300" xr:uid="{00000000-0005-0000-0000-00002B010000}"/>
    <cellStyle name="Input 3 2" xfId="432" xr:uid="{E0C8B267-9D2D-488A-9837-75019B2C8FB2}"/>
    <cellStyle name="Linked Cell 2" xfId="301" xr:uid="{00000000-0005-0000-0000-00002C010000}"/>
    <cellStyle name="Linked Cell 2 2" xfId="302" xr:uid="{00000000-0005-0000-0000-00002D010000}"/>
    <cellStyle name="Linked Cell 2 3" xfId="303" xr:uid="{00000000-0005-0000-0000-00002E010000}"/>
    <cellStyle name="Linked Cell 2 4" xfId="304" xr:uid="{00000000-0005-0000-0000-00002F010000}"/>
    <cellStyle name="Linked Cell 2 5" xfId="305" xr:uid="{00000000-0005-0000-0000-000030010000}"/>
    <cellStyle name="Linked Cell 2 6" xfId="306" xr:uid="{00000000-0005-0000-0000-000031010000}"/>
    <cellStyle name="Linked Cell 2 7" xfId="307" xr:uid="{00000000-0005-0000-0000-000032010000}"/>
    <cellStyle name="Linked Cell 2 7 2" xfId="433" xr:uid="{224C6C40-7001-4E8D-BDDA-01B102253143}"/>
    <cellStyle name="Linked Cell 3" xfId="308" xr:uid="{00000000-0005-0000-0000-000033010000}"/>
    <cellStyle name="Linked Cell 3 2" xfId="434" xr:uid="{7712CDA8-C127-4668-AAA0-E5E4EB8B1CC4}"/>
    <cellStyle name="Neutral 2" xfId="309" xr:uid="{00000000-0005-0000-0000-000034010000}"/>
    <cellStyle name="Neutral 2 2" xfId="310" xr:uid="{00000000-0005-0000-0000-000035010000}"/>
    <cellStyle name="Neutral 2 3" xfId="311" xr:uid="{00000000-0005-0000-0000-000036010000}"/>
    <cellStyle name="Neutral 2 4" xfId="312" xr:uid="{00000000-0005-0000-0000-000037010000}"/>
    <cellStyle name="Neutral 2 5" xfId="313" xr:uid="{00000000-0005-0000-0000-000038010000}"/>
    <cellStyle name="Neutral 2 6" xfId="314" xr:uid="{00000000-0005-0000-0000-000039010000}"/>
    <cellStyle name="Neutral 2 7" xfId="315" xr:uid="{00000000-0005-0000-0000-00003A010000}"/>
    <cellStyle name="Neutral 2 7 2" xfId="435" xr:uid="{729B346E-E2DB-4C1B-90B9-3C5D4CCBC1A2}"/>
    <cellStyle name="Neutral 3" xfId="316" xr:uid="{00000000-0005-0000-0000-00003B010000}"/>
    <cellStyle name="Neutral 3 2" xfId="436" xr:uid="{0E3922E4-3FAC-4F7E-B34E-D683A2CA44C4}"/>
    <cellStyle name="Normal" xfId="0" builtinId="0"/>
    <cellStyle name="Normal 10" xfId="317" xr:uid="{00000000-0005-0000-0000-00003C010000}"/>
    <cellStyle name="Normal 17" xfId="318" xr:uid="{00000000-0005-0000-0000-00003D010000}"/>
    <cellStyle name="Normal 2" xfId="387" xr:uid="{CC846F10-D7EE-4B73-A725-4056CC4149A6}"/>
    <cellStyle name="Normal 2 2" xfId="319" xr:uid="{00000000-0005-0000-0000-00003E010000}"/>
    <cellStyle name="Normal 3 2" xfId="320" xr:uid="{00000000-0005-0000-0000-00003F010000}"/>
    <cellStyle name="Normal 3 3" xfId="321" xr:uid="{00000000-0005-0000-0000-000040010000}"/>
    <cellStyle name="Normal 4 2" xfId="322" xr:uid="{00000000-0005-0000-0000-000041010000}"/>
    <cellStyle name="Normal 8 2" xfId="323" xr:uid="{00000000-0005-0000-0000-000042010000}"/>
    <cellStyle name="Normal 9 2" xfId="324" xr:uid="{00000000-0005-0000-0000-000043010000}"/>
    <cellStyle name="Note 10" xfId="325" xr:uid="{00000000-0005-0000-0000-000044010000}"/>
    <cellStyle name="Note 2" xfId="326" xr:uid="{00000000-0005-0000-0000-000045010000}"/>
    <cellStyle name="Note 2 2" xfId="327" xr:uid="{00000000-0005-0000-0000-000046010000}"/>
    <cellStyle name="Note 2 3" xfId="328" xr:uid="{00000000-0005-0000-0000-000047010000}"/>
    <cellStyle name="Note 2 4" xfId="329" xr:uid="{00000000-0005-0000-0000-000048010000}"/>
    <cellStyle name="Note 2 5" xfId="330" xr:uid="{00000000-0005-0000-0000-000049010000}"/>
    <cellStyle name="Note 2 6" xfId="331" xr:uid="{00000000-0005-0000-0000-00004A010000}"/>
    <cellStyle name="Note 2 7" xfId="332" xr:uid="{00000000-0005-0000-0000-00004B010000}"/>
    <cellStyle name="Note 3" xfId="333" xr:uid="{00000000-0005-0000-0000-00004C010000}"/>
    <cellStyle name="Note 3 2" xfId="334" xr:uid="{00000000-0005-0000-0000-00004D010000}"/>
    <cellStyle name="Note 4" xfId="335" xr:uid="{00000000-0005-0000-0000-00004E010000}"/>
    <cellStyle name="Note 4 2" xfId="336" xr:uid="{00000000-0005-0000-0000-00004F010000}"/>
    <cellStyle name="Note 5" xfId="337" xr:uid="{00000000-0005-0000-0000-000050010000}"/>
    <cellStyle name="Note 5 2" xfId="338" xr:uid="{00000000-0005-0000-0000-000051010000}"/>
    <cellStyle name="Note 6" xfId="339" xr:uid="{00000000-0005-0000-0000-000052010000}"/>
    <cellStyle name="Note 6 2" xfId="340" xr:uid="{00000000-0005-0000-0000-000053010000}"/>
    <cellStyle name="Note 7" xfId="341" xr:uid="{00000000-0005-0000-0000-000054010000}"/>
    <cellStyle name="Note 7 2" xfId="342" xr:uid="{00000000-0005-0000-0000-000055010000}"/>
    <cellStyle name="Note 8" xfId="343" xr:uid="{00000000-0005-0000-0000-000056010000}"/>
    <cellStyle name="Note 8 2" xfId="344" xr:uid="{00000000-0005-0000-0000-000057010000}"/>
    <cellStyle name="Note 9" xfId="345" xr:uid="{00000000-0005-0000-0000-000058010000}"/>
    <cellStyle name="Note 9 2" xfId="346" xr:uid="{00000000-0005-0000-0000-000059010000}"/>
    <cellStyle name="Output 2" xfId="347" xr:uid="{00000000-0005-0000-0000-00005A010000}"/>
    <cellStyle name="Output 2 2" xfId="348" xr:uid="{00000000-0005-0000-0000-00005B010000}"/>
    <cellStyle name="Output 2 3" xfId="349" xr:uid="{00000000-0005-0000-0000-00005C010000}"/>
    <cellStyle name="Output 2 4" xfId="350" xr:uid="{00000000-0005-0000-0000-00005D010000}"/>
    <cellStyle name="Output 2 5" xfId="351" xr:uid="{00000000-0005-0000-0000-00005E010000}"/>
    <cellStyle name="Output 2 6" xfId="352" xr:uid="{00000000-0005-0000-0000-00005F010000}"/>
    <cellStyle name="Output 2 7" xfId="353" xr:uid="{00000000-0005-0000-0000-000060010000}"/>
    <cellStyle name="Output 2 7 2" xfId="437" xr:uid="{3DEE7015-74E5-4BF8-969D-49E595E75BD7}"/>
    <cellStyle name="Output 3" xfId="354" xr:uid="{00000000-0005-0000-0000-000061010000}"/>
    <cellStyle name="Output 3 2" xfId="438" xr:uid="{A4F97EFD-1B36-4B47-AFC1-1867D342FBFA}"/>
    <cellStyle name="Percent" xfId="384" builtinId="5"/>
    <cellStyle name="Percent 2" xfId="355" xr:uid="{00000000-0005-0000-0000-000062010000}"/>
    <cellStyle name="Percent 2 2" xfId="356" xr:uid="{00000000-0005-0000-0000-000063010000}"/>
    <cellStyle name="Style 1" xfId="357" xr:uid="{00000000-0005-0000-0000-000064010000}"/>
    <cellStyle name="Title 2" xfId="358" xr:uid="{00000000-0005-0000-0000-000065010000}"/>
    <cellStyle name="Title 2 2" xfId="359" xr:uid="{00000000-0005-0000-0000-000066010000}"/>
    <cellStyle name="Title 2 3" xfId="360" xr:uid="{00000000-0005-0000-0000-000067010000}"/>
    <cellStyle name="Title 2 4" xfId="361" xr:uid="{00000000-0005-0000-0000-000068010000}"/>
    <cellStyle name="Title 2 5" xfId="362" xr:uid="{00000000-0005-0000-0000-000069010000}"/>
    <cellStyle name="Title 2 6" xfId="363" xr:uid="{00000000-0005-0000-0000-00006A010000}"/>
    <cellStyle name="Title 2 7" xfId="364" xr:uid="{00000000-0005-0000-0000-00006B010000}"/>
    <cellStyle name="Title 2 7 2" xfId="439" xr:uid="{5E252741-787F-4073-A8C4-2F5BE9793568}"/>
    <cellStyle name="Title 3" xfId="365" xr:uid="{00000000-0005-0000-0000-00006C010000}"/>
    <cellStyle name="Title 3 2" xfId="440" xr:uid="{64952FFB-C05A-487D-8D98-5516744C02AD}"/>
    <cellStyle name="Total 2" xfId="366" xr:uid="{00000000-0005-0000-0000-00006D010000}"/>
    <cellStyle name="Total 2 2" xfId="367" xr:uid="{00000000-0005-0000-0000-00006E010000}"/>
    <cellStyle name="Total 2 3" xfId="368" xr:uid="{00000000-0005-0000-0000-00006F010000}"/>
    <cellStyle name="Total 2 4" xfId="369" xr:uid="{00000000-0005-0000-0000-000070010000}"/>
    <cellStyle name="Total 2 5" xfId="370" xr:uid="{00000000-0005-0000-0000-000071010000}"/>
    <cellStyle name="Total 2 6" xfId="371" xr:uid="{00000000-0005-0000-0000-000072010000}"/>
    <cellStyle name="Total 2 7" xfId="372" xr:uid="{00000000-0005-0000-0000-000073010000}"/>
    <cellStyle name="Total 2 7 2" xfId="441" xr:uid="{EADE7AE4-BD3C-4F14-B9AF-FDE86540428A}"/>
    <cellStyle name="Total 3" xfId="373" xr:uid="{00000000-0005-0000-0000-000074010000}"/>
    <cellStyle name="Total 3 2" xfId="442" xr:uid="{44BA5980-CCDC-49A9-813B-42953E80F2BC}"/>
    <cellStyle name="Warning Text 2" xfId="374" xr:uid="{00000000-0005-0000-0000-000075010000}"/>
    <cellStyle name="Warning Text 2 2" xfId="375" xr:uid="{00000000-0005-0000-0000-000076010000}"/>
    <cellStyle name="Warning Text 2 3" xfId="376" xr:uid="{00000000-0005-0000-0000-000077010000}"/>
    <cellStyle name="Warning Text 2 4" xfId="377" xr:uid="{00000000-0005-0000-0000-000078010000}"/>
    <cellStyle name="Warning Text 2 5" xfId="378" xr:uid="{00000000-0005-0000-0000-000079010000}"/>
    <cellStyle name="Warning Text 2 6" xfId="379" xr:uid="{00000000-0005-0000-0000-00007A010000}"/>
    <cellStyle name="Warning Text 2 7" xfId="380" xr:uid="{00000000-0005-0000-0000-00007B010000}"/>
    <cellStyle name="Warning Text 2 7 2" xfId="443" xr:uid="{33D90272-5DFC-4B4F-8B47-E70D5C01B9B0}"/>
    <cellStyle name="Warning Text 3" xfId="381" xr:uid="{00000000-0005-0000-0000-00007C010000}"/>
    <cellStyle name="Warning Text 3 2" xfId="444" xr:uid="{A918E6AB-7DA5-4242-A2F9-AA77CF304F8A}"/>
    <cellStyle name="표준_Year One Shaw Brothers Titles __ Korea Version #01__Aug'03" xfId="386" xr:uid="{00000000-0005-0000-0000-000082010000}"/>
    <cellStyle name="一般 10" xfId="382" xr:uid="{00000000-0005-0000-0000-00007E010000}"/>
    <cellStyle name="一般 2" xfId="383" xr:uid="{00000000-0005-0000-0000-00007F010000}"/>
    <cellStyle name="一般_061212 閃耀女人心(TVB周大福FOREVERMARK_SR2)" xfId="388" xr:uid="{E99E4782-3EAA-4D1D-AE45-2A7E1EA8B7D4}"/>
    <cellStyle name="常规_Sheet1" xfId="385" xr:uid="{00000000-0005-0000-0000-000081010000}"/>
  </cellStyles>
  <dxfs count="0"/>
  <tableStyles count="0" defaultTableStyle="TableStyleMedium9" defaultPivotStyle="PivotStyleLight16"/>
  <colors>
    <mruColors>
      <color rgb="FFFFCCFF"/>
      <color rgb="FFCCEC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1"/>
  <sheetViews>
    <sheetView zoomScale="70" zoomScaleNormal="70" zoomScaleSheetLayoutView="70" workbookViewId="0">
      <pane xSplit="1" ySplit="4" topLeftCell="B64" activePane="bottomRight" state="frozen"/>
      <selection pane="topRight" activeCell="B1" sqref="B1"/>
      <selection pane="bottomLeft" activeCell="A5" sqref="A5"/>
      <selection pane="bottomRight" activeCell="E92" sqref="E92"/>
    </sheetView>
  </sheetViews>
  <sheetFormatPr defaultColWidth="9.453125" defaultRowHeight="15.5"/>
  <cols>
    <col min="1" max="1" width="7.6328125" style="237" customWidth="1"/>
    <col min="2" max="8" width="32.6328125" style="4" customWidth="1"/>
    <col min="9" max="9" width="7.6328125" style="238" customWidth="1"/>
    <col min="10" max="16384" width="9.453125" style="4"/>
  </cols>
  <sheetData>
    <row r="1" spans="1:9" ht="36" customHeight="1">
      <c r="A1" s="2"/>
      <c r="B1" s="3"/>
      <c r="C1" s="876" t="s">
        <v>181</v>
      </c>
      <c r="D1" s="876"/>
      <c r="E1" s="876"/>
      <c r="F1" s="876"/>
      <c r="G1" s="876"/>
      <c r="H1" s="3"/>
      <c r="I1" s="3"/>
    </row>
    <row r="2" spans="1:9" ht="17" customHeight="1" thickBot="1">
      <c r="A2" s="5" t="s">
        <v>124</v>
      </c>
      <c r="B2" s="6"/>
      <c r="C2" s="6"/>
      <c r="D2" s="1" t="s">
        <v>18</v>
      </c>
      <c r="E2" s="1"/>
      <c r="F2" s="7"/>
      <c r="G2" s="7"/>
      <c r="H2" s="877" t="s">
        <v>125</v>
      </c>
      <c r="I2" s="877"/>
    </row>
    <row r="3" spans="1:9" ht="17" customHeight="1" thickTop="1">
      <c r="A3" s="8" t="s">
        <v>19</v>
      </c>
      <c r="B3" s="9" t="s">
        <v>27</v>
      </c>
      <c r="C3" s="9" t="s">
        <v>28</v>
      </c>
      <c r="D3" s="9" t="s">
        <v>29</v>
      </c>
      <c r="E3" s="9" t="s">
        <v>30</v>
      </c>
      <c r="F3" s="9" t="s">
        <v>31</v>
      </c>
      <c r="G3" s="9" t="s">
        <v>32</v>
      </c>
      <c r="H3" s="9" t="s">
        <v>33</v>
      </c>
      <c r="I3" s="10" t="s">
        <v>19</v>
      </c>
    </row>
    <row r="4" spans="1:9" ht="17" customHeight="1" thickBot="1">
      <c r="A4" s="11"/>
      <c r="B4" s="12">
        <v>45873</v>
      </c>
      <c r="C4" s="12">
        <f t="shared" ref="C4:H4" si="0">SUM(B4+1)</f>
        <v>45874</v>
      </c>
      <c r="D4" s="13">
        <f t="shared" si="0"/>
        <v>45875</v>
      </c>
      <c r="E4" s="13">
        <f t="shared" si="0"/>
        <v>45876</v>
      </c>
      <c r="F4" s="13">
        <f t="shared" si="0"/>
        <v>45877</v>
      </c>
      <c r="G4" s="13">
        <f t="shared" si="0"/>
        <v>45878</v>
      </c>
      <c r="H4" s="13">
        <f t="shared" si="0"/>
        <v>45879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24" t="str">
        <f t="shared" ref="D6:G7" si="1">C54</f>
        <v>不可能任務 Profession Impossible (Sr.3) (3 EPI)</v>
      </c>
      <c r="E6" s="25" t="str">
        <f t="shared" si="1"/>
        <v>香港婚後事 And They Lived Happily Ever After? (10 EPI)</v>
      </c>
      <c r="F6" s="26" t="str">
        <f t="shared" si="1"/>
        <v xml:space="preserve">膽粗粗．HERE WE GO    HERE WE GO, Off The Beaten Roads </v>
      </c>
      <c r="G6" s="27" t="str">
        <f t="shared" si="1"/>
        <v>解風大阪 Osaka Unlock (15 EPI)</v>
      </c>
      <c r="H6" s="28" t="s">
        <v>17</v>
      </c>
      <c r="I6" s="29"/>
    </row>
    <row r="7" spans="1:9" ht="17" customHeight="1">
      <c r="A7" s="30">
        <v>30</v>
      </c>
      <c r="B7" s="31" t="str">
        <f>LEFT($H$63,5) &amp; " # " &amp; VALUE(RIGHT($H$63,2)-1)</f>
        <v>財經透視  # 31</v>
      </c>
      <c r="C7" s="32" t="str">
        <f>B26</f>
        <v>新聞掏寶  # 261</v>
      </c>
      <c r="D7" s="33" t="str">
        <f t="shared" si="1"/>
        <v># 3</v>
      </c>
      <c r="E7" s="32" t="str">
        <f t="shared" si="1"/>
        <v># 2</v>
      </c>
      <c r="F7" s="33" t="str">
        <f t="shared" si="1"/>
        <v># 7</v>
      </c>
      <c r="G7" s="32" t="str">
        <f t="shared" si="1"/>
        <v># 1</v>
      </c>
      <c r="H7" s="34" t="str">
        <f>D70</f>
        <v>美食新聞報道 (*港台篇) #12</v>
      </c>
      <c r="I7" s="35">
        <v>30</v>
      </c>
    </row>
    <row r="8" spans="1:9" ht="17" customHeight="1">
      <c r="A8" s="36"/>
      <c r="B8" s="37" t="s">
        <v>17</v>
      </c>
      <c r="C8" s="38"/>
      <c r="D8" s="38"/>
      <c r="E8" s="39" t="str">
        <f>$E$73</f>
        <v>東張西望  Scoop 2025</v>
      </c>
      <c r="F8" s="38"/>
      <c r="G8" s="38" t="s">
        <v>40</v>
      </c>
      <c r="H8" s="40"/>
      <c r="I8" s="41"/>
    </row>
    <row r="9" spans="1:9" s="20" customFormat="1" ht="17" customHeight="1" thickBot="1">
      <c r="A9" s="11" t="s">
        <v>0</v>
      </c>
      <c r="B9" s="42" t="s">
        <v>153</v>
      </c>
      <c r="C9" s="42" t="str">
        <f t="shared" ref="C9:H9" si="2">"# " &amp; VALUE(RIGHT(B9,3)+1)</f>
        <v># 216</v>
      </c>
      <c r="D9" s="42" t="str">
        <f t="shared" si="2"/>
        <v># 217</v>
      </c>
      <c r="E9" s="42" t="str">
        <f t="shared" si="2"/>
        <v># 218</v>
      </c>
      <c r="F9" s="42" t="str">
        <f t="shared" si="2"/>
        <v># 219</v>
      </c>
      <c r="G9" s="42" t="str">
        <f t="shared" si="2"/>
        <v># 220</v>
      </c>
      <c r="H9" s="42" t="str">
        <f t="shared" si="2"/>
        <v># 221</v>
      </c>
      <c r="I9" s="43" t="s">
        <v>0</v>
      </c>
    </row>
    <row r="10" spans="1:9" ht="17" customHeight="1">
      <c r="A10" s="44"/>
      <c r="B10" s="239"/>
      <c r="C10" s="240"/>
      <c r="D10" s="240"/>
      <c r="E10" s="240"/>
      <c r="F10" s="241"/>
      <c r="G10" s="239"/>
      <c r="H10" s="242"/>
      <c r="I10" s="29"/>
    </row>
    <row r="11" spans="1:9" ht="17" customHeight="1">
      <c r="A11" s="30">
        <v>30</v>
      </c>
      <c r="B11" s="243"/>
      <c r="C11" s="243"/>
      <c r="D11" s="243"/>
      <c r="E11" s="243"/>
      <c r="F11" s="243"/>
      <c r="G11" s="879" t="s">
        <v>34</v>
      </c>
      <c r="H11" s="880"/>
      <c r="I11" s="35">
        <v>30</v>
      </c>
    </row>
    <row r="12" spans="1:9" ht="17" customHeight="1">
      <c r="A12" s="45"/>
      <c r="B12" s="878" t="s">
        <v>88</v>
      </c>
      <c r="C12" s="870"/>
      <c r="D12" s="870"/>
      <c r="E12" s="870"/>
      <c r="F12" s="871"/>
      <c r="G12" s="244"/>
      <c r="H12" s="245"/>
      <c r="I12" s="41"/>
    </row>
    <row r="13" spans="1:9" s="20" customFormat="1" ht="17" customHeight="1" thickBot="1">
      <c r="A13" s="46" t="s">
        <v>1</v>
      </c>
      <c r="B13" s="246"/>
      <c r="C13" s="247"/>
      <c r="D13" s="247"/>
      <c r="E13" s="247"/>
      <c r="F13" s="248"/>
      <c r="G13" s="249"/>
      <c r="H13" s="250"/>
      <c r="I13" s="43" t="s">
        <v>1</v>
      </c>
    </row>
    <row r="14" spans="1:9" ht="17" customHeight="1">
      <c r="A14" s="47"/>
      <c r="B14" s="48">
        <v>800580782</v>
      </c>
      <c r="C14" s="48"/>
      <c r="D14" s="48"/>
      <c r="E14" s="49"/>
      <c r="F14" s="48">
        <v>800380710</v>
      </c>
      <c r="G14" s="48"/>
      <c r="H14" s="49"/>
      <c r="I14" s="50"/>
    </row>
    <row r="15" spans="1:9" ht="17" customHeight="1">
      <c r="A15" s="51" t="s">
        <v>2</v>
      </c>
      <c r="B15" s="52"/>
      <c r="C15" s="53" t="s">
        <v>98</v>
      </c>
      <c r="D15" s="54"/>
      <c r="E15" s="53"/>
      <c r="F15" s="54"/>
      <c r="G15" s="54" t="s">
        <v>127</v>
      </c>
      <c r="H15" s="55"/>
      <c r="I15" s="56" t="s">
        <v>2</v>
      </c>
    </row>
    <row r="16" spans="1:9" ht="17" customHeight="1">
      <c r="A16" s="57"/>
      <c r="B16" s="52" t="s">
        <v>126</v>
      </c>
      <c r="C16" s="58" t="str">
        <f t="shared" ref="C16" si="3">"# " &amp; VALUE(RIGHT(B16,2)+1)</f>
        <v># 23</v>
      </c>
      <c r="D16" s="58" t="str">
        <f t="shared" ref="D16" si="4">"# " &amp; VALUE(RIGHT(C16,2)+1)</f>
        <v># 24</v>
      </c>
      <c r="E16" s="59" t="str">
        <f t="shared" ref="E16" si="5">"# " &amp; VALUE(RIGHT(D16,2)+1)</f>
        <v># 25</v>
      </c>
      <c r="F16" s="58" t="s">
        <v>92</v>
      </c>
      <c r="G16" s="58" t="str">
        <f t="shared" ref="G16" si="6">"# " &amp; VALUE(RIGHT(F16,2)+1)</f>
        <v># 2</v>
      </c>
      <c r="H16" s="59" t="str">
        <f t="shared" ref="H16" si="7">"# " &amp; VALUE(RIGHT(G16,2)+1)</f>
        <v># 3</v>
      </c>
      <c r="I16" s="60"/>
    </row>
    <row r="17" spans="1:9" s="20" customFormat="1" ht="17" customHeight="1" thickBot="1">
      <c r="A17" s="46" t="s">
        <v>3</v>
      </c>
      <c r="B17" s="61" t="s">
        <v>24</v>
      </c>
      <c r="C17" s="62"/>
      <c r="D17" s="62"/>
      <c r="E17" s="63"/>
      <c r="F17" s="62"/>
      <c r="G17" s="62"/>
      <c r="H17" s="63"/>
      <c r="I17" s="43" t="s">
        <v>16</v>
      </c>
    </row>
    <row r="18" spans="1:9" s="20" customFormat="1" ht="17" customHeight="1">
      <c r="A18" s="46"/>
      <c r="B18" s="37" t="s">
        <v>17</v>
      </c>
      <c r="C18" s="38"/>
      <c r="D18" s="38"/>
      <c r="E18" s="38" t="s">
        <v>35</v>
      </c>
      <c r="F18" s="64"/>
      <c r="G18" s="65" t="s">
        <v>107</v>
      </c>
      <c r="H18" s="66" t="s">
        <v>87</v>
      </c>
      <c r="I18" s="67"/>
    </row>
    <row r="19" spans="1:9" ht="17" customHeight="1">
      <c r="A19" s="68" t="s">
        <v>2</v>
      </c>
      <c r="B19" s="31" t="s">
        <v>155</v>
      </c>
      <c r="C19" s="69" t="str">
        <f t="shared" ref="C19:F19" si="8">B76</f>
        <v># 2612</v>
      </c>
      <c r="D19" s="69" t="str">
        <f t="shared" si="8"/>
        <v># 2613</v>
      </c>
      <c r="E19" s="69" t="str">
        <f t="shared" si="8"/>
        <v># 2614</v>
      </c>
      <c r="F19" s="70" t="str">
        <f t="shared" si="8"/>
        <v># 2615</v>
      </c>
      <c r="G19" s="69" t="s">
        <v>134</v>
      </c>
      <c r="H19" s="34" t="s">
        <v>135</v>
      </c>
      <c r="I19" s="56" t="s">
        <v>2</v>
      </c>
    </row>
    <row r="20" spans="1:9" ht="17" customHeight="1">
      <c r="A20" s="71"/>
      <c r="B20" s="264" t="s">
        <v>53</v>
      </c>
      <c r="C20" s="261"/>
      <c r="D20" s="261"/>
      <c r="E20" s="261" t="s">
        <v>46</v>
      </c>
      <c r="F20" s="261"/>
      <c r="G20" s="259"/>
      <c r="H20" s="259"/>
      <c r="I20" s="72"/>
    </row>
    <row r="21" spans="1:9" s="20" customFormat="1" ht="17" customHeight="1" thickBot="1">
      <c r="A21" s="15" t="s">
        <v>4</v>
      </c>
      <c r="B21" s="265" t="s">
        <v>128</v>
      </c>
      <c r="C21" s="261" t="str">
        <f t="shared" ref="C21:D21" si="9">"# " &amp; VALUE(RIGHT(B21,4)+1)</f>
        <v># 1412</v>
      </c>
      <c r="D21" s="266" t="str">
        <f t="shared" si="9"/>
        <v># 1413</v>
      </c>
      <c r="E21" s="266" t="str">
        <f t="shared" ref="E21:H21" si="10">"# " &amp; VALUE(RIGHT(D21,4)+1)</f>
        <v># 1414</v>
      </c>
      <c r="F21" s="261" t="str">
        <f t="shared" si="10"/>
        <v># 1415</v>
      </c>
      <c r="G21" s="261" t="str">
        <f t="shared" si="10"/>
        <v># 1416</v>
      </c>
      <c r="H21" s="261" t="str">
        <f t="shared" si="10"/>
        <v># 1417</v>
      </c>
      <c r="I21" s="43" t="s">
        <v>4</v>
      </c>
    </row>
    <row r="22" spans="1:9" ht="17" customHeight="1">
      <c r="A22" s="73"/>
      <c r="B22" s="74" t="s">
        <v>121</v>
      </c>
      <c r="C22" s="75"/>
      <c r="D22" s="76" t="str">
        <f>D90</f>
        <v>玩轉粵東粵北懶人包 Journey to Guangdong - From East to North (5 EPI)</v>
      </c>
      <c r="E22" s="38"/>
      <c r="F22" s="64"/>
      <c r="G22" s="37">
        <v>800566975</v>
      </c>
      <c r="H22" s="77"/>
      <c r="I22" s="78"/>
    </row>
    <row r="23" spans="1:9" ht="17" customHeight="1">
      <c r="A23" s="79" t="s">
        <v>2</v>
      </c>
      <c r="B23" s="31" t="s">
        <v>110</v>
      </c>
      <c r="C23" s="33" t="str">
        <f>B91</f>
        <v># 1</v>
      </c>
      <c r="D23" s="69" t="str">
        <f>"# " &amp; VALUE(RIGHT(C23,2)+1)</f>
        <v># 2</v>
      </c>
      <c r="E23" s="69" t="str">
        <f>"# " &amp; VALUE(RIGHT(D23,2)+1)</f>
        <v># 3</v>
      </c>
      <c r="F23" s="70" t="str">
        <f>"# " &amp; VALUE(RIGHT(E23,2)+1)</f>
        <v># 4</v>
      </c>
      <c r="G23" s="80"/>
      <c r="H23" s="81"/>
      <c r="I23" s="82" t="s">
        <v>2</v>
      </c>
    </row>
    <row r="24" spans="1:9" ht="17" customHeight="1">
      <c r="A24" s="83"/>
      <c r="B24" s="84" t="s">
        <v>17</v>
      </c>
      <c r="C24" s="85"/>
      <c r="D24" s="86" t="s">
        <v>69</v>
      </c>
      <c r="E24" s="86"/>
      <c r="F24" s="87"/>
      <c r="G24" s="80"/>
      <c r="H24" s="81"/>
      <c r="I24" s="88"/>
    </row>
    <row r="25" spans="1:9" ht="17" customHeight="1">
      <c r="A25" s="83"/>
      <c r="B25" s="89" t="s">
        <v>17</v>
      </c>
      <c r="C25" s="90" t="s">
        <v>17</v>
      </c>
      <c r="D25" s="91" t="s">
        <v>17</v>
      </c>
      <c r="E25" s="91" t="s">
        <v>17</v>
      </c>
      <c r="F25" s="91" t="s">
        <v>17</v>
      </c>
      <c r="G25" s="881" t="s">
        <v>93</v>
      </c>
      <c r="H25" s="882"/>
      <c r="I25" s="88"/>
    </row>
    <row r="26" spans="1:9" ht="17" customHeight="1">
      <c r="A26" s="83"/>
      <c r="B26" s="59" t="str">
        <f>LEFT($H$35,5) &amp; " # " &amp; VALUE(RIGHT($H$35,3)-1)</f>
        <v>新聞掏寶  # 261</v>
      </c>
      <c r="C26" s="59" t="str">
        <f>B70</f>
        <v>美食新聞報道 # 110</v>
      </c>
      <c r="D26" s="80" t="str">
        <f>C70</f>
        <v>美食新聞報道 # 111</v>
      </c>
      <c r="E26" s="80" t="str">
        <f>D70</f>
        <v>美食新聞報道 (*港台篇) #12</v>
      </c>
      <c r="F26" s="80" t="str">
        <f>E70</f>
        <v>冲遊泰國10 #8</v>
      </c>
      <c r="G26" s="874" t="s">
        <v>94</v>
      </c>
      <c r="H26" s="875"/>
      <c r="I26" s="88"/>
    </row>
    <row r="27" spans="1:9" s="20" customFormat="1" ht="17" customHeight="1" thickBot="1">
      <c r="A27" s="92" t="s">
        <v>5</v>
      </c>
      <c r="B27" s="70"/>
      <c r="C27" s="59"/>
      <c r="D27" s="33"/>
      <c r="E27" s="33"/>
      <c r="F27" s="33"/>
      <c r="G27" s="80" t="s">
        <v>129</v>
      </c>
      <c r="H27" s="58" t="s">
        <v>130</v>
      </c>
      <c r="I27" s="93" t="s">
        <v>5</v>
      </c>
    </row>
    <row r="28" spans="1:9" ht="17" customHeight="1">
      <c r="A28" s="83"/>
      <c r="B28" s="94" t="s">
        <v>17</v>
      </c>
      <c r="C28" s="38"/>
      <c r="D28" s="39"/>
      <c r="E28" s="39"/>
      <c r="F28" s="95"/>
      <c r="G28" s="96"/>
      <c r="H28" s="81"/>
      <c r="I28" s="97"/>
    </row>
    <row r="29" spans="1:9" ht="17" customHeight="1">
      <c r="A29" s="98" t="s">
        <v>2</v>
      </c>
      <c r="B29" s="99"/>
      <c r="C29" s="100"/>
      <c r="D29" s="101" t="s">
        <v>120</v>
      </c>
      <c r="E29" s="100"/>
      <c r="F29" s="59"/>
      <c r="G29" s="102"/>
      <c r="H29" s="103"/>
      <c r="I29" s="82" t="s">
        <v>2</v>
      </c>
    </row>
    <row r="30" spans="1:9" ht="17" customHeight="1">
      <c r="A30" s="83"/>
      <c r="B30" s="52" t="s">
        <v>104</v>
      </c>
      <c r="C30" s="58" t="str">
        <f>"# " &amp; VALUE(RIGHT(C80,2)-1)</f>
        <v># 6</v>
      </c>
      <c r="D30" s="58" t="str">
        <f>"# " &amp; VALUE(RIGHT(D80,2)-1)</f>
        <v># 7</v>
      </c>
      <c r="E30" s="58" t="str">
        <f>"# " &amp; VALUE(RIGHT(E80,2)-1)</f>
        <v># 8</v>
      </c>
      <c r="F30" s="59" t="str">
        <f>E80</f>
        <v># 9</v>
      </c>
      <c r="G30" s="80"/>
      <c r="H30" s="81"/>
      <c r="I30" s="88"/>
    </row>
    <row r="31" spans="1:9" s="20" customFormat="1" ht="17" customHeight="1" thickBot="1">
      <c r="A31" s="92" t="s">
        <v>6</v>
      </c>
      <c r="B31" s="31"/>
      <c r="C31" s="69"/>
      <c r="D31" s="69"/>
      <c r="E31" s="69"/>
      <c r="F31" s="70"/>
      <c r="G31" s="104" t="s">
        <v>24</v>
      </c>
      <c r="H31" s="105"/>
      <c r="I31" s="106" t="s">
        <v>6</v>
      </c>
    </row>
    <row r="32" spans="1:9" ht="17" customHeight="1">
      <c r="A32" s="107"/>
      <c r="B32" s="94" t="s">
        <v>17</v>
      </c>
      <c r="C32" s="6"/>
      <c r="D32" s="38"/>
      <c r="E32" s="39" t="str">
        <f>$E$73</f>
        <v>東張西望  Scoop 2025</v>
      </c>
      <c r="F32" s="38"/>
      <c r="G32" s="6"/>
      <c r="H32" s="108"/>
      <c r="I32" s="72"/>
    </row>
    <row r="33" spans="1:9" ht="17" customHeight="1">
      <c r="A33" s="98" t="s">
        <v>2</v>
      </c>
      <c r="B33" s="69" t="str">
        <f>B9</f>
        <v># 215</v>
      </c>
      <c r="C33" s="69" t="str">
        <f>B74</f>
        <v># 216</v>
      </c>
      <c r="D33" s="69" t="str">
        <f>D9</f>
        <v># 217</v>
      </c>
      <c r="E33" s="69" t="str">
        <f>E9</f>
        <v># 218</v>
      </c>
      <c r="F33" s="69" t="str">
        <f>F9</f>
        <v># 219</v>
      </c>
      <c r="G33" s="69" t="str">
        <f>"# " &amp; VALUE(RIGHT(F33,3)+1)</f>
        <v># 220</v>
      </c>
      <c r="H33" s="69" t="str">
        <f>"# " &amp; VALUE(RIGHT(G33,3)+1)</f>
        <v># 221</v>
      </c>
      <c r="I33" s="56" t="s">
        <v>2</v>
      </c>
    </row>
    <row r="34" spans="1:9" ht="17" customHeight="1">
      <c r="A34" s="83"/>
      <c r="B34" s="94" t="s">
        <v>17</v>
      </c>
      <c r="C34" s="38"/>
      <c r="D34" s="58" t="s">
        <v>64</v>
      </c>
      <c r="E34" s="58"/>
      <c r="F34" s="58"/>
      <c r="G34" s="109" t="s">
        <v>77</v>
      </c>
      <c r="H34" s="251" t="s">
        <v>25</v>
      </c>
      <c r="I34" s="110"/>
    </row>
    <row r="35" spans="1:9" ht="17" customHeight="1">
      <c r="A35" s="83"/>
      <c r="B35" s="58" t="s">
        <v>156</v>
      </c>
      <c r="C35" s="58" t="str">
        <f>B61</f>
        <v># 1931</v>
      </c>
      <c r="D35" s="58" t="str">
        <f>C61</f>
        <v># 1932</v>
      </c>
      <c r="E35" s="58" t="str">
        <f>D61</f>
        <v># 1933</v>
      </c>
      <c r="F35" s="58" t="str">
        <f>E61</f>
        <v># 1934</v>
      </c>
      <c r="G35" s="74"/>
      <c r="H35" s="252" t="s">
        <v>157</v>
      </c>
      <c r="I35" s="110"/>
    </row>
    <row r="36" spans="1:9" s="20" customFormat="1" ht="17" customHeight="1" thickBot="1">
      <c r="A36" s="92" t="s">
        <v>7</v>
      </c>
      <c r="B36" s="58"/>
      <c r="C36" s="58"/>
      <c r="D36" s="69"/>
      <c r="E36" s="69"/>
      <c r="F36" s="112">
        <v>1255</v>
      </c>
      <c r="G36" s="74" t="s">
        <v>159</v>
      </c>
      <c r="H36" s="253" t="s">
        <v>26</v>
      </c>
      <c r="I36" s="14" t="s">
        <v>7</v>
      </c>
    </row>
    <row r="37" spans="1:9" ht="17" customHeight="1">
      <c r="A37" s="113"/>
      <c r="B37" s="94" t="s">
        <v>17</v>
      </c>
      <c r="C37" s="39"/>
      <c r="D37" s="39"/>
      <c r="E37" s="39" t="s">
        <v>46</v>
      </c>
      <c r="F37" s="39"/>
      <c r="G37" s="114" t="s">
        <v>76</v>
      </c>
      <c r="H37" s="115" t="s">
        <v>75</v>
      </c>
      <c r="I37" s="116"/>
    </row>
    <row r="38" spans="1:9" ht="17" customHeight="1">
      <c r="A38" s="71"/>
      <c r="B38" s="58" t="str">
        <f>B21</f>
        <v># 1411</v>
      </c>
      <c r="C38" s="58" t="str">
        <f>C21</f>
        <v># 1412</v>
      </c>
      <c r="D38" s="58" t="str">
        <f t="shared" ref="D38:F38" si="11">"# " &amp; VALUE(RIGHT(C38,4)+1)</f>
        <v># 1413</v>
      </c>
      <c r="E38" s="58" t="str">
        <f t="shared" ref="E38" si="12">"# " &amp; VALUE(RIGHT(D38,4)+1)</f>
        <v># 1414</v>
      </c>
      <c r="F38" s="58" t="str">
        <f t="shared" si="11"/>
        <v># 1415</v>
      </c>
      <c r="G38" s="74"/>
      <c r="I38" s="110"/>
    </row>
    <row r="39" spans="1:9" ht="17" customHeight="1">
      <c r="A39" s="51" t="s">
        <v>2</v>
      </c>
      <c r="B39" s="69"/>
      <c r="C39" s="69"/>
      <c r="D39" s="69"/>
      <c r="E39" s="69"/>
      <c r="F39" s="117">
        <v>1320</v>
      </c>
      <c r="G39" s="118"/>
      <c r="H39" s="119" t="s">
        <v>158</v>
      </c>
      <c r="I39" s="120" t="s">
        <v>2</v>
      </c>
    </row>
    <row r="40" spans="1:9" ht="17" customHeight="1">
      <c r="A40" s="121"/>
      <c r="B40" s="257" t="s">
        <v>52</v>
      </c>
      <c r="C40" s="258"/>
      <c r="D40" s="243"/>
      <c r="E40" s="259"/>
      <c r="F40" s="259"/>
      <c r="G40" s="254" t="s">
        <v>50</v>
      </c>
      <c r="H40" s="122" t="s">
        <v>74</v>
      </c>
      <c r="I40" s="110"/>
    </row>
    <row r="41" spans="1:9" ht="17" customHeight="1" thickBot="1">
      <c r="A41" s="71"/>
      <c r="B41" s="260"/>
      <c r="C41" s="261"/>
      <c r="D41" s="262" t="s">
        <v>61</v>
      </c>
      <c r="E41" s="261"/>
      <c r="F41" s="261"/>
      <c r="G41" s="255" t="s">
        <v>160</v>
      </c>
      <c r="H41" s="122"/>
      <c r="I41" s="110"/>
    </row>
    <row r="42" spans="1:9" s="20" customFormat="1" ht="17" customHeight="1" thickBot="1">
      <c r="A42" s="124" t="s">
        <v>8</v>
      </c>
      <c r="B42" s="260" t="s">
        <v>131</v>
      </c>
      <c r="C42" s="261" t="str">
        <f>"# " &amp; VALUE(RIGHT(B42,4)+1)</f>
        <v># 1777</v>
      </c>
      <c r="D42" s="261" t="str">
        <f>"# " &amp; VALUE(RIGHT(C42,4)+1)</f>
        <v># 1778</v>
      </c>
      <c r="E42" s="261" t="str">
        <f>"# " &amp; VALUE(RIGHT(D42,4)+1)</f>
        <v># 1779</v>
      </c>
      <c r="F42" s="261" t="str">
        <f>"# " &amp; VALUE(RIGHT(E42,4)+1)</f>
        <v># 1780</v>
      </c>
      <c r="G42" s="256" t="s">
        <v>21</v>
      </c>
      <c r="H42" s="125"/>
      <c r="I42" s="14" t="s">
        <v>8</v>
      </c>
    </row>
    <row r="43" spans="1:9" ht="17" customHeight="1">
      <c r="A43" s="107"/>
      <c r="B43" s="260"/>
      <c r="C43" s="261"/>
      <c r="D43" s="261"/>
      <c r="E43" s="261"/>
      <c r="F43" s="263">
        <v>1405</v>
      </c>
      <c r="G43" s="126" t="s">
        <v>20</v>
      </c>
      <c r="H43" s="127" t="s">
        <v>23</v>
      </c>
      <c r="I43" s="97"/>
    </row>
    <row r="44" spans="1:9" ht="17" customHeight="1">
      <c r="A44" s="83"/>
      <c r="B44" s="37" t="s">
        <v>17</v>
      </c>
      <c r="C44" s="38"/>
      <c r="D44" s="38"/>
      <c r="E44" s="38" t="s">
        <v>35</v>
      </c>
      <c r="F44" s="38"/>
      <c r="G44" s="128"/>
      <c r="H44" s="129"/>
      <c r="I44" s="88"/>
    </row>
    <row r="45" spans="1:9" ht="17" customHeight="1">
      <c r="A45" s="130" t="s">
        <v>2</v>
      </c>
      <c r="B45" s="33" t="str">
        <f>B19</f>
        <v># 2611</v>
      </c>
      <c r="C45" s="58" t="str">
        <f>C19</f>
        <v># 2612</v>
      </c>
      <c r="D45" s="58" t="str">
        <f>C76</f>
        <v># 2613</v>
      </c>
      <c r="E45" s="58" t="str">
        <f>D76</f>
        <v># 2614</v>
      </c>
      <c r="F45" s="58" t="str">
        <f>E76</f>
        <v># 2615</v>
      </c>
      <c r="G45" s="131"/>
      <c r="H45" s="23"/>
      <c r="I45" s="82" t="s">
        <v>2</v>
      </c>
    </row>
    <row r="46" spans="1:9" ht="17" customHeight="1">
      <c r="A46" s="132"/>
      <c r="B46" s="94" t="s">
        <v>17</v>
      </c>
      <c r="C46" s="39"/>
      <c r="D46" s="39"/>
      <c r="E46" s="39"/>
      <c r="F46" s="39"/>
      <c r="G46" s="128" t="s">
        <v>116</v>
      </c>
      <c r="H46" s="133"/>
      <c r="I46" s="134"/>
    </row>
    <row r="47" spans="1:9" s="20" customFormat="1" ht="17" customHeight="1" thickBot="1">
      <c r="A47" s="135">
        <v>1500</v>
      </c>
      <c r="B47" s="136"/>
      <c r="C47" s="137"/>
      <c r="D47" s="137" t="s">
        <v>89</v>
      </c>
      <c r="E47" s="137"/>
      <c r="F47" s="58"/>
      <c r="G47" s="138"/>
      <c r="H47" s="139" t="s">
        <v>170</v>
      </c>
      <c r="I47" s="140">
        <v>1500</v>
      </c>
    </row>
    <row r="48" spans="1:9" ht="17" customHeight="1">
      <c r="A48" s="141"/>
      <c r="B48" s="52" t="s">
        <v>154</v>
      </c>
      <c r="C48" s="58" t="str">
        <f>B86</f>
        <v># 25</v>
      </c>
      <c r="D48" s="58" t="str">
        <f>C86</f>
        <v># 26</v>
      </c>
      <c r="E48" s="58" t="str">
        <f>D86</f>
        <v># 27</v>
      </c>
      <c r="F48" s="58" t="str">
        <f>E86</f>
        <v># 28</v>
      </c>
      <c r="G48" s="128"/>
      <c r="H48" s="142"/>
      <c r="I48" s="143"/>
    </row>
    <row r="49" spans="1:9" ht="17" customHeight="1">
      <c r="A49" s="144">
        <v>30</v>
      </c>
      <c r="B49" s="31"/>
      <c r="C49" s="69"/>
      <c r="D49" s="69"/>
      <c r="E49" s="69"/>
      <c r="F49" s="69"/>
      <c r="G49" s="145"/>
      <c r="H49" s="146"/>
      <c r="I49" s="82" t="s">
        <v>2</v>
      </c>
    </row>
    <row r="50" spans="1:9" ht="17" customHeight="1">
      <c r="A50" s="132"/>
      <c r="B50" s="84" t="s">
        <v>17</v>
      </c>
      <c r="C50" s="147"/>
      <c r="D50" s="148" t="s">
        <v>69</v>
      </c>
      <c r="E50" s="86"/>
      <c r="F50" s="86"/>
      <c r="G50" s="126" t="s">
        <v>20</v>
      </c>
      <c r="H50" s="149"/>
      <c r="I50" s="88"/>
    </row>
    <row r="51" spans="1:9" ht="17" customHeight="1">
      <c r="A51" s="132"/>
      <c r="B51" s="74" t="str">
        <f>B22</f>
        <v>2025港姐特訓班 (2 EPI)</v>
      </c>
      <c r="C51" s="150"/>
      <c r="D51" s="76" t="str">
        <f>D22</f>
        <v>玩轉粵東粵北懶人包 Journey to Guangdong - From East to North (5 EPI)</v>
      </c>
      <c r="E51" s="38"/>
      <c r="F51" s="38"/>
      <c r="G51" s="128"/>
      <c r="H51" s="142"/>
      <c r="I51" s="88"/>
    </row>
    <row r="52" spans="1:9" s="20" customFormat="1" ht="17" customHeight="1" thickBot="1">
      <c r="A52" s="135">
        <v>1600</v>
      </c>
      <c r="B52" s="31" t="str">
        <f>B23</f>
        <v># 2</v>
      </c>
      <c r="C52" s="33" t="str">
        <f>C23</f>
        <v># 1</v>
      </c>
      <c r="D52" s="69" t="str">
        <f>"# " &amp; VALUE(RIGHT(C52,2)+1)</f>
        <v># 2</v>
      </c>
      <c r="E52" s="69" t="str">
        <f>"# " &amp; VALUE(RIGHT(D52,2)+1)</f>
        <v># 3</v>
      </c>
      <c r="F52" s="69" t="str">
        <f>"# " &amp; VALUE(RIGHT(E52,2)+1)</f>
        <v># 4</v>
      </c>
      <c r="G52" s="151" t="s">
        <v>117</v>
      </c>
      <c r="H52" s="59"/>
      <c r="I52" s="140">
        <v>1600</v>
      </c>
    </row>
    <row r="53" spans="1:9" ht="17" customHeight="1">
      <c r="A53" s="21"/>
      <c r="B53" s="152" t="s">
        <v>99</v>
      </c>
      <c r="C53" s="91" t="s">
        <v>103</v>
      </c>
      <c r="D53" s="23" t="s">
        <v>112</v>
      </c>
      <c r="E53" s="90" t="s">
        <v>82</v>
      </c>
      <c r="F53" s="91" t="s">
        <v>137</v>
      </c>
      <c r="G53" s="153"/>
      <c r="H53" s="53"/>
      <c r="I53" s="78"/>
    </row>
    <row r="54" spans="1:9" ht="17" customHeight="1">
      <c r="A54" s="44"/>
      <c r="B54" s="154" t="s">
        <v>100</v>
      </c>
      <c r="C54" s="155" t="s">
        <v>102</v>
      </c>
      <c r="D54" s="156" t="s">
        <v>111</v>
      </c>
      <c r="E54" s="157" t="s">
        <v>101</v>
      </c>
      <c r="F54" s="158" t="s">
        <v>136</v>
      </c>
      <c r="G54" s="138"/>
      <c r="H54" s="159"/>
      <c r="I54" s="160"/>
    </row>
    <row r="55" spans="1:9" ht="16.75" customHeight="1">
      <c r="A55" s="30">
        <v>30</v>
      </c>
      <c r="B55" s="31" t="s">
        <v>133</v>
      </c>
      <c r="C55" s="33" t="s">
        <v>134</v>
      </c>
      <c r="D55" s="80" t="s">
        <v>110</v>
      </c>
      <c r="E55" s="80" t="s">
        <v>135</v>
      </c>
      <c r="F55" s="80" t="s">
        <v>92</v>
      </c>
      <c r="G55" s="161"/>
      <c r="H55" s="162"/>
      <c r="I55" s="163">
        <v>30</v>
      </c>
    </row>
    <row r="56" spans="1:9" ht="17" customHeight="1">
      <c r="A56" s="44"/>
      <c r="B56" s="164" t="s">
        <v>20</v>
      </c>
      <c r="C56" s="165" t="s">
        <v>106</v>
      </c>
      <c r="D56" s="37" t="s">
        <v>84</v>
      </c>
      <c r="E56" s="38"/>
      <c r="F56" s="38"/>
      <c r="G56" s="126" t="s">
        <v>20</v>
      </c>
      <c r="H56" s="166" t="s">
        <v>23</v>
      </c>
      <c r="I56" s="134"/>
    </row>
    <row r="57" spans="1:9" ht="17" customHeight="1">
      <c r="A57" s="44"/>
      <c r="B57" s="74" t="s">
        <v>115</v>
      </c>
      <c r="C57" s="58" t="s">
        <v>105</v>
      </c>
      <c r="D57" s="80"/>
      <c r="E57" s="157" t="s">
        <v>83</v>
      </c>
      <c r="F57" s="157"/>
      <c r="G57" s="167"/>
      <c r="H57" s="123" t="str">
        <f>G70</f>
        <v>新聞透視 # 30</v>
      </c>
      <c r="I57" s="134"/>
    </row>
    <row r="58" spans="1:9" s="20" customFormat="1" ht="17" customHeight="1" thickBot="1">
      <c r="A58" s="168">
        <v>1700</v>
      </c>
      <c r="B58" s="169"/>
      <c r="C58" s="69" t="s">
        <v>134</v>
      </c>
      <c r="D58" s="33" t="s">
        <v>138</v>
      </c>
      <c r="E58" s="69" t="str">
        <f>"# " &amp; VALUE(RIGHT(D58,2)+1)</f>
        <v># 17</v>
      </c>
      <c r="F58" s="69" t="str">
        <f>"# " &amp; VALUE(RIGHT(E58,2)+1)</f>
        <v># 18</v>
      </c>
      <c r="G58" s="74" t="s">
        <v>159</v>
      </c>
      <c r="H58" s="170"/>
      <c r="I58" s="140">
        <v>1700</v>
      </c>
    </row>
    <row r="59" spans="1:9" ht="17" customHeight="1">
      <c r="A59" s="73"/>
      <c r="B59" s="38" t="s">
        <v>57</v>
      </c>
      <c r="C59" s="171"/>
      <c r="D59" s="90"/>
      <c r="E59" s="90"/>
      <c r="F59" s="90"/>
      <c r="G59" s="114"/>
      <c r="H59" s="166" t="s">
        <v>23</v>
      </c>
      <c r="I59" s="78"/>
    </row>
    <row r="60" spans="1:9" ht="17" customHeight="1">
      <c r="A60" s="132"/>
      <c r="B60" s="90"/>
      <c r="C60" s="58"/>
      <c r="D60" s="172" t="s">
        <v>56</v>
      </c>
      <c r="E60" s="6"/>
      <c r="F60" s="6"/>
      <c r="G60" s="173"/>
      <c r="H60" s="111" t="str">
        <f>H35</f>
        <v>新聞掏寶 # 262</v>
      </c>
      <c r="I60" s="134"/>
    </row>
    <row r="61" spans="1:9" ht="17" customHeight="1">
      <c r="A61" s="144">
        <v>30</v>
      </c>
      <c r="B61" s="69" t="s">
        <v>139</v>
      </c>
      <c r="C61" s="69" t="str">
        <f>"# " &amp; VALUE(RIGHT(B61,4)+1)</f>
        <v># 1932</v>
      </c>
      <c r="D61" s="69" t="str">
        <f>"# " &amp; VALUE(RIGHT(C61,4)+1)</f>
        <v># 1933</v>
      </c>
      <c r="E61" s="58" t="str">
        <f>"# " &amp; VALUE(RIGHT(D61,4)+1)</f>
        <v># 1934</v>
      </c>
      <c r="F61" s="69" t="str">
        <f>"# " &amp; VALUE(RIGHT(E61,4)+1)</f>
        <v># 1935</v>
      </c>
      <c r="G61" s="174"/>
      <c r="H61" s="175"/>
      <c r="I61" s="163">
        <v>30</v>
      </c>
    </row>
    <row r="62" spans="1:9" ht="17" customHeight="1">
      <c r="A62" s="176"/>
      <c r="B62" s="94" t="s">
        <v>79</v>
      </c>
      <c r="C62" s="77"/>
      <c r="D62" s="77"/>
      <c r="E62" s="77"/>
      <c r="F62" s="77"/>
      <c r="G62" s="126" t="s">
        <v>20</v>
      </c>
      <c r="H62" s="293" t="s">
        <v>49</v>
      </c>
      <c r="I62" s="134"/>
    </row>
    <row r="63" spans="1:9" ht="17" customHeight="1">
      <c r="A63" s="132"/>
      <c r="B63" s="22"/>
      <c r="C63" s="90"/>
      <c r="D63" s="177" t="s">
        <v>91</v>
      </c>
      <c r="E63" s="172"/>
      <c r="F63" s="178"/>
      <c r="G63" s="173" t="s">
        <v>118</v>
      </c>
      <c r="H63" s="262" t="s">
        <v>173</v>
      </c>
      <c r="I63" s="134"/>
    </row>
    <row r="64" spans="1:9" s="20" customFormat="1" ht="17" customHeight="1" thickBot="1">
      <c r="A64" s="135">
        <v>1800</v>
      </c>
      <c r="B64" s="52" t="s">
        <v>140</v>
      </c>
      <c r="C64" s="58" t="str">
        <f>"# " &amp; VALUE(RIGHT(B64,2)+1)</f>
        <v># 39</v>
      </c>
      <c r="D64" s="58" t="str">
        <f>"# " &amp; VALUE(RIGHT(C64,2)+1)</f>
        <v># 40</v>
      </c>
      <c r="E64" s="58" t="str">
        <f>"# " &amp; VALUE(RIGHT(D64,2)+1)</f>
        <v># 41</v>
      </c>
      <c r="F64" s="58" t="str">
        <f>"# " &amp; VALUE(RIGHT(E64,2)+1)</f>
        <v># 42</v>
      </c>
      <c r="G64" s="32"/>
      <c r="H64" s="253" t="s">
        <v>44</v>
      </c>
      <c r="I64" s="140">
        <v>1800</v>
      </c>
    </row>
    <row r="65" spans="1:9" ht="17" customHeight="1">
      <c r="A65" s="132"/>
      <c r="B65" s="52"/>
      <c r="C65" s="58"/>
      <c r="D65" s="58"/>
      <c r="E65" s="58"/>
      <c r="F65" s="59"/>
      <c r="G65" s="865" t="s">
        <v>86</v>
      </c>
      <c r="H65" s="866"/>
      <c r="I65" s="41"/>
    </row>
    <row r="66" spans="1:9" ht="17" customHeight="1" thickBot="1">
      <c r="A66" s="144">
        <v>30</v>
      </c>
      <c r="B66" s="179"/>
      <c r="C66" s="42"/>
      <c r="D66" s="42"/>
      <c r="E66" s="42"/>
      <c r="F66" s="180"/>
      <c r="G66" s="181" t="s">
        <v>161</v>
      </c>
      <c r="H66" s="182" t="s">
        <v>162</v>
      </c>
      <c r="I66" s="35">
        <v>30</v>
      </c>
    </row>
    <row r="67" spans="1:9" ht="17" customHeight="1">
      <c r="A67" s="132"/>
      <c r="B67" s="869" t="s">
        <v>71</v>
      </c>
      <c r="C67" s="870"/>
      <c r="D67" s="870"/>
      <c r="E67" s="870"/>
      <c r="F67" s="871"/>
      <c r="G67" s="872" t="s">
        <v>36</v>
      </c>
      <c r="H67" s="873"/>
      <c r="I67" s="41"/>
    </row>
    <row r="68" spans="1:9" s="20" customFormat="1" ht="12.65" customHeight="1" thickBot="1">
      <c r="A68" s="135">
        <v>1900</v>
      </c>
      <c r="B68" s="267"/>
      <c r="C68" s="267"/>
      <c r="D68" s="267"/>
      <c r="E68" s="267"/>
      <c r="F68" s="248">
        <v>1900</v>
      </c>
      <c r="G68" s="268"/>
      <c r="H68" s="269"/>
      <c r="I68" s="183">
        <v>1900</v>
      </c>
    </row>
    <row r="69" spans="1:9" s="20" customFormat="1" ht="17" customHeight="1">
      <c r="A69" s="168"/>
      <c r="B69" s="254" t="s">
        <v>58</v>
      </c>
      <c r="C69" s="254" t="s">
        <v>58</v>
      </c>
      <c r="D69" s="254" t="s">
        <v>72</v>
      </c>
      <c r="E69" s="270" t="s">
        <v>81</v>
      </c>
      <c r="F69" s="271" t="s">
        <v>59</v>
      </c>
      <c r="G69" s="272" t="s">
        <v>67</v>
      </c>
      <c r="H69" s="273" t="s">
        <v>108</v>
      </c>
      <c r="I69" s="143"/>
    </row>
    <row r="70" spans="1:9" s="20" customFormat="1" ht="17" customHeight="1">
      <c r="A70" s="168"/>
      <c r="B70" s="274" t="s">
        <v>141</v>
      </c>
      <c r="C70" s="274" t="s">
        <v>142</v>
      </c>
      <c r="D70" s="274" t="s">
        <v>143</v>
      </c>
      <c r="E70" s="275" t="s">
        <v>144</v>
      </c>
      <c r="F70" s="276" t="s">
        <v>145</v>
      </c>
      <c r="G70" s="277" t="s">
        <v>163</v>
      </c>
      <c r="H70" s="278" t="s">
        <v>175</v>
      </c>
      <c r="I70" s="184"/>
    </row>
    <row r="71" spans="1:9" s="20" customFormat="1" ht="17" customHeight="1">
      <c r="A71" s="44">
        <v>30</v>
      </c>
      <c r="B71" s="279" t="s">
        <v>60</v>
      </c>
      <c r="C71" s="279" t="s">
        <v>85</v>
      </c>
      <c r="D71" s="280" t="s">
        <v>73</v>
      </c>
      <c r="E71" s="281" t="s">
        <v>80</v>
      </c>
      <c r="F71" s="282" t="s">
        <v>70</v>
      </c>
      <c r="G71" s="283" t="s">
        <v>68</v>
      </c>
      <c r="H71" s="284" t="s">
        <v>123</v>
      </c>
      <c r="I71" s="134">
        <v>30</v>
      </c>
    </row>
    <row r="72" spans="1:9" s="20" customFormat="1" ht="17" customHeight="1">
      <c r="A72" s="44"/>
      <c r="B72" s="285">
        <v>800653411</v>
      </c>
      <c r="C72" s="286"/>
      <c r="D72" s="287" t="s">
        <v>69</v>
      </c>
      <c r="E72" s="287"/>
      <c r="F72" s="288">
        <v>1935</v>
      </c>
      <c r="G72" s="289"/>
      <c r="H72" s="290">
        <v>1935</v>
      </c>
      <c r="I72" s="134"/>
    </row>
    <row r="73" spans="1:9" ht="17" customHeight="1">
      <c r="A73" s="187"/>
      <c r="B73" s="291" t="s">
        <v>51</v>
      </c>
      <c r="C73" s="259"/>
      <c r="D73" s="259"/>
      <c r="E73" s="262" t="s">
        <v>43</v>
      </c>
      <c r="F73" s="259"/>
      <c r="G73" s="259"/>
      <c r="H73" s="259"/>
      <c r="I73" s="188"/>
    </row>
    <row r="74" spans="1:9" s="20" customFormat="1" ht="17" customHeight="1" thickBot="1">
      <c r="A74" s="168">
        <v>2000</v>
      </c>
      <c r="B74" s="260" t="s">
        <v>146</v>
      </c>
      <c r="C74" s="266" t="str">
        <f t="shared" ref="C74:H74" si="13">"# " &amp; VALUE(RIGHT(B74,3)+1)</f>
        <v># 217</v>
      </c>
      <c r="D74" s="266" t="str">
        <f t="shared" si="13"/>
        <v># 218</v>
      </c>
      <c r="E74" s="266" t="str">
        <f t="shared" si="13"/>
        <v># 219</v>
      </c>
      <c r="F74" s="266" t="str">
        <f t="shared" si="13"/>
        <v># 220</v>
      </c>
      <c r="G74" s="261" t="str">
        <f t="shared" si="13"/>
        <v># 221</v>
      </c>
      <c r="H74" s="266" t="str">
        <f t="shared" si="13"/>
        <v># 222</v>
      </c>
      <c r="I74" s="140">
        <v>2000</v>
      </c>
    </row>
    <row r="75" spans="1:9" s="20" customFormat="1" ht="17" customHeight="1">
      <c r="A75" s="189"/>
      <c r="B75" s="291" t="s">
        <v>66</v>
      </c>
      <c r="C75" s="292" t="s">
        <v>22</v>
      </c>
      <c r="D75" s="293"/>
      <c r="E75" s="293" t="s">
        <v>38</v>
      </c>
      <c r="F75" s="294"/>
      <c r="G75" s="295"/>
      <c r="H75" s="296" t="s">
        <v>122</v>
      </c>
      <c r="I75" s="190"/>
    </row>
    <row r="76" spans="1:9" ht="17" customHeight="1">
      <c r="A76" s="44">
        <v>30</v>
      </c>
      <c r="B76" s="260" t="s">
        <v>147</v>
      </c>
      <c r="C76" s="261" t="str">
        <f>"# " &amp; VALUE(RIGHT(B76,4)+1)</f>
        <v># 2613</v>
      </c>
      <c r="D76" s="261" t="str">
        <f>"# " &amp; VALUE(RIGHT(C76,4)+1)</f>
        <v># 2614</v>
      </c>
      <c r="E76" s="261" t="str">
        <f>"# " &amp; VALUE(RIGHT(D76,4)+1)</f>
        <v># 2615</v>
      </c>
      <c r="F76" s="261" t="str">
        <f>"# " &amp; VALUE(RIGHT(E76,4)+1)</f>
        <v># 2616</v>
      </c>
      <c r="G76" s="276"/>
      <c r="H76" s="297"/>
      <c r="I76" s="35">
        <v>30</v>
      </c>
    </row>
    <row r="77" spans="1:9" ht="17" customHeight="1">
      <c r="A77" s="36"/>
      <c r="B77" s="291" t="s">
        <v>119</v>
      </c>
      <c r="C77" s="298"/>
      <c r="D77" s="298"/>
      <c r="E77" s="298"/>
      <c r="F77" s="298"/>
      <c r="G77" s="254"/>
      <c r="H77" s="299" t="s">
        <v>174</v>
      </c>
      <c r="I77" s="191"/>
    </row>
    <row r="78" spans="1:9" ht="17" customHeight="1" thickBot="1">
      <c r="A78" s="44"/>
      <c r="B78" s="257"/>
      <c r="C78" s="261"/>
      <c r="D78" s="261"/>
      <c r="E78" s="261"/>
      <c r="F78" s="261"/>
      <c r="G78" s="300"/>
      <c r="H78" s="297" t="s">
        <v>95</v>
      </c>
      <c r="I78" s="41"/>
    </row>
    <row r="79" spans="1:9" s="20" customFormat="1" ht="17" customHeight="1" thickBot="1">
      <c r="A79" s="192">
        <v>2100</v>
      </c>
      <c r="B79" s="260"/>
      <c r="C79" s="301"/>
      <c r="D79" s="302" t="s">
        <v>120</v>
      </c>
      <c r="E79" s="261"/>
      <c r="F79" s="261"/>
      <c r="G79" s="303" t="s">
        <v>164</v>
      </c>
      <c r="H79" s="304"/>
      <c r="I79" s="183">
        <v>2100</v>
      </c>
    </row>
    <row r="80" spans="1:9" s="20" customFormat="1" ht="17" customHeight="1">
      <c r="A80" s="141"/>
      <c r="B80" s="261" t="s">
        <v>113</v>
      </c>
      <c r="C80" s="261" t="str">
        <f>"# " &amp; VALUE(RIGHT(B80,2)+1)</f>
        <v># 7</v>
      </c>
      <c r="D80" s="261" t="str">
        <f>"# " &amp; VALUE(RIGHT(C80,2)+1)</f>
        <v># 8</v>
      </c>
      <c r="E80" s="261" t="str">
        <f>"# " &amp; VALUE(RIGHT(D80,2)+1)</f>
        <v># 9</v>
      </c>
      <c r="F80" s="261" t="str">
        <f>"# " &amp; VALUE(RIGHT(E80,2)+1)</f>
        <v># 10</v>
      </c>
      <c r="G80" s="305" t="s">
        <v>165</v>
      </c>
      <c r="H80" s="304"/>
      <c r="I80" s="190"/>
    </row>
    <row r="81" spans="1:9" s="20" customFormat="1" ht="17" customHeight="1">
      <c r="A81" s="193"/>
      <c r="B81" s="261"/>
      <c r="C81" s="261"/>
      <c r="D81" s="261"/>
      <c r="E81" s="261"/>
      <c r="F81" s="261"/>
      <c r="G81" s="306"/>
      <c r="H81" s="304"/>
      <c r="I81" s="194"/>
    </row>
    <row r="82" spans="1:9" ht="17" customHeight="1">
      <c r="A82" s="144">
        <v>30</v>
      </c>
      <c r="B82" s="261"/>
      <c r="C82" s="266"/>
      <c r="D82" s="261"/>
      <c r="E82" s="261"/>
      <c r="F82" s="261"/>
      <c r="G82" s="274"/>
      <c r="H82" s="307"/>
      <c r="I82" s="35">
        <v>30</v>
      </c>
    </row>
    <row r="83" spans="1:9" ht="17" customHeight="1">
      <c r="A83" s="132"/>
      <c r="B83" s="291" t="s">
        <v>90</v>
      </c>
      <c r="C83" s="294" t="s">
        <v>22</v>
      </c>
      <c r="D83" s="298"/>
      <c r="E83" s="298"/>
      <c r="F83" s="298"/>
      <c r="G83" s="305"/>
      <c r="H83" s="308" t="s">
        <v>78</v>
      </c>
      <c r="I83" s="41"/>
    </row>
    <row r="84" spans="1:9" ht="17" customHeight="1">
      <c r="A84" s="132"/>
      <c r="B84" s="257"/>
      <c r="C84" s="261"/>
      <c r="D84" s="261"/>
      <c r="E84" s="261"/>
      <c r="F84" s="261"/>
      <c r="G84" s="309"/>
      <c r="H84" s="304"/>
      <c r="I84" s="41"/>
    </row>
    <row r="85" spans="1:9" s="20" customFormat="1" ht="17" customHeight="1" thickBot="1">
      <c r="A85" s="135">
        <v>2200</v>
      </c>
      <c r="B85" s="260"/>
      <c r="C85" s="310"/>
      <c r="D85" s="310" t="s">
        <v>89</v>
      </c>
      <c r="E85" s="261"/>
      <c r="F85" s="261"/>
      <c r="G85" s="305"/>
      <c r="H85" s="311" t="s">
        <v>176</v>
      </c>
      <c r="I85" s="183">
        <v>2200</v>
      </c>
    </row>
    <row r="86" spans="1:9" s="20" customFormat="1" ht="17" customHeight="1">
      <c r="A86" s="193"/>
      <c r="B86" s="260" t="s">
        <v>114</v>
      </c>
      <c r="C86" s="312" t="str">
        <f>"# " &amp; VALUE(RIGHT(B86,2)+1)</f>
        <v># 26</v>
      </c>
      <c r="D86" s="261" t="str">
        <f>"# " &amp; VALUE(RIGHT(C86,2)+1)</f>
        <v># 27</v>
      </c>
      <c r="E86" s="261" t="str">
        <f>"# " &amp; VALUE(RIGHT(D86,2)+1)</f>
        <v># 28</v>
      </c>
      <c r="F86" s="261" t="str">
        <f>"# " &amp; VALUE(RIGHT(E86,2)+1)</f>
        <v># 29</v>
      </c>
      <c r="G86" s="254"/>
      <c r="H86" s="313" t="s">
        <v>177</v>
      </c>
      <c r="I86" s="197"/>
    </row>
    <row r="87" spans="1:9" s="20" customFormat="1" ht="17" customHeight="1">
      <c r="A87" s="193"/>
      <c r="B87" s="260"/>
      <c r="C87" s="261"/>
      <c r="D87" s="261"/>
      <c r="E87" s="261"/>
      <c r="F87" s="261"/>
      <c r="G87" s="314"/>
      <c r="H87" s="315"/>
      <c r="I87" s="198"/>
    </row>
    <row r="88" spans="1:9" ht="17" customHeight="1">
      <c r="A88" s="144">
        <v>30</v>
      </c>
      <c r="B88" s="316"/>
      <c r="C88" s="266"/>
      <c r="D88" s="266"/>
      <c r="E88" s="266"/>
      <c r="F88" s="266"/>
      <c r="G88" s="279"/>
      <c r="H88" s="317"/>
      <c r="I88" s="199">
        <v>30</v>
      </c>
    </row>
    <row r="89" spans="1:9" ht="17" customHeight="1">
      <c r="A89" s="176"/>
      <c r="B89" s="257" t="s">
        <v>148</v>
      </c>
      <c r="C89" s="318"/>
      <c r="D89" s="243"/>
      <c r="E89" s="319"/>
      <c r="F89" s="319"/>
      <c r="G89" s="254" t="s">
        <v>166</v>
      </c>
      <c r="H89" s="320" t="s">
        <v>96</v>
      </c>
      <c r="I89" s="134"/>
    </row>
    <row r="90" spans="1:9" ht="17" customHeight="1">
      <c r="A90" s="132"/>
      <c r="B90" s="319"/>
      <c r="C90" s="318"/>
      <c r="D90" s="262" t="s">
        <v>149</v>
      </c>
      <c r="E90" s="262"/>
      <c r="F90" s="262"/>
      <c r="G90" s="255" t="s">
        <v>168</v>
      </c>
      <c r="H90" s="321" t="s">
        <v>178</v>
      </c>
      <c r="I90" s="134"/>
    </row>
    <row r="91" spans="1:9" ht="17" customHeight="1">
      <c r="A91" s="132"/>
      <c r="B91" s="261" t="s">
        <v>92</v>
      </c>
      <c r="C91" s="261" t="str">
        <f>"# " &amp; VALUE(RIGHT(B91,2)+1)</f>
        <v># 2</v>
      </c>
      <c r="D91" s="261" t="str">
        <f>"# " &amp; VALUE(RIGHT(C91,2)+1)</f>
        <v># 3</v>
      </c>
      <c r="E91" s="261" t="str">
        <f>"# " &amp; VALUE(RIGHT(D91,2)+1)</f>
        <v># 4</v>
      </c>
      <c r="F91" s="261" t="str">
        <f>"# " &amp; VALUE(RIGHT(E91,2)+1)</f>
        <v># 5</v>
      </c>
      <c r="G91" s="305" t="s">
        <v>167</v>
      </c>
      <c r="H91" s="322" t="s">
        <v>179</v>
      </c>
      <c r="I91" s="134"/>
    </row>
    <row r="92" spans="1:9" ht="17" customHeight="1" thickBot="1">
      <c r="A92" s="135">
        <v>2300</v>
      </c>
      <c r="B92" s="266"/>
      <c r="C92" s="266"/>
      <c r="D92" s="323"/>
      <c r="E92" s="323"/>
      <c r="F92" s="323"/>
      <c r="G92" s="256"/>
      <c r="H92" s="324"/>
      <c r="I92" s="140">
        <v>2300</v>
      </c>
    </row>
    <row r="93" spans="1:9" s="20" customFormat="1" ht="17" customHeight="1">
      <c r="A93" s="200"/>
      <c r="B93" s="257" t="s">
        <v>97</v>
      </c>
      <c r="C93" s="325"/>
      <c r="D93" s="261"/>
      <c r="E93" s="326"/>
      <c r="F93" s="293">
        <v>800655093</v>
      </c>
      <c r="G93" s="327" t="s">
        <v>48</v>
      </c>
      <c r="H93" s="326"/>
      <c r="I93" s="190"/>
    </row>
    <row r="94" spans="1:9" s="20" customFormat="1" ht="17" customHeight="1">
      <c r="A94" s="200"/>
      <c r="B94" s="260"/>
      <c r="C94" s="328" t="s">
        <v>41</v>
      </c>
      <c r="D94" s="329"/>
      <c r="E94" s="330" t="s">
        <v>182</v>
      </c>
      <c r="F94" s="328" t="s">
        <v>41</v>
      </c>
      <c r="G94" s="277" t="s">
        <v>169</v>
      </c>
      <c r="H94" s="331" t="s">
        <v>109</v>
      </c>
      <c r="I94" s="194"/>
    </row>
    <row r="95" spans="1:9" s="20" customFormat="1" ht="17" customHeight="1" thickBot="1">
      <c r="A95" s="201">
        <v>2315</v>
      </c>
      <c r="B95" s="260" t="s">
        <v>150</v>
      </c>
      <c r="C95" s="261" t="str">
        <f>"# " &amp; VALUE(RIGHT(B95,4)+1)</f>
        <v># 3815</v>
      </c>
      <c r="D95" s="261" t="str">
        <f>"# " &amp; VALUE(RIGHT(C95,4)+1)</f>
        <v># 3816</v>
      </c>
      <c r="E95" s="332"/>
      <c r="F95" s="333" t="s">
        <v>151</v>
      </c>
      <c r="G95" s="265" t="s">
        <v>45</v>
      </c>
      <c r="H95" s="331"/>
      <c r="I95" s="202">
        <v>2315</v>
      </c>
    </row>
    <row r="96" spans="1:9" ht="17" customHeight="1" thickBot="1">
      <c r="A96" s="30">
        <v>30</v>
      </c>
      <c r="B96" s="334"/>
      <c r="C96" s="335"/>
      <c r="D96" s="335"/>
      <c r="E96" s="339" t="s">
        <v>183</v>
      </c>
      <c r="F96" s="335"/>
      <c r="G96" s="340" t="s">
        <v>39</v>
      </c>
      <c r="H96" s="341"/>
      <c r="I96" s="204">
        <v>30</v>
      </c>
    </row>
    <row r="97" spans="1:9" ht="17" customHeight="1">
      <c r="A97" s="36"/>
      <c r="B97" s="260"/>
      <c r="C97" s="336"/>
      <c r="D97" s="336" t="s">
        <v>47</v>
      </c>
      <c r="E97" s="205" t="s">
        <v>17</v>
      </c>
      <c r="F97" s="336"/>
      <c r="G97" s="206" t="s">
        <v>23</v>
      </c>
      <c r="H97" s="254" t="s">
        <v>62</v>
      </c>
      <c r="I97" s="41"/>
    </row>
    <row r="98" spans="1:9" ht="17" customHeight="1">
      <c r="A98" s="44"/>
      <c r="B98" s="260"/>
      <c r="C98" s="259"/>
      <c r="D98" s="259"/>
      <c r="E98" s="149" t="str">
        <f>E70</f>
        <v>冲遊泰國10 #8</v>
      </c>
      <c r="F98" s="259"/>
      <c r="G98" s="74" t="str">
        <f>G41</f>
        <v>周六聊Teen谷 # 31</v>
      </c>
      <c r="H98" s="255" t="s">
        <v>180</v>
      </c>
      <c r="I98" s="41"/>
    </row>
    <row r="99" spans="1:9" ht="17" customHeight="1" thickBot="1">
      <c r="A99" s="44"/>
      <c r="B99" s="260"/>
      <c r="C99" s="259"/>
      <c r="D99" s="259"/>
      <c r="E99" s="142"/>
      <c r="F99" s="325">
        <v>2350</v>
      </c>
      <c r="G99" s="142"/>
      <c r="H99" s="305" t="s">
        <v>63</v>
      </c>
      <c r="I99" s="41"/>
    </row>
    <row r="100" spans="1:9" s="20" customFormat="1" ht="17" customHeight="1" thickBot="1">
      <c r="A100" s="11" t="s">
        <v>9</v>
      </c>
      <c r="B100" s="337"/>
      <c r="C100" s="338"/>
      <c r="D100" s="338" t="s">
        <v>42</v>
      </c>
      <c r="E100" s="32"/>
      <c r="F100" s="338"/>
      <c r="G100" s="32"/>
      <c r="H100" s="256"/>
      <c r="I100" s="43" t="s">
        <v>9</v>
      </c>
    </row>
    <row r="101" spans="1:9" ht="17" customHeight="1">
      <c r="A101" s="21"/>
      <c r="B101" s="207" t="s">
        <v>17</v>
      </c>
      <c r="C101" s="203"/>
      <c r="D101" s="203"/>
      <c r="E101" s="6"/>
      <c r="F101" s="203"/>
      <c r="G101" s="206" t="s">
        <v>23</v>
      </c>
      <c r="H101" s="115" t="s">
        <v>20</v>
      </c>
      <c r="I101" s="29"/>
    </row>
    <row r="102" spans="1:9" ht="17" customHeight="1">
      <c r="A102" s="44"/>
      <c r="B102" s="90"/>
      <c r="C102" s="6"/>
      <c r="D102" s="6" t="str">
        <f>D60</f>
        <v>兄弟幫 Big Boys Club (2505 EPI)</v>
      </c>
      <c r="F102" s="159"/>
      <c r="G102" s="208" t="str">
        <f>G70</f>
        <v>新聞透視 # 30</v>
      </c>
      <c r="H102" s="111" t="str">
        <f>H35</f>
        <v>新聞掏寶 # 262</v>
      </c>
      <c r="I102" s="41"/>
    </row>
    <row r="103" spans="1:9" ht="17" customHeight="1">
      <c r="A103" s="30">
        <v>30</v>
      </c>
      <c r="B103" s="69" t="str">
        <f>B61</f>
        <v># 1931</v>
      </c>
      <c r="C103" s="69" t="str">
        <f>C61</f>
        <v># 1932</v>
      </c>
      <c r="D103" s="58" t="str">
        <f>D61</f>
        <v># 1933</v>
      </c>
      <c r="E103" s="69" t="str">
        <f>E61</f>
        <v># 1934</v>
      </c>
      <c r="F103" s="69" t="str">
        <f>F61</f>
        <v># 1935</v>
      </c>
      <c r="G103" s="209"/>
      <c r="H103" s="210"/>
      <c r="I103" s="35">
        <v>30</v>
      </c>
    </row>
    <row r="104" spans="1:9" ht="17" customHeight="1">
      <c r="A104" s="44"/>
      <c r="B104" s="94" t="s">
        <v>17</v>
      </c>
      <c r="C104" s="38"/>
      <c r="D104" s="39"/>
      <c r="E104" s="39"/>
      <c r="F104" s="95"/>
      <c r="G104" s="127" t="s">
        <v>23</v>
      </c>
      <c r="H104" s="115" t="s">
        <v>20</v>
      </c>
      <c r="I104" s="211"/>
    </row>
    <row r="105" spans="1:9" s="20" customFormat="1" ht="17" customHeight="1" thickBot="1">
      <c r="A105" s="11" t="s">
        <v>10</v>
      </c>
      <c r="B105" s="212"/>
      <c r="C105" s="6"/>
      <c r="D105" s="137" t="s">
        <v>89</v>
      </c>
      <c r="F105" s="58"/>
      <c r="G105" s="213" t="s">
        <v>184</v>
      </c>
      <c r="H105" s="123" t="str">
        <f>H63</f>
        <v>財經透視 # 32</v>
      </c>
      <c r="I105" s="14" t="s">
        <v>10</v>
      </c>
    </row>
    <row r="106" spans="1:9" ht="17" customHeight="1">
      <c r="A106" s="113"/>
      <c r="B106" s="52" t="str">
        <f>B86</f>
        <v># 25</v>
      </c>
      <c r="C106" s="58" t="str">
        <f>"# " &amp; VALUE(RIGHT(B106,2)+1)</f>
        <v># 26</v>
      </c>
      <c r="D106" s="58" t="str">
        <f>"# " &amp; VALUE(RIGHT(C106,2)+1)</f>
        <v># 27</v>
      </c>
      <c r="E106" s="58" t="str">
        <f>"# " &amp; VALUE(RIGHT(D106,2)+1)</f>
        <v># 28</v>
      </c>
      <c r="F106" s="58" t="str">
        <f>"# " &amp; VALUE(RIGHT(E106,2)+1)</f>
        <v># 29</v>
      </c>
      <c r="G106" s="127" t="s">
        <v>23</v>
      </c>
      <c r="H106" s="115" t="s">
        <v>20</v>
      </c>
      <c r="I106" s="116"/>
    </row>
    <row r="107" spans="1:9" ht="17" customHeight="1">
      <c r="A107" s="214">
        <v>30</v>
      </c>
      <c r="B107" s="31"/>
      <c r="C107" s="69"/>
      <c r="D107" s="69"/>
      <c r="E107" s="69"/>
      <c r="F107" s="70"/>
      <c r="G107" s="213" t="s">
        <v>185</v>
      </c>
      <c r="H107" s="111" t="str">
        <f>H70</f>
        <v>港繫全球  商聚灣區 #3 (10 EPI)</v>
      </c>
      <c r="I107" s="120">
        <v>30</v>
      </c>
    </row>
    <row r="108" spans="1:9" ht="17" customHeight="1">
      <c r="A108" s="121"/>
      <c r="B108" s="94" t="s">
        <v>17</v>
      </c>
      <c r="C108" s="58"/>
      <c r="D108" s="39"/>
      <c r="E108" s="39"/>
      <c r="F108" s="39"/>
      <c r="G108" s="127" t="s">
        <v>23</v>
      </c>
      <c r="H108" s="166" t="s">
        <v>23</v>
      </c>
      <c r="I108" s="60"/>
    </row>
    <row r="109" spans="1:9" s="20" customFormat="1" ht="17" customHeight="1" thickBot="1">
      <c r="A109" s="11" t="s">
        <v>11</v>
      </c>
      <c r="B109" s="52"/>
      <c r="C109" s="90"/>
      <c r="D109" s="58" t="str">
        <f>$D$79</f>
        <v>麻雀樂團 Heavenly Hand (25 EPI)</v>
      </c>
      <c r="E109" s="58"/>
      <c r="F109" s="58"/>
      <c r="G109" s="129"/>
      <c r="H109" s="196"/>
      <c r="I109" s="43" t="s">
        <v>11</v>
      </c>
    </row>
    <row r="110" spans="1:9" ht="17" customHeight="1">
      <c r="A110" s="113"/>
      <c r="B110" s="52" t="str">
        <f>B80</f>
        <v># 6</v>
      </c>
      <c r="C110" s="58" t="str">
        <f>C80</f>
        <v># 7</v>
      </c>
      <c r="D110" s="58" t="str">
        <f>"# " &amp; VALUE(RIGHT(C110,2)+1)</f>
        <v># 8</v>
      </c>
      <c r="E110" s="58" t="str">
        <f>"# " &amp; VALUE(RIGHT(D110,2)+1)</f>
        <v># 9</v>
      </c>
      <c r="F110" s="58" t="str">
        <f>"# " &amp; VALUE(RIGHT(E110,2)+1)</f>
        <v># 10</v>
      </c>
      <c r="G110" s="23"/>
      <c r="H110" s="215"/>
      <c r="I110" s="50"/>
    </row>
    <row r="111" spans="1:9" ht="17" customHeight="1">
      <c r="A111" s="71">
        <v>30</v>
      </c>
      <c r="B111" s="61"/>
      <c r="C111" s="69"/>
      <c r="D111" s="69"/>
      <c r="E111" s="69"/>
      <c r="F111" s="58"/>
      <c r="G111" s="133"/>
      <c r="H111" s="196" t="str">
        <f>H77</f>
        <v>聲秀 # 4</v>
      </c>
      <c r="I111" s="56">
        <v>30</v>
      </c>
    </row>
    <row r="112" spans="1:9" ht="17" customHeight="1">
      <c r="A112" s="71"/>
      <c r="B112" s="94" t="s">
        <v>17</v>
      </c>
      <c r="C112" s="185"/>
      <c r="D112" s="86" t="s">
        <v>69</v>
      </c>
      <c r="E112" s="86"/>
      <c r="F112" s="186"/>
      <c r="G112" s="139" t="s">
        <v>170</v>
      </c>
      <c r="H112" s="215"/>
      <c r="I112" s="72"/>
    </row>
    <row r="113" spans="1:9" ht="17" customHeight="1">
      <c r="A113" s="121"/>
      <c r="B113" s="216" t="s">
        <v>17</v>
      </c>
      <c r="C113" s="38"/>
      <c r="D113" s="38" t="str">
        <f>$E$75</f>
        <v xml:space="preserve">愛．回家之開心速遞  Lo And Behold </v>
      </c>
      <c r="E113" s="38"/>
      <c r="F113" s="38"/>
      <c r="G113" s="142"/>
      <c r="H113" s="215"/>
      <c r="I113" s="60"/>
    </row>
    <row r="114" spans="1:9" s="20" customFormat="1" ht="17" customHeight="1" thickBot="1">
      <c r="A114" s="11" t="s">
        <v>12</v>
      </c>
      <c r="B114" s="31" t="str">
        <f>B76</f>
        <v># 2612</v>
      </c>
      <c r="C114" s="69" t="str">
        <f t="shared" ref="C114:D114" si="14">C76</f>
        <v># 2613</v>
      </c>
      <c r="D114" s="69" t="str">
        <f t="shared" si="14"/>
        <v># 2614</v>
      </c>
      <c r="E114" s="69" t="str">
        <f t="shared" ref="E114:F114" si="15">E76</f>
        <v># 2615</v>
      </c>
      <c r="F114" s="69" t="str">
        <f t="shared" si="15"/>
        <v># 2616</v>
      </c>
      <c r="G114" s="146"/>
      <c r="H114" s="217"/>
      <c r="I114" s="43" t="s">
        <v>12</v>
      </c>
    </row>
    <row r="115" spans="1:9" ht="17" customHeight="1">
      <c r="A115" s="113"/>
      <c r="B115" s="216" t="s">
        <v>17</v>
      </c>
      <c r="C115" s="77"/>
      <c r="D115" s="58" t="s">
        <v>37</v>
      </c>
      <c r="E115" s="38"/>
      <c r="F115" s="38"/>
      <c r="G115" s="149"/>
      <c r="H115" s="38"/>
      <c r="I115" s="97"/>
    </row>
    <row r="116" spans="1:9" ht="17" customHeight="1">
      <c r="A116" s="214">
        <v>30</v>
      </c>
      <c r="B116" s="31" t="str">
        <f>B74</f>
        <v># 216</v>
      </c>
      <c r="C116" s="69" t="str">
        <f t="shared" ref="C116:E116" si="16">C74</f>
        <v># 217</v>
      </c>
      <c r="D116" s="69" t="str">
        <f t="shared" ref="D116" si="17">D74</f>
        <v># 218</v>
      </c>
      <c r="E116" s="69" t="str">
        <f t="shared" si="16"/>
        <v># 219</v>
      </c>
      <c r="F116" s="69" t="str">
        <f t="shared" ref="F116" si="18">F74</f>
        <v># 220</v>
      </c>
      <c r="G116" s="142"/>
      <c r="H116" s="69" t="str">
        <f t="shared" ref="H116" si="19">H74</f>
        <v># 222</v>
      </c>
      <c r="I116" s="82">
        <v>30</v>
      </c>
    </row>
    <row r="117" spans="1:9" ht="17" customHeight="1">
      <c r="A117" s="71"/>
      <c r="B117" s="218" t="s">
        <v>17</v>
      </c>
      <c r="C117" s="77" t="s">
        <v>17</v>
      </c>
      <c r="D117" s="205" t="s">
        <v>17</v>
      </c>
      <c r="E117" s="37" t="s">
        <v>17</v>
      </c>
      <c r="F117" s="37" t="s">
        <v>17</v>
      </c>
      <c r="G117" s="195"/>
      <c r="H117" s="219" t="s">
        <v>20</v>
      </c>
      <c r="I117" s="88"/>
    </row>
    <row r="118" spans="1:9" s="20" customFormat="1" ht="17" customHeight="1" thickBot="1">
      <c r="A118" s="11" t="s">
        <v>15</v>
      </c>
      <c r="B118" s="220" t="str">
        <f>B70</f>
        <v>美食新聞報道 # 110</v>
      </c>
      <c r="C118" s="58" t="str">
        <f>$C$70</f>
        <v>美食新聞報道 # 111</v>
      </c>
      <c r="D118" s="142" t="str">
        <f>D70</f>
        <v>美食新聞報道 (*港台篇) #12</v>
      </c>
      <c r="E118" s="142" t="str">
        <f>$E$70</f>
        <v>冲遊泰國10 #8</v>
      </c>
      <c r="F118" s="33" t="str">
        <f>F70</f>
        <v>最強生命線 # 409</v>
      </c>
      <c r="G118" s="32"/>
      <c r="H118" s="221"/>
      <c r="I118" s="106" t="s">
        <v>15</v>
      </c>
    </row>
    <row r="119" spans="1:9" ht="17" customHeight="1">
      <c r="A119" s="113"/>
      <c r="B119" s="94" t="s">
        <v>17</v>
      </c>
      <c r="C119" s="38"/>
      <c r="D119" s="39"/>
      <c r="E119" s="39"/>
      <c r="F119" s="39"/>
      <c r="G119" s="142" t="s">
        <v>171</v>
      </c>
      <c r="H119" s="222" t="str">
        <f>H85</f>
        <v>女神配對計劃 # 10</v>
      </c>
      <c r="I119" s="50"/>
    </row>
    <row r="120" spans="1:9" ht="17" customHeight="1">
      <c r="A120" s="214">
        <v>30</v>
      </c>
      <c r="B120" s="223"/>
      <c r="C120" s="58"/>
      <c r="D120" s="224" t="str">
        <f>D63</f>
        <v>錦心似玉 The Sword and the Brocade (45 EPI)</v>
      </c>
      <c r="E120" s="172"/>
      <c r="F120" s="172"/>
      <c r="G120" s="32" t="s">
        <v>172</v>
      </c>
      <c r="H120" s="196"/>
      <c r="I120" s="56">
        <v>30</v>
      </c>
    </row>
    <row r="121" spans="1:9" ht="17" customHeight="1">
      <c r="A121" s="71"/>
      <c r="B121" s="52" t="str">
        <f>B64</f>
        <v># 38</v>
      </c>
      <c r="C121" s="58" t="str">
        <f>C64</f>
        <v># 39</v>
      </c>
      <c r="D121" s="58" t="str">
        <f>D64</f>
        <v># 40</v>
      </c>
      <c r="E121" s="58" t="str">
        <f>E64</f>
        <v># 41</v>
      </c>
      <c r="F121" s="58" t="str">
        <f>F64</f>
        <v># 42</v>
      </c>
      <c r="G121" s="127" t="s">
        <v>23</v>
      </c>
      <c r="H121" s="225" t="s">
        <v>20</v>
      </c>
      <c r="I121" s="60"/>
    </row>
    <row r="122" spans="1:9" s="20" customFormat="1" ht="17" customHeight="1" thickBot="1">
      <c r="A122" s="11" t="s">
        <v>13</v>
      </c>
      <c r="B122" s="61"/>
      <c r="C122" s="69"/>
      <c r="D122" s="69"/>
      <c r="E122" s="69"/>
      <c r="F122" s="69"/>
      <c r="G122" s="74" t="s">
        <v>168</v>
      </c>
      <c r="H122" s="226" t="str">
        <f>H90</f>
        <v>今晚有歌廳 # 6</v>
      </c>
      <c r="I122" s="43" t="s">
        <v>13</v>
      </c>
    </row>
    <row r="123" spans="1:9" ht="17" customHeight="1">
      <c r="A123" s="44"/>
      <c r="B123" s="216" t="s">
        <v>17</v>
      </c>
      <c r="C123" s="77"/>
      <c r="D123" s="58" t="str">
        <f>D$41</f>
        <v>*流行都市  Big City Shop 2025</v>
      </c>
      <c r="E123" s="6"/>
      <c r="F123" s="64"/>
      <c r="G123" s="127" t="s">
        <v>23</v>
      </c>
      <c r="H123" s="225" t="s">
        <v>20</v>
      </c>
      <c r="I123" s="41"/>
    </row>
    <row r="124" spans="1:9" ht="17" customHeight="1">
      <c r="A124" s="44"/>
      <c r="B124" s="58" t="str">
        <f>B$42</f>
        <v># 1776</v>
      </c>
      <c r="C124" s="58" t="str">
        <f>C$42</f>
        <v># 1777</v>
      </c>
      <c r="D124" s="58" t="str">
        <f>D$42</f>
        <v># 1778</v>
      </c>
      <c r="E124" s="58" t="str">
        <f>E$42</f>
        <v># 1779</v>
      </c>
      <c r="F124" s="58" t="str">
        <f>F42</f>
        <v># 1780</v>
      </c>
      <c r="G124" s="142" t="str">
        <f>G70</f>
        <v>新聞透視 # 30</v>
      </c>
      <c r="H124" s="227"/>
      <c r="I124" s="41"/>
    </row>
    <row r="125" spans="1:9" ht="17" customHeight="1">
      <c r="A125" s="214" t="s">
        <v>2</v>
      </c>
      <c r="B125" s="31"/>
      <c r="C125" s="69"/>
      <c r="D125" s="69"/>
      <c r="E125" s="69"/>
      <c r="F125" s="228" t="s">
        <v>65</v>
      </c>
      <c r="H125" s="125" t="str">
        <f>H39</f>
        <v>娛樂大家 # 10</v>
      </c>
      <c r="I125" s="56" t="s">
        <v>2</v>
      </c>
    </row>
    <row r="126" spans="1:9" ht="17" customHeight="1">
      <c r="A126" s="71"/>
      <c r="B126" s="212" t="s">
        <v>55</v>
      </c>
      <c r="C126" s="58"/>
      <c r="D126" s="58" t="s">
        <v>54</v>
      </c>
      <c r="E126" s="58"/>
      <c r="F126" s="58"/>
      <c r="G126" s="127" t="s">
        <v>23</v>
      </c>
      <c r="H126" s="196"/>
      <c r="I126" s="72"/>
    </row>
    <row r="127" spans="1:9" ht="17" customHeight="1" thickBot="1">
      <c r="A127" s="229" t="s">
        <v>14</v>
      </c>
      <c r="B127" s="230" t="s">
        <v>152</v>
      </c>
      <c r="C127" s="231" t="str">
        <f>"# " &amp; VALUE(RIGHT(B127,3)+1)</f>
        <v># 131</v>
      </c>
      <c r="D127" s="231" t="str">
        <f>"# " &amp; VALUE(RIGHT(C127,3)+1)</f>
        <v># 132</v>
      </c>
      <c r="E127" s="231" t="str">
        <f>"# " &amp; VALUE(RIGHT(D127,3)+1)</f>
        <v># 133</v>
      </c>
      <c r="F127" s="231" t="str">
        <f>"# " &amp; VALUE(RIGHT(E127,3)+1)</f>
        <v># 134</v>
      </c>
      <c r="G127" s="232" t="str">
        <f>G41</f>
        <v>周六聊Teen谷 # 31</v>
      </c>
      <c r="H127" s="233"/>
      <c r="I127" s="234" t="s">
        <v>14</v>
      </c>
    </row>
    <row r="128" spans="1:9" ht="17" customHeight="1" thickTop="1">
      <c r="A128" s="235"/>
      <c r="B128" s="236" t="s">
        <v>132</v>
      </c>
      <c r="C128" s="6"/>
      <c r="D128" s="6"/>
      <c r="E128" s="6"/>
      <c r="F128" s="6"/>
      <c r="G128" s="6"/>
      <c r="H128" s="867">
        <f ca="1">TODAY()</f>
        <v>45898</v>
      </c>
      <c r="I128" s="868"/>
    </row>
    <row r="129" spans="2:2" ht="17" customHeight="1">
      <c r="B129" s="236"/>
    </row>
    <row r="130" spans="2:2" ht="17" customHeight="1"/>
    <row r="131" spans="2:2" ht="17" customHeight="1"/>
  </sheetData>
  <mergeCells count="10">
    <mergeCell ref="C1:G1"/>
    <mergeCell ref="H2:I2"/>
    <mergeCell ref="B12:F12"/>
    <mergeCell ref="G11:H11"/>
    <mergeCell ref="G25:H25"/>
    <mergeCell ref="G65:H65"/>
    <mergeCell ref="H128:I128"/>
    <mergeCell ref="B67:F67"/>
    <mergeCell ref="G67:H67"/>
    <mergeCell ref="G26:H26"/>
  </mergeCells>
  <phoneticPr fontId="0" type="noConversion"/>
  <printOptions horizontalCentered="1"/>
  <pageMargins left="0" right="0" top="0.27559055118110237" bottom="0" header="0.11811023622047245" footer="0"/>
  <pageSetup paperSize="9" scale="39" orientation="portrait" r:id="rId1"/>
  <headerFooter alignWithMargins="0"/>
  <rowBreaks count="1" manualBreakCount="1">
    <brk id="12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464C6-D30C-48C3-A6FE-8C19E3DED1F6}">
  <dimension ref="A1:I131"/>
  <sheetViews>
    <sheetView zoomScale="70" zoomScaleNormal="70" workbookViewId="0">
      <pane ySplit="4" topLeftCell="A65" activePane="bottomLeft" state="frozen"/>
      <selection pane="bottomLeft" activeCell="B89" sqref="B89"/>
    </sheetView>
  </sheetViews>
  <sheetFormatPr defaultColWidth="9.453125" defaultRowHeight="15.5"/>
  <cols>
    <col min="1" max="1" width="7.6328125" style="582" customWidth="1"/>
    <col min="2" max="8" width="32.6328125" style="345" customWidth="1"/>
    <col min="9" max="9" width="7.6328125" style="583" customWidth="1"/>
    <col min="10" max="16384" width="9.453125" style="345"/>
  </cols>
  <sheetData>
    <row r="1" spans="1:9" ht="36" customHeight="1">
      <c r="A1" s="342"/>
      <c r="B1" s="343"/>
      <c r="C1" s="885" t="s">
        <v>186</v>
      </c>
      <c r="D1" s="885"/>
      <c r="E1" s="885"/>
      <c r="F1" s="885"/>
      <c r="G1" s="885"/>
      <c r="H1" s="343"/>
      <c r="I1" s="343"/>
    </row>
    <row r="2" spans="1:9" ht="17" customHeight="1" thickBot="1">
      <c r="A2" s="346" t="s">
        <v>187</v>
      </c>
      <c r="B2" s="347"/>
      <c r="C2" s="347"/>
      <c r="D2" s="1" t="s">
        <v>18</v>
      </c>
      <c r="E2" s="1"/>
      <c r="F2" s="348"/>
      <c r="G2" s="348"/>
      <c r="H2" s="886" t="s">
        <v>188</v>
      </c>
      <c r="I2" s="886"/>
    </row>
    <row r="3" spans="1:9" ht="17" customHeight="1" thickTop="1">
      <c r="A3" s="349" t="s">
        <v>19</v>
      </c>
      <c r="B3" s="350" t="s">
        <v>27</v>
      </c>
      <c r="C3" s="350" t="s">
        <v>28</v>
      </c>
      <c r="D3" s="350" t="s">
        <v>29</v>
      </c>
      <c r="E3" s="350" t="s">
        <v>189</v>
      </c>
      <c r="F3" s="350" t="s">
        <v>31</v>
      </c>
      <c r="G3" s="350" t="s">
        <v>32</v>
      </c>
      <c r="H3" s="350" t="s">
        <v>33</v>
      </c>
      <c r="I3" s="351" t="s">
        <v>19</v>
      </c>
    </row>
    <row r="4" spans="1:9" ht="17" customHeight="1" thickBot="1">
      <c r="A4" s="352"/>
      <c r="B4" s="353">
        <v>45880</v>
      </c>
      <c r="C4" s="353">
        <f t="shared" ref="C4:H4" si="0">SUM(B4+1)</f>
        <v>45881</v>
      </c>
      <c r="D4" s="354">
        <f t="shared" si="0"/>
        <v>45882</v>
      </c>
      <c r="E4" s="354">
        <f t="shared" si="0"/>
        <v>45883</v>
      </c>
      <c r="F4" s="354">
        <f t="shared" si="0"/>
        <v>45884</v>
      </c>
      <c r="G4" s="354">
        <f t="shared" si="0"/>
        <v>45885</v>
      </c>
      <c r="H4" s="354">
        <f t="shared" si="0"/>
        <v>45886</v>
      </c>
      <c r="I4" s="355"/>
    </row>
    <row r="5" spans="1:9" s="361" customFormat="1" ht="17" customHeight="1" thickBot="1">
      <c r="A5" s="356" t="s">
        <v>14</v>
      </c>
      <c r="B5" s="357"/>
      <c r="C5" s="358"/>
      <c r="D5" s="358"/>
      <c r="E5" s="358"/>
      <c r="F5" s="358"/>
      <c r="G5" s="358"/>
      <c r="H5" s="359"/>
      <c r="I5" s="360" t="s">
        <v>14</v>
      </c>
    </row>
    <row r="6" spans="1:9" ht="17" customHeight="1">
      <c r="A6" s="362"/>
      <c r="B6" s="363" t="s">
        <v>17</v>
      </c>
      <c r="C6" s="364" t="s">
        <v>17</v>
      </c>
      <c r="D6" s="365" t="str">
        <f t="shared" ref="D6:G7" si="1">C54</f>
        <v>LAW霸女神 Law And Graces (8 EPI)</v>
      </c>
      <c r="E6" s="366" t="str">
        <f t="shared" si="1"/>
        <v>香港婚後事 And They Lived Happily Ever After? (10 EPI)</v>
      </c>
      <c r="F6" s="367" t="str">
        <f t="shared" si="1"/>
        <v xml:space="preserve">膽粗粗．HERE WE GO    HERE WE GO, Off The Beaten Roads </v>
      </c>
      <c r="G6" s="368" t="str">
        <f t="shared" si="1"/>
        <v>解風大阪 Osaka Unlock (15 EPI)</v>
      </c>
      <c r="H6" s="369" t="s">
        <v>17</v>
      </c>
      <c r="I6" s="370"/>
    </row>
    <row r="7" spans="1:9" ht="17" customHeight="1">
      <c r="A7" s="371">
        <v>30</v>
      </c>
      <c r="B7" s="372" t="str">
        <f>LEFT($H$63,5) &amp; " # " &amp; VALUE(RIGHT($H$63,2)-1)</f>
        <v>財經透視  # 32</v>
      </c>
      <c r="C7" s="373" t="str">
        <f>B26</f>
        <v>新聞掏寶  # 262</v>
      </c>
      <c r="D7" s="374" t="str">
        <f t="shared" si="1"/>
        <v># 1</v>
      </c>
      <c r="E7" s="373" t="str">
        <f t="shared" si="1"/>
        <v># 3</v>
      </c>
      <c r="F7" s="374" t="str">
        <f t="shared" si="1"/>
        <v># 8</v>
      </c>
      <c r="G7" s="373" t="str">
        <f t="shared" si="1"/>
        <v># 2</v>
      </c>
      <c r="H7" s="375" t="str">
        <f>D70</f>
        <v>美食新聞報道 (*港台篇) #13</v>
      </c>
      <c r="I7" s="376">
        <v>30</v>
      </c>
    </row>
    <row r="8" spans="1:9" ht="17" customHeight="1">
      <c r="A8" s="377"/>
      <c r="B8" s="378" t="s">
        <v>17</v>
      </c>
      <c r="C8" s="379"/>
      <c r="D8" s="379"/>
      <c r="E8" s="380" t="str">
        <f>$E$73</f>
        <v>東張西望  Scoop 2025</v>
      </c>
      <c r="F8" s="379"/>
      <c r="G8" s="379" t="s">
        <v>40</v>
      </c>
      <c r="H8" s="381"/>
      <c r="I8" s="382"/>
    </row>
    <row r="9" spans="1:9" s="361" customFormat="1" ht="17" customHeight="1" thickBot="1">
      <c r="A9" s="352" t="s">
        <v>0</v>
      </c>
      <c r="B9" s="383" t="s">
        <v>190</v>
      </c>
      <c r="C9" s="383" t="str">
        <f t="shared" ref="C9:H9" si="2">"# " &amp; VALUE(RIGHT(B9,3)+1)</f>
        <v># 223</v>
      </c>
      <c r="D9" s="383" t="str">
        <f t="shared" si="2"/>
        <v># 224</v>
      </c>
      <c r="E9" s="383" t="str">
        <f t="shared" si="2"/>
        <v># 225</v>
      </c>
      <c r="F9" s="383" t="str">
        <f t="shared" si="2"/>
        <v># 226</v>
      </c>
      <c r="G9" s="383" t="str">
        <f t="shared" si="2"/>
        <v># 227</v>
      </c>
      <c r="H9" s="383" t="str">
        <f t="shared" si="2"/>
        <v># 228</v>
      </c>
      <c r="I9" s="384" t="s">
        <v>0</v>
      </c>
    </row>
    <row r="10" spans="1:9" ht="17" customHeight="1">
      <c r="A10" s="385"/>
      <c r="B10" s="239"/>
      <c r="C10" s="240"/>
      <c r="D10" s="240"/>
      <c r="E10" s="240"/>
      <c r="F10" s="241"/>
      <c r="G10" s="239"/>
      <c r="H10" s="242"/>
      <c r="I10" s="370"/>
    </row>
    <row r="11" spans="1:9" ht="17" customHeight="1">
      <c r="A11" s="371">
        <v>30</v>
      </c>
      <c r="B11" s="243"/>
      <c r="C11" s="243"/>
      <c r="D11" s="243"/>
      <c r="E11" s="243"/>
      <c r="F11" s="243"/>
      <c r="G11" s="879" t="s">
        <v>34</v>
      </c>
      <c r="H11" s="880"/>
      <c r="I11" s="376">
        <v>30</v>
      </c>
    </row>
    <row r="12" spans="1:9" ht="17" customHeight="1">
      <c r="A12" s="386"/>
      <c r="B12" s="878" t="s">
        <v>191</v>
      </c>
      <c r="C12" s="870"/>
      <c r="D12" s="870"/>
      <c r="E12" s="870"/>
      <c r="F12" s="871"/>
      <c r="G12" s="244"/>
      <c r="H12" s="245"/>
      <c r="I12" s="382"/>
    </row>
    <row r="13" spans="1:9" s="361" customFormat="1" ht="17" customHeight="1" thickBot="1">
      <c r="A13" s="387" t="s">
        <v>1</v>
      </c>
      <c r="B13" s="246"/>
      <c r="C13" s="247"/>
      <c r="D13" s="247"/>
      <c r="E13" s="247"/>
      <c r="F13" s="248"/>
      <c r="G13" s="249"/>
      <c r="H13" s="250"/>
      <c r="I13" s="384" t="s">
        <v>1</v>
      </c>
    </row>
    <row r="14" spans="1:9" ht="17" customHeight="1">
      <c r="A14" s="388"/>
      <c r="B14" s="389">
        <v>800380710</v>
      </c>
      <c r="C14" s="389"/>
      <c r="D14" s="389"/>
      <c r="E14" s="389"/>
      <c r="F14" s="389"/>
      <c r="G14" s="389"/>
      <c r="H14" s="390"/>
      <c r="I14" s="391"/>
    </row>
    <row r="15" spans="1:9" ht="17" customHeight="1">
      <c r="A15" s="392" t="s">
        <v>2</v>
      </c>
      <c r="B15" s="393"/>
      <c r="C15" s="394"/>
      <c r="E15" s="394" t="s">
        <v>127</v>
      </c>
      <c r="G15" s="394"/>
      <c r="H15" s="395"/>
      <c r="I15" s="396" t="s">
        <v>2</v>
      </c>
    </row>
    <row r="16" spans="1:9" ht="17" customHeight="1">
      <c r="A16" s="397"/>
      <c r="B16" s="393" t="s">
        <v>192</v>
      </c>
      <c r="C16" s="398" t="str">
        <f t="shared" ref="C16:H16" si="3">"# " &amp; VALUE(RIGHT(B16,2)+1)</f>
        <v># 5</v>
      </c>
      <c r="D16" s="398" t="str">
        <f t="shared" si="3"/>
        <v># 6</v>
      </c>
      <c r="E16" s="398" t="str">
        <f t="shared" si="3"/>
        <v># 7</v>
      </c>
      <c r="F16" s="398" t="str">
        <f t="shared" si="3"/>
        <v># 8</v>
      </c>
      <c r="G16" s="398" t="str">
        <f t="shared" si="3"/>
        <v># 9</v>
      </c>
      <c r="H16" s="399" t="str">
        <f t="shared" si="3"/>
        <v># 10</v>
      </c>
      <c r="I16" s="400"/>
    </row>
    <row r="17" spans="1:9" s="361" customFormat="1" ht="17" customHeight="1" thickBot="1">
      <c r="A17" s="387" t="s">
        <v>3</v>
      </c>
      <c r="B17" s="401" t="s">
        <v>24</v>
      </c>
      <c r="C17" s="402"/>
      <c r="D17" s="402"/>
      <c r="E17" s="402"/>
      <c r="F17" s="402"/>
      <c r="G17" s="402"/>
      <c r="H17" s="403"/>
      <c r="I17" s="384" t="s">
        <v>16</v>
      </c>
    </row>
    <row r="18" spans="1:9" s="361" customFormat="1" ht="17" customHeight="1">
      <c r="A18" s="387"/>
      <c r="B18" s="378" t="s">
        <v>17</v>
      </c>
      <c r="C18" s="379"/>
      <c r="D18" s="379"/>
      <c r="E18" s="379" t="s">
        <v>35</v>
      </c>
      <c r="F18" s="404"/>
      <c r="G18" s="405" t="s">
        <v>107</v>
      </c>
      <c r="H18" s="406" t="s">
        <v>193</v>
      </c>
      <c r="I18" s="407"/>
    </row>
    <row r="19" spans="1:9" ht="17" customHeight="1">
      <c r="A19" s="408" t="s">
        <v>2</v>
      </c>
      <c r="B19" s="372" t="s">
        <v>194</v>
      </c>
      <c r="C19" s="409" t="str">
        <f t="shared" ref="C19:F19" si="4">B76</f>
        <v># 2617</v>
      </c>
      <c r="D19" s="409" t="str">
        <f t="shared" si="4"/>
        <v># 2618</v>
      </c>
      <c r="E19" s="409" t="str">
        <f t="shared" si="4"/>
        <v># 2619</v>
      </c>
      <c r="F19" s="410" t="str">
        <f t="shared" si="4"/>
        <v># 2620</v>
      </c>
      <c r="G19" s="409" t="s">
        <v>192</v>
      </c>
      <c r="H19" s="375" t="s">
        <v>195</v>
      </c>
      <c r="I19" s="396" t="s">
        <v>2</v>
      </c>
    </row>
    <row r="20" spans="1:9" ht="17" customHeight="1">
      <c r="A20" s="411"/>
      <c r="B20" s="264" t="s">
        <v>53</v>
      </c>
      <c r="C20" s="261"/>
      <c r="D20" s="261"/>
      <c r="E20" s="261" t="s">
        <v>46</v>
      </c>
      <c r="F20" s="261"/>
      <c r="G20" s="259"/>
      <c r="H20" s="259"/>
      <c r="I20" s="412"/>
    </row>
    <row r="21" spans="1:9" s="361" customFormat="1" ht="17" customHeight="1" thickBot="1">
      <c r="A21" s="356" t="s">
        <v>4</v>
      </c>
      <c r="B21" s="265" t="s">
        <v>196</v>
      </c>
      <c r="C21" s="261" t="str">
        <f t="shared" ref="C21:H21" si="5">"# " &amp; VALUE(RIGHT(B21,4)+1)</f>
        <v># 1419</v>
      </c>
      <c r="D21" s="266" t="str">
        <f t="shared" si="5"/>
        <v># 1420</v>
      </c>
      <c r="E21" s="266" t="str">
        <f t="shared" si="5"/>
        <v># 1421</v>
      </c>
      <c r="F21" s="261" t="str">
        <f t="shared" si="5"/>
        <v># 1422</v>
      </c>
      <c r="G21" s="261" t="str">
        <f t="shared" si="5"/>
        <v># 1423</v>
      </c>
      <c r="H21" s="261" t="str">
        <f t="shared" si="5"/>
        <v># 1424</v>
      </c>
      <c r="I21" s="384" t="s">
        <v>4</v>
      </c>
    </row>
    <row r="22" spans="1:9" ht="17" customHeight="1">
      <c r="A22" s="413"/>
      <c r="B22" s="414" t="s">
        <v>197</v>
      </c>
      <c r="C22" s="415"/>
      <c r="D22" s="416" t="str">
        <f>D90</f>
        <v>健康新聞報道 Health Programme (15 EPI)</v>
      </c>
      <c r="E22" s="379"/>
      <c r="F22" s="404"/>
      <c r="G22" s="378">
        <v>800566975</v>
      </c>
      <c r="H22" s="417"/>
      <c r="I22" s="418"/>
    </row>
    <row r="23" spans="1:9" ht="17" customHeight="1">
      <c r="A23" s="419" t="s">
        <v>2</v>
      </c>
      <c r="B23" s="372" t="s">
        <v>104</v>
      </c>
      <c r="C23" s="374" t="str">
        <f>B91</f>
        <v># 1</v>
      </c>
      <c r="D23" s="409" t="str">
        <f>"# " &amp; VALUE(RIGHT(C23,2)+1)</f>
        <v># 2</v>
      </c>
      <c r="E23" s="409" t="str">
        <f>"# " &amp; VALUE(RIGHT(D23,2)+1)</f>
        <v># 3</v>
      </c>
      <c r="F23" s="410" t="str">
        <f>"# " &amp; VALUE(RIGHT(E23,2)+1)</f>
        <v># 4</v>
      </c>
      <c r="G23" s="420"/>
      <c r="H23" s="421"/>
      <c r="I23" s="422" t="s">
        <v>2</v>
      </c>
    </row>
    <row r="24" spans="1:9" ht="17" customHeight="1">
      <c r="A24" s="423"/>
      <c r="B24" s="424" t="s">
        <v>17</v>
      </c>
      <c r="C24" s="425"/>
      <c r="D24" s="426" t="s">
        <v>198</v>
      </c>
      <c r="E24" s="426"/>
      <c r="F24" s="427"/>
      <c r="G24" s="420"/>
      <c r="H24" s="421"/>
      <c r="I24" s="428"/>
    </row>
    <row r="25" spans="1:9" ht="17" customHeight="1">
      <c r="A25" s="423"/>
      <c r="B25" s="429" t="s">
        <v>17</v>
      </c>
      <c r="C25" s="430" t="s">
        <v>17</v>
      </c>
      <c r="D25" s="431" t="s">
        <v>17</v>
      </c>
      <c r="E25" s="431" t="s">
        <v>17</v>
      </c>
      <c r="F25" s="431" t="s">
        <v>17</v>
      </c>
      <c r="G25" s="887" t="s">
        <v>93</v>
      </c>
      <c r="H25" s="888"/>
      <c r="I25" s="428"/>
    </row>
    <row r="26" spans="1:9" ht="17" customHeight="1">
      <c r="A26" s="423"/>
      <c r="B26" s="399" t="str">
        <f>LEFT($H$35,5) &amp; " # " &amp; VALUE(RIGHT($H$35,3)-1)</f>
        <v>新聞掏寶  # 262</v>
      </c>
      <c r="C26" s="399" t="str">
        <f>B70</f>
        <v>美食新聞報道 # 112</v>
      </c>
      <c r="D26" s="420" t="str">
        <f>C70</f>
        <v>美食新聞報道 # 113</v>
      </c>
      <c r="E26" s="420" t="str">
        <f>D70</f>
        <v>美食新聞報道 (*港台篇) #13</v>
      </c>
      <c r="F26" s="420" t="str">
        <f>E70</f>
        <v>冲遊泰國10 #9</v>
      </c>
      <c r="G26" s="883" t="s">
        <v>94</v>
      </c>
      <c r="H26" s="884"/>
      <c r="I26" s="428"/>
    </row>
    <row r="27" spans="1:9" s="361" customFormat="1" ht="17" customHeight="1" thickBot="1">
      <c r="A27" s="435" t="s">
        <v>5</v>
      </c>
      <c r="B27" s="410"/>
      <c r="C27" s="399"/>
      <c r="D27" s="374"/>
      <c r="E27" s="374"/>
      <c r="F27" s="374"/>
      <c r="G27" s="420" t="s">
        <v>199</v>
      </c>
      <c r="H27" s="398" t="s">
        <v>200</v>
      </c>
      <c r="I27" s="436" t="s">
        <v>5</v>
      </c>
    </row>
    <row r="28" spans="1:9" ht="17" customHeight="1">
      <c r="A28" s="423"/>
      <c r="B28" s="437" t="s">
        <v>17</v>
      </c>
      <c r="C28" s="379"/>
      <c r="D28" s="380"/>
      <c r="E28" s="380"/>
      <c r="F28" s="438"/>
      <c r="G28" s="439"/>
      <c r="H28" s="421"/>
      <c r="I28" s="440"/>
    </row>
    <row r="29" spans="1:9" ht="17" customHeight="1">
      <c r="A29" s="441" t="s">
        <v>2</v>
      </c>
      <c r="B29" s="442"/>
      <c r="C29" s="443"/>
      <c r="D29" s="444" t="s">
        <v>120</v>
      </c>
      <c r="E29" s="443"/>
      <c r="F29" s="399"/>
      <c r="G29" s="445"/>
      <c r="H29" s="446"/>
      <c r="I29" s="422" t="s">
        <v>2</v>
      </c>
    </row>
    <row r="30" spans="1:9" ht="17" customHeight="1">
      <c r="A30" s="423"/>
      <c r="B30" s="393" t="s">
        <v>201</v>
      </c>
      <c r="C30" s="398" t="str">
        <f>"# " &amp; VALUE(RIGHT(C80,2)-1)</f>
        <v># 11</v>
      </c>
      <c r="D30" s="398" t="str">
        <f>"# " &amp; VALUE(RIGHT(D80,2)-1)</f>
        <v># 12</v>
      </c>
      <c r="E30" s="398" t="str">
        <f>"# " &amp; VALUE(RIGHT(E80,2)-1)</f>
        <v># 13</v>
      </c>
      <c r="F30" s="399" t="str">
        <f>E80</f>
        <v># 14</v>
      </c>
      <c r="G30" s="420"/>
      <c r="H30" s="421"/>
      <c r="I30" s="428"/>
    </row>
    <row r="31" spans="1:9" s="361" customFormat="1" ht="17" customHeight="1" thickBot="1">
      <c r="A31" s="435" t="s">
        <v>6</v>
      </c>
      <c r="B31" s="372"/>
      <c r="C31" s="409"/>
      <c r="D31" s="409"/>
      <c r="E31" s="409"/>
      <c r="F31" s="410"/>
      <c r="G31" s="447" t="s">
        <v>24</v>
      </c>
      <c r="H31" s="448"/>
      <c r="I31" s="449" t="s">
        <v>6</v>
      </c>
    </row>
    <row r="32" spans="1:9" ht="17" customHeight="1">
      <c r="A32" s="450"/>
      <c r="B32" s="437" t="s">
        <v>17</v>
      </c>
      <c r="C32" s="347"/>
      <c r="D32" s="379"/>
      <c r="E32" s="380" t="str">
        <f>$E$73</f>
        <v>東張西望  Scoop 2025</v>
      </c>
      <c r="F32" s="379"/>
      <c r="G32" s="347"/>
      <c r="H32" s="451"/>
      <c r="I32" s="412"/>
    </row>
    <row r="33" spans="1:9" ht="17" customHeight="1">
      <c r="A33" s="441" t="s">
        <v>2</v>
      </c>
      <c r="B33" s="409" t="str">
        <f>B9</f>
        <v># 222</v>
      </c>
      <c r="C33" s="409" t="str">
        <f>B74</f>
        <v># 223</v>
      </c>
      <c r="D33" s="409" t="str">
        <f>D9</f>
        <v># 224</v>
      </c>
      <c r="E33" s="409" t="str">
        <f>E9</f>
        <v># 225</v>
      </c>
      <c r="F33" s="409" t="str">
        <f>F9</f>
        <v># 226</v>
      </c>
      <c r="G33" s="409" t="str">
        <f>"# " &amp; VALUE(RIGHT(F33,3)+1)</f>
        <v># 227</v>
      </c>
      <c r="H33" s="409" t="str">
        <f>"# " &amp; VALUE(RIGHT(G33,3)+1)</f>
        <v># 228</v>
      </c>
      <c r="I33" s="396" t="s">
        <v>2</v>
      </c>
    </row>
    <row r="34" spans="1:9" ht="17" customHeight="1">
      <c r="A34" s="423"/>
      <c r="B34" s="437" t="s">
        <v>17</v>
      </c>
      <c r="C34" s="379"/>
      <c r="D34" s="398" t="s">
        <v>64</v>
      </c>
      <c r="E34" s="398"/>
      <c r="F34" s="398"/>
      <c r="G34" s="452" t="s">
        <v>20</v>
      </c>
      <c r="H34" s="251" t="s">
        <v>25</v>
      </c>
      <c r="I34" s="453"/>
    </row>
    <row r="35" spans="1:9" ht="17" customHeight="1">
      <c r="A35" s="423"/>
      <c r="B35" s="398" t="s">
        <v>202</v>
      </c>
      <c r="C35" s="398" t="str">
        <f>B61</f>
        <v># 1936</v>
      </c>
      <c r="D35" s="398" t="str">
        <f>C61</f>
        <v># 1937</v>
      </c>
      <c r="E35" s="398" t="str">
        <f>D61</f>
        <v># 1938</v>
      </c>
      <c r="F35" s="398" t="str">
        <f>E61</f>
        <v># 1939</v>
      </c>
      <c r="G35" s="454" t="s">
        <v>203</v>
      </c>
      <c r="H35" s="252" t="s">
        <v>204</v>
      </c>
      <c r="I35" s="453"/>
    </row>
    <row r="36" spans="1:9" s="361" customFormat="1" ht="17" customHeight="1" thickBot="1">
      <c r="A36" s="435" t="s">
        <v>7</v>
      </c>
      <c r="B36" s="398"/>
      <c r="C36" s="398"/>
      <c r="D36" s="409"/>
      <c r="E36" s="409"/>
      <c r="F36" s="456">
        <v>1255</v>
      </c>
      <c r="G36" s="373"/>
      <c r="H36" s="253" t="s">
        <v>26</v>
      </c>
      <c r="I36" s="355" t="s">
        <v>7</v>
      </c>
    </row>
    <row r="37" spans="1:9" ht="17" customHeight="1">
      <c r="A37" s="457"/>
      <c r="B37" s="437" t="s">
        <v>17</v>
      </c>
      <c r="C37" s="380"/>
      <c r="D37" s="380"/>
      <c r="E37" s="380" t="s">
        <v>46</v>
      </c>
      <c r="F37" s="438"/>
      <c r="G37" s="458" t="s">
        <v>205</v>
      </c>
      <c r="H37" s="459" t="s">
        <v>75</v>
      </c>
      <c r="I37" s="460"/>
    </row>
    <row r="38" spans="1:9" ht="17" customHeight="1">
      <c r="A38" s="411"/>
      <c r="B38" s="398" t="str">
        <f>B21</f>
        <v># 1418</v>
      </c>
      <c r="C38" s="398" t="str">
        <f>C21</f>
        <v># 1419</v>
      </c>
      <c r="D38" s="398" t="str">
        <f t="shared" ref="D38:F38" si="6">"# " &amp; VALUE(RIGHT(C38,4)+1)</f>
        <v># 1420</v>
      </c>
      <c r="E38" s="398" t="str">
        <f t="shared" si="6"/>
        <v># 1421</v>
      </c>
      <c r="F38" s="399" t="str">
        <f t="shared" si="6"/>
        <v># 1422</v>
      </c>
      <c r="G38" s="454" t="s">
        <v>206</v>
      </c>
      <c r="I38" s="453"/>
    </row>
    <row r="39" spans="1:9" ht="17" customHeight="1">
      <c r="A39" s="392" t="s">
        <v>2</v>
      </c>
      <c r="B39" s="409"/>
      <c r="C39" s="409"/>
      <c r="D39" s="409"/>
      <c r="E39" s="409"/>
      <c r="F39" s="461">
        <v>1320</v>
      </c>
      <c r="G39" s="462" t="s">
        <v>207</v>
      </c>
      <c r="H39" s="463" t="s">
        <v>208</v>
      </c>
      <c r="I39" s="464" t="s">
        <v>2</v>
      </c>
    </row>
    <row r="40" spans="1:9" ht="17" customHeight="1">
      <c r="A40" s="465"/>
      <c r="B40" s="257" t="s">
        <v>52</v>
      </c>
      <c r="C40" s="258"/>
      <c r="D40" s="243"/>
      <c r="E40" s="259"/>
      <c r="F40" s="259"/>
      <c r="G40" s="254" t="s">
        <v>50</v>
      </c>
      <c r="H40" s="466" t="s">
        <v>74</v>
      </c>
      <c r="I40" s="453"/>
    </row>
    <row r="41" spans="1:9" ht="17" customHeight="1" thickBot="1">
      <c r="A41" s="411"/>
      <c r="B41" s="260"/>
      <c r="C41" s="261"/>
      <c r="D41" s="262" t="s">
        <v>209</v>
      </c>
      <c r="E41" s="261"/>
      <c r="F41" s="261"/>
      <c r="G41" s="255" t="s">
        <v>210</v>
      </c>
      <c r="H41" s="466"/>
      <c r="I41" s="453"/>
    </row>
    <row r="42" spans="1:9" s="361" customFormat="1" ht="17" customHeight="1" thickBot="1">
      <c r="A42" s="468" t="s">
        <v>8</v>
      </c>
      <c r="B42" s="260" t="s">
        <v>211</v>
      </c>
      <c r="C42" s="261" t="str">
        <f>"# " &amp; VALUE(RIGHT(B42,4)+1)</f>
        <v># 1782</v>
      </c>
      <c r="D42" s="261" t="str">
        <f>"# " &amp; VALUE(RIGHT(C42,4)+1)</f>
        <v># 1783</v>
      </c>
      <c r="E42" s="261" t="str">
        <f>"# " &amp; VALUE(RIGHT(D42,4)+1)</f>
        <v># 1784</v>
      </c>
      <c r="F42" s="261" t="str">
        <f>"# " &amp; VALUE(RIGHT(E42,4)+1)</f>
        <v># 1785</v>
      </c>
      <c r="G42" s="256" t="s">
        <v>21</v>
      </c>
      <c r="H42" s="469"/>
      <c r="I42" s="355" t="s">
        <v>8</v>
      </c>
    </row>
    <row r="43" spans="1:9" ht="17" customHeight="1">
      <c r="A43" s="450"/>
      <c r="B43" s="260"/>
      <c r="C43" s="261"/>
      <c r="D43" s="261"/>
      <c r="E43" s="261"/>
      <c r="F43" s="263">
        <v>1405</v>
      </c>
      <c r="G43" s="452" t="s">
        <v>20</v>
      </c>
      <c r="H43" s="470" t="s">
        <v>23</v>
      </c>
      <c r="I43" s="440"/>
    </row>
    <row r="44" spans="1:9" ht="17" customHeight="1">
      <c r="A44" s="423"/>
      <c r="B44" s="378" t="s">
        <v>17</v>
      </c>
      <c r="C44" s="379"/>
      <c r="D44" s="379"/>
      <c r="E44" s="379" t="s">
        <v>35</v>
      </c>
      <c r="F44" s="379"/>
      <c r="G44" s="471"/>
      <c r="H44" s="472"/>
      <c r="I44" s="428"/>
    </row>
    <row r="45" spans="1:9" ht="17" customHeight="1">
      <c r="A45" s="473" t="s">
        <v>2</v>
      </c>
      <c r="B45" s="374" t="str">
        <f>B19</f>
        <v># 2616</v>
      </c>
      <c r="C45" s="398" t="str">
        <f>C19</f>
        <v># 2617</v>
      </c>
      <c r="D45" s="398" t="str">
        <f>C76</f>
        <v># 2618</v>
      </c>
      <c r="E45" s="398" t="str">
        <f>D76</f>
        <v># 2619</v>
      </c>
      <c r="F45" s="398" t="str">
        <f>E76</f>
        <v># 2620</v>
      </c>
      <c r="G45" s="474"/>
      <c r="H45" s="475"/>
      <c r="I45" s="422" t="s">
        <v>2</v>
      </c>
    </row>
    <row r="46" spans="1:9" ht="17" customHeight="1">
      <c r="A46" s="476"/>
      <c r="B46" s="437" t="s">
        <v>17</v>
      </c>
      <c r="C46" s="438"/>
      <c r="D46" s="380"/>
      <c r="E46" s="380"/>
      <c r="F46" s="380"/>
      <c r="G46" s="471" t="s">
        <v>212</v>
      </c>
      <c r="H46" s="477"/>
      <c r="I46" s="478"/>
    </row>
    <row r="47" spans="1:9" s="361" customFormat="1" ht="17" customHeight="1" thickBot="1">
      <c r="A47" s="479">
        <v>1500</v>
      </c>
      <c r="B47" s="891" t="s">
        <v>213</v>
      </c>
      <c r="C47" s="892"/>
      <c r="D47" s="480"/>
      <c r="E47" s="480" t="s">
        <v>214</v>
      </c>
      <c r="F47" s="398"/>
      <c r="G47" s="481"/>
      <c r="H47" s="482" t="s">
        <v>215</v>
      </c>
      <c r="I47" s="483">
        <v>1500</v>
      </c>
    </row>
    <row r="48" spans="1:9" ht="17" customHeight="1">
      <c r="A48" s="484"/>
      <c r="B48" s="393" t="s">
        <v>216</v>
      </c>
      <c r="C48" s="399" t="str">
        <f>B86</f>
        <v># 30</v>
      </c>
      <c r="D48" s="398" t="str">
        <f>C86</f>
        <v>#  1</v>
      </c>
      <c r="E48" s="398" t="str">
        <f>D86</f>
        <v># 2</v>
      </c>
      <c r="F48" s="398" t="str">
        <f>E86</f>
        <v># 3</v>
      </c>
      <c r="G48" s="471"/>
      <c r="H48" s="399"/>
      <c r="I48" s="485"/>
    </row>
    <row r="49" spans="1:9" ht="17" customHeight="1">
      <c r="A49" s="486">
        <v>30</v>
      </c>
      <c r="B49" s="372"/>
      <c r="C49" s="410"/>
      <c r="D49" s="409"/>
      <c r="E49" s="409"/>
      <c r="F49" s="409"/>
      <c r="G49" s="487"/>
      <c r="H49" s="488"/>
      <c r="I49" s="422" t="s">
        <v>2</v>
      </c>
    </row>
    <row r="50" spans="1:9" ht="17" customHeight="1">
      <c r="A50" s="476"/>
      <c r="B50" s="424" t="s">
        <v>17</v>
      </c>
      <c r="C50" s="489"/>
      <c r="D50" s="490" t="s">
        <v>198</v>
      </c>
      <c r="E50" s="426"/>
      <c r="F50" s="426"/>
      <c r="G50" s="452" t="s">
        <v>20</v>
      </c>
      <c r="H50" s="491"/>
      <c r="I50" s="428"/>
    </row>
    <row r="51" spans="1:9" ht="17" customHeight="1">
      <c r="A51" s="476"/>
      <c r="B51" s="454" t="str">
        <f>B22</f>
        <v>玩轉粵東粵北懶人包</v>
      </c>
      <c r="C51" s="492"/>
      <c r="D51" s="416" t="str">
        <f>D22</f>
        <v>健康新聞報道 Health Programme (15 EPI)</v>
      </c>
      <c r="E51" s="379"/>
      <c r="F51" s="379"/>
      <c r="G51" s="471"/>
      <c r="H51" s="399"/>
      <c r="I51" s="428"/>
    </row>
    <row r="52" spans="1:9" s="361" customFormat="1" ht="17" customHeight="1" thickBot="1">
      <c r="A52" s="479">
        <v>1600</v>
      </c>
      <c r="B52" s="372" t="str">
        <f>B23</f>
        <v># 5</v>
      </c>
      <c r="C52" s="374" t="str">
        <f>C23</f>
        <v># 1</v>
      </c>
      <c r="D52" s="409" t="str">
        <f>"# " &amp; VALUE(RIGHT(C52,2)+1)</f>
        <v># 2</v>
      </c>
      <c r="E52" s="409" t="str">
        <f>"# " &amp; VALUE(RIGHT(D52,2)+1)</f>
        <v># 3</v>
      </c>
      <c r="F52" s="409" t="str">
        <f>"# " &amp; VALUE(RIGHT(E52,2)+1)</f>
        <v># 4</v>
      </c>
      <c r="G52" s="493" t="s">
        <v>217</v>
      </c>
      <c r="H52" s="375"/>
      <c r="I52" s="483">
        <v>1600</v>
      </c>
    </row>
    <row r="53" spans="1:9" ht="17" customHeight="1">
      <c r="A53" s="362"/>
      <c r="B53" s="494" t="s">
        <v>99</v>
      </c>
      <c r="C53" s="431" t="s">
        <v>218</v>
      </c>
      <c r="D53" s="364" t="s">
        <v>112</v>
      </c>
      <c r="E53" s="430" t="s">
        <v>82</v>
      </c>
      <c r="F53" s="431" t="s">
        <v>137</v>
      </c>
      <c r="G53" s="495"/>
      <c r="H53" s="470" t="s">
        <v>23</v>
      </c>
      <c r="I53" s="418"/>
    </row>
    <row r="54" spans="1:9" ht="17" customHeight="1">
      <c r="A54" s="385"/>
      <c r="B54" s="496" t="s">
        <v>219</v>
      </c>
      <c r="C54" s="367" t="s">
        <v>220</v>
      </c>
      <c r="D54" s="497" t="s">
        <v>221</v>
      </c>
      <c r="E54" s="498" t="s">
        <v>222</v>
      </c>
      <c r="F54" s="499" t="s">
        <v>223</v>
      </c>
      <c r="G54" s="481"/>
      <c r="H54" s="399" t="str">
        <f>G75</f>
        <v>港姐最美任務在檳城 # 1</v>
      </c>
      <c r="I54" s="500"/>
    </row>
    <row r="55" spans="1:9" ht="16.75" customHeight="1">
      <c r="A55" s="371">
        <v>30</v>
      </c>
      <c r="B55" s="372" t="s">
        <v>224</v>
      </c>
      <c r="C55" s="374" t="s">
        <v>92</v>
      </c>
      <c r="D55" s="420" t="s">
        <v>134</v>
      </c>
      <c r="E55" s="420" t="s">
        <v>195</v>
      </c>
      <c r="F55" s="420" t="s">
        <v>110</v>
      </c>
      <c r="G55" s="501"/>
      <c r="H55" s="502"/>
      <c r="I55" s="503">
        <v>30</v>
      </c>
    </row>
    <row r="56" spans="1:9" ht="17" customHeight="1">
      <c r="A56" s="385"/>
      <c r="B56" s="504" t="s">
        <v>20</v>
      </c>
      <c r="C56" s="505" t="s">
        <v>225</v>
      </c>
      <c r="D56" s="378" t="s">
        <v>84</v>
      </c>
      <c r="E56" s="379"/>
      <c r="F56" s="379"/>
      <c r="G56" s="452" t="s">
        <v>20</v>
      </c>
      <c r="H56" s="506" t="s">
        <v>23</v>
      </c>
      <c r="I56" s="478"/>
    </row>
    <row r="57" spans="1:9" ht="17" customHeight="1">
      <c r="A57" s="385"/>
      <c r="B57" s="454" t="s">
        <v>203</v>
      </c>
      <c r="C57" s="398" t="s">
        <v>105</v>
      </c>
      <c r="D57" s="420"/>
      <c r="E57" s="498" t="s">
        <v>226</v>
      </c>
      <c r="F57" s="498"/>
      <c r="G57" s="507" t="str">
        <f>G38</f>
        <v>Mayanne小喇叭 # 1</v>
      </c>
      <c r="H57" s="467" t="str">
        <f>G70</f>
        <v>新聞透視 # 31</v>
      </c>
      <c r="I57" s="478"/>
    </row>
    <row r="58" spans="1:9" s="361" customFormat="1" ht="17" customHeight="1" thickBot="1">
      <c r="A58" s="508">
        <v>1700</v>
      </c>
      <c r="B58" s="509"/>
      <c r="C58" s="409" t="s">
        <v>192</v>
      </c>
      <c r="D58" s="374" t="s">
        <v>227</v>
      </c>
      <c r="E58" s="409" t="str">
        <f>"# " &amp; VALUE(RIGHT(D58,2)+1)</f>
        <v># 20</v>
      </c>
      <c r="F58" s="409" t="str">
        <f>"# " &amp; VALUE(RIGHT(E58,2)+1)</f>
        <v># 21</v>
      </c>
      <c r="G58" s="510"/>
      <c r="H58" s="511"/>
      <c r="I58" s="483">
        <v>1700</v>
      </c>
    </row>
    <row r="59" spans="1:9" ht="17" customHeight="1">
      <c r="A59" s="413"/>
      <c r="B59" s="379" t="s">
        <v>57</v>
      </c>
      <c r="C59" s="512"/>
      <c r="D59" s="430"/>
      <c r="E59" s="430"/>
      <c r="F59" s="430"/>
      <c r="G59" s="452" t="s">
        <v>20</v>
      </c>
      <c r="H59" s="506" t="s">
        <v>23</v>
      </c>
      <c r="I59" s="418"/>
    </row>
    <row r="60" spans="1:9" ht="17" customHeight="1">
      <c r="A60" s="476"/>
      <c r="B60" s="430"/>
      <c r="C60" s="398"/>
      <c r="D60" s="513" t="s">
        <v>56</v>
      </c>
      <c r="E60" s="347"/>
      <c r="F60" s="347"/>
      <c r="G60" s="507" t="s">
        <v>228</v>
      </c>
      <c r="H60" s="455" t="str">
        <f>H35</f>
        <v>新聞掏寶 # 263</v>
      </c>
      <c r="I60" s="478"/>
    </row>
    <row r="61" spans="1:9" ht="17" customHeight="1">
      <c r="A61" s="486">
        <v>30</v>
      </c>
      <c r="B61" s="409" t="s">
        <v>229</v>
      </c>
      <c r="C61" s="409" t="str">
        <f>"# " &amp; VALUE(RIGHT(B61,4)+1)</f>
        <v># 1937</v>
      </c>
      <c r="D61" s="409" t="str">
        <f>"# " &amp; VALUE(RIGHT(C61,4)+1)</f>
        <v># 1938</v>
      </c>
      <c r="E61" s="398" t="str">
        <f>"# " &amp; VALUE(RIGHT(D61,4)+1)</f>
        <v># 1939</v>
      </c>
      <c r="F61" s="409" t="str">
        <f>"# " &amp; VALUE(RIGHT(E61,4)+1)</f>
        <v># 1940</v>
      </c>
      <c r="G61" s="510"/>
      <c r="H61" s="514"/>
      <c r="I61" s="503">
        <v>30</v>
      </c>
    </row>
    <row r="62" spans="1:9" ht="17" customHeight="1">
      <c r="A62" s="515"/>
      <c r="B62" s="437" t="s">
        <v>79</v>
      </c>
      <c r="C62" s="417"/>
      <c r="D62" s="429"/>
      <c r="E62" s="417">
        <v>800576993</v>
      </c>
      <c r="F62" s="417"/>
      <c r="G62" s="452" t="s">
        <v>20</v>
      </c>
      <c r="H62" s="293" t="s">
        <v>49</v>
      </c>
      <c r="I62" s="478"/>
    </row>
    <row r="63" spans="1:9" ht="17" customHeight="1">
      <c r="A63" s="476"/>
      <c r="B63" s="363"/>
      <c r="C63" s="430"/>
      <c r="D63" s="516" t="s">
        <v>91</v>
      </c>
      <c r="E63" s="893" t="s">
        <v>230</v>
      </c>
      <c r="F63" s="894"/>
      <c r="G63" s="454" t="s">
        <v>203</v>
      </c>
      <c r="H63" s="262" t="s">
        <v>231</v>
      </c>
      <c r="I63" s="478"/>
    </row>
    <row r="64" spans="1:9" s="361" customFormat="1" ht="17" customHeight="1" thickBot="1">
      <c r="A64" s="479">
        <v>1800</v>
      </c>
      <c r="B64" s="393" t="s">
        <v>232</v>
      </c>
      <c r="C64" s="398" t="str">
        <f>"# " &amp; VALUE(RIGHT(B64,2)+1)</f>
        <v># 44</v>
      </c>
      <c r="D64" s="399" t="str">
        <f>"# " &amp; VALUE(RIGHT(C64,2)+1)</f>
        <v># 45</v>
      </c>
      <c r="E64" s="398" t="s">
        <v>92</v>
      </c>
      <c r="F64" s="398" t="str">
        <f>"# " &amp; VALUE(RIGHT(E64,2)+1)</f>
        <v># 2</v>
      </c>
      <c r="G64" s="373"/>
      <c r="H64" s="253" t="s">
        <v>44</v>
      </c>
      <c r="I64" s="483">
        <v>1800</v>
      </c>
    </row>
    <row r="65" spans="1:9" ht="17" customHeight="1">
      <c r="A65" s="476"/>
      <c r="B65" s="393"/>
      <c r="C65" s="398"/>
      <c r="D65" s="399"/>
      <c r="E65" s="398"/>
      <c r="F65" s="399"/>
      <c r="G65" s="895" t="s">
        <v>233</v>
      </c>
      <c r="H65" s="896"/>
      <c r="I65" s="382"/>
    </row>
    <row r="66" spans="1:9" ht="17" customHeight="1" thickBot="1">
      <c r="A66" s="486">
        <v>30</v>
      </c>
      <c r="B66" s="517"/>
      <c r="C66" s="383"/>
      <c r="D66" s="518"/>
      <c r="E66" s="383"/>
      <c r="F66" s="518"/>
      <c r="G66" s="519" t="s">
        <v>234</v>
      </c>
      <c r="H66" s="520" t="s">
        <v>235</v>
      </c>
      <c r="I66" s="376">
        <v>30</v>
      </c>
    </row>
    <row r="67" spans="1:9" ht="17" customHeight="1">
      <c r="A67" s="476"/>
      <c r="B67" s="869" t="s">
        <v>236</v>
      </c>
      <c r="C67" s="870"/>
      <c r="D67" s="870"/>
      <c r="E67" s="870"/>
      <c r="F67" s="871"/>
      <c r="G67" s="872" t="s">
        <v>237</v>
      </c>
      <c r="H67" s="873"/>
      <c r="I67" s="382"/>
    </row>
    <row r="68" spans="1:9" s="361" customFormat="1" ht="12.65" customHeight="1" thickBot="1">
      <c r="A68" s="479">
        <v>1900</v>
      </c>
      <c r="B68" s="267"/>
      <c r="C68" s="267"/>
      <c r="D68" s="267"/>
      <c r="E68" s="267"/>
      <c r="F68" s="248">
        <v>1900</v>
      </c>
      <c r="G68" s="268"/>
      <c r="H68" s="269"/>
      <c r="I68" s="521">
        <v>1900</v>
      </c>
    </row>
    <row r="69" spans="1:9" s="361" customFormat="1" ht="17" customHeight="1">
      <c r="A69" s="508"/>
      <c r="B69" s="254" t="s">
        <v>58</v>
      </c>
      <c r="C69" s="254" t="s">
        <v>58</v>
      </c>
      <c r="D69" s="254" t="s">
        <v>72</v>
      </c>
      <c r="E69" s="270" t="s">
        <v>81</v>
      </c>
      <c r="F69" s="271" t="s">
        <v>59</v>
      </c>
      <c r="G69" s="272" t="s">
        <v>67</v>
      </c>
      <c r="H69" s="612" t="s">
        <v>324</v>
      </c>
      <c r="I69" s="485"/>
    </row>
    <row r="70" spans="1:9" s="361" customFormat="1" ht="17" customHeight="1">
      <c r="A70" s="508"/>
      <c r="B70" s="274" t="s">
        <v>238</v>
      </c>
      <c r="C70" s="274" t="s">
        <v>239</v>
      </c>
      <c r="D70" s="274" t="s">
        <v>240</v>
      </c>
      <c r="E70" s="275" t="s">
        <v>241</v>
      </c>
      <c r="F70" s="276" t="s">
        <v>242</v>
      </c>
      <c r="G70" s="277" t="s">
        <v>243</v>
      </c>
      <c r="H70" s="278" t="s">
        <v>244</v>
      </c>
      <c r="I70" s="525"/>
    </row>
    <row r="71" spans="1:9" s="361" customFormat="1" ht="17" customHeight="1">
      <c r="A71" s="385">
        <v>30</v>
      </c>
      <c r="B71" s="279" t="s">
        <v>60</v>
      </c>
      <c r="C71" s="279" t="s">
        <v>85</v>
      </c>
      <c r="D71" s="280" t="s">
        <v>73</v>
      </c>
      <c r="E71" s="281" t="s">
        <v>80</v>
      </c>
      <c r="F71" s="282" t="s">
        <v>245</v>
      </c>
      <c r="G71" s="283" t="s">
        <v>68</v>
      </c>
      <c r="H71" s="284" t="s">
        <v>123</v>
      </c>
      <c r="I71" s="478">
        <v>30</v>
      </c>
    </row>
    <row r="72" spans="1:9" s="361" customFormat="1" ht="17" customHeight="1">
      <c r="A72" s="385"/>
      <c r="B72" s="285">
        <v>800653411</v>
      </c>
      <c r="C72" s="286"/>
      <c r="D72" s="287" t="s">
        <v>198</v>
      </c>
      <c r="E72" s="287"/>
      <c r="F72" s="288">
        <v>1935</v>
      </c>
      <c r="G72" s="289"/>
      <c r="H72" s="290">
        <v>1935</v>
      </c>
      <c r="I72" s="478"/>
    </row>
    <row r="73" spans="1:9" ht="17" customHeight="1">
      <c r="A73" s="528"/>
      <c r="B73" s="291" t="s">
        <v>51</v>
      </c>
      <c r="C73" s="259"/>
      <c r="D73" s="259"/>
      <c r="E73" s="262" t="s">
        <v>246</v>
      </c>
      <c r="F73" s="259"/>
      <c r="G73" s="259"/>
      <c r="H73" s="259"/>
      <c r="I73" s="529"/>
    </row>
    <row r="74" spans="1:9" s="361" customFormat="1" ht="17" customHeight="1" thickBot="1">
      <c r="A74" s="508">
        <v>2000</v>
      </c>
      <c r="B74" s="260" t="s">
        <v>247</v>
      </c>
      <c r="C74" s="266" t="str">
        <f t="shared" ref="C74:H74" si="7">"# " &amp; VALUE(RIGHT(B74,3)+1)</f>
        <v># 224</v>
      </c>
      <c r="D74" s="266" t="str">
        <f t="shared" si="7"/>
        <v># 225</v>
      </c>
      <c r="E74" s="266" t="str">
        <f t="shared" si="7"/>
        <v># 226</v>
      </c>
      <c r="F74" s="266" t="str">
        <f t="shared" si="7"/>
        <v># 227</v>
      </c>
      <c r="G74" s="261" t="str">
        <f t="shared" si="7"/>
        <v># 228</v>
      </c>
      <c r="H74" s="266" t="str">
        <f t="shared" si="7"/>
        <v># 229</v>
      </c>
      <c r="I74" s="483">
        <v>2000</v>
      </c>
    </row>
    <row r="75" spans="1:9" s="361" customFormat="1" ht="17" customHeight="1">
      <c r="A75" s="530"/>
      <c r="B75" s="291" t="s">
        <v>66</v>
      </c>
      <c r="C75" s="292" t="s">
        <v>22</v>
      </c>
      <c r="D75" s="293"/>
      <c r="E75" s="293" t="s">
        <v>248</v>
      </c>
      <c r="F75" s="294"/>
      <c r="G75" s="855" t="s">
        <v>375</v>
      </c>
      <c r="H75" s="296" t="s">
        <v>122</v>
      </c>
      <c r="I75" s="531"/>
    </row>
    <row r="76" spans="1:9" ht="17" customHeight="1">
      <c r="A76" s="385">
        <v>30</v>
      </c>
      <c r="B76" s="260" t="s">
        <v>249</v>
      </c>
      <c r="C76" s="261" t="str">
        <f>"# " &amp; VALUE(RIGHT(B76,4)+1)</f>
        <v># 2618</v>
      </c>
      <c r="D76" s="261" t="str">
        <f>"# " &amp; VALUE(RIGHT(C76,4)+1)</f>
        <v># 2619</v>
      </c>
      <c r="E76" s="261" t="str">
        <f>"# " &amp; VALUE(RIGHT(D76,4)+1)</f>
        <v># 2620</v>
      </c>
      <c r="F76" s="261" t="str">
        <f>"# " &amp; VALUE(RIGHT(E76,4)+1)</f>
        <v># 2621</v>
      </c>
      <c r="G76" s="857" t="s">
        <v>376</v>
      </c>
      <c r="H76" s="297"/>
      <c r="I76" s="376">
        <v>30</v>
      </c>
    </row>
    <row r="77" spans="1:9" ht="17" customHeight="1">
      <c r="A77" s="377"/>
      <c r="B77" s="291" t="s">
        <v>119</v>
      </c>
      <c r="C77" s="298"/>
      <c r="D77" s="298"/>
      <c r="E77" s="298"/>
      <c r="F77" s="298"/>
      <c r="G77" s="254"/>
      <c r="H77" s="299" t="s">
        <v>250</v>
      </c>
      <c r="I77" s="532"/>
    </row>
    <row r="78" spans="1:9" ht="17" customHeight="1" thickBot="1">
      <c r="A78" s="385"/>
      <c r="B78" s="257"/>
      <c r="C78" s="261"/>
      <c r="D78" s="261"/>
      <c r="E78" s="261"/>
      <c r="F78" s="261"/>
      <c r="G78" s="300"/>
      <c r="H78" s="297" t="s">
        <v>95</v>
      </c>
      <c r="I78" s="382"/>
    </row>
    <row r="79" spans="1:9" s="361" customFormat="1" ht="17" customHeight="1" thickBot="1">
      <c r="A79" s="534">
        <v>2100</v>
      </c>
      <c r="B79" s="260"/>
      <c r="C79" s="301"/>
      <c r="D79" s="302" t="s">
        <v>120</v>
      </c>
      <c r="E79" s="261"/>
      <c r="F79" s="261"/>
      <c r="G79" s="303"/>
      <c r="H79" s="304"/>
      <c r="I79" s="521">
        <v>2100</v>
      </c>
    </row>
    <row r="80" spans="1:9" s="361" customFormat="1" ht="17" customHeight="1">
      <c r="A80" s="484"/>
      <c r="B80" s="261" t="s">
        <v>251</v>
      </c>
      <c r="C80" s="261" t="str">
        <f>"# " &amp; VALUE(RIGHT(B80,2)+1)</f>
        <v># 12</v>
      </c>
      <c r="D80" s="261" t="str">
        <f>"# " &amp; VALUE(RIGHT(C80,2)+1)</f>
        <v># 13</v>
      </c>
      <c r="E80" s="261" t="str">
        <f>"# " &amp; VALUE(RIGHT(D80,2)+1)</f>
        <v># 14</v>
      </c>
      <c r="F80" s="261" t="str">
        <f>"# " &amp; VALUE(RIGHT(E80,2)+1)</f>
        <v># 15</v>
      </c>
      <c r="G80" s="305"/>
      <c r="H80" s="304"/>
      <c r="I80" s="531"/>
    </row>
    <row r="81" spans="1:9" s="361" customFormat="1" ht="17" customHeight="1">
      <c r="A81" s="536"/>
      <c r="B81" s="261"/>
      <c r="C81" s="261"/>
      <c r="D81" s="261"/>
      <c r="E81" s="261"/>
      <c r="F81" s="261"/>
      <c r="G81" s="584" t="s">
        <v>215</v>
      </c>
      <c r="H81" s="304"/>
      <c r="I81" s="537"/>
    </row>
    <row r="82" spans="1:9" ht="17" customHeight="1">
      <c r="A82" s="486">
        <v>30</v>
      </c>
      <c r="B82" s="261"/>
      <c r="C82" s="266"/>
      <c r="D82" s="261"/>
      <c r="E82" s="261"/>
      <c r="F82" s="261"/>
      <c r="G82" s="305" t="s">
        <v>252</v>
      </c>
      <c r="H82" s="307"/>
      <c r="I82" s="376">
        <v>30</v>
      </c>
    </row>
    <row r="83" spans="1:9" ht="17" customHeight="1">
      <c r="A83" s="476"/>
      <c r="B83" s="585" t="s">
        <v>90</v>
      </c>
      <c r="C83" s="293">
        <v>800657215</v>
      </c>
      <c r="D83" s="298"/>
      <c r="E83" s="298"/>
      <c r="F83" s="298"/>
      <c r="G83" s="305"/>
      <c r="H83" s="308" t="s">
        <v>78</v>
      </c>
      <c r="I83" s="382"/>
    </row>
    <row r="84" spans="1:9" ht="17" customHeight="1">
      <c r="A84" s="476"/>
      <c r="B84" s="586"/>
      <c r="C84" s="261"/>
      <c r="D84" s="261"/>
      <c r="E84" s="261"/>
      <c r="F84" s="261"/>
      <c r="G84" s="309"/>
      <c r="H84" s="304"/>
      <c r="I84" s="382"/>
    </row>
    <row r="85" spans="1:9" s="361" customFormat="1" ht="17" customHeight="1" thickBot="1">
      <c r="A85" s="479">
        <v>2200</v>
      </c>
      <c r="B85" s="587" t="s">
        <v>213</v>
      </c>
      <c r="C85" s="310"/>
      <c r="D85" s="310" t="s">
        <v>214</v>
      </c>
      <c r="E85" s="261"/>
      <c r="F85" s="261"/>
      <c r="G85" s="305"/>
      <c r="H85" s="311" t="s">
        <v>253</v>
      </c>
      <c r="I85" s="521">
        <v>2200</v>
      </c>
    </row>
    <row r="86" spans="1:9" s="361" customFormat="1" ht="17" customHeight="1">
      <c r="A86" s="536"/>
      <c r="B86" s="588" t="s">
        <v>254</v>
      </c>
      <c r="C86" s="312" t="s">
        <v>255</v>
      </c>
      <c r="D86" s="261" t="str">
        <f>"# " &amp; VALUE(RIGHT(C86,2)+1)</f>
        <v># 2</v>
      </c>
      <c r="E86" s="261" t="str">
        <f>"# " &amp; VALUE(RIGHT(D86,2)+1)</f>
        <v># 3</v>
      </c>
      <c r="F86" s="261" t="str">
        <f>"# " &amp; VALUE(RIGHT(E86,2)+1)</f>
        <v># 4</v>
      </c>
      <c r="G86" s="254"/>
      <c r="H86" s="313" t="s">
        <v>177</v>
      </c>
      <c r="I86" s="539"/>
    </row>
    <row r="87" spans="1:9" s="361" customFormat="1" ht="17" customHeight="1">
      <c r="A87" s="536"/>
      <c r="B87" s="588"/>
      <c r="C87" s="261"/>
      <c r="D87" s="261"/>
      <c r="E87" s="261"/>
      <c r="F87" s="261"/>
      <c r="G87" s="314"/>
      <c r="H87" s="315"/>
      <c r="I87" s="540"/>
    </row>
    <row r="88" spans="1:9" ht="17" customHeight="1">
      <c r="A88" s="486">
        <v>30</v>
      </c>
      <c r="B88" s="589"/>
      <c r="C88" s="266"/>
      <c r="D88" s="266"/>
      <c r="E88" s="266"/>
      <c r="F88" s="266"/>
      <c r="G88" s="279"/>
      <c r="H88" s="317"/>
      <c r="I88" s="542">
        <v>30</v>
      </c>
    </row>
    <row r="89" spans="1:9" ht="17" customHeight="1">
      <c r="A89" s="515"/>
      <c r="B89" s="858">
        <v>800659083</v>
      </c>
      <c r="C89" s="318"/>
      <c r="D89" s="243"/>
      <c r="E89" s="319"/>
      <c r="F89" s="319"/>
      <c r="G89" s="254" t="s">
        <v>166</v>
      </c>
      <c r="H89" s="320" t="s">
        <v>96</v>
      </c>
      <c r="I89" s="478"/>
    </row>
    <row r="90" spans="1:9" ht="17" customHeight="1">
      <c r="A90" s="476"/>
      <c r="B90" s="319"/>
      <c r="C90" s="318"/>
      <c r="D90" s="262" t="s">
        <v>256</v>
      </c>
      <c r="E90" s="262"/>
      <c r="F90" s="262"/>
      <c r="G90" s="255" t="s">
        <v>257</v>
      </c>
      <c r="H90" s="321" t="s">
        <v>258</v>
      </c>
      <c r="I90" s="478"/>
    </row>
    <row r="91" spans="1:9" ht="17" customHeight="1">
      <c r="A91" s="476"/>
      <c r="B91" s="261" t="s">
        <v>92</v>
      </c>
      <c r="C91" s="261" t="str">
        <f>"# " &amp; VALUE(RIGHT(B91,2)+1)</f>
        <v># 2</v>
      </c>
      <c r="D91" s="261" t="str">
        <f>"# " &amp; VALUE(RIGHT(C91,2)+1)</f>
        <v># 3</v>
      </c>
      <c r="E91" s="261" t="str">
        <f>"# " &amp; VALUE(RIGHT(D91,2)+1)</f>
        <v># 4</v>
      </c>
      <c r="F91" s="261" t="str">
        <f>"# " &amp; VALUE(RIGHT(E91,2)+1)</f>
        <v># 5</v>
      </c>
      <c r="G91" s="305" t="s">
        <v>167</v>
      </c>
      <c r="H91" s="322" t="s">
        <v>179</v>
      </c>
      <c r="I91" s="478"/>
    </row>
    <row r="92" spans="1:9" ht="17" customHeight="1" thickBot="1">
      <c r="A92" s="479">
        <v>2300</v>
      </c>
      <c r="B92" s="266"/>
      <c r="C92" s="266"/>
      <c r="D92" s="323"/>
      <c r="E92" s="323"/>
      <c r="F92" s="323"/>
      <c r="G92" s="256"/>
      <c r="H92" s="324"/>
      <c r="I92" s="483">
        <v>2300</v>
      </c>
    </row>
    <row r="93" spans="1:9" s="361" customFormat="1" ht="17" customHeight="1">
      <c r="A93" s="543"/>
      <c r="B93" s="257" t="s">
        <v>97</v>
      </c>
      <c r="C93" s="325"/>
      <c r="D93" s="328" t="s">
        <v>259</v>
      </c>
      <c r="E93" s="261"/>
      <c r="F93" s="261"/>
      <c r="G93" s="327" t="s">
        <v>48</v>
      </c>
      <c r="H93" s="326"/>
      <c r="I93" s="531"/>
    </row>
    <row r="94" spans="1:9" s="361" customFormat="1" ht="17" customHeight="1">
      <c r="A94" s="543"/>
      <c r="B94" s="260" t="s">
        <v>260</v>
      </c>
      <c r="C94" s="328" t="s">
        <v>261</v>
      </c>
      <c r="D94" s="328" t="s">
        <v>262</v>
      </c>
      <c r="E94" s="328" t="s">
        <v>263</v>
      </c>
      <c r="F94" s="328" t="s">
        <v>264</v>
      </c>
      <c r="G94" s="277" t="s">
        <v>265</v>
      </c>
      <c r="H94" s="331" t="s">
        <v>109</v>
      </c>
      <c r="I94" s="537"/>
    </row>
    <row r="95" spans="1:9" s="361" customFormat="1" ht="17" customHeight="1" thickBot="1">
      <c r="A95" s="544">
        <v>2315</v>
      </c>
      <c r="B95" s="260"/>
      <c r="C95" s="261"/>
      <c r="D95" s="261"/>
      <c r="E95" s="261"/>
      <c r="F95" s="590">
        <v>2315</v>
      </c>
      <c r="G95" s="265" t="s">
        <v>45</v>
      </c>
      <c r="H95" s="331"/>
      <c r="I95" s="545">
        <v>2315</v>
      </c>
    </row>
    <row r="96" spans="1:9" ht="17" customHeight="1" thickBot="1">
      <c r="A96" s="371">
        <v>30</v>
      </c>
      <c r="B96" s="334"/>
      <c r="C96" s="335"/>
      <c r="D96" s="335"/>
      <c r="E96" s="335"/>
      <c r="F96" s="335"/>
      <c r="G96" s="340" t="s">
        <v>182</v>
      </c>
      <c r="H96" s="341"/>
      <c r="I96" s="547">
        <v>30</v>
      </c>
    </row>
    <row r="97" spans="1:9" ht="17" customHeight="1">
      <c r="A97" s="377"/>
      <c r="B97" s="260"/>
      <c r="C97" s="336"/>
      <c r="D97" s="336" t="s">
        <v>47</v>
      </c>
      <c r="E97" s="336"/>
      <c r="F97" s="336"/>
      <c r="G97" s="548" t="s">
        <v>23</v>
      </c>
      <c r="H97" s="254" t="s">
        <v>62</v>
      </c>
      <c r="I97" s="382"/>
    </row>
    <row r="98" spans="1:9" ht="17" customHeight="1">
      <c r="A98" s="385"/>
      <c r="B98" s="260"/>
      <c r="C98" s="259"/>
      <c r="D98" s="259"/>
      <c r="E98" s="259"/>
      <c r="F98" s="259"/>
      <c r="G98" s="454" t="str">
        <f>G41</f>
        <v>周六聊Teen谷 # 32</v>
      </c>
      <c r="H98" s="255" t="s">
        <v>266</v>
      </c>
      <c r="I98" s="382"/>
    </row>
    <row r="99" spans="1:9" ht="17" customHeight="1" thickBot="1">
      <c r="A99" s="385"/>
      <c r="B99" s="260"/>
      <c r="C99" s="259"/>
      <c r="D99" s="259"/>
      <c r="E99" s="259"/>
      <c r="F99" s="325">
        <v>2350</v>
      </c>
      <c r="G99" s="535"/>
      <c r="H99" s="305" t="s">
        <v>63</v>
      </c>
      <c r="I99" s="382"/>
    </row>
    <row r="100" spans="1:9" s="361" customFormat="1" ht="17" customHeight="1" thickBot="1">
      <c r="A100" s="352" t="s">
        <v>9</v>
      </c>
      <c r="B100" s="337"/>
      <c r="C100" s="338"/>
      <c r="D100" s="338" t="s">
        <v>42</v>
      </c>
      <c r="E100" s="338"/>
      <c r="F100" s="338"/>
      <c r="G100" s="373"/>
      <c r="H100" s="256"/>
      <c r="I100" s="384" t="s">
        <v>9</v>
      </c>
    </row>
    <row r="101" spans="1:9" ht="17" customHeight="1">
      <c r="A101" s="362"/>
      <c r="B101" s="549" t="s">
        <v>17</v>
      </c>
      <c r="C101" s="546"/>
      <c r="D101" s="546"/>
      <c r="E101" s="347"/>
      <c r="F101" s="546"/>
      <c r="G101" s="548" t="s">
        <v>23</v>
      </c>
      <c r="H101" s="459" t="s">
        <v>20</v>
      </c>
      <c r="I101" s="370"/>
    </row>
    <row r="102" spans="1:9" ht="17" customHeight="1">
      <c r="A102" s="385"/>
      <c r="B102" s="430"/>
      <c r="C102" s="347"/>
      <c r="D102" s="347" t="str">
        <f>D60</f>
        <v>兄弟幫 Big Boys Club (2505 EPI)</v>
      </c>
      <c r="F102" s="550"/>
      <c r="G102" s="551" t="str">
        <f>G70</f>
        <v>新聞透視 # 31</v>
      </c>
      <c r="H102" s="455" t="str">
        <f>H35</f>
        <v>新聞掏寶 # 263</v>
      </c>
      <c r="I102" s="382"/>
    </row>
    <row r="103" spans="1:9" ht="17" customHeight="1">
      <c r="A103" s="371">
        <v>30</v>
      </c>
      <c r="B103" s="409" t="str">
        <f>B61</f>
        <v># 1936</v>
      </c>
      <c r="C103" s="409" t="str">
        <f>C61</f>
        <v># 1937</v>
      </c>
      <c r="D103" s="398" t="str">
        <f>D61</f>
        <v># 1938</v>
      </c>
      <c r="E103" s="398" t="str">
        <f>E61</f>
        <v># 1939</v>
      </c>
      <c r="F103" s="409" t="str">
        <f>F61</f>
        <v># 1940</v>
      </c>
      <c r="G103" s="552"/>
      <c r="H103" s="553"/>
      <c r="I103" s="376">
        <v>30</v>
      </c>
    </row>
    <row r="104" spans="1:9" ht="17" customHeight="1">
      <c r="A104" s="385"/>
      <c r="B104" s="437" t="s">
        <v>17</v>
      </c>
      <c r="C104" s="415"/>
      <c r="D104" s="380"/>
      <c r="E104" s="380"/>
      <c r="F104" s="438"/>
      <c r="G104" s="522" t="s">
        <v>23</v>
      </c>
      <c r="H104" s="459" t="s">
        <v>20</v>
      </c>
      <c r="I104" s="554"/>
    </row>
    <row r="105" spans="1:9" s="361" customFormat="1" ht="17" customHeight="1" thickBot="1">
      <c r="A105" s="352" t="s">
        <v>10</v>
      </c>
      <c r="B105" s="442" t="s">
        <v>213</v>
      </c>
      <c r="C105" s="555"/>
      <c r="D105" s="480" t="s">
        <v>214</v>
      </c>
      <c r="F105" s="398"/>
      <c r="G105" s="556" t="s">
        <v>267</v>
      </c>
      <c r="H105" s="467" t="str">
        <f>H63</f>
        <v>財經透視 # 33</v>
      </c>
      <c r="I105" s="355" t="s">
        <v>10</v>
      </c>
    </row>
    <row r="106" spans="1:9" ht="17" customHeight="1">
      <c r="A106" s="457"/>
      <c r="B106" s="393" t="str">
        <f>B86</f>
        <v># 30</v>
      </c>
      <c r="C106" s="420" t="s">
        <v>92</v>
      </c>
      <c r="D106" s="398" t="str">
        <f>"# " &amp; VALUE(RIGHT(C106,2)+1)</f>
        <v># 2</v>
      </c>
      <c r="E106" s="398" t="str">
        <f>"# " &amp; VALUE(RIGHT(D106,2)+1)</f>
        <v># 3</v>
      </c>
      <c r="F106" s="398" t="str">
        <f>"# " &amp; VALUE(RIGHT(E106,2)+1)</f>
        <v># 4</v>
      </c>
      <c r="G106" s="522" t="s">
        <v>23</v>
      </c>
      <c r="H106" s="459" t="s">
        <v>20</v>
      </c>
      <c r="I106" s="460"/>
    </row>
    <row r="107" spans="1:9" ht="17" customHeight="1">
      <c r="A107" s="557">
        <v>30</v>
      </c>
      <c r="B107" s="372"/>
      <c r="C107" s="374"/>
      <c r="D107" s="409"/>
      <c r="E107" s="409"/>
      <c r="F107" s="410"/>
      <c r="G107" s="556" t="s">
        <v>268</v>
      </c>
      <c r="H107" s="455" t="str">
        <f>H70</f>
        <v>港繫全球  商聚灣區 #4 (10 EPI)</v>
      </c>
      <c r="I107" s="464">
        <v>30</v>
      </c>
    </row>
    <row r="108" spans="1:9" ht="17" customHeight="1">
      <c r="A108" s="465"/>
      <c r="B108" s="437" t="s">
        <v>17</v>
      </c>
      <c r="C108" s="398"/>
      <c r="D108" s="380"/>
      <c r="E108" s="398"/>
      <c r="F108" s="380"/>
      <c r="G108" s="522" t="s">
        <v>23</v>
      </c>
      <c r="H108" s="506" t="s">
        <v>23</v>
      </c>
      <c r="I108" s="400"/>
    </row>
    <row r="109" spans="1:9" s="361" customFormat="1" ht="17" customHeight="1" thickBot="1">
      <c r="A109" s="352" t="s">
        <v>11</v>
      </c>
      <c r="B109" s="393"/>
      <c r="C109" s="430"/>
      <c r="D109" s="398" t="str">
        <f>$D$79</f>
        <v>麻雀樂團 Heavenly Hand (25 EPI)</v>
      </c>
      <c r="E109" s="398"/>
      <c r="F109" s="398"/>
      <c r="G109" s="524"/>
      <c r="H109" s="538"/>
      <c r="I109" s="384" t="s">
        <v>11</v>
      </c>
    </row>
    <row r="110" spans="1:9" ht="17" customHeight="1">
      <c r="A110" s="457"/>
      <c r="B110" s="393" t="str">
        <f>B80</f>
        <v># 11</v>
      </c>
      <c r="C110" s="398" t="str">
        <f>C80</f>
        <v># 12</v>
      </c>
      <c r="D110" s="398" t="str">
        <f>"# " &amp; VALUE(RIGHT(C110,2)+1)</f>
        <v># 13</v>
      </c>
      <c r="E110" s="398" t="str">
        <f>"# " &amp; VALUE(RIGHT(D110,2)+1)</f>
        <v># 14</v>
      </c>
      <c r="F110" s="398" t="str">
        <f>"# " &amp; VALUE(RIGHT(E110,2)+1)</f>
        <v># 15</v>
      </c>
      <c r="G110" s="364"/>
      <c r="H110" s="558"/>
      <c r="I110" s="391"/>
    </row>
    <row r="111" spans="1:9" ht="17" customHeight="1">
      <c r="A111" s="411">
        <v>30</v>
      </c>
      <c r="B111" s="401"/>
      <c r="C111" s="409"/>
      <c r="D111" s="409"/>
      <c r="E111" s="409"/>
      <c r="F111" s="398"/>
      <c r="G111" s="533"/>
      <c r="H111" s="538" t="str">
        <f>H77</f>
        <v>聲秀 # 5</v>
      </c>
      <c r="I111" s="396">
        <v>30</v>
      </c>
    </row>
    <row r="112" spans="1:9" ht="17" customHeight="1">
      <c r="A112" s="411"/>
      <c r="B112" s="437" t="s">
        <v>17</v>
      </c>
      <c r="C112" s="526"/>
      <c r="D112" s="426" t="s">
        <v>198</v>
      </c>
      <c r="E112" s="426"/>
      <c r="F112" s="527"/>
      <c r="G112" s="482" t="s">
        <v>215</v>
      </c>
      <c r="H112" s="558"/>
      <c r="I112" s="412"/>
    </row>
    <row r="113" spans="1:9" ht="17" customHeight="1">
      <c r="A113" s="465"/>
      <c r="B113" s="559" t="s">
        <v>17</v>
      </c>
      <c r="C113" s="379"/>
      <c r="D113" s="379" t="str">
        <f>$E$75</f>
        <v xml:space="preserve">愛．回家之開心速遞  Lo And Behold </v>
      </c>
      <c r="E113" s="379"/>
      <c r="F113" s="379"/>
      <c r="G113" s="535"/>
      <c r="H113" s="558"/>
      <c r="I113" s="400"/>
    </row>
    <row r="114" spans="1:9" s="361" customFormat="1" ht="17" customHeight="1" thickBot="1">
      <c r="A114" s="352" t="s">
        <v>12</v>
      </c>
      <c r="B114" s="372" t="str">
        <f>B76</f>
        <v># 2617</v>
      </c>
      <c r="C114" s="409" t="str">
        <f t="shared" ref="C114:F114" si="8">C76</f>
        <v># 2618</v>
      </c>
      <c r="D114" s="409" t="str">
        <f t="shared" si="8"/>
        <v># 2619</v>
      </c>
      <c r="E114" s="409" t="str">
        <f t="shared" si="8"/>
        <v># 2620</v>
      </c>
      <c r="F114" s="409" t="str">
        <f t="shared" si="8"/>
        <v># 2621</v>
      </c>
      <c r="G114" s="560"/>
      <c r="H114" s="561"/>
      <c r="I114" s="384" t="s">
        <v>12</v>
      </c>
    </row>
    <row r="115" spans="1:9" ht="17" customHeight="1">
      <c r="A115" s="457"/>
      <c r="B115" s="559" t="s">
        <v>17</v>
      </c>
      <c r="C115" s="417"/>
      <c r="D115" s="398" t="s">
        <v>269</v>
      </c>
      <c r="E115" s="379"/>
      <c r="F115" s="379"/>
      <c r="G115" s="523"/>
      <c r="H115" s="379"/>
      <c r="I115" s="440"/>
    </row>
    <row r="116" spans="1:9" ht="17" customHeight="1">
      <c r="A116" s="557">
        <v>30</v>
      </c>
      <c r="B116" s="372" t="str">
        <f>B74</f>
        <v># 223</v>
      </c>
      <c r="C116" s="409" t="str">
        <f t="shared" ref="C116:F116" si="9">C74</f>
        <v># 224</v>
      </c>
      <c r="D116" s="409" t="str">
        <f t="shared" si="9"/>
        <v># 225</v>
      </c>
      <c r="E116" s="409" t="str">
        <f t="shared" si="9"/>
        <v># 226</v>
      </c>
      <c r="F116" s="409" t="str">
        <f t="shared" si="9"/>
        <v># 227</v>
      </c>
      <c r="G116" s="373"/>
      <c r="H116" s="409" t="str">
        <f t="shared" ref="H116" si="10">H74</f>
        <v># 229</v>
      </c>
      <c r="I116" s="422">
        <v>30</v>
      </c>
    </row>
    <row r="117" spans="1:9" ht="17" customHeight="1">
      <c r="A117" s="411"/>
      <c r="B117" s="562" t="s">
        <v>17</v>
      </c>
      <c r="C117" s="417" t="s">
        <v>17</v>
      </c>
      <c r="D117" s="563" t="s">
        <v>17</v>
      </c>
      <c r="E117" s="378" t="s">
        <v>17</v>
      </c>
      <c r="F117" s="378" t="s">
        <v>17</v>
      </c>
      <c r="G117" s="535" t="s">
        <v>171</v>
      </c>
      <c r="H117" s="564" t="s">
        <v>20</v>
      </c>
      <c r="I117" s="428"/>
    </row>
    <row r="118" spans="1:9" s="361" customFormat="1" ht="17" customHeight="1" thickBot="1">
      <c r="A118" s="352" t="s">
        <v>15</v>
      </c>
      <c r="B118" s="541" t="str">
        <f>B70</f>
        <v>美食新聞報道 # 112</v>
      </c>
      <c r="C118" s="398" t="str">
        <f>$C$70</f>
        <v>美食新聞報道 # 113</v>
      </c>
      <c r="D118" s="535" t="str">
        <f>D70</f>
        <v>美食新聞報道 (*港台篇) #13</v>
      </c>
      <c r="E118" s="535" t="str">
        <f>$E$70</f>
        <v>冲遊泰國10 #9</v>
      </c>
      <c r="F118" s="374" t="str">
        <f>F70</f>
        <v>最強生命線 # 410</v>
      </c>
      <c r="G118" s="373" t="s">
        <v>270</v>
      </c>
      <c r="H118" s="565"/>
      <c r="I118" s="449" t="s">
        <v>15</v>
      </c>
    </row>
    <row r="119" spans="1:9" ht="17" customHeight="1">
      <c r="A119" s="457"/>
      <c r="B119" s="437" t="s">
        <v>17</v>
      </c>
      <c r="C119" s="379"/>
      <c r="D119" s="438"/>
      <c r="E119" s="380"/>
      <c r="F119" s="380"/>
      <c r="G119" s="522" t="s">
        <v>23</v>
      </c>
      <c r="H119" s="566" t="str">
        <f>H85</f>
        <v>女神配對計劃 # 11</v>
      </c>
      <c r="I119" s="391"/>
    </row>
    <row r="120" spans="1:9" ht="17" customHeight="1">
      <c r="A120" s="557">
        <v>30</v>
      </c>
      <c r="B120" s="567"/>
      <c r="C120" s="398"/>
      <c r="D120" s="568" t="str">
        <f>D63</f>
        <v>錦心似玉 The Sword and the Brocade (45 EPI)</v>
      </c>
      <c r="E120" s="897" t="s">
        <v>230</v>
      </c>
      <c r="F120" s="894"/>
      <c r="G120" s="373" t="str">
        <f>G75</f>
        <v>港姐最美任務在檳城 # 1</v>
      </c>
      <c r="H120" s="538"/>
      <c r="I120" s="396">
        <v>30</v>
      </c>
    </row>
    <row r="121" spans="1:9" ht="17" customHeight="1">
      <c r="A121" s="411"/>
      <c r="B121" s="393" t="str">
        <f>B64</f>
        <v># 43</v>
      </c>
      <c r="C121" s="398" t="str">
        <f>C64</f>
        <v># 44</v>
      </c>
      <c r="D121" s="399" t="str">
        <f>D64</f>
        <v># 45</v>
      </c>
      <c r="E121" s="398" t="str">
        <f>E64</f>
        <v># 1</v>
      </c>
      <c r="F121" s="398" t="str">
        <f>F64</f>
        <v># 2</v>
      </c>
      <c r="G121" s="522" t="s">
        <v>23</v>
      </c>
      <c r="H121" s="569" t="s">
        <v>20</v>
      </c>
      <c r="I121" s="400"/>
    </row>
    <row r="122" spans="1:9" s="361" customFormat="1" ht="17" customHeight="1" thickBot="1">
      <c r="A122" s="352" t="s">
        <v>13</v>
      </c>
      <c r="B122" s="401"/>
      <c r="C122" s="409"/>
      <c r="D122" s="410"/>
      <c r="E122" s="409"/>
      <c r="F122" s="409"/>
      <c r="G122" s="454" t="str">
        <f>G90</f>
        <v>紋人多故事 # 13</v>
      </c>
      <c r="H122" s="570" t="str">
        <f>H90</f>
        <v>今晚有歌廳 # 7</v>
      </c>
      <c r="I122" s="384" t="s">
        <v>13</v>
      </c>
    </row>
    <row r="123" spans="1:9" ht="17" customHeight="1">
      <c r="A123" s="385"/>
      <c r="B123" s="559" t="s">
        <v>17</v>
      </c>
      <c r="C123" s="417"/>
      <c r="D123" s="398" t="str">
        <f>D$41</f>
        <v>*流行都市  Big City Shop 2025</v>
      </c>
      <c r="E123" s="347"/>
      <c r="F123" s="404"/>
      <c r="G123" s="522" t="s">
        <v>23</v>
      </c>
      <c r="H123" s="569" t="s">
        <v>20</v>
      </c>
      <c r="I123" s="382"/>
    </row>
    <row r="124" spans="1:9" ht="17" customHeight="1">
      <c r="A124" s="385"/>
      <c r="B124" s="398" t="str">
        <f>B$42</f>
        <v># 1781</v>
      </c>
      <c r="C124" s="398" t="str">
        <f>C$42</f>
        <v># 1782</v>
      </c>
      <c r="D124" s="398" t="str">
        <f>D$42</f>
        <v># 1783</v>
      </c>
      <c r="E124" s="398" t="str">
        <f>E$42</f>
        <v># 1784</v>
      </c>
      <c r="F124" s="398" t="str">
        <f>F42</f>
        <v># 1785</v>
      </c>
      <c r="G124" s="535" t="str">
        <f>G70</f>
        <v>新聞透視 # 31</v>
      </c>
      <c r="H124" s="571"/>
      <c r="I124" s="382"/>
    </row>
    <row r="125" spans="1:9" ht="17" customHeight="1">
      <c r="A125" s="557" t="s">
        <v>2</v>
      </c>
      <c r="B125" s="372"/>
      <c r="C125" s="409"/>
      <c r="D125" s="409"/>
      <c r="E125" s="409"/>
      <c r="F125" s="572" t="s">
        <v>65</v>
      </c>
      <c r="H125" s="469" t="str">
        <f>H39</f>
        <v>娛樂大家 # 11</v>
      </c>
      <c r="I125" s="396" t="s">
        <v>2</v>
      </c>
    </row>
    <row r="126" spans="1:9" ht="17" customHeight="1">
      <c r="A126" s="411"/>
      <c r="B126" s="573" t="s">
        <v>55</v>
      </c>
      <c r="C126" s="398"/>
      <c r="D126" s="398" t="s">
        <v>54</v>
      </c>
      <c r="E126" s="398"/>
      <c r="F126" s="398"/>
      <c r="G126" s="522" t="s">
        <v>23</v>
      </c>
      <c r="H126" s="538"/>
      <c r="I126" s="412"/>
    </row>
    <row r="127" spans="1:9" ht="17" customHeight="1" thickBot="1">
      <c r="A127" s="574" t="s">
        <v>14</v>
      </c>
      <c r="B127" s="575" t="s">
        <v>271</v>
      </c>
      <c r="C127" s="576" t="str">
        <f>"# " &amp; VALUE(RIGHT(B127,3)+1)</f>
        <v># 136</v>
      </c>
      <c r="D127" s="576" t="str">
        <f>"# " &amp; VALUE(RIGHT(C127,3)+1)</f>
        <v># 137</v>
      </c>
      <c r="E127" s="576" t="str">
        <f>"# " &amp; VALUE(RIGHT(D127,3)+1)</f>
        <v># 138</v>
      </c>
      <c r="F127" s="576" t="str">
        <f>"# " &amp; VALUE(RIGHT(E127,3)+1)</f>
        <v># 139</v>
      </c>
      <c r="G127" s="577" t="str">
        <f>G41</f>
        <v>周六聊Teen谷 # 32</v>
      </c>
      <c r="H127" s="578"/>
      <c r="I127" s="579" t="s">
        <v>14</v>
      </c>
    </row>
    <row r="128" spans="1:9" ht="17" customHeight="1" thickTop="1">
      <c r="A128" s="580"/>
      <c r="B128" s="581" t="s">
        <v>272</v>
      </c>
      <c r="C128" s="347"/>
      <c r="D128" s="347"/>
      <c r="E128" s="347"/>
      <c r="F128" s="347"/>
      <c r="G128" s="347"/>
      <c r="H128" s="889">
        <f ca="1">TODAY()</f>
        <v>45898</v>
      </c>
      <c r="I128" s="890"/>
    </row>
    <row r="129" spans="2:2" ht="17" customHeight="1">
      <c r="B129" s="581"/>
    </row>
    <row r="130" spans="2:2" ht="17" customHeight="1"/>
    <row r="131" spans="2:2" ht="17" customHeight="1"/>
  </sheetData>
  <mergeCells count="13">
    <mergeCell ref="H128:I128"/>
    <mergeCell ref="B47:C47"/>
    <mergeCell ref="E63:F63"/>
    <mergeCell ref="G65:H65"/>
    <mergeCell ref="B67:F67"/>
    <mergeCell ref="G67:H67"/>
    <mergeCell ref="E120:F120"/>
    <mergeCell ref="G26:H26"/>
    <mergeCell ref="C1:G1"/>
    <mergeCell ref="H2:I2"/>
    <mergeCell ref="G11:H11"/>
    <mergeCell ref="B12:F12"/>
    <mergeCell ref="G25:H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75A47-1A35-40D6-B5A3-915123331CF5}">
  <dimension ref="A1:I131"/>
  <sheetViews>
    <sheetView zoomScale="70" zoomScaleNormal="70" workbookViewId="0">
      <pane ySplit="4" topLeftCell="A87" activePane="bottomLeft" state="frozen"/>
      <selection pane="bottomLeft" activeCell="D90" sqref="D90"/>
    </sheetView>
  </sheetViews>
  <sheetFormatPr defaultColWidth="9.453125" defaultRowHeight="15.5"/>
  <cols>
    <col min="1" max="1" width="7.6328125" style="582" customWidth="1"/>
    <col min="2" max="8" width="32.6328125" style="345" customWidth="1"/>
    <col min="9" max="9" width="7.6328125" style="583" customWidth="1"/>
    <col min="10" max="16384" width="9.453125" style="345"/>
  </cols>
  <sheetData>
    <row r="1" spans="1:9" ht="36" customHeight="1">
      <c r="A1" s="344"/>
      <c r="B1" s="343"/>
      <c r="C1" s="885" t="s">
        <v>273</v>
      </c>
      <c r="D1" s="885"/>
      <c r="E1" s="885"/>
      <c r="F1" s="885"/>
      <c r="G1" s="885"/>
      <c r="H1" s="343"/>
      <c r="I1" s="343"/>
    </row>
    <row r="2" spans="1:9" ht="17" customHeight="1" thickBot="1">
      <c r="A2" s="346" t="s">
        <v>274</v>
      </c>
      <c r="B2" s="347"/>
      <c r="C2" s="347"/>
      <c r="D2" s="1" t="s">
        <v>18</v>
      </c>
      <c r="E2" s="1"/>
      <c r="F2" s="348"/>
      <c r="G2" s="348"/>
      <c r="H2" s="886" t="s">
        <v>275</v>
      </c>
      <c r="I2" s="886"/>
    </row>
    <row r="3" spans="1:9" ht="17" customHeight="1" thickTop="1">
      <c r="A3" s="349" t="s">
        <v>19</v>
      </c>
      <c r="B3" s="350" t="s">
        <v>27</v>
      </c>
      <c r="C3" s="350" t="s">
        <v>28</v>
      </c>
      <c r="D3" s="350" t="s">
        <v>29</v>
      </c>
      <c r="E3" s="350" t="s">
        <v>189</v>
      </c>
      <c r="F3" s="350" t="s">
        <v>31</v>
      </c>
      <c r="G3" s="350" t="s">
        <v>32</v>
      </c>
      <c r="H3" s="350" t="s">
        <v>33</v>
      </c>
      <c r="I3" s="351" t="s">
        <v>19</v>
      </c>
    </row>
    <row r="4" spans="1:9" ht="17" customHeight="1" thickBot="1">
      <c r="A4" s="352"/>
      <c r="B4" s="353">
        <v>45887</v>
      </c>
      <c r="C4" s="353">
        <f t="shared" ref="C4:H4" si="0">SUM(B4+1)</f>
        <v>45888</v>
      </c>
      <c r="D4" s="354">
        <f t="shared" si="0"/>
        <v>45889</v>
      </c>
      <c r="E4" s="354">
        <f t="shared" si="0"/>
        <v>45890</v>
      </c>
      <c r="F4" s="354">
        <f t="shared" si="0"/>
        <v>45891</v>
      </c>
      <c r="G4" s="354">
        <f t="shared" si="0"/>
        <v>45892</v>
      </c>
      <c r="H4" s="354">
        <f t="shared" si="0"/>
        <v>45893</v>
      </c>
      <c r="I4" s="355"/>
    </row>
    <row r="5" spans="1:9" s="361" customFormat="1" ht="17" customHeight="1" thickBot="1">
      <c r="A5" s="356" t="s">
        <v>14</v>
      </c>
      <c r="B5" s="357"/>
      <c r="C5" s="358"/>
      <c r="D5" s="358"/>
      <c r="E5" s="358"/>
      <c r="F5" s="358"/>
      <c r="G5" s="358"/>
      <c r="H5" s="359"/>
      <c r="I5" s="360" t="s">
        <v>14</v>
      </c>
    </row>
    <row r="6" spans="1:9" ht="17" customHeight="1">
      <c r="A6" s="362"/>
      <c r="B6" s="363" t="s">
        <v>17</v>
      </c>
      <c r="C6" s="364" t="s">
        <v>17</v>
      </c>
      <c r="D6" s="365" t="str">
        <f t="shared" ref="D6:G7" si="1">C54</f>
        <v>LAW霸女神 Law And Graces (8 EPI)</v>
      </c>
      <c r="E6" s="366" t="str">
        <f t="shared" si="1"/>
        <v>香港婚後事 And They Lived Happily Ever After? (10 EPI)</v>
      </c>
      <c r="F6" s="367" t="str">
        <f t="shared" si="1"/>
        <v xml:space="preserve">膽粗粗．HERE WE GO    HERE WE GO, Off The Beaten Roads </v>
      </c>
      <c r="G6" s="368" t="str">
        <f t="shared" si="1"/>
        <v>解風大阪 Osaka Unlock (15 EPI)</v>
      </c>
      <c r="H6" s="369" t="s">
        <v>17</v>
      </c>
      <c r="I6" s="370"/>
    </row>
    <row r="7" spans="1:9" ht="17" customHeight="1">
      <c r="A7" s="371">
        <v>30</v>
      </c>
      <c r="B7" s="372" t="str">
        <f>LEFT($H$63,5) &amp; " # " &amp; VALUE(RIGHT($H$63,2)-1)</f>
        <v>財經透視  # 33</v>
      </c>
      <c r="C7" s="373" t="str">
        <f>B26</f>
        <v>新聞掏寶  # 263</v>
      </c>
      <c r="D7" s="374" t="str">
        <f t="shared" si="1"/>
        <v># 2</v>
      </c>
      <c r="E7" s="373" t="str">
        <f t="shared" si="1"/>
        <v># 4</v>
      </c>
      <c r="F7" s="374" t="str">
        <f t="shared" si="1"/>
        <v># 9</v>
      </c>
      <c r="G7" s="373" t="str">
        <f t="shared" si="1"/>
        <v># 3</v>
      </c>
      <c r="H7" s="375" t="str">
        <f>D70</f>
        <v>美食新聞報道 (*港台篇) #14</v>
      </c>
      <c r="I7" s="376">
        <v>30</v>
      </c>
    </row>
    <row r="8" spans="1:9" ht="17" customHeight="1">
      <c r="A8" s="377"/>
      <c r="B8" s="378" t="s">
        <v>17</v>
      </c>
      <c r="C8" s="379"/>
      <c r="D8" s="379"/>
      <c r="E8" s="380" t="str">
        <f>$E$73</f>
        <v>東張西望  Scoop 2025</v>
      </c>
      <c r="F8" s="379"/>
      <c r="G8" s="379" t="s">
        <v>40</v>
      </c>
      <c r="H8" s="381"/>
      <c r="I8" s="382"/>
    </row>
    <row r="9" spans="1:9" s="361" customFormat="1" ht="17" customHeight="1" thickBot="1">
      <c r="A9" s="352" t="s">
        <v>0</v>
      </c>
      <c r="B9" s="383" t="s">
        <v>276</v>
      </c>
      <c r="C9" s="383" t="str">
        <f t="shared" ref="C9:H9" si="2">"# " &amp; VALUE(RIGHT(B9,3)+1)</f>
        <v># 230</v>
      </c>
      <c r="D9" s="383" t="str">
        <f t="shared" si="2"/>
        <v># 231</v>
      </c>
      <c r="E9" s="383" t="str">
        <f t="shared" si="2"/>
        <v># 232</v>
      </c>
      <c r="F9" s="383" t="str">
        <f t="shared" si="2"/>
        <v># 233</v>
      </c>
      <c r="G9" s="383" t="str">
        <f t="shared" si="2"/>
        <v># 234</v>
      </c>
      <c r="H9" s="383" t="str">
        <f t="shared" si="2"/>
        <v># 235</v>
      </c>
      <c r="I9" s="384" t="s">
        <v>0</v>
      </c>
    </row>
    <row r="10" spans="1:9" ht="17" customHeight="1">
      <c r="A10" s="385"/>
      <c r="B10" s="239"/>
      <c r="C10" s="240"/>
      <c r="D10" s="240"/>
      <c r="E10" s="240"/>
      <c r="F10" s="241"/>
      <c r="G10" s="239"/>
      <c r="H10" s="242"/>
      <c r="I10" s="370"/>
    </row>
    <row r="11" spans="1:9" ht="17" customHeight="1">
      <c r="A11" s="371">
        <v>30</v>
      </c>
      <c r="B11" s="243"/>
      <c r="C11" s="243"/>
      <c r="D11" s="243"/>
      <c r="E11" s="243"/>
      <c r="F11" s="243"/>
      <c r="G11" s="879" t="s">
        <v>34</v>
      </c>
      <c r="H11" s="880"/>
      <c r="I11" s="376">
        <v>30</v>
      </c>
    </row>
    <row r="12" spans="1:9" ht="17" customHeight="1">
      <c r="A12" s="386"/>
      <c r="B12" s="878" t="s">
        <v>191</v>
      </c>
      <c r="C12" s="870"/>
      <c r="D12" s="870"/>
      <c r="E12" s="870"/>
      <c r="F12" s="871"/>
      <c r="G12" s="244"/>
      <c r="H12" s="245"/>
      <c r="I12" s="382"/>
    </row>
    <row r="13" spans="1:9" s="361" customFormat="1" ht="17" customHeight="1" thickBot="1">
      <c r="A13" s="387" t="s">
        <v>1</v>
      </c>
      <c r="B13" s="246"/>
      <c r="C13" s="247"/>
      <c r="D13" s="247"/>
      <c r="E13" s="247"/>
      <c r="F13" s="248"/>
      <c r="G13" s="249"/>
      <c r="H13" s="250"/>
      <c r="I13" s="384" t="s">
        <v>1</v>
      </c>
    </row>
    <row r="14" spans="1:9" ht="17" customHeight="1">
      <c r="A14" s="388"/>
      <c r="B14" s="389">
        <v>800380710</v>
      </c>
      <c r="C14" s="389"/>
      <c r="D14" s="389"/>
      <c r="E14" s="389"/>
      <c r="F14" s="389"/>
      <c r="G14" s="389"/>
      <c r="H14" s="390"/>
      <c r="I14" s="391"/>
    </row>
    <row r="15" spans="1:9" ht="17" customHeight="1">
      <c r="A15" s="392" t="s">
        <v>2</v>
      </c>
      <c r="B15" s="393"/>
      <c r="C15" s="432"/>
      <c r="E15" s="432" t="s">
        <v>127</v>
      </c>
      <c r="G15" s="432"/>
      <c r="H15" s="395"/>
      <c r="I15" s="396" t="s">
        <v>2</v>
      </c>
    </row>
    <row r="16" spans="1:9" ht="17" customHeight="1">
      <c r="A16" s="397"/>
      <c r="B16" s="393" t="s">
        <v>251</v>
      </c>
      <c r="C16" s="434" t="str">
        <f t="shared" ref="C16:H16" si="3">"# " &amp; VALUE(RIGHT(B16,2)+1)</f>
        <v># 12</v>
      </c>
      <c r="D16" s="434" t="str">
        <f t="shared" si="3"/>
        <v># 13</v>
      </c>
      <c r="E16" s="434" t="str">
        <f t="shared" si="3"/>
        <v># 14</v>
      </c>
      <c r="F16" s="434" t="str">
        <f t="shared" si="3"/>
        <v># 15</v>
      </c>
      <c r="G16" s="434" t="str">
        <f t="shared" si="3"/>
        <v># 16</v>
      </c>
      <c r="H16" s="399" t="str">
        <f t="shared" si="3"/>
        <v># 17</v>
      </c>
      <c r="I16" s="400"/>
    </row>
    <row r="17" spans="1:9" s="361" customFormat="1" ht="17" customHeight="1" thickBot="1">
      <c r="A17" s="387" t="s">
        <v>3</v>
      </c>
      <c r="B17" s="401" t="s">
        <v>24</v>
      </c>
      <c r="C17" s="402"/>
      <c r="D17" s="402"/>
      <c r="E17" s="402"/>
      <c r="F17" s="402"/>
      <c r="G17" s="402"/>
      <c r="H17" s="403"/>
      <c r="I17" s="384" t="s">
        <v>16</v>
      </c>
    </row>
    <row r="18" spans="1:9" s="361" customFormat="1" ht="17" customHeight="1">
      <c r="A18" s="387"/>
      <c r="B18" s="378" t="s">
        <v>17</v>
      </c>
      <c r="C18" s="379"/>
      <c r="D18" s="379"/>
      <c r="E18" s="379" t="s">
        <v>35</v>
      </c>
      <c r="F18" s="404"/>
      <c r="G18" s="405" t="s">
        <v>107</v>
      </c>
      <c r="H18" s="406" t="s">
        <v>193</v>
      </c>
      <c r="I18" s="407"/>
    </row>
    <row r="19" spans="1:9" ht="17" customHeight="1">
      <c r="A19" s="408" t="s">
        <v>2</v>
      </c>
      <c r="B19" s="372" t="s">
        <v>277</v>
      </c>
      <c r="C19" s="409" t="str">
        <f t="shared" ref="C19:F19" si="4">B76</f>
        <v># 2622</v>
      </c>
      <c r="D19" s="409" t="str">
        <f t="shared" si="4"/>
        <v># 2623</v>
      </c>
      <c r="E19" s="409" t="str">
        <f t="shared" si="4"/>
        <v># 2624</v>
      </c>
      <c r="F19" s="410" t="str">
        <f t="shared" si="4"/>
        <v># 2625</v>
      </c>
      <c r="G19" s="409" t="s">
        <v>104</v>
      </c>
      <c r="H19" s="375" t="s">
        <v>278</v>
      </c>
      <c r="I19" s="396" t="s">
        <v>2</v>
      </c>
    </row>
    <row r="20" spans="1:9" ht="17" customHeight="1">
      <c r="A20" s="411"/>
      <c r="B20" s="264" t="s">
        <v>53</v>
      </c>
      <c r="C20" s="261"/>
      <c r="D20" s="261"/>
      <c r="E20" s="261" t="s">
        <v>46</v>
      </c>
      <c r="F20" s="261"/>
      <c r="G20" s="259"/>
      <c r="H20" s="259"/>
      <c r="I20" s="412"/>
    </row>
    <row r="21" spans="1:9" s="361" customFormat="1" ht="17" customHeight="1" thickBot="1">
      <c r="A21" s="356" t="s">
        <v>4</v>
      </c>
      <c r="B21" s="265" t="s">
        <v>279</v>
      </c>
      <c r="C21" s="261" t="str">
        <f t="shared" ref="C21:H21" si="5">"# " &amp; VALUE(RIGHT(B21,4)+1)</f>
        <v># 1426</v>
      </c>
      <c r="D21" s="266" t="str">
        <f t="shared" si="5"/>
        <v># 1427</v>
      </c>
      <c r="E21" s="266" t="str">
        <f t="shared" si="5"/>
        <v># 1428</v>
      </c>
      <c r="F21" s="261" t="str">
        <f t="shared" si="5"/>
        <v># 1429</v>
      </c>
      <c r="G21" s="261" t="str">
        <f t="shared" si="5"/>
        <v># 1430</v>
      </c>
      <c r="H21" s="261" t="str">
        <f t="shared" si="5"/>
        <v># 1431</v>
      </c>
      <c r="I21" s="384" t="s">
        <v>4</v>
      </c>
    </row>
    <row r="22" spans="1:9" ht="17" customHeight="1">
      <c r="A22" s="413"/>
      <c r="B22" s="37" t="s">
        <v>17</v>
      </c>
      <c r="C22" s="38"/>
      <c r="D22" s="76" t="str">
        <f>D90</f>
        <v>健康新聞報道 Health Express (15 EPI)</v>
      </c>
      <c r="E22" s="38"/>
      <c r="F22" s="64"/>
      <c r="G22" s="37">
        <v>800566975</v>
      </c>
      <c r="H22" s="77"/>
      <c r="I22" s="418"/>
    </row>
    <row r="23" spans="1:9" ht="17" customHeight="1">
      <c r="A23" s="419" t="s">
        <v>2</v>
      </c>
      <c r="B23" s="372" t="s">
        <v>104</v>
      </c>
      <c r="C23" s="409" t="str">
        <f>B91</f>
        <v># 6</v>
      </c>
      <c r="D23" s="409" t="str">
        <f>"# " &amp; VALUE(RIGHT(C23,2)+1)</f>
        <v># 7</v>
      </c>
      <c r="E23" s="409" t="str">
        <f>"# " &amp; VALUE(RIGHT(D23,2)+1)</f>
        <v># 8</v>
      </c>
      <c r="F23" s="410" t="str">
        <f>"# " &amp; VALUE(RIGHT(E23,2)+1)</f>
        <v># 9</v>
      </c>
      <c r="G23" s="433"/>
      <c r="H23" s="421"/>
      <c r="I23" s="422" t="s">
        <v>2</v>
      </c>
    </row>
    <row r="24" spans="1:9" ht="17" customHeight="1">
      <c r="A24" s="423"/>
      <c r="B24" s="424" t="s">
        <v>17</v>
      </c>
      <c r="C24" s="425"/>
      <c r="D24" s="426" t="s">
        <v>198</v>
      </c>
      <c r="E24" s="426"/>
      <c r="F24" s="427"/>
      <c r="G24" s="433"/>
      <c r="H24" s="421"/>
      <c r="I24" s="428"/>
    </row>
    <row r="25" spans="1:9" ht="17" customHeight="1">
      <c r="A25" s="423"/>
      <c r="B25" s="429" t="s">
        <v>17</v>
      </c>
      <c r="C25" s="430" t="s">
        <v>17</v>
      </c>
      <c r="D25" s="431" t="s">
        <v>17</v>
      </c>
      <c r="E25" s="431" t="s">
        <v>17</v>
      </c>
      <c r="F25" s="431" t="s">
        <v>17</v>
      </c>
      <c r="G25" s="887" t="s">
        <v>93</v>
      </c>
      <c r="H25" s="888"/>
      <c r="I25" s="428"/>
    </row>
    <row r="26" spans="1:9" ht="17" customHeight="1">
      <c r="A26" s="423"/>
      <c r="B26" s="399" t="str">
        <f>LEFT($H$35,5) &amp; " # " &amp; VALUE(RIGHT($H$35,3)-1)</f>
        <v>新聞掏寶  # 263</v>
      </c>
      <c r="C26" s="399" t="str">
        <f>B70</f>
        <v>美食新聞報道 # 114</v>
      </c>
      <c r="D26" s="433" t="str">
        <f>C70</f>
        <v>美食新聞報道 # 115</v>
      </c>
      <c r="E26" s="433" t="str">
        <f>D70</f>
        <v>美食新聞報道 (*港台篇) #14</v>
      </c>
      <c r="F26" s="433" t="str">
        <f>E70</f>
        <v>冲遊泰國10 #10</v>
      </c>
      <c r="G26" s="883" t="s">
        <v>94</v>
      </c>
      <c r="H26" s="884"/>
      <c r="I26" s="428"/>
    </row>
    <row r="27" spans="1:9" s="361" customFormat="1" ht="17" customHeight="1" thickBot="1">
      <c r="A27" s="435" t="s">
        <v>5</v>
      </c>
      <c r="B27" s="410"/>
      <c r="C27" s="399"/>
      <c r="D27" s="374"/>
      <c r="E27" s="374"/>
      <c r="F27" s="374"/>
      <c r="G27" s="433" t="s">
        <v>280</v>
      </c>
      <c r="H27" s="434" t="s">
        <v>281</v>
      </c>
      <c r="I27" s="436" t="s">
        <v>5</v>
      </c>
    </row>
    <row r="28" spans="1:9" ht="17" customHeight="1">
      <c r="A28" s="423"/>
      <c r="B28" s="437" t="s">
        <v>17</v>
      </c>
      <c r="C28" s="379"/>
      <c r="D28" s="380"/>
      <c r="E28" s="380"/>
      <c r="F28" s="438"/>
      <c r="G28" s="439"/>
      <c r="H28" s="421"/>
      <c r="I28" s="440"/>
    </row>
    <row r="29" spans="1:9" ht="17" customHeight="1">
      <c r="A29" s="441" t="s">
        <v>2</v>
      </c>
      <c r="B29" s="442"/>
      <c r="C29" s="443"/>
      <c r="D29" s="444" t="s">
        <v>120</v>
      </c>
      <c r="E29" s="443"/>
      <c r="F29" s="399"/>
      <c r="G29" s="445"/>
      <c r="H29" s="446"/>
      <c r="I29" s="422" t="s">
        <v>2</v>
      </c>
    </row>
    <row r="30" spans="1:9" ht="17" customHeight="1">
      <c r="A30" s="423"/>
      <c r="B30" s="393" t="s">
        <v>282</v>
      </c>
      <c r="C30" s="434" t="str">
        <f>"# " &amp; VALUE(RIGHT(C80,2)-1)</f>
        <v># 16</v>
      </c>
      <c r="D30" s="434" t="str">
        <f>"# " &amp; VALUE(RIGHT(D80,2)-1)</f>
        <v># 17</v>
      </c>
      <c r="E30" s="434" t="str">
        <f>"# " &amp; VALUE(RIGHT(E80,2)-1)</f>
        <v># 18</v>
      </c>
      <c r="F30" s="399" t="str">
        <f>E80</f>
        <v># 19</v>
      </c>
      <c r="G30" s="433"/>
      <c r="H30" s="421"/>
      <c r="I30" s="428"/>
    </row>
    <row r="31" spans="1:9" s="361" customFormat="1" ht="17" customHeight="1" thickBot="1">
      <c r="A31" s="435" t="s">
        <v>6</v>
      </c>
      <c r="B31" s="372"/>
      <c r="C31" s="409"/>
      <c r="D31" s="409"/>
      <c r="E31" s="409"/>
      <c r="F31" s="410"/>
      <c r="G31" s="447" t="s">
        <v>24</v>
      </c>
      <c r="H31" s="448"/>
      <c r="I31" s="449" t="s">
        <v>6</v>
      </c>
    </row>
    <row r="32" spans="1:9" ht="17" customHeight="1">
      <c r="A32" s="450"/>
      <c r="B32" s="437" t="s">
        <v>17</v>
      </c>
      <c r="C32" s="347"/>
      <c r="D32" s="379"/>
      <c r="E32" s="380" t="str">
        <f>$E$73</f>
        <v>東張西望  Scoop 2025</v>
      </c>
      <c r="F32" s="379"/>
      <c r="G32" s="347"/>
      <c r="H32" s="451"/>
      <c r="I32" s="412"/>
    </row>
    <row r="33" spans="1:9" ht="17" customHeight="1">
      <c r="A33" s="441" t="s">
        <v>2</v>
      </c>
      <c r="B33" s="409" t="str">
        <f>B9</f>
        <v># 229</v>
      </c>
      <c r="C33" s="409" t="str">
        <f>B74</f>
        <v># 230</v>
      </c>
      <c r="D33" s="409" t="str">
        <f>D9</f>
        <v># 231</v>
      </c>
      <c r="E33" s="409" t="str">
        <f>E9</f>
        <v># 232</v>
      </c>
      <c r="F33" s="409" t="str">
        <f>F9</f>
        <v># 233</v>
      </c>
      <c r="G33" s="409" t="str">
        <f>"# " &amp; VALUE(RIGHT(F33,3)+1)</f>
        <v># 234</v>
      </c>
      <c r="H33" s="409" t="str">
        <f>"# " &amp; VALUE(RIGHT(G33,3)+1)</f>
        <v># 235</v>
      </c>
      <c r="I33" s="396" t="s">
        <v>2</v>
      </c>
    </row>
    <row r="34" spans="1:9" ht="17" customHeight="1">
      <c r="A34" s="423"/>
      <c r="B34" s="437" t="s">
        <v>17</v>
      </c>
      <c r="C34" s="379"/>
      <c r="D34" s="434" t="s">
        <v>64</v>
      </c>
      <c r="E34" s="434"/>
      <c r="F34" s="434"/>
      <c r="G34" s="452" t="s">
        <v>20</v>
      </c>
      <c r="H34" s="251" t="s">
        <v>25</v>
      </c>
      <c r="I34" s="453"/>
    </row>
    <row r="35" spans="1:9" ht="17" customHeight="1">
      <c r="A35" s="423"/>
      <c r="B35" s="434" t="s">
        <v>283</v>
      </c>
      <c r="C35" s="434" t="str">
        <f>B61</f>
        <v># 1941</v>
      </c>
      <c r="D35" s="434" t="str">
        <f>C61</f>
        <v># 1942</v>
      </c>
      <c r="E35" s="434" t="str">
        <f>D61</f>
        <v># 1943</v>
      </c>
      <c r="F35" s="434" t="str">
        <f>E61</f>
        <v># 1944</v>
      </c>
      <c r="G35" s="454" t="s">
        <v>266</v>
      </c>
      <c r="H35" s="252" t="s">
        <v>284</v>
      </c>
      <c r="I35" s="453"/>
    </row>
    <row r="36" spans="1:9" s="361" customFormat="1" ht="17" customHeight="1" thickBot="1">
      <c r="A36" s="435" t="s">
        <v>7</v>
      </c>
      <c r="B36" s="434"/>
      <c r="C36" s="434"/>
      <c r="D36" s="409"/>
      <c r="E36" s="409"/>
      <c r="F36" s="456">
        <v>1255</v>
      </c>
      <c r="G36" s="373"/>
      <c r="H36" s="253" t="s">
        <v>26</v>
      </c>
      <c r="I36" s="355" t="s">
        <v>7</v>
      </c>
    </row>
    <row r="37" spans="1:9" ht="17" customHeight="1">
      <c r="A37" s="457"/>
      <c r="B37" s="437" t="s">
        <v>17</v>
      </c>
      <c r="C37" s="380"/>
      <c r="D37" s="380"/>
      <c r="E37" s="380" t="s">
        <v>46</v>
      </c>
      <c r="F37" s="438"/>
      <c r="G37" s="458" t="s">
        <v>205</v>
      </c>
      <c r="H37" s="459" t="s">
        <v>75</v>
      </c>
      <c r="I37" s="460"/>
    </row>
    <row r="38" spans="1:9" ht="17" customHeight="1">
      <c r="A38" s="411"/>
      <c r="B38" s="434" t="str">
        <f>B21</f>
        <v># 1425</v>
      </c>
      <c r="C38" s="434" t="str">
        <f>C21</f>
        <v># 1426</v>
      </c>
      <c r="D38" s="434" t="str">
        <f t="shared" ref="D38:F38" si="6">"# " &amp; VALUE(RIGHT(C38,4)+1)</f>
        <v># 1427</v>
      </c>
      <c r="E38" s="434" t="str">
        <f t="shared" si="6"/>
        <v># 1428</v>
      </c>
      <c r="F38" s="399" t="str">
        <f t="shared" si="6"/>
        <v># 1429</v>
      </c>
      <c r="G38" s="454" t="s">
        <v>285</v>
      </c>
      <c r="I38" s="453"/>
    </row>
    <row r="39" spans="1:9" ht="17" customHeight="1">
      <c r="A39" s="392" t="s">
        <v>2</v>
      </c>
      <c r="B39" s="409"/>
      <c r="C39" s="409"/>
      <c r="D39" s="409"/>
      <c r="E39" s="409"/>
      <c r="F39" s="461">
        <v>1320</v>
      </c>
      <c r="G39" s="462" t="s">
        <v>207</v>
      </c>
      <c r="H39" s="463" t="s">
        <v>286</v>
      </c>
      <c r="I39" s="464" t="s">
        <v>2</v>
      </c>
    </row>
    <row r="40" spans="1:9" ht="17" customHeight="1">
      <c r="A40" s="465"/>
      <c r="B40" s="257" t="s">
        <v>52</v>
      </c>
      <c r="C40" s="258"/>
      <c r="D40" s="243"/>
      <c r="E40" s="259"/>
      <c r="F40" s="259"/>
      <c r="G40" s="254" t="s">
        <v>50</v>
      </c>
      <c r="H40" s="466" t="s">
        <v>74</v>
      </c>
      <c r="I40" s="453"/>
    </row>
    <row r="41" spans="1:9" ht="17" customHeight="1" thickBot="1">
      <c r="A41" s="411"/>
      <c r="B41" s="260"/>
      <c r="C41" s="261"/>
      <c r="D41" s="262" t="s">
        <v>209</v>
      </c>
      <c r="E41" s="261"/>
      <c r="F41" s="261"/>
      <c r="G41" s="255" t="s">
        <v>287</v>
      </c>
      <c r="H41" s="466"/>
      <c r="I41" s="453"/>
    </row>
    <row r="42" spans="1:9" s="361" customFormat="1" ht="17" customHeight="1" thickBot="1">
      <c r="A42" s="468" t="s">
        <v>8</v>
      </c>
      <c r="B42" s="260" t="s">
        <v>288</v>
      </c>
      <c r="C42" s="261" t="str">
        <f>"# " &amp; VALUE(RIGHT(B42,4)+1)</f>
        <v># 1787</v>
      </c>
      <c r="D42" s="261" t="str">
        <f>"# " &amp; VALUE(RIGHT(C42,4)+1)</f>
        <v># 1788</v>
      </c>
      <c r="E42" s="261" t="str">
        <f>"# " &amp; VALUE(RIGHT(D42,4)+1)</f>
        <v># 1789</v>
      </c>
      <c r="F42" s="261" t="str">
        <f>"# " &amp; VALUE(RIGHT(E42,4)+1)</f>
        <v># 1790</v>
      </c>
      <c r="G42" s="256" t="s">
        <v>21</v>
      </c>
      <c r="H42" s="469"/>
      <c r="I42" s="355" t="s">
        <v>8</v>
      </c>
    </row>
    <row r="43" spans="1:9" ht="17" customHeight="1">
      <c r="A43" s="450"/>
      <c r="B43" s="260"/>
      <c r="C43" s="261"/>
      <c r="D43" s="261"/>
      <c r="E43" s="261"/>
      <c r="F43" s="263">
        <v>1405</v>
      </c>
      <c r="G43" s="452" t="s">
        <v>20</v>
      </c>
      <c r="H43" s="470" t="s">
        <v>23</v>
      </c>
      <c r="I43" s="440"/>
    </row>
    <row r="44" spans="1:9" ht="17" customHeight="1">
      <c r="A44" s="423"/>
      <c r="B44" s="378" t="s">
        <v>17</v>
      </c>
      <c r="C44" s="379"/>
      <c r="D44" s="379"/>
      <c r="E44" s="379" t="s">
        <v>35</v>
      </c>
      <c r="F44" s="379"/>
      <c r="G44" s="471"/>
      <c r="H44" s="472"/>
      <c r="I44" s="428"/>
    </row>
    <row r="45" spans="1:9" ht="17" customHeight="1">
      <c r="A45" s="473" t="s">
        <v>2</v>
      </c>
      <c r="B45" s="374" t="str">
        <f>B19</f>
        <v># 2621</v>
      </c>
      <c r="C45" s="434" t="str">
        <f>C19</f>
        <v># 2622</v>
      </c>
      <c r="D45" s="434" t="str">
        <f>C76</f>
        <v># 2623</v>
      </c>
      <c r="E45" s="434" t="str">
        <f>D76</f>
        <v># 2624</v>
      </c>
      <c r="F45" s="434" t="str">
        <f>E76</f>
        <v># 2625</v>
      </c>
      <c r="G45" s="474"/>
      <c r="H45" s="475"/>
      <c r="I45" s="422" t="s">
        <v>2</v>
      </c>
    </row>
    <row r="46" spans="1:9" ht="17" customHeight="1">
      <c r="A46" s="476"/>
      <c r="B46" s="437" t="s">
        <v>17</v>
      </c>
      <c r="C46" s="380"/>
      <c r="D46" s="380"/>
      <c r="E46" s="380"/>
      <c r="F46" s="380"/>
      <c r="G46" s="471" t="s">
        <v>250</v>
      </c>
      <c r="H46" s="477"/>
      <c r="I46" s="478"/>
    </row>
    <row r="47" spans="1:9" s="361" customFormat="1" ht="17" customHeight="1" thickBot="1">
      <c r="A47" s="479">
        <v>1500</v>
      </c>
      <c r="B47" s="891"/>
      <c r="C47" s="898"/>
      <c r="D47" s="480" t="s">
        <v>214</v>
      </c>
      <c r="F47" s="434"/>
      <c r="G47" s="481"/>
      <c r="H47" s="592" t="str">
        <f>G81</f>
        <v>旺角監獄</v>
      </c>
      <c r="I47" s="483">
        <v>1500</v>
      </c>
    </row>
    <row r="48" spans="1:9" ht="17" customHeight="1">
      <c r="A48" s="484"/>
      <c r="B48" s="393" t="s">
        <v>192</v>
      </c>
      <c r="C48" s="434" t="str">
        <f>B86</f>
        <v># 5</v>
      </c>
      <c r="D48" s="434" t="str">
        <f>C86</f>
        <v># 6</v>
      </c>
      <c r="E48" s="434" t="str">
        <f>D86</f>
        <v># 7</v>
      </c>
      <c r="F48" s="434" t="str">
        <f>E86</f>
        <v># 8</v>
      </c>
      <c r="G48" s="471"/>
      <c r="H48" s="399"/>
      <c r="I48" s="485"/>
    </row>
    <row r="49" spans="1:9" ht="17" customHeight="1">
      <c r="A49" s="486">
        <v>30</v>
      </c>
      <c r="B49" s="372"/>
      <c r="C49" s="409"/>
      <c r="D49" s="409"/>
      <c r="E49" s="409"/>
      <c r="F49" s="409"/>
      <c r="G49" s="487"/>
      <c r="H49" s="488"/>
      <c r="I49" s="422" t="s">
        <v>2</v>
      </c>
    </row>
    <row r="50" spans="1:9" ht="17" customHeight="1">
      <c r="A50" s="476"/>
      <c r="B50" s="424" t="s">
        <v>17</v>
      </c>
      <c r="C50" s="489"/>
      <c r="D50" s="490" t="s">
        <v>198</v>
      </c>
      <c r="E50" s="426"/>
      <c r="F50" s="426"/>
      <c r="G50" s="452" t="s">
        <v>20</v>
      </c>
      <c r="H50" s="491"/>
      <c r="I50" s="428"/>
    </row>
    <row r="51" spans="1:9" ht="17" customHeight="1">
      <c r="A51" s="476"/>
      <c r="B51" s="445"/>
      <c r="C51" s="380"/>
      <c r="D51" s="416" t="str">
        <f>D22</f>
        <v>健康新聞報道 Health Express (15 EPI)</v>
      </c>
      <c r="E51" s="379"/>
      <c r="F51" s="379"/>
      <c r="G51" s="471"/>
      <c r="H51" s="399"/>
      <c r="I51" s="428"/>
    </row>
    <row r="52" spans="1:9" s="361" customFormat="1" ht="17" customHeight="1" thickBot="1">
      <c r="A52" s="479">
        <v>1600</v>
      </c>
      <c r="B52" s="372" t="str">
        <f>B23</f>
        <v># 5</v>
      </c>
      <c r="C52" s="409" t="str">
        <f>C23</f>
        <v># 6</v>
      </c>
      <c r="D52" s="409" t="str">
        <f>"# " &amp; VALUE(RIGHT(C52,2)+1)</f>
        <v># 7</v>
      </c>
      <c r="E52" s="409" t="str">
        <f>"# " &amp; VALUE(RIGHT(D52,2)+1)</f>
        <v># 8</v>
      </c>
      <c r="F52" s="409" t="str">
        <f>"# " &amp; VALUE(RIGHT(E52,2)+1)</f>
        <v># 9</v>
      </c>
      <c r="G52" s="493" t="s">
        <v>253</v>
      </c>
      <c r="H52" s="591"/>
      <c r="I52" s="483">
        <v>1600</v>
      </c>
    </row>
    <row r="53" spans="1:9" ht="17" customHeight="1">
      <c r="A53" s="362"/>
      <c r="B53" s="494" t="s">
        <v>99</v>
      </c>
      <c r="C53" s="431" t="s">
        <v>218</v>
      </c>
      <c r="D53" s="364" t="s">
        <v>112</v>
      </c>
      <c r="E53" s="430" t="s">
        <v>82</v>
      </c>
      <c r="F53" s="431" t="s">
        <v>137</v>
      </c>
      <c r="G53" s="495"/>
      <c r="H53" s="470" t="s">
        <v>23</v>
      </c>
      <c r="I53" s="418"/>
    </row>
    <row r="54" spans="1:9" ht="17" customHeight="1">
      <c r="A54" s="385"/>
      <c r="B54" s="496" t="s">
        <v>219</v>
      </c>
      <c r="C54" s="367" t="s">
        <v>220</v>
      </c>
      <c r="D54" s="497" t="s">
        <v>221</v>
      </c>
      <c r="E54" s="498" t="s">
        <v>222</v>
      </c>
      <c r="F54" s="499" t="s">
        <v>223</v>
      </c>
      <c r="G54" s="481"/>
      <c r="H54" s="399" t="str">
        <f>G75</f>
        <v>港姐最美任務在檳城 # 2</v>
      </c>
      <c r="I54" s="500"/>
    </row>
    <row r="55" spans="1:9" ht="16.75" customHeight="1">
      <c r="A55" s="371">
        <v>30</v>
      </c>
      <c r="B55" s="372" t="s">
        <v>289</v>
      </c>
      <c r="C55" s="374" t="s">
        <v>110</v>
      </c>
      <c r="D55" s="433" t="s">
        <v>192</v>
      </c>
      <c r="E55" s="433" t="s">
        <v>278</v>
      </c>
      <c r="F55" s="433" t="s">
        <v>134</v>
      </c>
      <c r="G55" s="501"/>
      <c r="H55" s="502"/>
      <c r="I55" s="503">
        <v>30</v>
      </c>
    </row>
    <row r="56" spans="1:9" ht="17" customHeight="1">
      <c r="A56" s="385"/>
      <c r="B56" s="504" t="s">
        <v>20</v>
      </c>
      <c r="C56" s="505" t="s">
        <v>225</v>
      </c>
      <c r="D56" s="378" t="s">
        <v>84</v>
      </c>
      <c r="E56" s="379"/>
      <c r="F56" s="379"/>
      <c r="G56" s="452" t="s">
        <v>20</v>
      </c>
      <c r="H56" s="506" t="s">
        <v>23</v>
      </c>
      <c r="I56" s="478"/>
    </row>
    <row r="57" spans="1:9" ht="17" customHeight="1">
      <c r="A57" s="385"/>
      <c r="B57" s="454" t="s">
        <v>266</v>
      </c>
      <c r="C57" s="434" t="s">
        <v>105</v>
      </c>
      <c r="D57" s="433"/>
      <c r="E57" s="498" t="s">
        <v>226</v>
      </c>
      <c r="F57" s="498"/>
      <c r="G57" s="507" t="str">
        <f>G38</f>
        <v>Mayanne小喇叭 # 2</v>
      </c>
      <c r="H57" s="467" t="str">
        <f>G70</f>
        <v>新聞透視 # 32</v>
      </c>
      <c r="I57" s="478"/>
    </row>
    <row r="58" spans="1:9" s="361" customFormat="1" ht="17" customHeight="1" thickBot="1">
      <c r="A58" s="508">
        <v>1700</v>
      </c>
      <c r="B58" s="509"/>
      <c r="C58" s="409" t="s">
        <v>104</v>
      </c>
      <c r="D58" s="374" t="s">
        <v>126</v>
      </c>
      <c r="E58" s="409" t="str">
        <f>"# " &amp; VALUE(RIGHT(D58,2)+1)</f>
        <v># 23</v>
      </c>
      <c r="F58" s="409" t="str">
        <f>"# " &amp; VALUE(RIGHT(E58,2)+1)</f>
        <v># 24</v>
      </c>
      <c r="G58" s="510"/>
      <c r="H58" s="511"/>
      <c r="I58" s="483">
        <v>1700</v>
      </c>
    </row>
    <row r="59" spans="1:9" ht="17" customHeight="1">
      <c r="A59" s="413"/>
      <c r="B59" s="379" t="s">
        <v>57</v>
      </c>
      <c r="C59" s="512"/>
      <c r="D59" s="430"/>
      <c r="E59" s="430"/>
      <c r="F59" s="430"/>
      <c r="G59" s="452" t="s">
        <v>20</v>
      </c>
      <c r="H59" s="506" t="s">
        <v>23</v>
      </c>
      <c r="I59" s="418"/>
    </row>
    <row r="60" spans="1:9" ht="17" customHeight="1">
      <c r="A60" s="476"/>
      <c r="B60" s="430"/>
      <c r="C60" s="434"/>
      <c r="D60" s="513" t="s">
        <v>56</v>
      </c>
      <c r="E60" s="347"/>
      <c r="F60" s="347"/>
      <c r="G60" s="507" t="s">
        <v>258</v>
      </c>
      <c r="H60" s="455" t="str">
        <f>H35</f>
        <v>新聞掏寶 # 264</v>
      </c>
      <c r="I60" s="478"/>
    </row>
    <row r="61" spans="1:9" ht="17" customHeight="1">
      <c r="A61" s="486">
        <v>30</v>
      </c>
      <c r="B61" s="409" t="s">
        <v>290</v>
      </c>
      <c r="C61" s="409" t="str">
        <f>"# " &amp; VALUE(RIGHT(B61,4)+1)</f>
        <v># 1942</v>
      </c>
      <c r="D61" s="409" t="str">
        <f>"# " &amp; VALUE(RIGHT(C61,4)+1)</f>
        <v># 1943</v>
      </c>
      <c r="E61" s="434" t="str">
        <f>"# " &amp; VALUE(RIGHT(D61,4)+1)</f>
        <v># 1944</v>
      </c>
      <c r="F61" s="409" t="str">
        <f>"# " &amp; VALUE(RIGHT(E61,4)+1)</f>
        <v># 1945</v>
      </c>
      <c r="G61" s="510"/>
      <c r="H61" s="514"/>
      <c r="I61" s="503">
        <v>30</v>
      </c>
    </row>
    <row r="62" spans="1:9" ht="17" customHeight="1">
      <c r="A62" s="515"/>
      <c r="B62" s="437" t="s">
        <v>291</v>
      </c>
      <c r="C62" s="417"/>
      <c r="D62" s="417"/>
      <c r="E62" s="417"/>
      <c r="F62" s="417"/>
      <c r="G62" s="452" t="s">
        <v>20</v>
      </c>
      <c r="H62" s="293" t="s">
        <v>49</v>
      </c>
      <c r="I62" s="478"/>
    </row>
    <row r="63" spans="1:9" ht="17" customHeight="1">
      <c r="A63" s="476"/>
      <c r="B63" s="363"/>
      <c r="C63" s="430"/>
      <c r="D63" s="593" t="s">
        <v>292</v>
      </c>
      <c r="E63" s="430"/>
      <c r="F63" s="430"/>
      <c r="G63" s="454" t="s">
        <v>266</v>
      </c>
      <c r="H63" s="262" t="s">
        <v>293</v>
      </c>
      <c r="I63" s="478"/>
    </row>
    <row r="64" spans="1:9" s="361" customFormat="1" ht="17" customHeight="1" thickBot="1">
      <c r="A64" s="479">
        <v>1800</v>
      </c>
      <c r="B64" s="393" t="s">
        <v>134</v>
      </c>
      <c r="C64" s="434" t="str">
        <f>"# " &amp; VALUE(RIGHT(B64,2)+1)</f>
        <v># 4</v>
      </c>
      <c r="D64" s="434" t="str">
        <f>"# " &amp; VALUE(RIGHT(C64,2)+1)</f>
        <v># 5</v>
      </c>
      <c r="E64" s="434" t="str">
        <f>"# " &amp; VALUE(RIGHT(D64,2)+1)</f>
        <v># 6</v>
      </c>
      <c r="F64" s="434" t="str">
        <f>"# " &amp; VALUE(RIGHT(E64,2)+1)</f>
        <v># 7</v>
      </c>
      <c r="G64" s="373"/>
      <c r="H64" s="253" t="s">
        <v>44</v>
      </c>
      <c r="I64" s="483">
        <v>1800</v>
      </c>
    </row>
    <row r="65" spans="1:9" ht="17" customHeight="1">
      <c r="A65" s="476"/>
      <c r="B65" s="393"/>
      <c r="C65" s="434"/>
      <c r="D65" s="434"/>
      <c r="E65" s="434"/>
      <c r="F65" s="434"/>
      <c r="G65" s="895" t="s">
        <v>233</v>
      </c>
      <c r="H65" s="896"/>
      <c r="I65" s="382"/>
    </row>
    <row r="66" spans="1:9" ht="17" customHeight="1" thickBot="1">
      <c r="A66" s="486">
        <v>30</v>
      </c>
      <c r="B66" s="517"/>
      <c r="C66" s="383"/>
      <c r="D66" s="383"/>
      <c r="E66" s="383"/>
      <c r="F66" s="518"/>
      <c r="G66" s="519" t="s">
        <v>294</v>
      </c>
      <c r="H66" s="520" t="s">
        <v>295</v>
      </c>
      <c r="I66" s="376">
        <v>30</v>
      </c>
    </row>
    <row r="67" spans="1:9" ht="17" customHeight="1">
      <c r="A67" s="476"/>
      <c r="B67" s="869" t="s">
        <v>236</v>
      </c>
      <c r="C67" s="870"/>
      <c r="D67" s="870"/>
      <c r="E67" s="870"/>
      <c r="F67" s="871"/>
      <c r="G67" s="872" t="s">
        <v>237</v>
      </c>
      <c r="H67" s="873"/>
      <c r="I67" s="382"/>
    </row>
    <row r="68" spans="1:9" s="361" customFormat="1" ht="12.65" customHeight="1" thickBot="1">
      <c r="A68" s="479">
        <v>1900</v>
      </c>
      <c r="B68" s="267"/>
      <c r="C68" s="267"/>
      <c r="D68" s="267"/>
      <c r="E68" s="267"/>
      <c r="F68" s="248">
        <v>1900</v>
      </c>
      <c r="G68" s="268"/>
      <c r="H68" s="269"/>
      <c r="I68" s="521">
        <v>1900</v>
      </c>
    </row>
    <row r="69" spans="1:9" s="361" customFormat="1" ht="17" customHeight="1">
      <c r="A69" s="508"/>
      <c r="B69" s="254" t="s">
        <v>58</v>
      </c>
      <c r="C69" s="254" t="s">
        <v>58</v>
      </c>
      <c r="D69" s="254" t="s">
        <v>72</v>
      </c>
      <c r="E69" s="270" t="s">
        <v>81</v>
      </c>
      <c r="F69" s="271" t="s">
        <v>59</v>
      </c>
      <c r="G69" s="272" t="s">
        <v>67</v>
      </c>
      <c r="H69" s="273" t="s">
        <v>296</v>
      </c>
      <c r="I69" s="485"/>
    </row>
    <row r="70" spans="1:9" s="361" customFormat="1" ht="17" customHeight="1">
      <c r="A70" s="508"/>
      <c r="B70" s="274" t="s">
        <v>297</v>
      </c>
      <c r="C70" s="274" t="s">
        <v>298</v>
      </c>
      <c r="D70" s="274" t="s">
        <v>299</v>
      </c>
      <c r="E70" s="275" t="s">
        <v>300</v>
      </c>
      <c r="F70" s="276" t="s">
        <v>301</v>
      </c>
      <c r="G70" s="277" t="s">
        <v>302</v>
      </c>
      <c r="H70" s="278" t="s">
        <v>303</v>
      </c>
      <c r="I70" s="525"/>
    </row>
    <row r="71" spans="1:9" s="361" customFormat="1" ht="17" customHeight="1">
      <c r="A71" s="385">
        <v>30</v>
      </c>
      <c r="B71" s="279" t="s">
        <v>60</v>
      </c>
      <c r="C71" s="279" t="s">
        <v>85</v>
      </c>
      <c r="D71" s="280" t="s">
        <v>73</v>
      </c>
      <c r="E71" s="281" t="s">
        <v>80</v>
      </c>
      <c r="F71" s="282" t="s">
        <v>245</v>
      </c>
      <c r="G71" s="283" t="s">
        <v>68</v>
      </c>
      <c r="H71" s="284" t="s">
        <v>123</v>
      </c>
      <c r="I71" s="478">
        <v>30</v>
      </c>
    </row>
    <row r="72" spans="1:9" s="361" customFormat="1" ht="17" customHeight="1">
      <c r="A72" s="385"/>
      <c r="B72" s="285">
        <v>800653411</v>
      </c>
      <c r="C72" s="286"/>
      <c r="D72" s="287" t="s">
        <v>198</v>
      </c>
      <c r="E72" s="287"/>
      <c r="F72" s="288">
        <v>1935</v>
      </c>
      <c r="G72" s="289"/>
      <c r="H72" s="290">
        <v>1935</v>
      </c>
      <c r="I72" s="478"/>
    </row>
    <row r="73" spans="1:9" ht="17" customHeight="1">
      <c r="A73" s="528"/>
      <c r="B73" s="291" t="s">
        <v>51</v>
      </c>
      <c r="C73" s="259"/>
      <c r="D73" s="259"/>
      <c r="E73" s="262" t="s">
        <v>246</v>
      </c>
      <c r="F73" s="259"/>
      <c r="G73" s="259"/>
      <c r="H73" s="259"/>
      <c r="I73" s="529"/>
    </row>
    <row r="74" spans="1:9" s="361" customFormat="1" ht="17" customHeight="1" thickBot="1">
      <c r="A74" s="508">
        <v>2000</v>
      </c>
      <c r="B74" s="260" t="s">
        <v>304</v>
      </c>
      <c r="C74" s="266" t="str">
        <f t="shared" ref="C74:H74" si="7">"# " &amp; VALUE(RIGHT(B74,3)+1)</f>
        <v># 231</v>
      </c>
      <c r="D74" s="266" t="str">
        <f t="shared" si="7"/>
        <v># 232</v>
      </c>
      <c r="E74" s="266" t="str">
        <f t="shared" si="7"/>
        <v># 233</v>
      </c>
      <c r="F74" s="266" t="str">
        <f t="shared" si="7"/>
        <v># 234</v>
      </c>
      <c r="G74" s="261" t="str">
        <f t="shared" si="7"/>
        <v># 235</v>
      </c>
      <c r="H74" s="266" t="str">
        <f t="shared" si="7"/>
        <v># 236</v>
      </c>
      <c r="I74" s="483">
        <v>2000</v>
      </c>
    </row>
    <row r="75" spans="1:9" s="361" customFormat="1" ht="17" customHeight="1">
      <c r="A75" s="530"/>
      <c r="B75" s="291" t="s">
        <v>66</v>
      </c>
      <c r="C75" s="292" t="s">
        <v>22</v>
      </c>
      <c r="D75" s="293"/>
      <c r="E75" s="293" t="s">
        <v>248</v>
      </c>
      <c r="F75" s="294"/>
      <c r="G75" s="855" t="s">
        <v>377</v>
      </c>
      <c r="H75" s="296" t="s">
        <v>122</v>
      </c>
      <c r="I75" s="531"/>
    </row>
    <row r="76" spans="1:9" ht="17" customHeight="1">
      <c r="A76" s="385">
        <v>30</v>
      </c>
      <c r="B76" s="260" t="s">
        <v>305</v>
      </c>
      <c r="C76" s="261" t="str">
        <f>"# " &amp; VALUE(RIGHT(B76,4)+1)</f>
        <v># 2623</v>
      </c>
      <c r="D76" s="261" t="str">
        <f>"# " &amp; VALUE(RIGHT(C76,4)+1)</f>
        <v># 2624</v>
      </c>
      <c r="E76" s="261" t="str">
        <f>"# " &amp; VALUE(RIGHT(D76,4)+1)</f>
        <v># 2625</v>
      </c>
      <c r="F76" s="261" t="str">
        <f>"# " &amp; VALUE(RIGHT(E76,4)+1)</f>
        <v># 2626</v>
      </c>
      <c r="G76" s="857" t="s">
        <v>376</v>
      </c>
      <c r="H76" s="297"/>
      <c r="I76" s="376">
        <v>30</v>
      </c>
    </row>
    <row r="77" spans="1:9" ht="17" customHeight="1">
      <c r="A77" s="377"/>
      <c r="B77" s="291" t="s">
        <v>119</v>
      </c>
      <c r="C77" s="298"/>
      <c r="D77" s="298"/>
      <c r="E77" s="298"/>
      <c r="F77" s="298"/>
      <c r="G77" s="254"/>
      <c r="H77" s="299" t="s">
        <v>306</v>
      </c>
      <c r="I77" s="532"/>
    </row>
    <row r="78" spans="1:9" ht="17" customHeight="1" thickBot="1">
      <c r="A78" s="385"/>
      <c r="B78" s="257"/>
      <c r="C78" s="261"/>
      <c r="D78" s="261"/>
      <c r="E78" s="261"/>
      <c r="F78" s="261"/>
      <c r="G78" s="300"/>
      <c r="H78" s="297" t="s">
        <v>95</v>
      </c>
      <c r="I78" s="382"/>
    </row>
    <row r="79" spans="1:9" s="361" customFormat="1" ht="17" customHeight="1" thickBot="1">
      <c r="A79" s="534">
        <v>2100</v>
      </c>
      <c r="B79" s="260"/>
      <c r="C79" s="301"/>
      <c r="D79" s="302" t="s">
        <v>120</v>
      </c>
      <c r="E79" s="261"/>
      <c r="F79" s="261"/>
      <c r="G79" s="303"/>
      <c r="H79" s="304"/>
      <c r="I79" s="521">
        <v>2100</v>
      </c>
    </row>
    <row r="80" spans="1:9" s="361" customFormat="1" ht="17" customHeight="1">
      <c r="A80" s="484"/>
      <c r="B80" s="261" t="s">
        <v>138</v>
      </c>
      <c r="C80" s="261" t="str">
        <f>"# " &amp; VALUE(RIGHT(B80,2)+1)</f>
        <v># 17</v>
      </c>
      <c r="D80" s="261" t="str">
        <f>"# " &amp; VALUE(RIGHT(C80,2)+1)</f>
        <v># 18</v>
      </c>
      <c r="E80" s="261" t="str">
        <f>"# " &amp; VALUE(RIGHT(D80,2)+1)</f>
        <v># 19</v>
      </c>
      <c r="F80" s="261" t="str">
        <f>"# " &amp; VALUE(RIGHT(E80,2)+1)</f>
        <v># 20</v>
      </c>
      <c r="G80" s="305"/>
      <c r="H80" s="304"/>
      <c r="I80" s="531"/>
    </row>
    <row r="81" spans="1:9" s="361" customFormat="1" ht="17" customHeight="1">
      <c r="A81" s="536"/>
      <c r="B81" s="261"/>
      <c r="C81" s="261"/>
      <c r="D81" s="261"/>
      <c r="E81" s="261"/>
      <c r="F81" s="261"/>
      <c r="G81" s="600" t="s">
        <v>307</v>
      </c>
      <c r="H81" s="304"/>
      <c r="I81" s="537"/>
    </row>
    <row r="82" spans="1:9" ht="17" customHeight="1">
      <c r="A82" s="486">
        <v>30</v>
      </c>
      <c r="B82" s="261"/>
      <c r="C82" s="261"/>
      <c r="D82" s="261"/>
      <c r="E82" s="261"/>
      <c r="F82" s="261"/>
      <c r="G82" s="305" t="s">
        <v>308</v>
      </c>
      <c r="H82" s="307"/>
      <c r="I82" s="376">
        <v>30</v>
      </c>
    </row>
    <row r="83" spans="1:9" ht="17" customHeight="1">
      <c r="A83" s="476"/>
      <c r="B83" s="291" t="s">
        <v>309</v>
      </c>
      <c r="C83" s="293"/>
      <c r="D83" s="298"/>
      <c r="E83" s="298"/>
      <c r="F83" s="298"/>
      <c r="G83" s="305"/>
      <c r="H83" s="308" t="s">
        <v>78</v>
      </c>
      <c r="I83" s="382"/>
    </row>
    <row r="84" spans="1:9" ht="17" customHeight="1">
      <c r="A84" s="476"/>
      <c r="B84" s="257"/>
      <c r="C84" s="261"/>
      <c r="D84" s="261"/>
      <c r="E84" s="261"/>
      <c r="F84" s="261"/>
      <c r="G84" s="309"/>
      <c r="H84" s="304"/>
      <c r="I84" s="382"/>
    </row>
    <row r="85" spans="1:9" s="361" customFormat="1" ht="17" customHeight="1" thickBot="1">
      <c r="A85" s="479">
        <v>2200</v>
      </c>
      <c r="B85" s="601"/>
      <c r="C85" s="310"/>
      <c r="D85" s="310" t="s">
        <v>214</v>
      </c>
      <c r="E85" s="261"/>
      <c r="F85" s="261"/>
      <c r="G85" s="305"/>
      <c r="H85" s="311" t="s">
        <v>310</v>
      </c>
      <c r="I85" s="521">
        <v>2200</v>
      </c>
    </row>
    <row r="86" spans="1:9" s="361" customFormat="1" ht="17" customHeight="1">
      <c r="A86" s="536"/>
      <c r="B86" s="261" t="s">
        <v>104</v>
      </c>
      <c r="C86" s="261" t="str">
        <f>"# " &amp; VALUE(RIGHT(B86,2)+1)</f>
        <v># 6</v>
      </c>
      <c r="D86" s="261" t="str">
        <f>"# " &amp; VALUE(RIGHT(C86,2)+1)</f>
        <v># 7</v>
      </c>
      <c r="E86" s="261" t="str">
        <f>"# " &amp; VALUE(RIGHT(D86,2)+1)</f>
        <v># 8</v>
      </c>
      <c r="F86" s="261" t="str">
        <f>"# " &amp; VALUE(RIGHT(E86,2)+1)</f>
        <v># 9</v>
      </c>
      <c r="G86" s="254"/>
      <c r="H86" s="313" t="s">
        <v>177</v>
      </c>
      <c r="I86" s="539"/>
    </row>
    <row r="87" spans="1:9" s="361" customFormat="1" ht="17" customHeight="1">
      <c r="A87" s="536"/>
      <c r="B87" s="260"/>
      <c r="C87" s="261"/>
      <c r="D87" s="261"/>
      <c r="E87" s="261"/>
      <c r="F87" s="261"/>
      <c r="G87" s="314"/>
      <c r="H87" s="315"/>
      <c r="I87" s="540"/>
    </row>
    <row r="88" spans="1:9" ht="17" customHeight="1">
      <c r="A88" s="486">
        <v>30</v>
      </c>
      <c r="B88" s="316"/>
      <c r="C88" s="266"/>
      <c r="D88" s="266"/>
      <c r="E88" s="266"/>
      <c r="F88" s="266"/>
      <c r="G88" s="279"/>
      <c r="H88" s="317"/>
      <c r="I88" s="542">
        <v>30</v>
      </c>
    </row>
    <row r="89" spans="1:9" ht="17" customHeight="1">
      <c r="A89" s="515"/>
      <c r="B89" s="858">
        <v>800659083</v>
      </c>
      <c r="C89" s="318"/>
      <c r="D89" s="243"/>
      <c r="E89" s="319"/>
      <c r="F89" s="319"/>
      <c r="G89" s="254" t="s">
        <v>166</v>
      </c>
      <c r="H89" s="320" t="s">
        <v>96</v>
      </c>
      <c r="I89" s="478"/>
    </row>
    <row r="90" spans="1:9" ht="17" customHeight="1">
      <c r="A90" s="476"/>
      <c r="B90" s="319"/>
      <c r="C90" s="318"/>
      <c r="D90" s="864" t="s">
        <v>391</v>
      </c>
      <c r="E90" s="262"/>
      <c r="F90" s="262"/>
      <c r="G90" s="255" t="s">
        <v>311</v>
      </c>
      <c r="H90" s="321" t="s">
        <v>312</v>
      </c>
      <c r="I90" s="478"/>
    </row>
    <row r="91" spans="1:9" ht="17" customHeight="1">
      <c r="A91" s="476"/>
      <c r="B91" s="261" t="s">
        <v>113</v>
      </c>
      <c r="C91" s="261" t="str">
        <f>"# " &amp; VALUE(RIGHT(B91,2)+1)</f>
        <v># 7</v>
      </c>
      <c r="D91" s="261" t="str">
        <f>"# " &amp; VALUE(RIGHT(C91,2)+1)</f>
        <v># 8</v>
      </c>
      <c r="E91" s="261" t="str">
        <f>"# " &amp; VALUE(RIGHT(D91,2)+1)</f>
        <v># 9</v>
      </c>
      <c r="F91" s="261" t="str">
        <f>"# " &amp; VALUE(RIGHT(E91,2)+1)</f>
        <v># 10</v>
      </c>
      <c r="G91" s="305" t="s">
        <v>167</v>
      </c>
      <c r="H91" s="322" t="s">
        <v>179</v>
      </c>
      <c r="I91" s="478"/>
    </row>
    <row r="92" spans="1:9" ht="17" customHeight="1" thickBot="1">
      <c r="A92" s="479">
        <v>2300</v>
      </c>
      <c r="B92" s="266"/>
      <c r="C92" s="266"/>
      <c r="D92" s="323"/>
      <c r="E92" s="323"/>
      <c r="F92" s="323"/>
      <c r="G92" s="256"/>
      <c r="H92" s="324"/>
      <c r="I92" s="483">
        <v>2300</v>
      </c>
    </row>
    <row r="93" spans="1:9" s="361" customFormat="1" ht="17" customHeight="1">
      <c r="A93" s="543"/>
      <c r="B93" s="257" t="s">
        <v>97</v>
      </c>
      <c r="C93" s="325"/>
      <c r="D93" s="328" t="s">
        <v>259</v>
      </c>
      <c r="E93" s="261"/>
      <c r="F93" s="261"/>
      <c r="G93" s="327" t="s">
        <v>48</v>
      </c>
      <c r="H93" s="326"/>
      <c r="I93" s="531"/>
    </row>
    <row r="94" spans="1:9" s="361" customFormat="1" ht="17" customHeight="1">
      <c r="A94" s="543"/>
      <c r="B94" s="260" t="s">
        <v>313</v>
      </c>
      <c r="C94" s="261" t="str">
        <f>"# " &amp; VALUE(RIGHT(B94,4)+1)</f>
        <v># 3824</v>
      </c>
      <c r="D94" s="261" t="str">
        <f>"# " &amp; VALUE(RIGHT(C94,4)+1)</f>
        <v># 3825</v>
      </c>
      <c r="E94" s="261" t="str">
        <f>"# " &amp; VALUE(RIGHT(D94,4)+1)</f>
        <v># 3826</v>
      </c>
      <c r="F94" s="261" t="str">
        <f>"# " &amp; VALUE(RIGHT(E94,4)+1)</f>
        <v># 3827</v>
      </c>
      <c r="G94" s="277" t="s">
        <v>314</v>
      </c>
      <c r="H94" s="331" t="s">
        <v>109</v>
      </c>
      <c r="I94" s="537"/>
    </row>
    <row r="95" spans="1:9" s="361" customFormat="1" ht="17" customHeight="1" thickBot="1">
      <c r="A95" s="544">
        <v>2315</v>
      </c>
      <c r="B95" s="260"/>
      <c r="C95" s="261"/>
      <c r="D95" s="261"/>
      <c r="E95" s="261"/>
      <c r="F95" s="590">
        <v>2315</v>
      </c>
      <c r="G95" s="265" t="s">
        <v>45</v>
      </c>
      <c r="H95" s="331"/>
      <c r="I95" s="545">
        <v>2315</v>
      </c>
    </row>
    <row r="96" spans="1:9" ht="17" customHeight="1" thickBot="1">
      <c r="A96" s="371">
        <v>30</v>
      </c>
      <c r="B96" s="334"/>
      <c r="C96" s="335"/>
      <c r="D96" s="335"/>
      <c r="E96" s="335"/>
      <c r="F96" s="335"/>
      <c r="G96" s="340" t="s">
        <v>182</v>
      </c>
      <c r="H96" s="341"/>
      <c r="I96" s="547">
        <v>30</v>
      </c>
    </row>
    <row r="97" spans="1:9" ht="17" customHeight="1">
      <c r="A97" s="377"/>
      <c r="B97" s="260"/>
      <c r="C97" s="336"/>
      <c r="D97" s="336" t="s">
        <v>47</v>
      </c>
      <c r="E97" s="258"/>
      <c r="F97" s="336"/>
      <c r="G97" s="548" t="s">
        <v>23</v>
      </c>
      <c r="H97" s="254" t="s">
        <v>315</v>
      </c>
      <c r="I97" s="382"/>
    </row>
    <row r="98" spans="1:9" ht="17" customHeight="1">
      <c r="A98" s="385"/>
      <c r="B98" s="260"/>
      <c r="C98" s="259"/>
      <c r="D98" s="259"/>
      <c r="E98" s="258"/>
      <c r="F98" s="259"/>
      <c r="G98" s="454" t="str">
        <f>G41</f>
        <v>周六聊Teen谷 # 33</v>
      </c>
      <c r="H98" s="305" t="s">
        <v>316</v>
      </c>
      <c r="I98" s="382"/>
    </row>
    <row r="99" spans="1:9" ht="17" customHeight="1" thickBot="1">
      <c r="A99" s="385"/>
      <c r="B99" s="260"/>
      <c r="C99" s="259"/>
      <c r="D99" s="259"/>
      <c r="E99" s="602"/>
      <c r="F99" s="325">
        <v>2350</v>
      </c>
      <c r="G99" s="535"/>
      <c r="H99" s="305" t="s">
        <v>317</v>
      </c>
      <c r="I99" s="382"/>
    </row>
    <row r="100" spans="1:9" s="361" customFormat="1" ht="17" customHeight="1" thickBot="1">
      <c r="A100" s="352" t="s">
        <v>9</v>
      </c>
      <c r="B100" s="337"/>
      <c r="C100" s="338"/>
      <c r="D100" s="338" t="s">
        <v>42</v>
      </c>
      <c r="E100" s="603"/>
      <c r="F100" s="338"/>
      <c r="G100" s="373"/>
      <c r="H100" s="256"/>
      <c r="I100" s="384" t="s">
        <v>9</v>
      </c>
    </row>
    <row r="101" spans="1:9" ht="17" customHeight="1">
      <c r="A101" s="362"/>
      <c r="B101" s="549" t="s">
        <v>17</v>
      </c>
      <c r="C101" s="546"/>
      <c r="D101" s="546"/>
      <c r="E101" s="347"/>
      <c r="F101" s="546"/>
      <c r="G101" s="548" t="s">
        <v>23</v>
      </c>
      <c r="H101" s="459" t="s">
        <v>20</v>
      </c>
      <c r="I101" s="370"/>
    </row>
    <row r="102" spans="1:9" ht="17" customHeight="1">
      <c r="A102" s="385"/>
      <c r="B102" s="430"/>
      <c r="C102" s="347"/>
      <c r="D102" s="347" t="str">
        <f>D60</f>
        <v>兄弟幫 Big Boys Club (2505 EPI)</v>
      </c>
      <c r="F102" s="550"/>
      <c r="G102" s="551" t="str">
        <f>G70</f>
        <v>新聞透視 # 32</v>
      </c>
      <c r="H102" s="455" t="str">
        <f>H35</f>
        <v>新聞掏寶 # 264</v>
      </c>
      <c r="I102" s="382"/>
    </row>
    <row r="103" spans="1:9" ht="17" customHeight="1">
      <c r="A103" s="371">
        <v>30</v>
      </c>
      <c r="B103" s="409" t="str">
        <f>B61</f>
        <v># 1941</v>
      </c>
      <c r="C103" s="409" t="str">
        <f>C61</f>
        <v># 1942</v>
      </c>
      <c r="D103" s="434" t="str">
        <f>D61</f>
        <v># 1943</v>
      </c>
      <c r="E103" s="434" t="str">
        <f>E61</f>
        <v># 1944</v>
      </c>
      <c r="F103" s="409" t="str">
        <f>F61</f>
        <v># 1945</v>
      </c>
      <c r="G103" s="552"/>
      <c r="H103" s="553"/>
      <c r="I103" s="376">
        <v>30</v>
      </c>
    </row>
    <row r="104" spans="1:9" ht="17" customHeight="1">
      <c r="A104" s="385"/>
      <c r="B104" s="363" t="s">
        <v>17</v>
      </c>
      <c r="C104" s="594"/>
      <c r="D104" s="380"/>
      <c r="E104" s="380"/>
      <c r="F104" s="438"/>
      <c r="G104" s="522" t="s">
        <v>23</v>
      </c>
      <c r="H104" s="459" t="s">
        <v>20</v>
      </c>
      <c r="I104" s="554"/>
    </row>
    <row r="105" spans="1:9" s="361" customFormat="1" ht="17" customHeight="1" thickBot="1">
      <c r="A105" s="352" t="s">
        <v>10</v>
      </c>
      <c r="B105" s="595"/>
      <c r="C105" s="594"/>
      <c r="D105" s="480" t="s">
        <v>214</v>
      </c>
      <c r="F105" s="434"/>
      <c r="G105" s="556" t="s">
        <v>318</v>
      </c>
      <c r="H105" s="467" t="str">
        <f>H63</f>
        <v>財經透視 # 34</v>
      </c>
      <c r="I105" s="355" t="s">
        <v>10</v>
      </c>
    </row>
    <row r="106" spans="1:9" ht="17" customHeight="1">
      <c r="A106" s="457"/>
      <c r="B106" s="434" t="s">
        <v>113</v>
      </c>
      <c r="C106" s="434" t="str">
        <f>"# " &amp; VALUE(RIGHT(B106,2)+1)</f>
        <v># 7</v>
      </c>
      <c r="D106" s="434" t="str">
        <f>"# " &amp; VALUE(RIGHT(C106,2)+1)</f>
        <v># 8</v>
      </c>
      <c r="E106" s="434" t="str">
        <f>"# " &amp; VALUE(RIGHT(D106,2)+1)</f>
        <v># 9</v>
      </c>
      <c r="F106" s="434" t="str">
        <f>"# " &amp; VALUE(RIGHT(E106,2)+1)</f>
        <v># 10</v>
      </c>
      <c r="G106" s="522" t="s">
        <v>23</v>
      </c>
      <c r="H106" s="459" t="s">
        <v>20</v>
      </c>
      <c r="I106" s="460"/>
    </row>
    <row r="107" spans="1:9" ht="17" customHeight="1">
      <c r="A107" s="557">
        <v>30</v>
      </c>
      <c r="B107" s="409"/>
      <c r="C107" s="409"/>
      <c r="D107" s="409"/>
      <c r="E107" s="409"/>
      <c r="F107" s="410"/>
      <c r="G107" s="556" t="s">
        <v>319</v>
      </c>
      <c r="H107" s="455" t="str">
        <f>H70</f>
        <v>港繫全球  商聚灣區 #5 (10 EPI)</v>
      </c>
      <c r="I107" s="464">
        <v>30</v>
      </c>
    </row>
    <row r="108" spans="1:9" ht="17" customHeight="1">
      <c r="A108" s="465"/>
      <c r="B108" s="437" t="s">
        <v>17</v>
      </c>
      <c r="C108" s="434"/>
      <c r="D108" s="380"/>
      <c r="E108" s="434"/>
      <c r="F108" s="380"/>
      <c r="G108" s="522" t="s">
        <v>23</v>
      </c>
      <c r="H108" s="506" t="s">
        <v>23</v>
      </c>
      <c r="I108" s="400"/>
    </row>
    <row r="109" spans="1:9" s="361" customFormat="1" ht="17" customHeight="1" thickBot="1">
      <c r="A109" s="352" t="s">
        <v>11</v>
      </c>
      <c r="B109" s="393"/>
      <c r="C109" s="430"/>
      <c r="D109" s="434" t="str">
        <f>$D$79</f>
        <v>麻雀樂團 Heavenly Hand (25 EPI)</v>
      </c>
      <c r="E109" s="434"/>
      <c r="F109" s="434"/>
      <c r="G109" s="524"/>
      <c r="H109" s="538"/>
      <c r="I109" s="384" t="s">
        <v>11</v>
      </c>
    </row>
    <row r="110" spans="1:9" ht="17" customHeight="1">
      <c r="A110" s="457"/>
      <c r="B110" s="393" t="str">
        <f>B80</f>
        <v># 16</v>
      </c>
      <c r="C110" s="434" t="str">
        <f>C80</f>
        <v># 17</v>
      </c>
      <c r="D110" s="434" t="str">
        <f>"# " &amp; VALUE(RIGHT(C110,2)+1)</f>
        <v># 18</v>
      </c>
      <c r="E110" s="434" t="str">
        <f>"# " &amp; VALUE(RIGHT(D110,2)+1)</f>
        <v># 19</v>
      </c>
      <c r="F110" s="434" t="str">
        <f>"# " &amp; VALUE(RIGHT(E110,2)+1)</f>
        <v># 20</v>
      </c>
      <c r="G110" s="364"/>
      <c r="H110" s="558"/>
      <c r="I110" s="391"/>
    </row>
    <row r="111" spans="1:9" ht="17" customHeight="1">
      <c r="A111" s="411">
        <v>30</v>
      </c>
      <c r="B111" s="401"/>
      <c r="C111" s="409"/>
      <c r="D111" s="409"/>
      <c r="E111" s="409"/>
      <c r="F111" s="434"/>
      <c r="G111" s="533"/>
      <c r="H111" s="538" t="str">
        <f>H77</f>
        <v>聲秀 # 6</v>
      </c>
      <c r="I111" s="396">
        <v>30</v>
      </c>
    </row>
    <row r="112" spans="1:9" ht="17" customHeight="1">
      <c r="A112" s="411"/>
      <c r="B112" s="437" t="s">
        <v>17</v>
      </c>
      <c r="C112" s="526"/>
      <c r="D112" s="426" t="s">
        <v>198</v>
      </c>
      <c r="E112" s="426"/>
      <c r="F112" s="527"/>
      <c r="G112" s="597" t="str">
        <f>G81</f>
        <v>旺角監獄</v>
      </c>
      <c r="H112" s="558"/>
      <c r="I112" s="412"/>
    </row>
    <row r="113" spans="1:9" ht="17" customHeight="1">
      <c r="A113" s="465"/>
      <c r="B113" s="559" t="s">
        <v>17</v>
      </c>
      <c r="C113" s="379"/>
      <c r="D113" s="379" t="str">
        <f>$E$75</f>
        <v xml:space="preserve">愛．回家之開心速遞  Lo And Behold </v>
      </c>
      <c r="E113" s="379"/>
      <c r="F113" s="379"/>
      <c r="G113" s="535"/>
      <c r="H113" s="558"/>
      <c r="I113" s="400"/>
    </row>
    <row r="114" spans="1:9" s="361" customFormat="1" ht="17" customHeight="1" thickBot="1">
      <c r="A114" s="352" t="s">
        <v>12</v>
      </c>
      <c r="B114" s="372" t="str">
        <f>B76</f>
        <v># 2622</v>
      </c>
      <c r="C114" s="409" t="str">
        <f t="shared" ref="C114:F114" si="8">C76</f>
        <v># 2623</v>
      </c>
      <c r="D114" s="409" t="str">
        <f t="shared" si="8"/>
        <v># 2624</v>
      </c>
      <c r="E114" s="409" t="str">
        <f t="shared" si="8"/>
        <v># 2625</v>
      </c>
      <c r="F114" s="409" t="str">
        <f t="shared" si="8"/>
        <v># 2626</v>
      </c>
      <c r="G114" s="560"/>
      <c r="H114" s="561"/>
      <c r="I114" s="384" t="s">
        <v>12</v>
      </c>
    </row>
    <row r="115" spans="1:9" ht="17" customHeight="1">
      <c r="A115" s="457"/>
      <c r="B115" s="559" t="s">
        <v>17</v>
      </c>
      <c r="C115" s="417"/>
      <c r="D115" s="434" t="s">
        <v>269</v>
      </c>
      <c r="E115" s="379"/>
      <c r="F115" s="379"/>
      <c r="G115" s="523"/>
      <c r="H115" s="379"/>
      <c r="I115" s="440"/>
    </row>
    <row r="116" spans="1:9" ht="17" customHeight="1">
      <c r="A116" s="557">
        <v>30</v>
      </c>
      <c r="B116" s="372" t="str">
        <f>B74</f>
        <v># 230</v>
      </c>
      <c r="C116" s="409" t="str">
        <f t="shared" ref="C116:F116" si="9">C74</f>
        <v># 231</v>
      </c>
      <c r="D116" s="409" t="str">
        <f t="shared" si="9"/>
        <v># 232</v>
      </c>
      <c r="E116" s="409" t="str">
        <f t="shared" si="9"/>
        <v># 233</v>
      </c>
      <c r="F116" s="409" t="str">
        <f t="shared" si="9"/>
        <v># 234</v>
      </c>
      <c r="G116" s="373"/>
      <c r="H116" s="409" t="str">
        <f t="shared" ref="H116" si="10">H74</f>
        <v># 236</v>
      </c>
      <c r="I116" s="422">
        <v>30</v>
      </c>
    </row>
    <row r="117" spans="1:9" ht="17" customHeight="1">
      <c r="A117" s="411"/>
      <c r="B117" s="562" t="s">
        <v>17</v>
      </c>
      <c r="C117" s="417" t="s">
        <v>17</v>
      </c>
      <c r="D117" s="563" t="s">
        <v>17</v>
      </c>
      <c r="E117" s="378" t="s">
        <v>17</v>
      </c>
      <c r="F117" s="378" t="s">
        <v>17</v>
      </c>
      <c r="G117" s="535" t="s">
        <v>171</v>
      </c>
      <c r="H117" s="564" t="s">
        <v>20</v>
      </c>
      <c r="I117" s="428"/>
    </row>
    <row r="118" spans="1:9" s="361" customFormat="1" ht="17" customHeight="1" thickBot="1">
      <c r="A118" s="352" t="s">
        <v>15</v>
      </c>
      <c r="B118" s="541" t="str">
        <f>B70</f>
        <v>美食新聞報道 # 114</v>
      </c>
      <c r="C118" s="434" t="str">
        <f>$C$70</f>
        <v>美食新聞報道 # 115</v>
      </c>
      <c r="D118" s="535" t="str">
        <f>D70</f>
        <v>美食新聞報道 (*港台篇) #14</v>
      </c>
      <c r="E118" s="535" t="str">
        <f>$E$70</f>
        <v>冲遊泰國10 #10</v>
      </c>
      <c r="F118" s="374" t="str">
        <f>F70</f>
        <v>最強生命線 # 411</v>
      </c>
      <c r="G118" s="373" t="s">
        <v>320</v>
      </c>
      <c r="H118" s="565"/>
      <c r="I118" s="449" t="s">
        <v>15</v>
      </c>
    </row>
    <row r="119" spans="1:9" ht="17" customHeight="1">
      <c r="A119" s="457"/>
      <c r="B119" s="437" t="s">
        <v>17</v>
      </c>
      <c r="C119" s="379"/>
      <c r="D119" s="380"/>
      <c r="E119" s="380"/>
      <c r="F119" s="380"/>
      <c r="G119" s="522" t="s">
        <v>23</v>
      </c>
      <c r="H119" s="566" t="str">
        <f>H85</f>
        <v>女神配對計劃 # 12</v>
      </c>
      <c r="I119" s="391"/>
    </row>
    <row r="120" spans="1:9" ht="17" customHeight="1">
      <c r="A120" s="557">
        <v>30</v>
      </c>
      <c r="B120" s="567"/>
      <c r="C120" s="434"/>
      <c r="D120" s="596" t="str">
        <f>D63</f>
        <v>浮世雙嬌傳 Legend of Two Sisters in the Chaos (40 EPI)</v>
      </c>
      <c r="E120" s="598"/>
      <c r="F120" s="599"/>
      <c r="G120" s="373" t="str">
        <f>G75</f>
        <v>港姐最美任務在檳城 # 2</v>
      </c>
      <c r="H120" s="538"/>
      <c r="I120" s="396">
        <v>30</v>
      </c>
    </row>
    <row r="121" spans="1:9" ht="17" customHeight="1">
      <c r="A121" s="411"/>
      <c r="B121" s="393" t="str">
        <f>B64</f>
        <v># 3</v>
      </c>
      <c r="C121" s="434" t="str">
        <f>C64</f>
        <v># 4</v>
      </c>
      <c r="D121" s="434" t="str">
        <f>D64</f>
        <v># 5</v>
      </c>
      <c r="E121" s="434" t="str">
        <f>E64</f>
        <v># 6</v>
      </c>
      <c r="F121" s="434" t="str">
        <f>F64</f>
        <v># 7</v>
      </c>
      <c r="G121" s="522" t="s">
        <v>23</v>
      </c>
      <c r="H121" s="569" t="s">
        <v>20</v>
      </c>
      <c r="I121" s="400"/>
    </row>
    <row r="122" spans="1:9" s="361" customFormat="1" ht="17" customHeight="1" thickBot="1">
      <c r="A122" s="352" t="s">
        <v>13</v>
      </c>
      <c r="B122" s="401"/>
      <c r="C122" s="409"/>
      <c r="D122" s="409"/>
      <c r="E122" s="409"/>
      <c r="F122" s="409"/>
      <c r="G122" s="454" t="str">
        <f>G90</f>
        <v>紋人多故事 # 14</v>
      </c>
      <c r="H122" s="570" t="str">
        <f>H90</f>
        <v>今晚有歌廳 # 8</v>
      </c>
      <c r="I122" s="384" t="s">
        <v>13</v>
      </c>
    </row>
    <row r="123" spans="1:9" ht="17" customHeight="1">
      <c r="A123" s="385"/>
      <c r="B123" s="559" t="s">
        <v>17</v>
      </c>
      <c r="C123" s="417"/>
      <c r="D123" s="434" t="str">
        <f>D$41</f>
        <v>*流行都市  Big City Shop 2025</v>
      </c>
      <c r="E123" s="347"/>
      <c r="F123" s="404"/>
      <c r="G123" s="522" t="s">
        <v>23</v>
      </c>
      <c r="H123" s="569" t="s">
        <v>20</v>
      </c>
      <c r="I123" s="382"/>
    </row>
    <row r="124" spans="1:9" ht="17" customHeight="1">
      <c r="A124" s="385"/>
      <c r="B124" s="434" t="str">
        <f>B$42</f>
        <v># 1786</v>
      </c>
      <c r="C124" s="434" t="str">
        <f>C$42</f>
        <v># 1787</v>
      </c>
      <c r="D124" s="434" t="str">
        <f>D$42</f>
        <v># 1788</v>
      </c>
      <c r="E124" s="434" t="str">
        <f>E$42</f>
        <v># 1789</v>
      </c>
      <c r="F124" s="434" t="str">
        <f>F42</f>
        <v># 1790</v>
      </c>
      <c r="G124" s="535" t="str">
        <f>G70</f>
        <v>新聞透視 # 32</v>
      </c>
      <c r="H124" s="571"/>
      <c r="I124" s="382"/>
    </row>
    <row r="125" spans="1:9" ht="17" customHeight="1">
      <c r="A125" s="557" t="s">
        <v>2</v>
      </c>
      <c r="B125" s="372"/>
      <c r="C125" s="409"/>
      <c r="D125" s="409"/>
      <c r="E125" s="409"/>
      <c r="F125" s="572" t="s">
        <v>65</v>
      </c>
      <c r="H125" s="469" t="str">
        <f>H39</f>
        <v>娛樂大家 # 12</v>
      </c>
      <c r="I125" s="396" t="s">
        <v>2</v>
      </c>
    </row>
    <row r="126" spans="1:9" ht="17" customHeight="1">
      <c r="A126" s="411"/>
      <c r="B126" s="573" t="s">
        <v>55</v>
      </c>
      <c r="C126" s="434"/>
      <c r="D126" s="434" t="s">
        <v>54</v>
      </c>
      <c r="E126" s="434"/>
      <c r="F126" s="434"/>
      <c r="G126" s="522" t="s">
        <v>23</v>
      </c>
      <c r="H126" s="538"/>
      <c r="I126" s="412"/>
    </row>
    <row r="127" spans="1:9" ht="17" customHeight="1" thickBot="1">
      <c r="A127" s="574" t="s">
        <v>14</v>
      </c>
      <c r="B127" s="575" t="s">
        <v>321</v>
      </c>
      <c r="C127" s="576" t="str">
        <f>"# " &amp; VALUE(RIGHT(B127,3)+1)</f>
        <v># 141</v>
      </c>
      <c r="D127" s="576" t="str">
        <f>"# " &amp; VALUE(RIGHT(C127,3)+1)</f>
        <v># 142</v>
      </c>
      <c r="E127" s="576" t="str">
        <f>"# " &amp; VALUE(RIGHT(D127,3)+1)</f>
        <v># 143</v>
      </c>
      <c r="F127" s="576" t="str">
        <f>"# " &amp; VALUE(RIGHT(E127,3)+1)</f>
        <v># 144</v>
      </c>
      <c r="G127" s="577" t="str">
        <f>G41</f>
        <v>周六聊Teen谷 # 33</v>
      </c>
      <c r="H127" s="578"/>
      <c r="I127" s="579" t="s">
        <v>14</v>
      </c>
    </row>
    <row r="128" spans="1:9" ht="17" customHeight="1" thickTop="1">
      <c r="A128" s="580"/>
      <c r="B128" s="581" t="s">
        <v>322</v>
      </c>
      <c r="C128" s="347"/>
      <c r="D128" s="347"/>
      <c r="E128" s="347"/>
      <c r="F128" s="347"/>
      <c r="G128" s="347"/>
      <c r="H128" s="889">
        <f ca="1">TODAY()</f>
        <v>45898</v>
      </c>
      <c r="I128" s="890"/>
    </row>
    <row r="129" spans="2:2" ht="17" customHeight="1">
      <c r="B129" s="581" t="s">
        <v>323</v>
      </c>
    </row>
    <row r="130" spans="2:2" ht="17" customHeight="1"/>
    <row r="131" spans="2:2" ht="17" customHeight="1"/>
  </sheetData>
  <mergeCells count="11">
    <mergeCell ref="G26:H26"/>
    <mergeCell ref="C1:G1"/>
    <mergeCell ref="H2:I2"/>
    <mergeCell ref="G11:H11"/>
    <mergeCell ref="B12:F12"/>
    <mergeCell ref="G25:H25"/>
    <mergeCell ref="B47:C47"/>
    <mergeCell ref="G65:H65"/>
    <mergeCell ref="B67:F67"/>
    <mergeCell ref="G67:H67"/>
    <mergeCell ref="H128:I1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CC3CB-86F1-438F-98D9-20731DF8DE15}">
  <dimension ref="A1:I131"/>
  <sheetViews>
    <sheetView tabSelected="1" topLeftCell="B1" zoomScale="70" zoomScaleNormal="70" workbookViewId="0">
      <pane ySplit="4" topLeftCell="A87" activePane="bottomLeft" state="frozen"/>
      <selection pane="bottomLeft" activeCell="H95" sqref="H95"/>
    </sheetView>
  </sheetViews>
  <sheetFormatPr defaultColWidth="9.453125" defaultRowHeight="15.5"/>
  <cols>
    <col min="1" max="1" width="7.6328125" style="835" customWidth="1"/>
    <col min="2" max="8" width="32.6328125" style="616" customWidth="1"/>
    <col min="9" max="9" width="7.6328125" style="836" customWidth="1"/>
    <col min="10" max="16384" width="9.453125" style="616"/>
  </cols>
  <sheetData>
    <row r="1" spans="1:9" ht="36" customHeight="1">
      <c r="A1" s="614"/>
      <c r="B1" s="615"/>
      <c r="C1" s="885" t="s">
        <v>325</v>
      </c>
      <c r="D1" s="885"/>
      <c r="E1" s="885"/>
      <c r="F1" s="885"/>
      <c r="G1" s="885"/>
      <c r="H1" s="615"/>
      <c r="I1" s="615"/>
    </row>
    <row r="2" spans="1:9" ht="17" customHeight="1" thickBot="1">
      <c r="A2" s="617" t="s">
        <v>326</v>
      </c>
      <c r="B2" s="618"/>
      <c r="C2" s="618"/>
      <c r="D2" s="613" t="s">
        <v>18</v>
      </c>
      <c r="E2" s="613"/>
      <c r="F2" s="619"/>
      <c r="G2" s="619"/>
      <c r="H2" s="886" t="s">
        <v>327</v>
      </c>
      <c r="I2" s="886"/>
    </row>
    <row r="3" spans="1:9" ht="17" customHeight="1" thickTop="1">
      <c r="A3" s="620" t="s">
        <v>19</v>
      </c>
      <c r="B3" s="621" t="s">
        <v>27</v>
      </c>
      <c r="C3" s="621" t="s">
        <v>28</v>
      </c>
      <c r="D3" s="621" t="s">
        <v>29</v>
      </c>
      <c r="E3" s="621" t="s">
        <v>189</v>
      </c>
      <c r="F3" s="621" t="s">
        <v>31</v>
      </c>
      <c r="G3" s="621" t="s">
        <v>32</v>
      </c>
      <c r="H3" s="621" t="s">
        <v>33</v>
      </c>
      <c r="I3" s="622" t="s">
        <v>19</v>
      </c>
    </row>
    <row r="4" spans="1:9" ht="17" customHeight="1" thickBot="1">
      <c r="A4" s="623"/>
      <c r="B4" s="624">
        <v>45894</v>
      </c>
      <c r="C4" s="624">
        <f t="shared" ref="C4:H4" si="0">SUM(B4+1)</f>
        <v>45895</v>
      </c>
      <c r="D4" s="625">
        <f t="shared" si="0"/>
        <v>45896</v>
      </c>
      <c r="E4" s="625">
        <f t="shared" si="0"/>
        <v>45897</v>
      </c>
      <c r="F4" s="625">
        <f t="shared" si="0"/>
        <v>45898</v>
      </c>
      <c r="G4" s="625">
        <f t="shared" si="0"/>
        <v>45899</v>
      </c>
      <c r="H4" s="625">
        <f t="shared" si="0"/>
        <v>45900</v>
      </c>
      <c r="I4" s="626"/>
    </row>
    <row r="5" spans="1:9" s="632" customFormat="1" ht="17" customHeight="1" thickBot="1">
      <c r="A5" s="627" t="s">
        <v>14</v>
      </c>
      <c r="B5" s="628"/>
      <c r="C5" s="629"/>
      <c r="D5" s="629"/>
      <c r="E5" s="629"/>
      <c r="F5" s="629"/>
      <c r="G5" s="629"/>
      <c r="H5" s="630"/>
      <c r="I5" s="631" t="s">
        <v>14</v>
      </c>
    </row>
    <row r="6" spans="1:9" ht="17" customHeight="1">
      <c r="A6" s="633"/>
      <c r="B6" s="634" t="s">
        <v>17</v>
      </c>
      <c r="C6" s="635" t="s">
        <v>17</v>
      </c>
      <c r="D6" s="636" t="str">
        <f t="shared" ref="D6:G7" si="1">C54</f>
        <v>LAW霸女神 Law And Graces (8 EPI)</v>
      </c>
      <c r="E6" s="637" t="str">
        <f t="shared" si="1"/>
        <v>香港婚後事 And They Lived Happily Ever After? (10 EPI)</v>
      </c>
      <c r="F6" s="638" t="str">
        <f t="shared" si="1"/>
        <v xml:space="preserve">膽粗粗．HERE WE GO    HERE WE GO, Off The Beaten Roads </v>
      </c>
      <c r="G6" s="639" t="str">
        <f t="shared" si="1"/>
        <v>解風大阪 Osaka Unlock (15 EPI)</v>
      </c>
      <c r="H6" s="640" t="s">
        <v>17</v>
      </c>
      <c r="I6" s="641"/>
    </row>
    <row r="7" spans="1:9" ht="17" customHeight="1">
      <c r="A7" s="642">
        <v>30</v>
      </c>
      <c r="B7" s="643" t="str">
        <f>LEFT($H$63,5) &amp; " # " &amp; VALUE(RIGHT($H$63,2)-1)</f>
        <v>財經透視  # 34</v>
      </c>
      <c r="C7" s="644" t="str">
        <f>B26</f>
        <v>新聞掏寶  # 264</v>
      </c>
      <c r="D7" s="645" t="str">
        <f t="shared" si="1"/>
        <v># 3</v>
      </c>
      <c r="E7" s="644" t="str">
        <f t="shared" si="1"/>
        <v># 5</v>
      </c>
      <c r="F7" s="645" t="str">
        <f t="shared" si="1"/>
        <v># 10</v>
      </c>
      <c r="G7" s="644" t="str">
        <f t="shared" si="1"/>
        <v># 4</v>
      </c>
      <c r="H7" s="646" t="str">
        <f>D70</f>
        <v>美食新聞報道 (*港台篇) #15</v>
      </c>
      <c r="I7" s="647">
        <v>30</v>
      </c>
    </row>
    <row r="8" spans="1:9" ht="17" customHeight="1">
      <c r="A8" s="648"/>
      <c r="B8" s="649" t="s">
        <v>17</v>
      </c>
      <c r="C8" s="650"/>
      <c r="D8" s="650"/>
      <c r="E8" s="651" t="str">
        <f>$E$73</f>
        <v>東張西望  Scoop 2025</v>
      </c>
      <c r="F8" s="650"/>
      <c r="G8" s="650" t="s">
        <v>40</v>
      </c>
      <c r="H8" s="652"/>
      <c r="I8" s="653"/>
    </row>
    <row r="9" spans="1:9" s="632" customFormat="1" ht="17" customHeight="1" thickBot="1">
      <c r="A9" s="623" t="s">
        <v>0</v>
      </c>
      <c r="B9" s="654" t="s">
        <v>328</v>
      </c>
      <c r="C9" s="654" t="str">
        <f t="shared" ref="C9:H9" si="2">"# " &amp; VALUE(RIGHT(B9,3)+1)</f>
        <v># 237</v>
      </c>
      <c r="D9" s="654" t="str">
        <f t="shared" si="2"/>
        <v># 238</v>
      </c>
      <c r="E9" s="654" t="str">
        <f t="shared" si="2"/>
        <v># 239</v>
      </c>
      <c r="F9" s="654" t="str">
        <f t="shared" si="2"/>
        <v># 240</v>
      </c>
      <c r="G9" s="654" t="str">
        <f t="shared" si="2"/>
        <v># 241</v>
      </c>
      <c r="H9" s="654" t="str">
        <f t="shared" si="2"/>
        <v># 242</v>
      </c>
      <c r="I9" s="655" t="s">
        <v>0</v>
      </c>
    </row>
    <row r="10" spans="1:9" ht="17" customHeight="1">
      <c r="A10" s="656"/>
      <c r="B10" s="239"/>
      <c r="C10" s="240"/>
      <c r="D10" s="240"/>
      <c r="E10" s="240"/>
      <c r="F10" s="241"/>
      <c r="G10" s="239"/>
      <c r="H10" s="242"/>
      <c r="I10" s="641"/>
    </row>
    <row r="11" spans="1:9" ht="17" customHeight="1">
      <c r="A11" s="642">
        <v>30</v>
      </c>
      <c r="B11" s="243"/>
      <c r="C11" s="243"/>
      <c r="D11" s="243"/>
      <c r="E11" s="243"/>
      <c r="F11" s="243"/>
      <c r="G11" s="879" t="s">
        <v>34</v>
      </c>
      <c r="H11" s="880"/>
      <c r="I11" s="647">
        <v>30</v>
      </c>
    </row>
    <row r="12" spans="1:9" ht="17" customHeight="1">
      <c r="A12" s="657"/>
      <c r="B12" s="878" t="s">
        <v>191</v>
      </c>
      <c r="C12" s="870"/>
      <c r="D12" s="870"/>
      <c r="E12" s="870"/>
      <c r="F12" s="871"/>
      <c r="G12" s="244"/>
      <c r="H12" s="245"/>
      <c r="I12" s="653"/>
    </row>
    <row r="13" spans="1:9" s="632" customFormat="1" ht="17" customHeight="1" thickBot="1">
      <c r="A13" s="658" t="s">
        <v>1</v>
      </c>
      <c r="B13" s="246"/>
      <c r="C13" s="247"/>
      <c r="D13" s="247"/>
      <c r="E13" s="247"/>
      <c r="F13" s="248"/>
      <c r="G13" s="249"/>
      <c r="H13" s="250"/>
      <c r="I13" s="655" t="s">
        <v>1</v>
      </c>
    </row>
    <row r="14" spans="1:9" ht="17" customHeight="1">
      <c r="A14" s="659"/>
      <c r="B14" s="856">
        <v>800380710</v>
      </c>
      <c r="C14" s="856"/>
      <c r="D14" s="856"/>
      <c r="E14" s="859">
        <v>800531542</v>
      </c>
      <c r="F14" s="856"/>
      <c r="G14" s="856"/>
      <c r="H14" s="853"/>
      <c r="I14" s="660"/>
    </row>
    <row r="15" spans="1:9" ht="17" customHeight="1">
      <c r="A15" s="661" t="s">
        <v>2</v>
      </c>
      <c r="B15" s="852"/>
      <c r="C15" s="854" t="s">
        <v>378</v>
      </c>
      <c r="D15" s="851"/>
      <c r="E15" s="850"/>
      <c r="F15" s="849" t="s">
        <v>379</v>
      </c>
      <c r="G15" s="854"/>
      <c r="H15" s="848"/>
      <c r="I15" s="663" t="s">
        <v>2</v>
      </c>
    </row>
    <row r="16" spans="1:9" ht="17" customHeight="1">
      <c r="A16" s="664"/>
      <c r="B16" s="852" t="s">
        <v>380</v>
      </c>
      <c r="C16" s="847" t="s">
        <v>381</v>
      </c>
      <c r="D16" s="847" t="s">
        <v>382</v>
      </c>
      <c r="E16" s="846" t="s">
        <v>383</v>
      </c>
      <c r="F16" s="847" t="s">
        <v>384</v>
      </c>
      <c r="G16" s="847" t="s">
        <v>385</v>
      </c>
      <c r="H16" s="845" t="s">
        <v>386</v>
      </c>
      <c r="I16" s="667"/>
    </row>
    <row r="17" spans="1:9" s="632" customFormat="1" ht="17" customHeight="1" thickBot="1">
      <c r="A17" s="658" t="s">
        <v>3</v>
      </c>
      <c r="B17" s="844" t="s">
        <v>387</v>
      </c>
      <c r="C17" s="843"/>
      <c r="D17" s="843"/>
      <c r="E17" s="842"/>
      <c r="F17" s="843"/>
      <c r="G17" s="843"/>
      <c r="H17" s="841"/>
      <c r="I17" s="655" t="s">
        <v>16</v>
      </c>
    </row>
    <row r="18" spans="1:9" s="632" customFormat="1" ht="17" customHeight="1">
      <c r="A18" s="658"/>
      <c r="B18" s="649" t="s">
        <v>17</v>
      </c>
      <c r="C18" s="650"/>
      <c r="D18" s="650"/>
      <c r="E18" s="650" t="s">
        <v>35</v>
      </c>
      <c r="F18" s="669"/>
      <c r="G18" s="670" t="s">
        <v>107</v>
      </c>
      <c r="H18" s="671" t="s">
        <v>193</v>
      </c>
      <c r="I18" s="672"/>
    </row>
    <row r="19" spans="1:9" ht="17" customHeight="1">
      <c r="A19" s="673" t="s">
        <v>2</v>
      </c>
      <c r="B19" s="643" t="s">
        <v>329</v>
      </c>
      <c r="C19" s="674" t="str">
        <f t="shared" ref="C19:F19" si="3">B76</f>
        <v># 2627</v>
      </c>
      <c r="D19" s="674" t="str">
        <f t="shared" si="3"/>
        <v># 2628</v>
      </c>
      <c r="E19" s="674" t="str">
        <f t="shared" si="3"/>
        <v># 2629</v>
      </c>
      <c r="F19" s="675" t="str">
        <f t="shared" si="3"/>
        <v># 2630</v>
      </c>
      <c r="G19" s="674" t="s">
        <v>113</v>
      </c>
      <c r="H19" s="646" t="s">
        <v>201</v>
      </c>
      <c r="I19" s="663" t="s">
        <v>2</v>
      </c>
    </row>
    <row r="20" spans="1:9" ht="17" customHeight="1">
      <c r="A20" s="676"/>
      <c r="B20" s="264" t="s">
        <v>53</v>
      </c>
      <c r="C20" s="261"/>
      <c r="D20" s="261"/>
      <c r="E20" s="261" t="s">
        <v>46</v>
      </c>
      <c r="F20" s="261"/>
      <c r="G20" s="259"/>
      <c r="H20" s="259"/>
      <c r="I20" s="677"/>
    </row>
    <row r="21" spans="1:9" s="632" customFormat="1" ht="17" customHeight="1" thickBot="1">
      <c r="A21" s="627" t="s">
        <v>4</v>
      </c>
      <c r="B21" s="265" t="s">
        <v>330</v>
      </c>
      <c r="C21" s="261" t="str">
        <f t="shared" ref="C21:H21" si="4">"# " &amp; VALUE(RIGHT(B21,4)+1)</f>
        <v># 1433</v>
      </c>
      <c r="D21" s="266" t="str">
        <f t="shared" si="4"/>
        <v># 1434</v>
      </c>
      <c r="E21" s="266" t="str">
        <f t="shared" si="4"/>
        <v># 1435</v>
      </c>
      <c r="F21" s="261" t="str">
        <f t="shared" si="4"/>
        <v># 1436</v>
      </c>
      <c r="G21" s="261" t="str">
        <f t="shared" si="4"/>
        <v># 1437</v>
      </c>
      <c r="H21" s="261" t="str">
        <f t="shared" si="4"/>
        <v># 1438</v>
      </c>
      <c r="I21" s="655" t="s">
        <v>4</v>
      </c>
    </row>
    <row r="22" spans="1:9" ht="17" customHeight="1">
      <c r="A22" s="678"/>
      <c r="B22" s="649" t="s">
        <v>17</v>
      </c>
      <c r="C22" s="650"/>
      <c r="D22" s="679" t="str">
        <f>D90</f>
        <v>健康新聞報道 Health Express (15 EPI)</v>
      </c>
      <c r="E22" s="650"/>
      <c r="F22" s="669"/>
      <c r="G22" s="649">
        <v>800566975</v>
      </c>
      <c r="H22" s="680"/>
      <c r="I22" s="681"/>
    </row>
    <row r="23" spans="1:9" ht="17" customHeight="1">
      <c r="A23" s="682" t="s">
        <v>2</v>
      </c>
      <c r="B23" s="643" t="s">
        <v>201</v>
      </c>
      <c r="C23" s="674" t="str">
        <f>B91</f>
        <v># 11</v>
      </c>
      <c r="D23" s="674" t="str">
        <f>"# " &amp; VALUE(RIGHT(C23,2)+1)</f>
        <v># 12</v>
      </c>
      <c r="E23" s="674" t="str">
        <f>"# " &amp; VALUE(RIGHT(D23,2)+1)</f>
        <v># 13</v>
      </c>
      <c r="F23" s="675" t="str">
        <f>"# " &amp; VALUE(RIGHT(E23,2)+1)</f>
        <v># 14</v>
      </c>
      <c r="G23" s="683"/>
      <c r="H23" s="684"/>
      <c r="I23" s="685" t="s">
        <v>2</v>
      </c>
    </row>
    <row r="24" spans="1:9" ht="17" customHeight="1">
      <c r="A24" s="686"/>
      <c r="B24" s="687" t="s">
        <v>17</v>
      </c>
      <c r="C24" s="688"/>
      <c r="D24" s="689" t="s">
        <v>198</v>
      </c>
      <c r="E24" s="689"/>
      <c r="F24" s="690"/>
      <c r="G24" s="683"/>
      <c r="H24" s="684"/>
      <c r="I24" s="691"/>
    </row>
    <row r="25" spans="1:9" ht="17" customHeight="1">
      <c r="A25" s="686"/>
      <c r="B25" s="692" t="s">
        <v>17</v>
      </c>
      <c r="C25" s="693" t="s">
        <v>17</v>
      </c>
      <c r="D25" s="694" t="s">
        <v>17</v>
      </c>
      <c r="E25" s="694" t="s">
        <v>17</v>
      </c>
      <c r="F25" s="694" t="s">
        <v>17</v>
      </c>
      <c r="G25" s="887" t="s">
        <v>93</v>
      </c>
      <c r="H25" s="888"/>
      <c r="I25" s="691"/>
    </row>
    <row r="26" spans="1:9" ht="17" customHeight="1">
      <c r="A26" s="686"/>
      <c r="B26" s="666" t="str">
        <f>LEFT($H$35,5) &amp; " # " &amp; VALUE(RIGHT($H$35,3)-1)</f>
        <v>新聞掏寶  # 264</v>
      </c>
      <c r="C26" s="666" t="str">
        <f>B70</f>
        <v>美食新聞報道 # 116</v>
      </c>
      <c r="D26" s="683" t="str">
        <f>C70</f>
        <v>美食新聞報道 # 117</v>
      </c>
      <c r="E26" s="683" t="str">
        <f>D70</f>
        <v>美食新聞報道 (*港台篇) #15</v>
      </c>
      <c r="F26" s="683" t="str">
        <f>E70</f>
        <v>冲遊泰國10 #11</v>
      </c>
      <c r="G26" s="883" t="s">
        <v>94</v>
      </c>
      <c r="H26" s="884"/>
      <c r="I26" s="691"/>
    </row>
    <row r="27" spans="1:9" s="632" customFormat="1" ht="17" customHeight="1" thickBot="1">
      <c r="A27" s="695" t="s">
        <v>5</v>
      </c>
      <c r="B27" s="675"/>
      <c r="C27" s="666"/>
      <c r="D27" s="645"/>
      <c r="E27" s="645"/>
      <c r="F27" s="645"/>
      <c r="G27" s="683" t="s">
        <v>331</v>
      </c>
      <c r="H27" s="665" t="s">
        <v>332</v>
      </c>
      <c r="I27" s="696" t="s">
        <v>5</v>
      </c>
    </row>
    <row r="28" spans="1:9" ht="17" customHeight="1">
      <c r="A28" s="686"/>
      <c r="B28" s="697" t="s">
        <v>17</v>
      </c>
      <c r="C28" s="650"/>
      <c r="D28" s="651"/>
      <c r="E28" s="651"/>
      <c r="F28" s="698"/>
      <c r="G28" s="699"/>
      <c r="H28" s="684"/>
      <c r="I28" s="700"/>
    </row>
    <row r="29" spans="1:9" ht="17" customHeight="1">
      <c r="A29" s="701" t="s">
        <v>2</v>
      </c>
      <c r="B29" s="702"/>
      <c r="C29" s="703"/>
      <c r="D29" s="704" t="s">
        <v>120</v>
      </c>
      <c r="E29" s="703"/>
      <c r="F29" s="666"/>
      <c r="G29" s="705"/>
      <c r="H29" s="706"/>
      <c r="I29" s="685" t="s">
        <v>2</v>
      </c>
    </row>
    <row r="30" spans="1:9" ht="17" customHeight="1">
      <c r="A30" s="686"/>
      <c r="B30" s="662" t="s">
        <v>333</v>
      </c>
      <c r="C30" s="665" t="str">
        <f>"# " &amp; VALUE(RIGHT(C80,2)-1)</f>
        <v># 21</v>
      </c>
      <c r="D30" s="665" t="str">
        <f>"# " &amp; VALUE(RIGHT(D80,2)-1)</f>
        <v># 22</v>
      </c>
      <c r="E30" s="665" t="str">
        <f>"# " &amp; VALUE(RIGHT(E80,2)-1)</f>
        <v># 23</v>
      </c>
      <c r="F30" s="666" t="str">
        <f>E80</f>
        <v># 24</v>
      </c>
      <c r="G30" s="683"/>
      <c r="H30" s="684"/>
      <c r="I30" s="691"/>
    </row>
    <row r="31" spans="1:9" s="632" customFormat="1" ht="17" customHeight="1" thickBot="1">
      <c r="A31" s="695" t="s">
        <v>6</v>
      </c>
      <c r="B31" s="643"/>
      <c r="C31" s="674"/>
      <c r="D31" s="674"/>
      <c r="E31" s="674"/>
      <c r="F31" s="675"/>
      <c r="G31" s="707" t="s">
        <v>24</v>
      </c>
      <c r="H31" s="708"/>
      <c r="I31" s="709" t="s">
        <v>6</v>
      </c>
    </row>
    <row r="32" spans="1:9" ht="17" customHeight="1">
      <c r="A32" s="710"/>
      <c r="B32" s="697" t="s">
        <v>17</v>
      </c>
      <c r="C32" s="618"/>
      <c r="D32" s="650"/>
      <c r="E32" s="651" t="str">
        <f>$E$73</f>
        <v>東張西望  Scoop 2025</v>
      </c>
      <c r="F32" s="650"/>
      <c r="G32" s="618"/>
      <c r="H32" s="711"/>
      <c r="I32" s="677"/>
    </row>
    <row r="33" spans="1:9" ht="17" customHeight="1">
      <c r="A33" s="701" t="s">
        <v>2</v>
      </c>
      <c r="B33" s="674" t="str">
        <f>B9</f>
        <v># 236</v>
      </c>
      <c r="C33" s="674" t="str">
        <f>B74</f>
        <v># 237</v>
      </c>
      <c r="D33" s="674" t="str">
        <f>D9</f>
        <v># 238</v>
      </c>
      <c r="E33" s="674" t="str">
        <f>E9</f>
        <v># 239</v>
      </c>
      <c r="F33" s="674" t="str">
        <f>F9</f>
        <v># 240</v>
      </c>
      <c r="G33" s="674" t="str">
        <f>"# " &amp; VALUE(RIGHT(F33,3)+1)</f>
        <v># 241</v>
      </c>
      <c r="H33" s="674" t="str">
        <f>"# " &amp; VALUE(RIGHT(G33,3)+1)</f>
        <v># 242</v>
      </c>
      <c r="I33" s="663" t="s">
        <v>2</v>
      </c>
    </row>
    <row r="34" spans="1:9" ht="17" customHeight="1">
      <c r="A34" s="686"/>
      <c r="B34" s="697" t="s">
        <v>17</v>
      </c>
      <c r="C34" s="650"/>
      <c r="D34" s="665" t="s">
        <v>64</v>
      </c>
      <c r="E34" s="665"/>
      <c r="F34" s="665"/>
      <c r="G34" s="861" t="s">
        <v>388</v>
      </c>
      <c r="H34" s="251" t="s">
        <v>25</v>
      </c>
      <c r="I34" s="713"/>
    </row>
    <row r="35" spans="1:9" ht="17" customHeight="1">
      <c r="A35" s="686"/>
      <c r="B35" s="665" t="s">
        <v>334</v>
      </c>
      <c r="C35" s="665" t="str">
        <f>B61</f>
        <v># 1946</v>
      </c>
      <c r="D35" s="665" t="str">
        <f>C61</f>
        <v># 1947</v>
      </c>
      <c r="E35" s="665" t="str">
        <f>D61</f>
        <v># 1948</v>
      </c>
      <c r="F35" s="665" t="str">
        <f>E61</f>
        <v># 1949</v>
      </c>
      <c r="G35" s="862" t="s">
        <v>349</v>
      </c>
      <c r="H35" s="252" t="s">
        <v>335</v>
      </c>
      <c r="I35" s="713"/>
    </row>
    <row r="36" spans="1:9" s="632" customFormat="1" ht="17" customHeight="1" thickBot="1">
      <c r="A36" s="695" t="s">
        <v>7</v>
      </c>
      <c r="B36" s="665"/>
      <c r="C36" s="665"/>
      <c r="D36" s="674"/>
      <c r="E36" s="674"/>
      <c r="F36" s="716">
        <v>1255</v>
      </c>
      <c r="G36" s="860"/>
      <c r="H36" s="253" t="s">
        <v>26</v>
      </c>
      <c r="I36" s="626" t="s">
        <v>7</v>
      </c>
    </row>
    <row r="37" spans="1:9" ht="17" customHeight="1">
      <c r="A37" s="718"/>
      <c r="B37" s="697" t="s">
        <v>17</v>
      </c>
      <c r="C37" s="651"/>
      <c r="D37" s="651"/>
      <c r="E37" s="651" t="s">
        <v>46</v>
      </c>
      <c r="F37" s="698"/>
      <c r="G37" s="719" t="s">
        <v>205</v>
      </c>
      <c r="H37" s="720" t="s">
        <v>75</v>
      </c>
      <c r="I37" s="721"/>
    </row>
    <row r="38" spans="1:9" ht="17" customHeight="1">
      <c r="A38" s="676"/>
      <c r="B38" s="665" t="str">
        <f>B21</f>
        <v># 1432</v>
      </c>
      <c r="C38" s="665" t="str">
        <f>C21</f>
        <v># 1433</v>
      </c>
      <c r="D38" s="665" t="str">
        <f t="shared" ref="D38:F38" si="5">"# " &amp; VALUE(RIGHT(C38,4)+1)</f>
        <v># 1434</v>
      </c>
      <c r="E38" s="665" t="str">
        <f t="shared" si="5"/>
        <v># 1435</v>
      </c>
      <c r="F38" s="666" t="str">
        <f t="shared" si="5"/>
        <v># 1436</v>
      </c>
      <c r="G38" s="714" t="s">
        <v>336</v>
      </c>
      <c r="I38" s="713"/>
    </row>
    <row r="39" spans="1:9" ht="17" customHeight="1">
      <c r="A39" s="661" t="s">
        <v>2</v>
      </c>
      <c r="B39" s="674"/>
      <c r="C39" s="674"/>
      <c r="D39" s="674"/>
      <c r="E39" s="674"/>
      <c r="F39" s="722">
        <v>1320</v>
      </c>
      <c r="G39" s="723" t="s">
        <v>207</v>
      </c>
      <c r="H39" s="724" t="s">
        <v>337</v>
      </c>
      <c r="I39" s="725" t="s">
        <v>2</v>
      </c>
    </row>
    <row r="40" spans="1:9" ht="17" customHeight="1">
      <c r="A40" s="726"/>
      <c r="B40" s="257" t="s">
        <v>52</v>
      </c>
      <c r="C40" s="258"/>
      <c r="D40" s="243"/>
      <c r="E40" s="259"/>
      <c r="F40" s="259"/>
      <c r="G40" s="254" t="s">
        <v>50</v>
      </c>
      <c r="H40" s="727" t="s">
        <v>74</v>
      </c>
      <c r="I40" s="713"/>
    </row>
    <row r="41" spans="1:9" ht="17" customHeight="1" thickBot="1">
      <c r="A41" s="676"/>
      <c r="B41" s="260"/>
      <c r="C41" s="261"/>
      <c r="D41" s="262" t="s">
        <v>209</v>
      </c>
      <c r="E41" s="261"/>
      <c r="F41" s="261"/>
      <c r="G41" s="255" t="s">
        <v>338</v>
      </c>
      <c r="H41" s="727"/>
      <c r="I41" s="713"/>
    </row>
    <row r="42" spans="1:9" s="632" customFormat="1" ht="17" customHeight="1" thickBot="1">
      <c r="A42" s="729" t="s">
        <v>8</v>
      </c>
      <c r="B42" s="260" t="s">
        <v>339</v>
      </c>
      <c r="C42" s="261" t="str">
        <f>"# " &amp; VALUE(RIGHT(B42,4)+1)</f>
        <v># 1792</v>
      </c>
      <c r="D42" s="261" t="str">
        <f>"# " &amp; VALUE(RIGHT(C42,4)+1)</f>
        <v># 1793</v>
      </c>
      <c r="E42" s="261" t="str">
        <f>"# " &amp; VALUE(RIGHT(D42,4)+1)</f>
        <v># 1794</v>
      </c>
      <c r="F42" s="261" t="str">
        <f>"# " &amp; VALUE(RIGHT(E42,4)+1)</f>
        <v># 1795</v>
      </c>
      <c r="G42" s="256" t="s">
        <v>21</v>
      </c>
      <c r="H42" s="730"/>
      <c r="I42" s="626" t="s">
        <v>8</v>
      </c>
    </row>
    <row r="43" spans="1:9" ht="17" customHeight="1">
      <c r="A43" s="710"/>
      <c r="B43" s="260"/>
      <c r="C43" s="261"/>
      <c r="D43" s="261"/>
      <c r="E43" s="261"/>
      <c r="F43" s="263">
        <v>1405</v>
      </c>
      <c r="G43" s="712" t="s">
        <v>20</v>
      </c>
      <c r="H43" s="731" t="s">
        <v>23</v>
      </c>
      <c r="I43" s="700"/>
    </row>
    <row r="44" spans="1:9" ht="17" customHeight="1">
      <c r="A44" s="686"/>
      <c r="B44" s="649" t="s">
        <v>17</v>
      </c>
      <c r="C44" s="650"/>
      <c r="D44" s="650"/>
      <c r="E44" s="650" t="s">
        <v>35</v>
      </c>
      <c r="F44" s="650"/>
      <c r="G44" s="732"/>
      <c r="H44" s="733"/>
      <c r="I44" s="691"/>
    </row>
    <row r="45" spans="1:9" ht="17" customHeight="1">
      <c r="A45" s="734" t="s">
        <v>2</v>
      </c>
      <c r="B45" s="645" t="str">
        <f>B19</f>
        <v># 2626</v>
      </c>
      <c r="C45" s="665" t="str">
        <f>C19</f>
        <v># 2627</v>
      </c>
      <c r="D45" s="665" t="str">
        <f>C76</f>
        <v># 2628</v>
      </c>
      <c r="E45" s="665" t="str">
        <f>D76</f>
        <v># 2629</v>
      </c>
      <c r="F45" s="665" t="str">
        <f>E76</f>
        <v># 2630</v>
      </c>
      <c r="G45" s="735"/>
      <c r="H45" s="736"/>
      <c r="I45" s="685" t="s">
        <v>2</v>
      </c>
    </row>
    <row r="46" spans="1:9" ht="17" customHeight="1">
      <c r="A46" s="737"/>
      <c r="B46" s="697" t="s">
        <v>17</v>
      </c>
      <c r="C46" s="651"/>
      <c r="D46" s="651"/>
      <c r="E46" s="651"/>
      <c r="F46" s="651"/>
      <c r="G46" s="732" t="s">
        <v>306</v>
      </c>
      <c r="H46" s="738"/>
      <c r="I46" s="739"/>
    </row>
    <row r="47" spans="1:9" s="632" customFormat="1" ht="17" customHeight="1" thickBot="1">
      <c r="A47" s="740">
        <v>1500</v>
      </c>
      <c r="B47" s="891"/>
      <c r="C47" s="898"/>
      <c r="D47" s="741" t="s">
        <v>214</v>
      </c>
      <c r="F47" s="665"/>
      <c r="G47" s="742"/>
      <c r="H47" s="592" t="str">
        <f>G81</f>
        <v>瘦身男女</v>
      </c>
      <c r="I47" s="743">
        <v>1500</v>
      </c>
    </row>
    <row r="48" spans="1:9" ht="17" customHeight="1">
      <c r="A48" s="744"/>
      <c r="B48" s="662" t="s">
        <v>278</v>
      </c>
      <c r="C48" s="665" t="str">
        <f>B86</f>
        <v># 10</v>
      </c>
      <c r="D48" s="665" t="str">
        <f>C86</f>
        <v># 11</v>
      </c>
      <c r="E48" s="665" t="str">
        <f>D86</f>
        <v># 12</v>
      </c>
      <c r="F48" s="665" t="str">
        <f>E86</f>
        <v># 13</v>
      </c>
      <c r="G48" s="732"/>
      <c r="H48" s="666"/>
      <c r="I48" s="745"/>
    </row>
    <row r="49" spans="1:9" ht="17" customHeight="1">
      <c r="A49" s="746">
        <v>30</v>
      </c>
      <c r="B49" s="643"/>
      <c r="C49" s="674"/>
      <c r="D49" s="674"/>
      <c r="E49" s="674"/>
      <c r="F49" s="674"/>
      <c r="G49" s="747"/>
      <c r="H49" s="748"/>
      <c r="I49" s="685" t="s">
        <v>2</v>
      </c>
    </row>
    <row r="50" spans="1:9" ht="17" customHeight="1">
      <c r="A50" s="737"/>
      <c r="B50" s="687" t="s">
        <v>17</v>
      </c>
      <c r="C50" s="749"/>
      <c r="D50" s="750" t="s">
        <v>198</v>
      </c>
      <c r="E50" s="689"/>
      <c r="F50" s="689"/>
      <c r="G50" s="712" t="s">
        <v>20</v>
      </c>
      <c r="H50" s="751"/>
      <c r="I50" s="691"/>
    </row>
    <row r="51" spans="1:9" ht="17" customHeight="1">
      <c r="A51" s="737"/>
      <c r="B51" s="705"/>
      <c r="C51" s="651"/>
      <c r="D51" s="679" t="str">
        <f>D22</f>
        <v>健康新聞報道 Health Express (15 EPI)</v>
      </c>
      <c r="E51" s="650"/>
      <c r="F51" s="650"/>
      <c r="G51" s="732"/>
      <c r="H51" s="666"/>
      <c r="I51" s="691"/>
    </row>
    <row r="52" spans="1:9" s="632" customFormat="1" ht="17" customHeight="1" thickBot="1">
      <c r="A52" s="740">
        <v>1600</v>
      </c>
      <c r="B52" s="643" t="str">
        <f>B23</f>
        <v># 10</v>
      </c>
      <c r="C52" s="674" t="str">
        <f>C23</f>
        <v># 11</v>
      </c>
      <c r="D52" s="674" t="str">
        <f>"# " &amp; VALUE(RIGHT(C52,2)+1)</f>
        <v># 12</v>
      </c>
      <c r="E52" s="674" t="str">
        <f>"# " &amp; VALUE(RIGHT(D52,2)+1)</f>
        <v># 13</v>
      </c>
      <c r="F52" s="674" t="str">
        <f>"# " &amp; VALUE(RIGHT(E52,2)+1)</f>
        <v># 14</v>
      </c>
      <c r="G52" s="752" t="s">
        <v>310</v>
      </c>
      <c r="H52" s="717"/>
      <c r="I52" s="743">
        <v>1600</v>
      </c>
    </row>
    <row r="53" spans="1:9" ht="17" customHeight="1">
      <c r="A53" s="633"/>
      <c r="B53" s="753" t="s">
        <v>99</v>
      </c>
      <c r="C53" s="694" t="s">
        <v>218</v>
      </c>
      <c r="D53" s="635" t="s">
        <v>112</v>
      </c>
      <c r="E53" s="693" t="s">
        <v>82</v>
      </c>
      <c r="F53" s="694" t="s">
        <v>137</v>
      </c>
      <c r="G53" s="754"/>
      <c r="H53" s="731" t="s">
        <v>23</v>
      </c>
      <c r="I53" s="681"/>
    </row>
    <row r="54" spans="1:9" ht="17" customHeight="1">
      <c r="A54" s="656"/>
      <c r="B54" s="755" t="s">
        <v>219</v>
      </c>
      <c r="C54" s="638" t="s">
        <v>220</v>
      </c>
      <c r="D54" s="756" t="s">
        <v>221</v>
      </c>
      <c r="E54" s="757" t="s">
        <v>222</v>
      </c>
      <c r="F54" s="758" t="s">
        <v>223</v>
      </c>
      <c r="G54" s="742"/>
      <c r="H54" s="666" t="str">
        <f>G75</f>
        <v>香港系列之原味道 # 10 (13 EPI)</v>
      </c>
      <c r="I54" s="759"/>
    </row>
    <row r="55" spans="1:9" ht="16.75" customHeight="1">
      <c r="A55" s="642">
        <v>30</v>
      </c>
      <c r="B55" s="643" t="s">
        <v>340</v>
      </c>
      <c r="C55" s="645" t="s">
        <v>134</v>
      </c>
      <c r="D55" s="683" t="s">
        <v>104</v>
      </c>
      <c r="E55" s="683" t="s">
        <v>201</v>
      </c>
      <c r="F55" s="683" t="s">
        <v>192</v>
      </c>
      <c r="G55" s="760"/>
      <c r="H55" s="761"/>
      <c r="I55" s="762">
        <v>30</v>
      </c>
    </row>
    <row r="56" spans="1:9" ht="17" customHeight="1">
      <c r="A56" s="656"/>
      <c r="B56" s="763" t="s">
        <v>20</v>
      </c>
      <c r="C56" s="764" t="s">
        <v>225</v>
      </c>
      <c r="D56" s="649" t="s">
        <v>84</v>
      </c>
      <c r="E56" s="650"/>
      <c r="F56" s="650"/>
      <c r="G56" s="712" t="s">
        <v>20</v>
      </c>
      <c r="H56" s="765" t="s">
        <v>23</v>
      </c>
      <c r="I56" s="739"/>
    </row>
    <row r="57" spans="1:9" ht="17" customHeight="1">
      <c r="A57" s="656"/>
      <c r="B57" s="793" t="s">
        <v>316</v>
      </c>
      <c r="C57" s="665" t="s">
        <v>105</v>
      </c>
      <c r="D57" s="683"/>
      <c r="E57" s="757" t="s">
        <v>226</v>
      </c>
      <c r="F57" s="757"/>
      <c r="G57" s="766" t="str">
        <f>G38</f>
        <v>Mayanne小喇叭 # 3</v>
      </c>
      <c r="H57" s="728" t="str">
        <f>G70</f>
        <v>新聞透視 # 33</v>
      </c>
      <c r="I57" s="739"/>
    </row>
    <row r="58" spans="1:9" s="632" customFormat="1" ht="17" customHeight="1" thickBot="1">
      <c r="A58" s="767">
        <v>1700</v>
      </c>
      <c r="B58" s="768"/>
      <c r="C58" s="674" t="s">
        <v>113</v>
      </c>
      <c r="D58" s="645" t="s">
        <v>114</v>
      </c>
      <c r="E58" s="674" t="str">
        <f>"# " &amp; VALUE(RIGHT(D58,2)+1)</f>
        <v># 26</v>
      </c>
      <c r="F58" s="674" t="str">
        <f>"# " &amp; VALUE(RIGHT(E58,2)+1)</f>
        <v># 27</v>
      </c>
      <c r="G58" s="769"/>
      <c r="H58" s="770"/>
      <c r="I58" s="743">
        <v>1700</v>
      </c>
    </row>
    <row r="59" spans="1:9" ht="17" customHeight="1">
      <c r="A59" s="678"/>
      <c r="B59" s="650" t="s">
        <v>57</v>
      </c>
      <c r="C59" s="771"/>
      <c r="D59" s="693"/>
      <c r="E59" s="693"/>
      <c r="F59" s="693"/>
      <c r="G59" s="712" t="s">
        <v>20</v>
      </c>
      <c r="H59" s="765" t="s">
        <v>23</v>
      </c>
      <c r="I59" s="681"/>
    </row>
    <row r="60" spans="1:9" ht="17" customHeight="1">
      <c r="A60" s="737"/>
      <c r="B60" s="693"/>
      <c r="C60" s="665"/>
      <c r="D60" s="772" t="s">
        <v>56</v>
      </c>
      <c r="E60" s="618"/>
      <c r="F60" s="618"/>
      <c r="G60" s="766" t="s">
        <v>312</v>
      </c>
      <c r="H60" s="715" t="str">
        <f>H35</f>
        <v>新聞掏寶 # 265</v>
      </c>
      <c r="I60" s="739"/>
    </row>
    <row r="61" spans="1:9" ht="17" customHeight="1">
      <c r="A61" s="746">
        <v>30</v>
      </c>
      <c r="B61" s="674" t="s">
        <v>341</v>
      </c>
      <c r="C61" s="674" t="str">
        <f>"# " &amp; VALUE(RIGHT(B61,4)+1)</f>
        <v># 1947</v>
      </c>
      <c r="D61" s="674" t="str">
        <f>"# " &amp; VALUE(RIGHT(C61,4)+1)</f>
        <v># 1948</v>
      </c>
      <c r="E61" s="665" t="str">
        <f>"# " &amp; VALUE(RIGHT(D61,4)+1)</f>
        <v># 1949</v>
      </c>
      <c r="F61" s="674" t="str">
        <f>"# " &amp; VALUE(RIGHT(E61,4)+1)</f>
        <v># 1950</v>
      </c>
      <c r="G61" s="769"/>
      <c r="H61" s="773"/>
      <c r="I61" s="762">
        <v>30</v>
      </c>
    </row>
    <row r="62" spans="1:9" ht="17" customHeight="1">
      <c r="A62" s="774"/>
      <c r="B62" s="697" t="s">
        <v>291</v>
      </c>
      <c r="C62" s="680"/>
      <c r="D62" s="680"/>
      <c r="E62" s="680"/>
      <c r="F62" s="680"/>
      <c r="G62" s="861" t="s">
        <v>388</v>
      </c>
      <c r="H62" s="293" t="s">
        <v>49</v>
      </c>
      <c r="I62" s="739"/>
    </row>
    <row r="63" spans="1:9" ht="17" customHeight="1">
      <c r="A63" s="737"/>
      <c r="B63" s="634"/>
      <c r="C63" s="693"/>
      <c r="D63" s="593" t="s">
        <v>292</v>
      </c>
      <c r="E63" s="693"/>
      <c r="F63" s="693"/>
      <c r="G63" s="840" t="s">
        <v>338</v>
      </c>
      <c r="H63" s="262" t="s">
        <v>342</v>
      </c>
      <c r="I63" s="739"/>
    </row>
    <row r="64" spans="1:9" s="632" customFormat="1" ht="17" customHeight="1" thickBot="1">
      <c r="A64" s="740">
        <v>1800</v>
      </c>
      <c r="B64" s="662" t="s">
        <v>195</v>
      </c>
      <c r="C64" s="665" t="str">
        <f>"# " &amp; VALUE(RIGHT(B64,2)+1)</f>
        <v># 9</v>
      </c>
      <c r="D64" s="665" t="str">
        <f>"# " &amp; VALUE(RIGHT(C64,2)+1)</f>
        <v># 10</v>
      </c>
      <c r="E64" s="665" t="str">
        <f>"# " &amp; VALUE(RIGHT(D64,2)+1)</f>
        <v># 11</v>
      </c>
      <c r="F64" s="665" t="str">
        <f>"# " &amp; VALUE(RIGHT(E64,2)+1)</f>
        <v># 12</v>
      </c>
      <c r="G64" s="860"/>
      <c r="H64" s="253" t="s">
        <v>44</v>
      </c>
      <c r="I64" s="743">
        <v>1800</v>
      </c>
    </row>
    <row r="65" spans="1:9" ht="17" customHeight="1">
      <c r="A65" s="737"/>
      <c r="B65" s="662"/>
      <c r="C65" s="665"/>
      <c r="D65" s="665"/>
      <c r="E65" s="665"/>
      <c r="F65" s="665"/>
      <c r="G65" s="895" t="s">
        <v>233</v>
      </c>
      <c r="H65" s="896"/>
      <c r="I65" s="653"/>
    </row>
    <row r="66" spans="1:9" ht="17" customHeight="1" thickBot="1">
      <c r="A66" s="746">
        <v>30</v>
      </c>
      <c r="B66" s="775"/>
      <c r="C66" s="654"/>
      <c r="D66" s="654"/>
      <c r="E66" s="654"/>
      <c r="F66" s="776"/>
      <c r="G66" s="777" t="s">
        <v>343</v>
      </c>
      <c r="H66" s="778" t="s">
        <v>344</v>
      </c>
      <c r="I66" s="647">
        <v>30</v>
      </c>
    </row>
    <row r="67" spans="1:9" ht="17" customHeight="1">
      <c r="A67" s="737"/>
      <c r="B67" s="869" t="s">
        <v>236</v>
      </c>
      <c r="C67" s="870"/>
      <c r="D67" s="870"/>
      <c r="E67" s="870"/>
      <c r="F67" s="871"/>
      <c r="G67" s="872" t="s">
        <v>237</v>
      </c>
      <c r="H67" s="873"/>
      <c r="I67" s="653"/>
    </row>
    <row r="68" spans="1:9" s="632" customFormat="1" ht="12.65" customHeight="1" thickBot="1">
      <c r="A68" s="740">
        <v>1900</v>
      </c>
      <c r="B68" s="267"/>
      <c r="C68" s="267"/>
      <c r="D68" s="267"/>
      <c r="E68" s="267"/>
      <c r="F68" s="248">
        <v>1900</v>
      </c>
      <c r="G68" s="268"/>
      <c r="H68" s="269"/>
      <c r="I68" s="779">
        <v>1900</v>
      </c>
    </row>
    <row r="69" spans="1:9" s="632" customFormat="1" ht="17" customHeight="1">
      <c r="A69" s="767"/>
      <c r="B69" s="254" t="s">
        <v>58</v>
      </c>
      <c r="C69" s="254" t="s">
        <v>58</v>
      </c>
      <c r="D69" s="254" t="s">
        <v>72</v>
      </c>
      <c r="E69" s="270" t="s">
        <v>81</v>
      </c>
      <c r="F69" s="271" t="s">
        <v>59</v>
      </c>
      <c r="G69" s="272" t="s">
        <v>67</v>
      </c>
      <c r="H69" s="273" t="s">
        <v>296</v>
      </c>
      <c r="I69" s="745"/>
    </row>
    <row r="70" spans="1:9" s="632" customFormat="1" ht="17" customHeight="1">
      <c r="A70" s="767"/>
      <c r="B70" s="274" t="s">
        <v>345</v>
      </c>
      <c r="C70" s="274" t="s">
        <v>346</v>
      </c>
      <c r="D70" s="274" t="s">
        <v>347</v>
      </c>
      <c r="E70" s="275" t="s">
        <v>348</v>
      </c>
      <c r="F70" s="276" t="s">
        <v>349</v>
      </c>
      <c r="G70" s="277" t="s">
        <v>350</v>
      </c>
      <c r="H70" s="278" t="s">
        <v>351</v>
      </c>
      <c r="I70" s="783"/>
    </row>
    <row r="71" spans="1:9" s="632" customFormat="1" ht="17" customHeight="1">
      <c r="A71" s="656">
        <v>30</v>
      </c>
      <c r="B71" s="279" t="s">
        <v>60</v>
      </c>
      <c r="C71" s="279" t="s">
        <v>85</v>
      </c>
      <c r="D71" s="280" t="s">
        <v>73</v>
      </c>
      <c r="E71" s="281" t="s">
        <v>80</v>
      </c>
      <c r="F71" s="282" t="s">
        <v>245</v>
      </c>
      <c r="G71" s="283" t="s">
        <v>68</v>
      </c>
      <c r="H71" s="284" t="s">
        <v>123</v>
      </c>
      <c r="I71" s="739">
        <v>30</v>
      </c>
    </row>
    <row r="72" spans="1:9" s="632" customFormat="1" ht="17" customHeight="1">
      <c r="A72" s="656"/>
      <c r="B72" s="285">
        <v>800653411</v>
      </c>
      <c r="C72" s="286"/>
      <c r="D72" s="287" t="s">
        <v>198</v>
      </c>
      <c r="E72" s="287"/>
      <c r="F72" s="288">
        <v>1935</v>
      </c>
      <c r="G72" s="289"/>
      <c r="H72" s="290">
        <v>1935</v>
      </c>
      <c r="I72" s="739"/>
    </row>
    <row r="73" spans="1:9" ht="17" customHeight="1">
      <c r="A73" s="786"/>
      <c r="B73" s="291" t="s">
        <v>51</v>
      </c>
      <c r="C73" s="259"/>
      <c r="D73" s="259"/>
      <c r="E73" s="262" t="s">
        <v>246</v>
      </c>
      <c r="F73" s="259"/>
      <c r="G73" s="259"/>
      <c r="H73" s="259"/>
      <c r="I73" s="787"/>
    </row>
    <row r="74" spans="1:9" s="632" customFormat="1" ht="17" customHeight="1" thickBot="1">
      <c r="A74" s="767">
        <v>2000</v>
      </c>
      <c r="B74" s="260" t="s">
        <v>352</v>
      </c>
      <c r="C74" s="266" t="str">
        <f t="shared" ref="C74:H74" si="6">"# " &amp; VALUE(RIGHT(B74,3)+1)</f>
        <v># 238</v>
      </c>
      <c r="D74" s="266" t="str">
        <f t="shared" si="6"/>
        <v># 239</v>
      </c>
      <c r="E74" s="266" t="str">
        <f t="shared" si="6"/>
        <v># 240</v>
      </c>
      <c r="F74" s="266" t="str">
        <f t="shared" si="6"/>
        <v># 241</v>
      </c>
      <c r="G74" s="261" t="str">
        <f t="shared" si="6"/>
        <v># 242</v>
      </c>
      <c r="H74" s="266" t="str">
        <f t="shared" si="6"/>
        <v># 243</v>
      </c>
      <c r="I74" s="743">
        <v>2000</v>
      </c>
    </row>
    <row r="75" spans="1:9" s="632" customFormat="1" ht="17" customHeight="1">
      <c r="A75" s="788"/>
      <c r="B75" s="291" t="s">
        <v>66</v>
      </c>
      <c r="C75" s="292" t="s">
        <v>22</v>
      </c>
      <c r="D75" s="293"/>
      <c r="E75" s="293" t="s">
        <v>248</v>
      </c>
      <c r="F75" s="294"/>
      <c r="G75" s="606" t="s">
        <v>353</v>
      </c>
      <c r="H75" s="296"/>
      <c r="I75" s="789"/>
    </row>
    <row r="76" spans="1:9" ht="17" customHeight="1">
      <c r="A76" s="656">
        <v>30</v>
      </c>
      <c r="B76" s="260" t="s">
        <v>354</v>
      </c>
      <c r="C76" s="261" t="str">
        <f>"# " &amp; VALUE(RIGHT(B76,4)+1)</f>
        <v># 2628</v>
      </c>
      <c r="D76" s="261" t="str">
        <f>"# " &amp; VALUE(RIGHT(C76,4)+1)</f>
        <v># 2629</v>
      </c>
      <c r="E76" s="261" t="str">
        <f>"# " &amp; VALUE(RIGHT(D76,4)+1)</f>
        <v># 2630</v>
      </c>
      <c r="F76" s="261" t="str">
        <f>"# " &amp; VALUE(RIGHT(E76,4)+1)</f>
        <v># 2631</v>
      </c>
      <c r="G76" s="607" t="s">
        <v>355</v>
      </c>
      <c r="H76" s="297"/>
      <c r="I76" s="647">
        <v>30</v>
      </c>
    </row>
    <row r="77" spans="1:9" ht="17" customHeight="1">
      <c r="A77" s="648"/>
      <c r="B77" s="291" t="s">
        <v>119</v>
      </c>
      <c r="C77" s="298"/>
      <c r="D77" s="298"/>
      <c r="E77" s="298"/>
      <c r="F77" s="298"/>
      <c r="G77" s="254"/>
      <c r="H77" s="299"/>
      <c r="I77" s="790"/>
    </row>
    <row r="78" spans="1:9" ht="17" customHeight="1" thickBot="1">
      <c r="A78" s="656"/>
      <c r="B78" s="257"/>
      <c r="C78" s="261"/>
      <c r="D78" s="261"/>
      <c r="E78" s="261"/>
      <c r="F78" s="261"/>
      <c r="G78" s="300"/>
      <c r="H78" s="297"/>
      <c r="I78" s="653"/>
    </row>
    <row r="79" spans="1:9" s="632" customFormat="1" ht="17" customHeight="1" thickBot="1">
      <c r="A79" s="792">
        <v>2100</v>
      </c>
      <c r="B79" s="260"/>
      <c r="C79" s="301"/>
      <c r="D79" s="302" t="s">
        <v>120</v>
      </c>
      <c r="E79" s="261"/>
      <c r="F79" s="261"/>
      <c r="G79" s="303"/>
      <c r="H79" s="304"/>
      <c r="I79" s="779">
        <v>2100</v>
      </c>
    </row>
    <row r="80" spans="1:9" s="632" customFormat="1" ht="17" customHeight="1">
      <c r="A80" s="744"/>
      <c r="B80" s="261" t="s">
        <v>356</v>
      </c>
      <c r="C80" s="261" t="str">
        <f>"# " &amp; VALUE(RIGHT(B80,2)+1)</f>
        <v># 22</v>
      </c>
      <c r="D80" s="261" t="str">
        <f>"# " &amp; VALUE(RIGHT(C80,2)+1)</f>
        <v># 23</v>
      </c>
      <c r="E80" s="261" t="str">
        <f>"# " &amp; VALUE(RIGHT(D80,2)+1)</f>
        <v># 24</v>
      </c>
      <c r="F80" s="261" t="str">
        <f>"# " &amp; VALUE(RIGHT(E80,2)+1)</f>
        <v># 25</v>
      </c>
      <c r="G80" s="305"/>
      <c r="H80" s="304"/>
      <c r="I80" s="789"/>
    </row>
    <row r="81" spans="1:9" s="632" customFormat="1" ht="17" customHeight="1">
      <c r="A81" s="794"/>
      <c r="B81" s="261"/>
      <c r="C81" s="261"/>
      <c r="D81" s="261"/>
      <c r="E81" s="261"/>
      <c r="F81" s="261"/>
      <c r="G81" s="600" t="s">
        <v>357</v>
      </c>
      <c r="H81" s="899" t="s">
        <v>358</v>
      </c>
      <c r="I81" s="795"/>
    </row>
    <row r="82" spans="1:9" ht="17" customHeight="1">
      <c r="A82" s="746">
        <v>30</v>
      </c>
      <c r="B82" s="261"/>
      <c r="C82" s="261"/>
      <c r="D82" s="261"/>
      <c r="E82" s="261"/>
      <c r="F82" s="261"/>
      <c r="G82" s="305" t="s">
        <v>359</v>
      </c>
      <c r="H82" s="899"/>
      <c r="I82" s="647">
        <v>30</v>
      </c>
    </row>
    <row r="83" spans="1:9" ht="17" customHeight="1">
      <c r="A83" s="737"/>
      <c r="B83" s="291" t="s">
        <v>309</v>
      </c>
      <c r="C83" s="293"/>
      <c r="D83" s="298"/>
      <c r="E83" s="298"/>
      <c r="F83" s="298"/>
      <c r="G83" s="305"/>
      <c r="H83" s="899" t="s">
        <v>390</v>
      </c>
      <c r="I83" s="653"/>
    </row>
    <row r="84" spans="1:9" ht="17" customHeight="1">
      <c r="A84" s="737"/>
      <c r="B84" s="257"/>
      <c r="C84" s="261"/>
      <c r="D84" s="261"/>
      <c r="E84" s="261"/>
      <c r="F84" s="261"/>
      <c r="G84" s="309"/>
      <c r="H84" s="899"/>
      <c r="I84" s="653"/>
    </row>
    <row r="85" spans="1:9" s="632" customFormat="1" ht="17" customHeight="1" thickBot="1">
      <c r="A85" s="740">
        <v>2200</v>
      </c>
      <c r="B85" s="601"/>
      <c r="C85" s="310"/>
      <c r="D85" s="310" t="s">
        <v>214</v>
      </c>
      <c r="E85" s="261"/>
      <c r="F85" s="261"/>
      <c r="G85" s="305"/>
      <c r="H85" s="608"/>
      <c r="I85" s="779">
        <v>2200</v>
      </c>
    </row>
    <row r="86" spans="1:9" s="632" customFormat="1" ht="17" customHeight="1">
      <c r="A86" s="794"/>
      <c r="B86" s="261" t="s">
        <v>201</v>
      </c>
      <c r="C86" s="261" t="str">
        <f>"# " &amp; VALUE(RIGHT(B86,2)+1)</f>
        <v># 11</v>
      </c>
      <c r="D86" s="261" t="str">
        <f>"# " &amp; VALUE(RIGHT(C86,2)+1)</f>
        <v># 12</v>
      </c>
      <c r="E86" s="261" t="str">
        <f>"# " &amp; VALUE(RIGHT(D86,2)+1)</f>
        <v># 13</v>
      </c>
      <c r="F86" s="261" t="str">
        <f>"# " &amp; VALUE(RIGHT(E86,2)+1)</f>
        <v># 14</v>
      </c>
      <c r="G86" s="254"/>
      <c r="H86" s="313"/>
      <c r="I86" s="797"/>
    </row>
    <row r="87" spans="1:9" s="632" customFormat="1" ht="17" customHeight="1">
      <c r="A87" s="794"/>
      <c r="B87" s="260"/>
      <c r="C87" s="261"/>
      <c r="D87" s="261"/>
      <c r="E87" s="261"/>
      <c r="F87" s="261"/>
      <c r="G87" s="314"/>
      <c r="H87" s="315"/>
      <c r="I87" s="798"/>
    </row>
    <row r="88" spans="1:9" ht="17" customHeight="1">
      <c r="A88" s="746">
        <v>30</v>
      </c>
      <c r="B88" s="316"/>
      <c r="C88" s="266"/>
      <c r="D88" s="266"/>
      <c r="E88" s="266"/>
      <c r="F88" s="266"/>
      <c r="G88" s="279"/>
      <c r="H88" s="297"/>
      <c r="I88" s="800">
        <v>30</v>
      </c>
    </row>
    <row r="89" spans="1:9" ht="17" customHeight="1">
      <c r="A89" s="774"/>
      <c r="B89" s="858">
        <v>800659083</v>
      </c>
      <c r="C89" s="318"/>
      <c r="D89" s="243"/>
      <c r="E89" s="319"/>
      <c r="F89" s="319"/>
      <c r="G89" s="254" t="s">
        <v>166</v>
      </c>
      <c r="H89" s="304"/>
      <c r="I89" s="739"/>
    </row>
    <row r="90" spans="1:9" ht="17" customHeight="1">
      <c r="A90" s="737"/>
      <c r="B90" s="319"/>
      <c r="C90" s="318"/>
      <c r="D90" s="864" t="s">
        <v>391</v>
      </c>
      <c r="E90" s="262"/>
      <c r="F90" s="262"/>
      <c r="G90" s="255" t="s">
        <v>360</v>
      </c>
      <c r="H90" s="609">
        <v>2245</v>
      </c>
      <c r="I90" s="739"/>
    </row>
    <row r="91" spans="1:9" ht="17" customHeight="1">
      <c r="A91" s="737"/>
      <c r="B91" s="261" t="s">
        <v>251</v>
      </c>
      <c r="C91" s="261" t="str">
        <f>"# " &amp; VALUE(RIGHT(B91,2)+1)</f>
        <v># 12</v>
      </c>
      <c r="D91" s="261" t="str">
        <f>"# " &amp; VALUE(RIGHT(C91,2)+1)</f>
        <v># 13</v>
      </c>
      <c r="E91" s="261" t="str">
        <f>"# " &amp; VALUE(RIGHT(D91,2)+1)</f>
        <v># 14</v>
      </c>
      <c r="F91" s="261" t="str">
        <f>"# " &amp; VALUE(RIGHT(E91,2)+1)</f>
        <v># 15</v>
      </c>
      <c r="G91" s="305" t="s">
        <v>167</v>
      </c>
      <c r="H91" s="610" t="s">
        <v>361</v>
      </c>
      <c r="I91" s="739"/>
    </row>
    <row r="92" spans="1:9" ht="17" customHeight="1" thickBot="1">
      <c r="A92" s="740">
        <v>2300</v>
      </c>
      <c r="B92" s="266"/>
      <c r="C92" s="266"/>
      <c r="D92" s="323"/>
      <c r="E92" s="323"/>
      <c r="F92" s="323"/>
      <c r="G92" s="256"/>
      <c r="H92" s="611" t="s">
        <v>362</v>
      </c>
      <c r="I92" s="743">
        <v>2300</v>
      </c>
    </row>
    <row r="93" spans="1:9" s="632" customFormat="1" ht="17" customHeight="1">
      <c r="A93" s="803"/>
      <c r="B93" s="257" t="s">
        <v>97</v>
      </c>
      <c r="C93" s="325"/>
      <c r="D93" s="328" t="s">
        <v>259</v>
      </c>
      <c r="E93" s="261"/>
      <c r="F93" s="261"/>
      <c r="G93" s="327" t="s">
        <v>48</v>
      </c>
      <c r="H93" s="901">
        <v>800652253</v>
      </c>
      <c r="I93" s="789"/>
    </row>
    <row r="94" spans="1:9" s="632" customFormat="1" ht="17" customHeight="1">
      <c r="A94" s="803"/>
      <c r="B94" s="260" t="s">
        <v>363</v>
      </c>
      <c r="C94" s="261" t="str">
        <f>"# " &amp; VALUE(RIGHT(B94,4)+1)</f>
        <v># 3829</v>
      </c>
      <c r="D94" s="261" t="str">
        <f>"# " &amp; VALUE(RIGHT(C94,4)+1)</f>
        <v># 3830</v>
      </c>
      <c r="E94" s="261" t="str">
        <f>"# " &amp; VALUE(RIGHT(D94,4)+1)</f>
        <v># 3831</v>
      </c>
      <c r="F94" s="261" t="str">
        <f>"# " &amp; VALUE(RIGHT(E94,4)+1)</f>
        <v># 3832</v>
      </c>
      <c r="G94" s="277" t="s">
        <v>364</v>
      </c>
      <c r="H94" s="900" t="s">
        <v>392</v>
      </c>
      <c r="I94" s="795"/>
    </row>
    <row r="95" spans="1:9" s="632" customFormat="1" ht="17" customHeight="1" thickBot="1">
      <c r="A95" s="804">
        <v>2315</v>
      </c>
      <c r="B95" s="260"/>
      <c r="C95" s="261"/>
      <c r="D95" s="261"/>
      <c r="E95" s="261"/>
      <c r="F95" s="590">
        <v>2315</v>
      </c>
      <c r="G95" s="265" t="s">
        <v>45</v>
      </c>
      <c r="H95" s="902" t="s">
        <v>393</v>
      </c>
      <c r="I95" s="805">
        <v>2315</v>
      </c>
    </row>
    <row r="96" spans="1:9" ht="17" customHeight="1" thickBot="1">
      <c r="A96" s="642">
        <v>30</v>
      </c>
      <c r="B96" s="334"/>
      <c r="C96" s="335"/>
      <c r="D96" s="335"/>
      <c r="E96" s="335"/>
      <c r="F96" s="335"/>
      <c r="G96" s="340" t="s">
        <v>182</v>
      </c>
      <c r="H96" s="903" t="s">
        <v>182</v>
      </c>
      <c r="I96" s="807">
        <v>30</v>
      </c>
    </row>
    <row r="97" spans="1:9" ht="17" customHeight="1">
      <c r="A97" s="648"/>
      <c r="B97" s="260"/>
      <c r="C97" s="336"/>
      <c r="D97" s="336" t="s">
        <v>47</v>
      </c>
      <c r="E97" s="258"/>
      <c r="F97" s="336"/>
      <c r="G97" s="809" t="s">
        <v>23</v>
      </c>
      <c r="H97" s="839" t="s">
        <v>388</v>
      </c>
      <c r="I97" s="653"/>
    </row>
    <row r="98" spans="1:9" ht="17" customHeight="1">
      <c r="A98" s="656"/>
      <c r="B98" s="260"/>
      <c r="C98" s="259"/>
      <c r="D98" s="259"/>
      <c r="E98" s="258"/>
      <c r="F98" s="259"/>
      <c r="G98" s="714" t="str">
        <f>G41</f>
        <v>周六聊Teen谷 # 34</v>
      </c>
      <c r="H98" s="863" t="s">
        <v>389</v>
      </c>
      <c r="I98" s="653"/>
    </row>
    <row r="99" spans="1:9" ht="17" customHeight="1" thickBot="1">
      <c r="A99" s="656"/>
      <c r="B99" s="260"/>
      <c r="C99" s="259"/>
      <c r="D99" s="259"/>
      <c r="E99" s="602"/>
      <c r="F99" s="325">
        <v>2350</v>
      </c>
      <c r="G99" s="793"/>
      <c r="H99" s="838"/>
      <c r="I99" s="653"/>
    </row>
    <row r="100" spans="1:9" s="632" customFormat="1" ht="17" customHeight="1" thickBot="1">
      <c r="A100" s="623" t="s">
        <v>9</v>
      </c>
      <c r="B100" s="337"/>
      <c r="C100" s="338"/>
      <c r="D100" s="338" t="s">
        <v>42</v>
      </c>
      <c r="E100" s="603"/>
      <c r="F100" s="338"/>
      <c r="G100" s="644"/>
      <c r="H100" s="860"/>
      <c r="I100" s="655" t="s">
        <v>9</v>
      </c>
    </row>
    <row r="101" spans="1:9" ht="17" customHeight="1">
      <c r="A101" s="633"/>
      <c r="B101" s="810" t="s">
        <v>17</v>
      </c>
      <c r="C101" s="806"/>
      <c r="D101" s="806"/>
      <c r="E101" s="618"/>
      <c r="F101" s="806"/>
      <c r="G101" s="809" t="s">
        <v>23</v>
      </c>
      <c r="H101" s="720" t="s">
        <v>20</v>
      </c>
      <c r="I101" s="641"/>
    </row>
    <row r="102" spans="1:9" ht="17" customHeight="1">
      <c r="A102" s="656"/>
      <c r="B102" s="693"/>
      <c r="C102" s="618"/>
      <c r="D102" s="618" t="str">
        <f>D60</f>
        <v>兄弟幫 Big Boys Club (2505 EPI)</v>
      </c>
      <c r="F102" s="811"/>
      <c r="G102" s="812" t="str">
        <f>G70</f>
        <v>新聞透視 # 33</v>
      </c>
      <c r="H102" s="715" t="str">
        <f>H35</f>
        <v>新聞掏寶 # 265</v>
      </c>
      <c r="I102" s="653"/>
    </row>
    <row r="103" spans="1:9" ht="17" customHeight="1">
      <c r="A103" s="642">
        <v>30</v>
      </c>
      <c r="B103" s="674" t="str">
        <f>B61</f>
        <v># 1946</v>
      </c>
      <c r="C103" s="674" t="str">
        <f>C61</f>
        <v># 1947</v>
      </c>
      <c r="D103" s="665" t="str">
        <f>D61</f>
        <v># 1948</v>
      </c>
      <c r="E103" s="665" t="str">
        <f>E61</f>
        <v># 1949</v>
      </c>
      <c r="F103" s="674" t="str">
        <f>F61</f>
        <v># 1950</v>
      </c>
      <c r="G103" s="813"/>
      <c r="H103" s="814"/>
      <c r="I103" s="647">
        <v>30</v>
      </c>
    </row>
    <row r="104" spans="1:9" ht="17" customHeight="1">
      <c r="A104" s="656"/>
      <c r="B104" s="634" t="s">
        <v>17</v>
      </c>
      <c r="C104" s="801"/>
      <c r="D104" s="651"/>
      <c r="E104" s="651"/>
      <c r="F104" s="698"/>
      <c r="G104" s="780" t="s">
        <v>23</v>
      </c>
      <c r="H104" s="720" t="s">
        <v>20</v>
      </c>
      <c r="I104" s="815"/>
    </row>
    <row r="105" spans="1:9" s="632" customFormat="1" ht="17" customHeight="1" thickBot="1">
      <c r="A105" s="623" t="s">
        <v>10</v>
      </c>
      <c r="B105" s="802"/>
      <c r="C105" s="801"/>
      <c r="D105" s="741" t="s">
        <v>214</v>
      </c>
      <c r="F105" s="665"/>
      <c r="G105" s="816" t="s">
        <v>365</v>
      </c>
      <c r="H105" s="728" t="str">
        <f>H63</f>
        <v>財經透視 # 35</v>
      </c>
      <c r="I105" s="626" t="s">
        <v>10</v>
      </c>
    </row>
    <row r="106" spans="1:9" ht="17" customHeight="1">
      <c r="A106" s="718"/>
      <c r="B106" s="665" t="s">
        <v>113</v>
      </c>
      <c r="C106" s="665" t="str">
        <f>"# " &amp; VALUE(RIGHT(B106,2)+1)</f>
        <v># 7</v>
      </c>
      <c r="D106" s="665" t="str">
        <f>"# " &amp; VALUE(RIGHT(C106,2)+1)</f>
        <v># 8</v>
      </c>
      <c r="E106" s="665" t="str">
        <f>"# " &amp; VALUE(RIGHT(D106,2)+1)</f>
        <v># 9</v>
      </c>
      <c r="F106" s="665" t="str">
        <f>"# " &amp; VALUE(RIGHT(E106,2)+1)</f>
        <v># 10</v>
      </c>
      <c r="G106" s="780" t="s">
        <v>23</v>
      </c>
      <c r="H106" s="720" t="s">
        <v>20</v>
      </c>
      <c r="I106" s="721"/>
    </row>
    <row r="107" spans="1:9" ht="17" customHeight="1">
      <c r="A107" s="817">
        <v>30</v>
      </c>
      <c r="B107" s="674"/>
      <c r="C107" s="674"/>
      <c r="D107" s="674"/>
      <c r="E107" s="674"/>
      <c r="F107" s="675"/>
      <c r="G107" s="816" t="s">
        <v>366</v>
      </c>
      <c r="H107" s="715" t="str">
        <f>H70</f>
        <v>港繫全球  商聚灣區 #6 (10 EPI)</v>
      </c>
      <c r="I107" s="725">
        <v>30</v>
      </c>
    </row>
    <row r="108" spans="1:9" ht="17" customHeight="1">
      <c r="A108" s="726"/>
      <c r="B108" s="697" t="s">
        <v>17</v>
      </c>
      <c r="C108" s="665"/>
      <c r="D108" s="651"/>
      <c r="E108" s="665"/>
      <c r="F108" s="651"/>
      <c r="G108" s="780" t="s">
        <v>23</v>
      </c>
      <c r="H108" s="765" t="s">
        <v>23</v>
      </c>
      <c r="I108" s="667"/>
    </row>
    <row r="109" spans="1:9" s="632" customFormat="1" ht="17" customHeight="1" thickBot="1">
      <c r="A109" s="623" t="s">
        <v>11</v>
      </c>
      <c r="B109" s="662"/>
      <c r="C109" s="693"/>
      <c r="D109" s="665" t="str">
        <f>$D$79</f>
        <v>麻雀樂團 Heavenly Hand (25 EPI)</v>
      </c>
      <c r="E109" s="665"/>
      <c r="F109" s="665"/>
      <c r="G109" s="782"/>
      <c r="H109" s="796"/>
      <c r="I109" s="655" t="s">
        <v>11</v>
      </c>
    </row>
    <row r="110" spans="1:9" ht="17" customHeight="1">
      <c r="A110" s="718"/>
      <c r="B110" s="662" t="str">
        <f>B80</f>
        <v># 21</v>
      </c>
      <c r="C110" s="665" t="str">
        <f>C80</f>
        <v># 22</v>
      </c>
      <c r="D110" s="665" t="str">
        <f>"# " &amp; VALUE(RIGHT(C110,2)+1)</f>
        <v># 23</v>
      </c>
      <c r="E110" s="665" t="str">
        <f>"# " &amp; VALUE(RIGHT(D110,2)+1)</f>
        <v># 24</v>
      </c>
      <c r="F110" s="665" t="str">
        <f>"# " &amp; VALUE(RIGHT(E110,2)+1)</f>
        <v># 25</v>
      </c>
      <c r="G110" s="635"/>
      <c r="H110" s="818"/>
      <c r="I110" s="660"/>
    </row>
    <row r="111" spans="1:9" ht="17" customHeight="1">
      <c r="A111" s="676">
        <v>30</v>
      </c>
      <c r="B111" s="668"/>
      <c r="C111" s="674"/>
      <c r="D111" s="674"/>
      <c r="E111" s="674"/>
      <c r="F111" s="665"/>
      <c r="G111" s="791"/>
      <c r="H111" s="796"/>
      <c r="I111" s="663">
        <v>30</v>
      </c>
    </row>
    <row r="112" spans="1:9" ht="17" customHeight="1">
      <c r="A112" s="676"/>
      <c r="B112" s="697" t="s">
        <v>17</v>
      </c>
      <c r="C112" s="784"/>
      <c r="D112" s="689" t="s">
        <v>198</v>
      </c>
      <c r="E112" s="689"/>
      <c r="F112" s="785"/>
      <c r="G112" s="597" t="str">
        <f>G81</f>
        <v>瘦身男女</v>
      </c>
      <c r="H112" s="818"/>
      <c r="I112" s="677"/>
    </row>
    <row r="113" spans="1:9" ht="17" customHeight="1">
      <c r="A113" s="726"/>
      <c r="B113" s="819" t="s">
        <v>17</v>
      </c>
      <c r="C113" s="650"/>
      <c r="D113" s="650" t="str">
        <f>$E$75</f>
        <v xml:space="preserve">愛．回家之開心速遞  Lo And Behold </v>
      </c>
      <c r="E113" s="650"/>
      <c r="F113" s="650"/>
      <c r="G113" s="793"/>
      <c r="I113" s="667"/>
    </row>
    <row r="114" spans="1:9" s="632" customFormat="1" ht="17" customHeight="1" thickBot="1">
      <c r="A114" s="623" t="s">
        <v>12</v>
      </c>
      <c r="B114" s="643" t="str">
        <f>B76</f>
        <v># 2627</v>
      </c>
      <c r="C114" s="674" t="str">
        <f t="shared" ref="C114:F114" si="7">C76</f>
        <v># 2628</v>
      </c>
      <c r="D114" s="674" t="str">
        <f t="shared" si="7"/>
        <v># 2629</v>
      </c>
      <c r="E114" s="674" t="str">
        <f t="shared" si="7"/>
        <v># 2630</v>
      </c>
      <c r="F114" s="674" t="str">
        <f t="shared" si="7"/>
        <v># 2631</v>
      </c>
      <c r="G114" s="820"/>
      <c r="H114" s="796" t="s">
        <v>367</v>
      </c>
      <c r="I114" s="655" t="s">
        <v>12</v>
      </c>
    </row>
    <row r="115" spans="1:9" ht="17" customHeight="1">
      <c r="A115" s="718"/>
      <c r="B115" s="819" t="s">
        <v>17</v>
      </c>
      <c r="C115" s="680"/>
      <c r="D115" s="665" t="s">
        <v>269</v>
      </c>
      <c r="E115" s="650"/>
      <c r="F115" s="650"/>
      <c r="G115" s="781"/>
      <c r="H115" s="796"/>
      <c r="I115" s="700"/>
    </row>
    <row r="116" spans="1:9" ht="17" customHeight="1">
      <c r="A116" s="817">
        <v>30</v>
      </c>
      <c r="B116" s="643" t="str">
        <f>B74</f>
        <v># 237</v>
      </c>
      <c r="C116" s="674" t="str">
        <f t="shared" ref="C116:F116" si="8">C74</f>
        <v># 238</v>
      </c>
      <c r="D116" s="674" t="str">
        <f t="shared" si="8"/>
        <v># 239</v>
      </c>
      <c r="E116" s="674" t="str">
        <f t="shared" si="8"/>
        <v># 240</v>
      </c>
      <c r="F116" s="674" t="str">
        <f t="shared" si="8"/>
        <v># 241</v>
      </c>
      <c r="G116" s="644"/>
      <c r="H116" s="818"/>
      <c r="I116" s="685">
        <v>30</v>
      </c>
    </row>
    <row r="117" spans="1:9" ht="17" customHeight="1">
      <c r="A117" s="676"/>
      <c r="B117" s="821" t="s">
        <v>17</v>
      </c>
      <c r="C117" s="680" t="s">
        <v>17</v>
      </c>
      <c r="D117" s="808" t="s">
        <v>17</v>
      </c>
      <c r="E117" s="649" t="s">
        <v>17</v>
      </c>
      <c r="F117" s="649" t="s">
        <v>17</v>
      </c>
      <c r="G117" s="793" t="s">
        <v>171</v>
      </c>
      <c r="H117" s="818"/>
      <c r="I117" s="691"/>
    </row>
    <row r="118" spans="1:9" s="632" customFormat="1" ht="17" customHeight="1" thickBot="1">
      <c r="A118" s="623" t="s">
        <v>15</v>
      </c>
      <c r="B118" s="799" t="str">
        <f>B70</f>
        <v>美食新聞報道 # 116</v>
      </c>
      <c r="C118" s="665" t="str">
        <f>$C$70</f>
        <v>美食新聞報道 # 117</v>
      </c>
      <c r="D118" s="793" t="str">
        <f>D70</f>
        <v>美食新聞報道 (*港台篇) #15</v>
      </c>
      <c r="E118" s="793" t="str">
        <f>$E$70</f>
        <v>冲遊泰國10 #11</v>
      </c>
      <c r="F118" s="645" t="str">
        <f>F70</f>
        <v>最強生命線 # 412</v>
      </c>
      <c r="G118" s="644" t="s">
        <v>368</v>
      </c>
      <c r="H118" s="818"/>
      <c r="I118" s="709" t="s">
        <v>15</v>
      </c>
    </row>
    <row r="119" spans="1:9" ht="17" customHeight="1">
      <c r="A119" s="718"/>
      <c r="B119" s="697" t="s">
        <v>17</v>
      </c>
      <c r="C119" s="650"/>
      <c r="D119" s="651"/>
      <c r="E119" s="651"/>
      <c r="F119" s="651"/>
      <c r="G119" s="780" t="s">
        <v>23</v>
      </c>
      <c r="H119" s="604" t="s">
        <v>369</v>
      </c>
      <c r="I119" s="660"/>
    </row>
    <row r="120" spans="1:9" ht="17" customHeight="1">
      <c r="A120" s="817">
        <v>30</v>
      </c>
      <c r="B120" s="822"/>
      <c r="C120" s="665"/>
      <c r="D120" s="837" t="str">
        <f>D63</f>
        <v>浮世雙嬌傳 Legend of Two Sisters in the Chaos (40 EPI)</v>
      </c>
      <c r="E120" s="598"/>
      <c r="F120" s="599"/>
      <c r="G120" s="644" t="str">
        <f>G75</f>
        <v>香港系列之原味道 # 10 (13 EPI)</v>
      </c>
      <c r="H120" s="605" t="s">
        <v>370</v>
      </c>
      <c r="I120" s="663">
        <v>30</v>
      </c>
    </row>
    <row r="121" spans="1:9" ht="17" customHeight="1">
      <c r="A121" s="676"/>
      <c r="B121" s="662" t="str">
        <f>B64</f>
        <v># 8</v>
      </c>
      <c r="C121" s="665" t="str">
        <f>C64</f>
        <v># 9</v>
      </c>
      <c r="D121" s="665" t="str">
        <f>D64</f>
        <v># 10</v>
      </c>
      <c r="E121" s="665" t="str">
        <f>E64</f>
        <v># 11</v>
      </c>
      <c r="F121" s="665" t="str">
        <f>F64</f>
        <v># 12</v>
      </c>
      <c r="G121" s="780" t="s">
        <v>23</v>
      </c>
      <c r="H121" s="793" t="s">
        <v>171</v>
      </c>
      <c r="I121" s="667"/>
    </row>
    <row r="122" spans="1:9" s="632" customFormat="1" ht="17" customHeight="1" thickBot="1">
      <c r="A122" s="623" t="s">
        <v>13</v>
      </c>
      <c r="B122" s="668"/>
      <c r="C122" s="674"/>
      <c r="D122" s="674"/>
      <c r="E122" s="674"/>
      <c r="F122" s="674"/>
      <c r="G122" s="714" t="str">
        <f>G90</f>
        <v>紋人多故事 # 15</v>
      </c>
      <c r="H122" s="644" t="s">
        <v>371</v>
      </c>
      <c r="I122" s="655" t="s">
        <v>13</v>
      </c>
    </row>
    <row r="123" spans="1:9" ht="17" customHeight="1">
      <c r="A123" s="656"/>
      <c r="B123" s="819" t="s">
        <v>17</v>
      </c>
      <c r="C123" s="680"/>
      <c r="D123" s="665" t="str">
        <f>D$41</f>
        <v>*流行都市  Big City Shop 2025</v>
      </c>
      <c r="E123" s="618"/>
      <c r="F123" s="669"/>
      <c r="G123" s="780" t="s">
        <v>23</v>
      </c>
      <c r="H123" s="823" t="s">
        <v>20</v>
      </c>
      <c r="I123" s="653"/>
    </row>
    <row r="124" spans="1:9" ht="17" customHeight="1">
      <c r="A124" s="656"/>
      <c r="B124" s="665" t="str">
        <f>B$42</f>
        <v># 1791</v>
      </c>
      <c r="C124" s="665" t="str">
        <f>C$42</f>
        <v># 1792</v>
      </c>
      <c r="D124" s="665" t="str">
        <f>D$42</f>
        <v># 1793</v>
      </c>
      <c r="E124" s="665" t="str">
        <f>E$42</f>
        <v># 1794</v>
      </c>
      <c r="F124" s="665" t="str">
        <f>F42</f>
        <v># 1795</v>
      </c>
      <c r="G124" s="793" t="str">
        <f>G70</f>
        <v>新聞透視 # 33</v>
      </c>
      <c r="H124" s="824"/>
      <c r="I124" s="653"/>
    </row>
    <row r="125" spans="1:9" ht="17" customHeight="1">
      <c r="A125" s="817" t="s">
        <v>2</v>
      </c>
      <c r="B125" s="643"/>
      <c r="C125" s="674"/>
      <c r="D125" s="674"/>
      <c r="E125" s="674"/>
      <c r="F125" s="825" t="s">
        <v>65</v>
      </c>
      <c r="H125" s="730" t="str">
        <f>H39</f>
        <v>娛樂大家 # 13</v>
      </c>
      <c r="I125" s="663" t="s">
        <v>2</v>
      </c>
    </row>
    <row r="126" spans="1:9" ht="17" customHeight="1">
      <c r="A126" s="676"/>
      <c r="B126" s="826" t="s">
        <v>55</v>
      </c>
      <c r="C126" s="665"/>
      <c r="D126" s="665" t="s">
        <v>54</v>
      </c>
      <c r="E126" s="665"/>
      <c r="F126" s="665"/>
      <c r="G126" s="780" t="s">
        <v>23</v>
      </c>
      <c r="H126" s="796"/>
      <c r="I126" s="677"/>
    </row>
    <row r="127" spans="1:9" ht="17" customHeight="1" thickBot="1">
      <c r="A127" s="827" t="s">
        <v>14</v>
      </c>
      <c r="B127" s="828" t="s">
        <v>372</v>
      </c>
      <c r="C127" s="829" t="str">
        <f>"# " &amp; VALUE(RIGHT(B127,3)+1)</f>
        <v># 146</v>
      </c>
      <c r="D127" s="829" t="str">
        <f>"# " &amp; VALUE(RIGHT(C127,3)+1)</f>
        <v># 147</v>
      </c>
      <c r="E127" s="829" t="str">
        <f>"# " &amp; VALUE(RIGHT(D127,3)+1)</f>
        <v># 148</v>
      </c>
      <c r="F127" s="829" t="str">
        <f>"# " &amp; VALUE(RIGHT(E127,3)+1)</f>
        <v># 149</v>
      </c>
      <c r="G127" s="830" t="str">
        <f>G41</f>
        <v>周六聊Teen谷 # 34</v>
      </c>
      <c r="H127" s="831"/>
      <c r="I127" s="832" t="s">
        <v>14</v>
      </c>
    </row>
    <row r="128" spans="1:9" ht="17" customHeight="1" thickTop="1">
      <c r="A128" s="833"/>
      <c r="B128" s="834" t="s">
        <v>373</v>
      </c>
      <c r="C128" s="618"/>
      <c r="D128" s="618"/>
      <c r="E128" s="618"/>
      <c r="F128" s="618"/>
      <c r="G128" s="618"/>
      <c r="H128" s="889">
        <f ca="1">TODAY()</f>
        <v>45898</v>
      </c>
      <c r="I128" s="890"/>
    </row>
    <row r="129" spans="2:2" ht="17" customHeight="1">
      <c r="B129" s="834" t="s">
        <v>374</v>
      </c>
    </row>
    <row r="130" spans="2:2" ht="17" customHeight="1"/>
    <row r="131" spans="2:2" ht="17" customHeight="1"/>
  </sheetData>
  <mergeCells count="13">
    <mergeCell ref="G26:H26"/>
    <mergeCell ref="C1:G1"/>
    <mergeCell ref="H2:I2"/>
    <mergeCell ref="G11:H11"/>
    <mergeCell ref="B12:F12"/>
    <mergeCell ref="G25:H25"/>
    <mergeCell ref="H128:I128"/>
    <mergeCell ref="B47:C47"/>
    <mergeCell ref="G65:H65"/>
    <mergeCell ref="B67:F67"/>
    <mergeCell ref="G67:H67"/>
    <mergeCell ref="H81:H82"/>
    <mergeCell ref="H83:H8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wk1</vt:lpstr>
      <vt:lpstr>wk2</vt:lpstr>
      <vt:lpstr>wk3</vt:lpstr>
      <vt:lpstr>wk4</vt:lpstr>
      <vt:lpstr>'wk1'!Print_Area</vt:lpstr>
    </vt:vector>
  </TitlesOfParts>
  <Company>Measat Broadcast Network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PCKPUA</dc:creator>
  <cp:lastModifiedBy>TANG, Chin Yee</cp:lastModifiedBy>
  <cp:lastPrinted>2025-05-08T03:39:05Z</cp:lastPrinted>
  <dcterms:created xsi:type="dcterms:W3CDTF">2009-06-03T02:40:18Z</dcterms:created>
  <dcterms:modified xsi:type="dcterms:W3CDTF">2025-08-29T04:14:37Z</dcterms:modified>
</cp:coreProperties>
</file>