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cmg.file.core.windows.net\efscmg\CC\CHINESE\Programming\TVB Jade HD\Schedule\2025\"/>
    </mc:Choice>
  </mc:AlternateContent>
  <xr:revisionPtr revIDLastSave="0" documentId="13_ncr:1_{072B9DA5-7C78-4C1A-B2E8-146426F4D9DB}" xr6:coauthVersionLast="47" xr6:coauthVersionMax="47" xr10:uidLastSave="{00000000-0000-0000-0000-000000000000}"/>
  <bookViews>
    <workbookView xWindow="-110" yWindow="-110" windowWidth="19420" windowHeight="10420" tabRatio="602" activeTab="1" xr2:uid="{00000000-000D-0000-FFFF-FFFF00000000}"/>
  </bookViews>
  <sheets>
    <sheet name="wk1" sheetId="3" r:id="rId1"/>
    <sheet name="wk2" sheetId="4" r:id="rId2"/>
    <sheet name="wk3" sheetId="5" r:id="rId3"/>
    <sheet name="wk4" sheetId="6" r:id="rId4"/>
  </sheets>
  <definedNames>
    <definedName name="_xlnm.Print_Area" localSheetId="0">'wk1'!$A$1:$I$124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4" i="6" l="1"/>
  <c r="G123" i="6"/>
  <c r="H121" i="6"/>
  <c r="G120" i="6"/>
  <c r="C120" i="6"/>
  <c r="B120" i="6"/>
  <c r="D119" i="6"/>
  <c r="H118" i="6"/>
  <c r="B117" i="6"/>
  <c r="H116" i="6"/>
  <c r="G116" i="6"/>
  <c r="D116" i="6"/>
  <c r="G114" i="6"/>
  <c r="F114" i="6"/>
  <c r="E114" i="6"/>
  <c r="D114" i="6"/>
  <c r="C114" i="6"/>
  <c r="B114" i="6"/>
  <c r="B112" i="6"/>
  <c r="G110" i="6"/>
  <c r="B110" i="6"/>
  <c r="D109" i="6"/>
  <c r="H108" i="6"/>
  <c r="C107" i="6"/>
  <c r="D107" i="6" s="1"/>
  <c r="E107" i="6" s="1"/>
  <c r="F107" i="6" s="1"/>
  <c r="B107" i="6"/>
  <c r="D106" i="6"/>
  <c r="H104" i="6"/>
  <c r="B103" i="6"/>
  <c r="C103" i="6" s="1"/>
  <c r="D103" i="6" s="1"/>
  <c r="E103" i="6" s="1"/>
  <c r="F103" i="6" s="1"/>
  <c r="H102" i="6"/>
  <c r="B100" i="6"/>
  <c r="H99" i="6"/>
  <c r="G99" i="6"/>
  <c r="D99" i="6"/>
  <c r="C92" i="6"/>
  <c r="D92" i="6" s="1"/>
  <c r="C88" i="6"/>
  <c r="D88" i="6" s="1"/>
  <c r="E88" i="6" s="1"/>
  <c r="F88" i="6" s="1"/>
  <c r="C83" i="6"/>
  <c r="D47" i="6" s="1"/>
  <c r="C77" i="6"/>
  <c r="D77" i="6" s="1"/>
  <c r="C73" i="6"/>
  <c r="D19" i="6" s="1"/>
  <c r="C71" i="6"/>
  <c r="D71" i="6" s="1"/>
  <c r="G64" i="6"/>
  <c r="C62" i="6"/>
  <c r="D62" i="6" s="1"/>
  <c r="C59" i="6"/>
  <c r="C100" i="6" s="1"/>
  <c r="H56" i="6"/>
  <c r="F56" i="6"/>
  <c r="H64" i="6" s="1"/>
  <c r="H52" i="6"/>
  <c r="B50" i="6"/>
  <c r="C47" i="6"/>
  <c r="H46" i="6"/>
  <c r="D46" i="6"/>
  <c r="B44" i="6"/>
  <c r="H43" i="6"/>
  <c r="G43" i="6"/>
  <c r="C41" i="6"/>
  <c r="D41" i="6" s="1"/>
  <c r="C37" i="6"/>
  <c r="D37" i="6" s="1"/>
  <c r="E37" i="6" s="1"/>
  <c r="F37" i="6" s="1"/>
  <c r="B37" i="6"/>
  <c r="C34" i="6"/>
  <c r="D32" i="6"/>
  <c r="C32" i="6"/>
  <c r="B32" i="6"/>
  <c r="E31" i="6"/>
  <c r="D28" i="6"/>
  <c r="F25" i="6"/>
  <c r="E25" i="6"/>
  <c r="D25" i="6"/>
  <c r="C25" i="6"/>
  <c r="B25" i="6"/>
  <c r="D23" i="6"/>
  <c r="E23" i="6" s="1"/>
  <c r="F23" i="6" s="1"/>
  <c r="C23" i="6"/>
  <c r="C50" i="6" s="1"/>
  <c r="D50" i="6" s="1"/>
  <c r="E50" i="6" s="1"/>
  <c r="F50" i="6" s="1"/>
  <c r="D22" i="6"/>
  <c r="D49" i="6" s="1"/>
  <c r="E21" i="6"/>
  <c r="F21" i="6" s="1"/>
  <c r="G21" i="6" s="1"/>
  <c r="H21" i="6" s="1"/>
  <c r="D21" i="6"/>
  <c r="C19" i="6"/>
  <c r="C44" i="6" s="1"/>
  <c r="D16" i="6"/>
  <c r="E16" i="6" s="1"/>
  <c r="F16" i="6" s="1"/>
  <c r="G16" i="6" s="1"/>
  <c r="H16" i="6" s="1"/>
  <c r="C16" i="6"/>
  <c r="D9" i="6"/>
  <c r="E9" i="6" s="1"/>
  <c r="C9" i="6"/>
  <c r="E8" i="6"/>
  <c r="H7" i="6"/>
  <c r="G7" i="6"/>
  <c r="F7" i="6"/>
  <c r="E7" i="6"/>
  <c r="D7" i="6"/>
  <c r="C7" i="6"/>
  <c r="B7" i="6"/>
  <c r="G6" i="6"/>
  <c r="F6" i="6"/>
  <c r="E6" i="6"/>
  <c r="D6" i="6"/>
  <c r="D4" i="6"/>
  <c r="E4" i="6" s="1"/>
  <c r="F4" i="6" s="1"/>
  <c r="G4" i="6" s="1"/>
  <c r="H4" i="6" s="1"/>
  <c r="C4" i="6"/>
  <c r="E71" i="6" l="1"/>
  <c r="D112" i="6"/>
  <c r="E77" i="6"/>
  <c r="D29" i="6"/>
  <c r="F9" i="6"/>
  <c r="E32" i="6"/>
  <c r="E62" i="6"/>
  <c r="D117" i="6"/>
  <c r="E41" i="6"/>
  <c r="D120" i="6"/>
  <c r="C29" i="6"/>
  <c r="D59" i="6"/>
  <c r="D73" i="6"/>
  <c r="D83" i="6"/>
  <c r="C112" i="6"/>
  <c r="C117" i="6"/>
  <c r="C110" i="6"/>
  <c r="D34" i="6"/>
  <c r="D44" i="6"/>
  <c r="F71" i="6" l="1"/>
  <c r="E112" i="6"/>
  <c r="E47" i="6"/>
  <c r="E83" i="6"/>
  <c r="E120" i="6"/>
  <c r="F41" i="6"/>
  <c r="F120" i="6" s="1"/>
  <c r="F62" i="6"/>
  <c r="F117" i="6" s="1"/>
  <c r="E117" i="6"/>
  <c r="E44" i="6"/>
  <c r="E19" i="6"/>
  <c r="E73" i="6"/>
  <c r="D110" i="6"/>
  <c r="E34" i="6"/>
  <c r="E59" i="6"/>
  <c r="D100" i="6"/>
  <c r="F77" i="6"/>
  <c r="F29" i="6"/>
  <c r="E29" i="6"/>
  <c r="F32" i="6"/>
  <c r="G32" i="6" s="1"/>
  <c r="H32" i="6" s="1"/>
  <c r="G9" i="6"/>
  <c r="H9" i="6" s="1"/>
  <c r="F47" i="6" l="1"/>
  <c r="F83" i="6"/>
  <c r="E110" i="6"/>
  <c r="F19" i="6"/>
  <c r="F73" i="6"/>
  <c r="F110" i="6" s="1"/>
  <c r="F44" i="6"/>
  <c r="F34" i="6"/>
  <c r="F59" i="6"/>
  <c r="F100" i="6" s="1"/>
  <c r="E100" i="6"/>
  <c r="G71" i="6"/>
  <c r="F112" i="6"/>
  <c r="H71" i="6" l="1"/>
  <c r="H114" i="6" s="1"/>
  <c r="G112" i="6"/>
  <c r="H124" i="5" l="1"/>
  <c r="G123" i="5"/>
  <c r="H121" i="5"/>
  <c r="G120" i="5"/>
  <c r="B120" i="5"/>
  <c r="D119" i="5"/>
  <c r="H118" i="5"/>
  <c r="B117" i="5"/>
  <c r="H116" i="5"/>
  <c r="G116" i="5"/>
  <c r="D116" i="5"/>
  <c r="G114" i="5"/>
  <c r="F114" i="5"/>
  <c r="E114" i="5"/>
  <c r="D114" i="5"/>
  <c r="C114" i="5"/>
  <c r="B114" i="5"/>
  <c r="C112" i="5"/>
  <c r="B112" i="5"/>
  <c r="G110" i="5"/>
  <c r="C110" i="5"/>
  <c r="B110" i="5"/>
  <c r="D109" i="5"/>
  <c r="H108" i="5"/>
  <c r="B107" i="5"/>
  <c r="C107" i="5" s="1"/>
  <c r="D107" i="5" s="1"/>
  <c r="E107" i="5" s="1"/>
  <c r="F107" i="5" s="1"/>
  <c r="D106" i="5"/>
  <c r="H104" i="5"/>
  <c r="B103" i="5"/>
  <c r="C103" i="5" s="1"/>
  <c r="D103" i="5" s="1"/>
  <c r="E103" i="5" s="1"/>
  <c r="F103" i="5" s="1"/>
  <c r="H102" i="5"/>
  <c r="B100" i="5"/>
  <c r="H99" i="5"/>
  <c r="G99" i="5"/>
  <c r="D99" i="5"/>
  <c r="E95" i="5"/>
  <c r="D92" i="5"/>
  <c r="C92" i="5"/>
  <c r="C88" i="5"/>
  <c r="D88" i="5" s="1"/>
  <c r="E88" i="5" s="1"/>
  <c r="F88" i="5" s="1"/>
  <c r="D83" i="5"/>
  <c r="E47" i="5" s="1"/>
  <c r="C83" i="5"/>
  <c r="C77" i="5"/>
  <c r="D77" i="5" s="1"/>
  <c r="D73" i="5"/>
  <c r="D110" i="5" s="1"/>
  <c r="C73" i="5"/>
  <c r="D44" i="5" s="1"/>
  <c r="C71" i="5"/>
  <c r="D71" i="5" s="1"/>
  <c r="H64" i="5"/>
  <c r="G64" i="5"/>
  <c r="C62" i="5"/>
  <c r="D62" i="5" s="1"/>
  <c r="G61" i="5"/>
  <c r="E59" i="5"/>
  <c r="F59" i="5" s="1"/>
  <c r="F100" i="5" s="1"/>
  <c r="D59" i="5"/>
  <c r="D100" i="5" s="1"/>
  <c r="C59" i="5"/>
  <c r="C100" i="5" s="1"/>
  <c r="H56" i="5"/>
  <c r="F56" i="5"/>
  <c r="H52" i="5"/>
  <c r="D47" i="5"/>
  <c r="C47" i="5"/>
  <c r="H46" i="5"/>
  <c r="D46" i="5"/>
  <c r="B44" i="5"/>
  <c r="H43" i="5"/>
  <c r="G43" i="5"/>
  <c r="F41" i="5"/>
  <c r="F120" i="5" s="1"/>
  <c r="E41" i="5"/>
  <c r="E120" i="5" s="1"/>
  <c r="D41" i="5"/>
  <c r="D120" i="5" s="1"/>
  <c r="C41" i="5"/>
  <c r="C120" i="5" s="1"/>
  <c r="C37" i="5"/>
  <c r="D37" i="5" s="1"/>
  <c r="E37" i="5" s="1"/>
  <c r="F37" i="5" s="1"/>
  <c r="F34" i="5"/>
  <c r="E34" i="5"/>
  <c r="D34" i="5"/>
  <c r="C34" i="5"/>
  <c r="C32" i="5"/>
  <c r="B32" i="5"/>
  <c r="E31" i="5"/>
  <c r="C29" i="5"/>
  <c r="D28" i="5"/>
  <c r="F25" i="5"/>
  <c r="E25" i="5"/>
  <c r="D25" i="5"/>
  <c r="C25" i="5"/>
  <c r="B25" i="5"/>
  <c r="C7" i="5" s="1"/>
  <c r="D23" i="5"/>
  <c r="E23" i="5" s="1"/>
  <c r="F23" i="5" s="1"/>
  <c r="C23" i="5"/>
  <c r="C50" i="5" s="1"/>
  <c r="D50" i="5" s="1"/>
  <c r="E50" i="5" s="1"/>
  <c r="F50" i="5" s="1"/>
  <c r="D22" i="5"/>
  <c r="D49" i="5" s="1"/>
  <c r="D21" i="5"/>
  <c r="E21" i="5" s="1"/>
  <c r="F21" i="5" s="1"/>
  <c r="G21" i="5" s="1"/>
  <c r="E19" i="5"/>
  <c r="D19" i="5"/>
  <c r="C19" i="5"/>
  <c r="C44" i="5" s="1"/>
  <c r="C16" i="5"/>
  <c r="D16" i="5" s="1"/>
  <c r="E16" i="5" s="1"/>
  <c r="F16" i="5" s="1"/>
  <c r="G16" i="5" s="1"/>
  <c r="H16" i="5" s="1"/>
  <c r="C9" i="5"/>
  <c r="D9" i="5" s="1"/>
  <c r="E8" i="5"/>
  <c r="H7" i="5"/>
  <c r="G7" i="5"/>
  <c r="F7" i="5"/>
  <c r="E7" i="5"/>
  <c r="D7" i="5"/>
  <c r="B7" i="5"/>
  <c r="G6" i="5"/>
  <c r="F6" i="5"/>
  <c r="E6" i="5"/>
  <c r="D6" i="5"/>
  <c r="C4" i="5"/>
  <c r="D4" i="5" s="1"/>
  <c r="E4" i="5" s="1"/>
  <c r="F4" i="5" s="1"/>
  <c r="G4" i="5" s="1"/>
  <c r="H4" i="5" s="1"/>
  <c r="E77" i="5" l="1"/>
  <c r="D29" i="5"/>
  <c r="E71" i="5"/>
  <c r="D112" i="5"/>
  <c r="E62" i="5"/>
  <c r="D117" i="5"/>
  <c r="E9" i="5"/>
  <c r="D32" i="5"/>
  <c r="E44" i="5"/>
  <c r="C117" i="5"/>
  <c r="E100" i="5"/>
  <c r="E73" i="5"/>
  <c r="E83" i="5"/>
  <c r="F71" i="5" l="1"/>
  <c r="E112" i="5"/>
  <c r="F47" i="5"/>
  <c r="F83" i="5"/>
  <c r="E110" i="5"/>
  <c r="F44" i="5"/>
  <c r="F73" i="5"/>
  <c r="F110" i="5" s="1"/>
  <c r="F19" i="5"/>
  <c r="F9" i="5"/>
  <c r="E32" i="5"/>
  <c r="E117" i="5"/>
  <c r="F62" i="5"/>
  <c r="F117" i="5" s="1"/>
  <c r="F29" i="5"/>
  <c r="F77" i="5"/>
  <c r="E29" i="5"/>
  <c r="F32" i="5" l="1"/>
  <c r="G32" i="5" s="1"/>
  <c r="H32" i="5" s="1"/>
  <c r="G9" i="5"/>
  <c r="H9" i="5" s="1"/>
  <c r="G71" i="5"/>
  <c r="F112" i="5"/>
  <c r="G112" i="5" l="1"/>
  <c r="H71" i="5"/>
  <c r="H128" i="4" l="1"/>
  <c r="G127" i="4"/>
  <c r="H125" i="4"/>
  <c r="G124" i="4"/>
  <c r="B124" i="4"/>
  <c r="D123" i="4"/>
  <c r="H122" i="4"/>
  <c r="B121" i="4"/>
  <c r="H120" i="4"/>
  <c r="G120" i="4"/>
  <c r="D120" i="4"/>
  <c r="G118" i="4"/>
  <c r="F118" i="4"/>
  <c r="E118" i="4"/>
  <c r="D118" i="4"/>
  <c r="C118" i="4"/>
  <c r="B118" i="4"/>
  <c r="B116" i="4"/>
  <c r="G114" i="4"/>
  <c r="B114" i="4"/>
  <c r="D113" i="4"/>
  <c r="H111" i="4"/>
  <c r="B110" i="4"/>
  <c r="C110" i="4" s="1"/>
  <c r="D110" i="4" s="1"/>
  <c r="E110" i="4" s="1"/>
  <c r="F110" i="4" s="1"/>
  <c r="D109" i="4"/>
  <c r="H107" i="4"/>
  <c r="B106" i="4"/>
  <c r="C106" i="4" s="1"/>
  <c r="D106" i="4" s="1"/>
  <c r="E106" i="4" s="1"/>
  <c r="F106" i="4" s="1"/>
  <c r="H105" i="4"/>
  <c r="B103" i="4"/>
  <c r="H102" i="4"/>
  <c r="G102" i="4"/>
  <c r="D102" i="4"/>
  <c r="C95" i="4"/>
  <c r="D95" i="4" s="1"/>
  <c r="C91" i="4"/>
  <c r="D91" i="4" s="1"/>
  <c r="E91" i="4" s="1"/>
  <c r="F91" i="4" s="1"/>
  <c r="C86" i="4"/>
  <c r="D48" i="4" s="1"/>
  <c r="C80" i="4"/>
  <c r="D80" i="4" s="1"/>
  <c r="C76" i="4"/>
  <c r="C114" i="4" s="1"/>
  <c r="G66" i="4"/>
  <c r="C64" i="4"/>
  <c r="D64" i="4" s="1"/>
  <c r="G63" i="4"/>
  <c r="C61" i="4"/>
  <c r="D35" i="4" s="1"/>
  <c r="H58" i="4"/>
  <c r="F58" i="4"/>
  <c r="H66" i="4" s="1"/>
  <c r="H54" i="4"/>
  <c r="C48" i="4"/>
  <c r="D47" i="4"/>
  <c r="B45" i="4"/>
  <c r="H44" i="4"/>
  <c r="G44" i="4"/>
  <c r="C42" i="4"/>
  <c r="C124" i="4" s="1"/>
  <c r="B38" i="4"/>
  <c r="C38" i="4" s="1"/>
  <c r="D38" i="4" s="1"/>
  <c r="E38" i="4" s="1"/>
  <c r="F38" i="4" s="1"/>
  <c r="C35" i="4"/>
  <c r="C33" i="4"/>
  <c r="B33" i="4"/>
  <c r="E32" i="4"/>
  <c r="D29" i="4"/>
  <c r="B26" i="4"/>
  <c r="C7" i="4" s="1"/>
  <c r="C23" i="4"/>
  <c r="D23" i="4" s="1"/>
  <c r="E23" i="4" s="1"/>
  <c r="F23" i="4" s="1"/>
  <c r="D22" i="4"/>
  <c r="C21" i="4"/>
  <c r="D21" i="4" s="1"/>
  <c r="E21" i="4" s="1"/>
  <c r="F21" i="4" s="1"/>
  <c r="G21" i="4" s="1"/>
  <c r="C19" i="4"/>
  <c r="C45" i="4" s="1"/>
  <c r="C16" i="4"/>
  <c r="D16" i="4" s="1"/>
  <c r="E16" i="4" s="1"/>
  <c r="F16" i="4" s="1"/>
  <c r="G16" i="4" s="1"/>
  <c r="H16" i="4" s="1"/>
  <c r="C9" i="4"/>
  <c r="D9" i="4" s="1"/>
  <c r="E8" i="4"/>
  <c r="H7" i="4"/>
  <c r="G7" i="4"/>
  <c r="F7" i="4"/>
  <c r="E7" i="4"/>
  <c r="D7" i="4"/>
  <c r="B7" i="4"/>
  <c r="G6" i="4"/>
  <c r="F6" i="4"/>
  <c r="E6" i="4"/>
  <c r="D6" i="4"/>
  <c r="C4" i="4"/>
  <c r="D4" i="4" s="1"/>
  <c r="E4" i="4" s="1"/>
  <c r="F4" i="4" s="1"/>
  <c r="G4" i="4" s="1"/>
  <c r="H4" i="4" s="1"/>
  <c r="D45" i="4" l="1"/>
  <c r="D19" i="4"/>
  <c r="E9" i="4"/>
  <c r="D33" i="4"/>
  <c r="E80" i="4"/>
  <c r="D30" i="4"/>
  <c r="D116" i="4"/>
  <c r="E64" i="4"/>
  <c r="D121" i="4"/>
  <c r="D42" i="4"/>
  <c r="D61" i="4"/>
  <c r="D76" i="4"/>
  <c r="D86" i="4"/>
  <c r="C116" i="4"/>
  <c r="C121" i="4"/>
  <c r="C103" i="4"/>
  <c r="C30" i="4"/>
  <c r="E121" i="4" l="1"/>
  <c r="F64" i="4"/>
  <c r="F121" i="4" s="1"/>
  <c r="E48" i="4"/>
  <c r="E86" i="4"/>
  <c r="E116" i="4"/>
  <c r="D114" i="4"/>
  <c r="E76" i="4"/>
  <c r="E19" i="4"/>
  <c r="E45" i="4"/>
  <c r="F30" i="4"/>
  <c r="E30" i="4"/>
  <c r="F80" i="4"/>
  <c r="E35" i="4"/>
  <c r="E61" i="4"/>
  <c r="D103" i="4"/>
  <c r="D124" i="4"/>
  <c r="E42" i="4"/>
  <c r="F9" i="4"/>
  <c r="E33" i="4"/>
  <c r="F116" i="4" l="1"/>
  <c r="E114" i="4"/>
  <c r="F76" i="4"/>
  <c r="F114" i="4" s="1"/>
  <c r="F45" i="4"/>
  <c r="F19" i="4"/>
  <c r="F48" i="4"/>
  <c r="F86" i="4"/>
  <c r="F61" i="4"/>
  <c r="F103" i="4" s="1"/>
  <c r="E103" i="4"/>
  <c r="F35" i="4"/>
  <c r="G9" i="4"/>
  <c r="H9" i="4" s="1"/>
  <c r="F33" i="4"/>
  <c r="G33" i="4" s="1"/>
  <c r="H33" i="4" s="1"/>
  <c r="F42" i="4"/>
  <c r="F124" i="4" s="1"/>
  <c r="E124" i="4"/>
  <c r="G116" i="4" l="1"/>
  <c r="H118" i="4"/>
  <c r="H104" i="3" l="1"/>
  <c r="B103" i="3"/>
  <c r="C103" i="3" s="1"/>
  <c r="D103" i="3" s="1"/>
  <c r="E103" i="3" s="1"/>
  <c r="F103" i="3" s="1"/>
  <c r="H102" i="3"/>
  <c r="E95" i="3"/>
  <c r="H118" i="3" l="1"/>
  <c r="H116" i="3"/>
  <c r="H108" i="3"/>
  <c r="H52" i="3" l="1"/>
  <c r="G116" i="3"/>
  <c r="G120" i="3"/>
  <c r="G114" i="3"/>
  <c r="H32" i="3" l="1"/>
  <c r="G32" i="3"/>
  <c r="H9" i="3"/>
  <c r="G9" i="3"/>
  <c r="H71" i="3"/>
  <c r="G71" i="3"/>
  <c r="F71" i="3"/>
  <c r="D114" i="3" l="1"/>
  <c r="D62" i="3"/>
  <c r="E62" i="3" s="1"/>
  <c r="B37" i="3"/>
  <c r="C37" i="3" s="1"/>
  <c r="C21" i="3"/>
  <c r="F16" i="3"/>
  <c r="G16" i="3" s="1"/>
  <c r="B50" i="3" l="1"/>
  <c r="B32" i="3" l="1"/>
  <c r="D22" i="3"/>
  <c r="B44" i="3"/>
  <c r="C47" i="3"/>
  <c r="C32" i="3"/>
  <c r="C34" i="3"/>
  <c r="D46" i="3" l="1"/>
  <c r="C83" i="3" l="1"/>
  <c r="D83" i="3" l="1"/>
  <c r="D47" i="3"/>
  <c r="B120" i="3"/>
  <c r="E83" i="3" l="1"/>
  <c r="E47" i="3"/>
  <c r="G61" i="3"/>
  <c r="F83" i="3" l="1"/>
  <c r="F47" i="3"/>
  <c r="G99" i="3"/>
  <c r="D49" i="3" l="1"/>
  <c r="G64" i="3" l="1"/>
  <c r="B7" i="3" l="1"/>
  <c r="H43" i="3" l="1"/>
  <c r="G43" i="3"/>
  <c r="D32" i="3" l="1"/>
  <c r="E32" i="3" s="1"/>
  <c r="F32" i="3" s="1"/>
  <c r="C50" i="3" l="1"/>
  <c r="D50" i="3" s="1"/>
  <c r="E50" i="3" s="1"/>
  <c r="F50" i="3" s="1"/>
  <c r="C23" i="3"/>
  <c r="C92" i="3" l="1"/>
  <c r="D92" i="3" s="1"/>
  <c r="C88" i="3"/>
  <c r="D88" i="3" s="1"/>
  <c r="E88" i="3" s="1"/>
  <c r="F88" i="3" s="1"/>
  <c r="G110" i="3" l="1"/>
  <c r="H99" i="3" l="1"/>
  <c r="B25" i="3" l="1"/>
  <c r="E6" i="3" l="1"/>
  <c r="D6" i="3"/>
  <c r="B107" i="3"/>
  <c r="D99" i="3"/>
  <c r="C59" i="3" l="1"/>
  <c r="D34" i="3" s="1"/>
  <c r="D59" i="3" l="1"/>
  <c r="E34" i="3" s="1"/>
  <c r="C19" i="3"/>
  <c r="D100" i="3" l="1"/>
  <c r="E59" i="3"/>
  <c r="F34" i="3" s="1"/>
  <c r="F56" i="3"/>
  <c r="H64" i="3" s="1"/>
  <c r="D119" i="3"/>
  <c r="F59" i="3" l="1"/>
  <c r="C44" i="3" l="1"/>
  <c r="B100" i="3" l="1"/>
  <c r="D23" i="3"/>
  <c r="E23" i="3" s="1"/>
  <c r="F23" i="3" s="1"/>
  <c r="C9" i="3"/>
  <c r="D9" i="3" s="1"/>
  <c r="C71" i="3"/>
  <c r="C112" i="3" s="1"/>
  <c r="E7" i="3"/>
  <c r="C41" i="3"/>
  <c r="C120" i="3" s="1"/>
  <c r="D37" i="3"/>
  <c r="E37" i="3" s="1"/>
  <c r="F37" i="3" s="1"/>
  <c r="D28" i="3"/>
  <c r="C73" i="3"/>
  <c r="D19" i="3" s="1"/>
  <c r="G7" i="3"/>
  <c r="G6" i="3"/>
  <c r="F7" i="3"/>
  <c r="F6" i="3"/>
  <c r="D7" i="3"/>
  <c r="C16" i="3"/>
  <c r="D16" i="3" s="1"/>
  <c r="D21" i="3"/>
  <c r="E21" i="3" s="1"/>
  <c r="D109" i="3"/>
  <c r="E25" i="3"/>
  <c r="C77" i="3"/>
  <c r="C29" i="3" s="1"/>
  <c r="H7" i="3"/>
  <c r="B110" i="3"/>
  <c r="C62" i="3"/>
  <c r="B117" i="3"/>
  <c r="D116" i="3"/>
  <c r="G123" i="3"/>
  <c r="H121" i="3"/>
  <c r="F114" i="3"/>
  <c r="E114" i="3"/>
  <c r="C114" i="3"/>
  <c r="B114" i="3"/>
  <c r="B112" i="3"/>
  <c r="C107" i="3"/>
  <c r="D107" i="3" s="1"/>
  <c r="E107" i="3" s="1"/>
  <c r="F107" i="3" s="1"/>
  <c r="D106" i="3"/>
  <c r="E31" i="3"/>
  <c r="F25" i="3"/>
  <c r="D25" i="3"/>
  <c r="C25" i="3"/>
  <c r="C7" i="3"/>
  <c r="E8" i="3"/>
  <c r="H124" i="3"/>
  <c r="C4" i="3"/>
  <c r="D4" i="3" s="1"/>
  <c r="E4" i="3" s="1"/>
  <c r="F4" i="3" s="1"/>
  <c r="G4" i="3" s="1"/>
  <c r="H4" i="3" s="1"/>
  <c r="E16" i="3" l="1"/>
  <c r="H16" i="3" s="1"/>
  <c r="D77" i="3"/>
  <c r="E77" i="3" s="1"/>
  <c r="F77" i="3" s="1"/>
  <c r="D71" i="3"/>
  <c r="E71" i="3" s="1"/>
  <c r="E112" i="3" s="1"/>
  <c r="C100" i="3"/>
  <c r="D117" i="3"/>
  <c r="F21" i="3"/>
  <c r="G21" i="3" s="1"/>
  <c r="H21" i="3" s="1"/>
  <c r="C117" i="3"/>
  <c r="D41" i="3"/>
  <c r="D120" i="3" s="1"/>
  <c r="E9" i="3"/>
  <c r="D73" i="3"/>
  <c r="C110" i="3"/>
  <c r="D44" i="3"/>
  <c r="E29" i="3" l="1"/>
  <c r="D112" i="3"/>
  <c r="D29" i="3"/>
  <c r="F29" i="3"/>
  <c r="F112" i="3"/>
  <c r="E100" i="3"/>
  <c r="F62" i="3"/>
  <c r="F117" i="3" s="1"/>
  <c r="E117" i="3"/>
  <c r="E41" i="3"/>
  <c r="E120" i="3" s="1"/>
  <c r="F9" i="3"/>
  <c r="E73" i="3"/>
  <c r="D110" i="3"/>
  <c r="E44" i="3"/>
  <c r="E19" i="3"/>
  <c r="G112" i="3" l="1"/>
  <c r="F100" i="3"/>
  <c r="F41" i="3"/>
  <c r="F120" i="3" s="1"/>
  <c r="F73" i="3"/>
  <c r="F110" i="3" s="1"/>
  <c r="F44" i="3"/>
  <c r="E110" i="3"/>
  <c r="F19" i="3"/>
  <c r="H114" i="3" l="1"/>
</calcChain>
</file>

<file path=xl/sharedStrings.xml><?xml version="1.0" encoding="utf-8"?>
<sst xmlns="http://schemas.openxmlformats.org/spreadsheetml/2006/main" count="1219" uniqueCount="418">
  <si>
    <t>0700</t>
  </si>
  <si>
    <t>0800</t>
  </si>
  <si>
    <t>30</t>
  </si>
  <si>
    <t>0900</t>
  </si>
  <si>
    <t>1000</t>
  </si>
  <si>
    <t>1100</t>
  </si>
  <si>
    <t>1200</t>
  </si>
  <si>
    <t>1300</t>
  </si>
  <si>
    <t>1400</t>
  </si>
  <si>
    <t>2400</t>
    <phoneticPr fontId="0" type="noConversion"/>
  </si>
  <si>
    <t>0100</t>
    <phoneticPr fontId="0" type="noConversion"/>
  </si>
  <si>
    <t>0200</t>
    <phoneticPr fontId="0" type="noConversion"/>
  </si>
  <si>
    <t>0300</t>
    <phoneticPr fontId="0" type="noConversion"/>
  </si>
  <si>
    <t>0500</t>
    <phoneticPr fontId="0" type="noConversion"/>
  </si>
  <si>
    <t>0600</t>
    <phoneticPr fontId="0" type="noConversion"/>
  </si>
  <si>
    <t>0400</t>
    <phoneticPr fontId="0" type="noConversion"/>
  </si>
  <si>
    <t>0900</t>
    <phoneticPr fontId="0" type="noConversion"/>
  </si>
  <si>
    <t>(R)</t>
  </si>
  <si>
    <t xml:space="preserve"> </t>
    <phoneticPr fontId="0" type="noConversion"/>
  </si>
  <si>
    <t>HK</t>
    <phoneticPr fontId="0" type="noConversion"/>
  </si>
  <si>
    <t xml:space="preserve">(R)          </t>
    <phoneticPr fontId="0" type="noConversion"/>
  </si>
  <si>
    <t>ChatSAT</t>
  </si>
  <si>
    <t xml:space="preserve"> </t>
    <phoneticPr fontId="45" type="noConversion"/>
  </si>
  <si>
    <t xml:space="preserve">(R)        </t>
    <phoneticPr fontId="0" type="noConversion"/>
  </si>
  <si>
    <t>(CA/MA) (Sub: Chi/Eng)  (CC)</t>
    <phoneticPr fontId="0" type="noConversion"/>
  </si>
  <si>
    <t>800636931(Sub: Chi) (CC)</t>
    <phoneticPr fontId="0" type="noConversion"/>
  </si>
  <si>
    <t>News Treasury 2024</t>
  </si>
  <si>
    <r>
      <rPr>
        <b/>
        <sz val="14"/>
        <rFont val="新細明體"/>
        <family val="1"/>
        <charset val="136"/>
      </rPr>
      <t>星期一</t>
    </r>
  </si>
  <si>
    <r>
      <rPr>
        <b/>
        <sz val="14"/>
        <rFont val="新細明體"/>
        <family val="1"/>
        <charset val="136"/>
      </rPr>
      <t>星期二</t>
    </r>
  </si>
  <si>
    <r>
      <rPr>
        <b/>
        <sz val="14"/>
        <rFont val="新細明體"/>
        <family val="1"/>
        <charset val="136"/>
      </rPr>
      <t>星期三</t>
    </r>
  </si>
  <si>
    <r>
      <rPr>
        <b/>
        <sz val="14"/>
        <rFont val="新細明體"/>
        <family val="1"/>
        <charset val="136"/>
      </rPr>
      <t>星期四</t>
    </r>
    <phoneticPr fontId="0" type="noConversion"/>
  </si>
  <si>
    <r>
      <rPr>
        <b/>
        <sz val="14"/>
        <rFont val="新細明體"/>
        <family val="1"/>
        <charset val="136"/>
      </rPr>
      <t>星期五</t>
    </r>
  </si>
  <si>
    <r>
      <rPr>
        <b/>
        <sz val="14"/>
        <rFont val="新細明體"/>
        <family val="1"/>
        <charset val="136"/>
      </rPr>
      <t>星期六</t>
    </r>
  </si>
  <si>
    <r>
      <rPr>
        <b/>
        <sz val="14"/>
        <rFont val="新細明體"/>
        <family val="1"/>
        <charset val="136"/>
      </rPr>
      <t>星期日</t>
    </r>
  </si>
  <si>
    <r>
      <rPr>
        <b/>
        <sz val="14"/>
        <rFont val="新細明體"/>
        <family val="1"/>
        <charset val="136"/>
      </rPr>
      <t>香港早晨</t>
    </r>
    <r>
      <rPr>
        <b/>
        <sz val="14"/>
        <rFont val="Times New Roman"/>
        <family val="1"/>
      </rPr>
      <t xml:space="preserve">  Good Morning Hong Kong (and </t>
    </r>
    <r>
      <rPr>
        <b/>
        <sz val="14"/>
        <rFont val="新細明體"/>
        <family val="1"/>
        <charset val="136"/>
      </rPr>
      <t>世界觀</t>
    </r>
    <r>
      <rPr>
        <b/>
        <sz val="14"/>
        <rFont val="Times New Roman"/>
        <family val="1"/>
      </rPr>
      <t xml:space="preserve">  Global View)</t>
    </r>
    <phoneticPr fontId="0" type="noConversion"/>
  </si>
  <si>
    <r>
      <rPr>
        <b/>
        <sz val="14"/>
        <rFont val="新細明體"/>
        <family val="1"/>
        <charset val="136"/>
      </rPr>
      <t>香港早晨</t>
    </r>
    <r>
      <rPr>
        <b/>
        <sz val="14"/>
        <rFont val="Times New Roman"/>
        <family val="1"/>
      </rPr>
      <t xml:space="preserve">  Good Morning Hong Kong</t>
    </r>
  </si>
  <si>
    <r>
      <rPr>
        <sz val="14"/>
        <rFont val="新細明體"/>
        <family val="1"/>
        <charset val="136"/>
      </rPr>
      <t>愛．回家之開心速遞</t>
    </r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</si>
  <si>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 (and </t>
    </r>
    <r>
      <rPr>
        <b/>
        <sz val="14"/>
        <rFont val="新細明體"/>
        <family val="1"/>
        <charset val="136"/>
      </rPr>
      <t>世界觀</t>
    </r>
    <r>
      <rPr>
        <b/>
        <sz val="14"/>
        <rFont val="Times New Roman"/>
        <family val="1"/>
      </rPr>
      <t xml:space="preserve">  Global View)</t>
    </r>
    <phoneticPr fontId="0" type="noConversion"/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</si>
  <si>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</t>
    </r>
    <phoneticPr fontId="0" type="noConversion"/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</si>
  <si>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2024</t>
    </r>
    <phoneticPr fontId="0" type="noConversion"/>
  </si>
  <si>
    <r>
      <rPr>
        <sz val="14"/>
        <rFont val="新細明體"/>
        <family val="1"/>
        <charset val="136"/>
      </rPr>
      <t>愛．回家之開心速遞</t>
    </r>
    <r>
      <rPr>
        <sz val="14"/>
        <rFont val="Times New Roman"/>
        <family val="1"/>
      </rPr>
      <t xml:space="preserve">  Lo And Behold </t>
    </r>
    <phoneticPr fontId="0" type="noConversion"/>
  </si>
  <si>
    <r>
      <rPr>
        <b/>
        <sz val="14"/>
        <rFont val="新細明體"/>
        <family val="1"/>
        <charset val="136"/>
      </rPr>
      <t>晚間新聞</t>
    </r>
    <r>
      <rPr>
        <b/>
        <sz val="14"/>
        <rFont val="Times New Roman"/>
        <family val="1"/>
      </rPr>
      <t xml:space="preserve">   News Roundup</t>
    </r>
    <phoneticPr fontId="0" type="noConversion"/>
  </si>
  <si>
    <t xml:space="preserve">                                      </t>
    <phoneticPr fontId="0" type="noConversion"/>
  </si>
  <si>
    <r>
      <rPr>
        <sz val="14"/>
        <rFont val="細明體"/>
        <family val="3"/>
        <charset val="136"/>
      </rPr>
      <t>娛樂頭條</t>
    </r>
    <r>
      <rPr>
        <sz val="14"/>
        <rFont val="Times New Roman"/>
        <family val="1"/>
      </rPr>
      <t xml:space="preserve">  EXTRA 2024</t>
    </r>
    <phoneticPr fontId="0" type="noConversion"/>
  </si>
  <si>
    <r>
      <rPr>
        <b/>
        <sz val="14"/>
        <rFont val="細明體"/>
        <family val="3"/>
        <charset val="136"/>
      </rPr>
      <t>世界觀</t>
    </r>
  </si>
  <si>
    <t>800645976</t>
  </si>
  <si>
    <t>Mr. Wild Live! (22 EPI)</t>
    <phoneticPr fontId="45" type="noConversion"/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</si>
  <si>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2025</t>
    </r>
    <phoneticPr fontId="0" type="noConversion"/>
  </si>
  <si>
    <t>Finance Magazine 2025</t>
    <phoneticPr fontId="0" type="noConversion"/>
  </si>
  <si>
    <t>JSG Billboard 2025</t>
    <phoneticPr fontId="0" type="noConversion"/>
  </si>
  <si>
    <r>
      <t xml:space="preserve">Sunday Report 2025 </t>
    </r>
    <r>
      <rPr>
        <b/>
        <sz val="14"/>
        <rFont val="Times New Roman"/>
        <family val="1"/>
      </rPr>
      <t xml:space="preserve"> 1935</t>
    </r>
    <phoneticPr fontId="0" type="noConversion"/>
  </si>
  <si>
    <t>Hands Up   Hands Up 2025</t>
    <phoneticPr fontId="0" type="noConversion"/>
  </si>
  <si>
    <r>
      <rPr>
        <b/>
        <sz val="14"/>
        <rFont val="細明體"/>
        <family val="3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</si>
  <si>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t>800648584 (Sub: *Chi) (OP)</t>
    <phoneticPr fontId="0" type="noConversion"/>
  </si>
  <si>
    <t>Midlife, Sing &amp; Shine! 3 (28 EPI)</t>
    <phoneticPr fontId="0" type="noConversion"/>
  </si>
  <si>
    <t>800651242 (Sub: *Chi) (OP)</t>
    <phoneticPr fontId="0" type="noConversion"/>
  </si>
  <si>
    <t>800651281 (Sub: *Chi) (OP) (CA/MA)</t>
    <phoneticPr fontId="0" type="noConversion"/>
  </si>
  <si>
    <t>800651331 (Sub: Chi) (CA/MA) (OP)</t>
    <phoneticPr fontId="0" type="noConversion"/>
  </si>
  <si>
    <t>800651362 (NA)</t>
    <phoneticPr fontId="0" type="noConversion"/>
  </si>
  <si>
    <t>800651161 (OP)</t>
    <phoneticPr fontId="0" type="noConversion"/>
  </si>
  <si>
    <t>800651192 (NA)</t>
    <phoneticPr fontId="0" type="noConversion"/>
  </si>
  <si>
    <t>800651211 (Sub: *Chi) (OP)</t>
    <phoneticPr fontId="0" type="noConversion"/>
  </si>
  <si>
    <t>快樂長門人Happy Old Buddies</t>
  </si>
  <si>
    <t>800577845 (CC)</t>
    <phoneticPr fontId="0" type="noConversion"/>
  </si>
  <si>
    <r>
      <t>好睡好起</t>
    </r>
    <r>
      <rPr>
        <sz val="14"/>
        <rFont val="Times New Roman"/>
        <family val="1"/>
      </rPr>
      <t xml:space="preserve"> </t>
    </r>
    <r>
      <rPr>
        <sz val="14"/>
        <rFont val="細明體"/>
        <family val="3"/>
        <charset val="136"/>
      </rPr>
      <t>Sleep Right, Sleep Tight (10 EPI)</t>
    </r>
    <phoneticPr fontId="0" type="noConversion"/>
  </si>
  <si>
    <t>800625376 (Sub: Chi) (CC)</t>
    <phoneticPr fontId="0" type="noConversion"/>
  </si>
  <si>
    <r>
      <t>湊仔攻略</t>
    </r>
    <r>
      <rPr>
        <sz val="14"/>
        <rFont val="Times New Roman"/>
        <family val="1"/>
      </rPr>
      <t xml:space="preserve"> </t>
    </r>
    <r>
      <rPr>
        <sz val="14"/>
        <rFont val="細明體"/>
        <family val="3"/>
        <charset val="136"/>
      </rPr>
      <t>Daddy, Where's Mom (10 EPI)</t>
    </r>
    <phoneticPr fontId="0" type="noConversion"/>
  </si>
  <si>
    <t>800405315 (Sub: Chi) (CC)</t>
    <phoneticPr fontId="0" type="noConversion"/>
  </si>
  <si>
    <r>
      <rPr>
        <sz val="14"/>
        <rFont val="新細明體"/>
        <family val="1"/>
        <charset val="136"/>
      </rPr>
      <t>出走地圖</t>
    </r>
    <r>
      <rPr>
        <sz val="14"/>
        <rFont val="Times New Roman"/>
        <family val="1"/>
      </rPr>
      <t xml:space="preserve"> Off the Grid (Sr.2) (20 EPI)</t>
    </r>
    <phoneticPr fontId="0" type="noConversion"/>
  </si>
  <si>
    <t>800553023 (Sub: Chi) (CC)</t>
    <phoneticPr fontId="0" type="noConversion"/>
  </si>
  <si>
    <r>
      <rPr>
        <sz val="14"/>
        <rFont val="微軟正黑體"/>
        <family val="1"/>
        <charset val="136"/>
      </rPr>
      <t>關注關注組</t>
    </r>
    <r>
      <rPr>
        <sz val="14"/>
        <rFont val="Times New Roman"/>
        <family val="1"/>
      </rPr>
      <t xml:space="preserve"> Eyes On Concern Groups </t>
    </r>
    <phoneticPr fontId="0" type="noConversion"/>
  </si>
  <si>
    <t>兄弟幫 Big Boys Club (2505 EPI)</t>
    <phoneticPr fontId="0" type="noConversion"/>
  </si>
  <si>
    <t>800428175 (Sub: Chi) (CC)</t>
    <phoneticPr fontId="0" type="noConversion"/>
  </si>
  <si>
    <t xml:space="preserve">800641576 (Sub: Chi) (CC)  </t>
    <phoneticPr fontId="0" type="noConversion"/>
  </si>
  <si>
    <t>800651370 (Sub: Chi) (CC)</t>
    <phoneticPr fontId="0" type="noConversion"/>
  </si>
  <si>
    <r>
      <t xml:space="preserve">Vital Lifeline 2025   </t>
    </r>
    <r>
      <rPr>
        <b/>
        <sz val="14"/>
        <rFont val="Times New Roman"/>
        <family val="1"/>
      </rPr>
      <t>1935</t>
    </r>
    <phoneticPr fontId="0" type="noConversion"/>
  </si>
  <si>
    <t>Gourmet Express</t>
  </si>
  <si>
    <r>
      <rPr>
        <sz val="14"/>
        <rFont val="Times New Roman"/>
        <family val="1"/>
      </rPr>
      <t>*</t>
    </r>
    <r>
      <rPr>
        <sz val="14"/>
        <rFont val="新細明體"/>
        <family val="1"/>
        <charset val="136"/>
      </rPr>
      <t>流行都市</t>
    </r>
    <r>
      <rPr>
        <sz val="14"/>
        <rFont val="Times New Roman"/>
        <family val="1"/>
      </rPr>
      <t xml:space="preserve">  Big City Shop 2025</t>
    </r>
    <phoneticPr fontId="0" type="noConversion"/>
  </si>
  <si>
    <t>800641963  (Sub: Chi) (CC)</t>
    <phoneticPr fontId="0" type="noConversion"/>
  </si>
  <si>
    <t xml:space="preserve">Shock Mystery </t>
    <phoneticPr fontId="0" type="noConversion"/>
  </si>
  <si>
    <t>兄弟幫 Big Boys Club (2505 EPI)</t>
  </si>
  <si>
    <t>800651265 (OP)</t>
    <phoneticPr fontId="0" type="noConversion"/>
  </si>
  <si>
    <t xml:space="preserve">(R)          </t>
  </si>
  <si>
    <t>Friend Of Forest (14 EPI)</t>
    <phoneticPr fontId="0" type="noConversion"/>
  </si>
  <si>
    <t>800642935 (Sub: Chi) (CC)</t>
    <phoneticPr fontId="0" type="noConversion"/>
  </si>
  <si>
    <r>
      <t xml:space="preserve">(R)             </t>
    </r>
    <r>
      <rPr>
        <sz val="14"/>
        <rFont val="微軟正黑體"/>
        <family val="1"/>
        <charset val="136"/>
      </rPr>
      <t>關注關注組</t>
    </r>
    <r>
      <rPr>
        <sz val="14"/>
        <rFont val="Times New Roman"/>
        <family val="1"/>
      </rPr>
      <t xml:space="preserve"> Eyes On Concern Groups</t>
    </r>
    <phoneticPr fontId="0" type="noConversion"/>
  </si>
  <si>
    <t># 1</t>
    <phoneticPr fontId="0" type="noConversion"/>
  </si>
  <si>
    <t>You Are Not Alone</t>
    <phoneticPr fontId="45" type="noConversion"/>
  </si>
  <si>
    <t>800651234 (Sub: *Chi) (OP)</t>
    <phoneticPr fontId="0" type="noConversion"/>
  </si>
  <si>
    <t>J Music 2025</t>
    <phoneticPr fontId="0" type="noConversion"/>
  </si>
  <si>
    <t># 10</t>
    <phoneticPr fontId="0" type="noConversion"/>
  </si>
  <si>
    <t>Starry Starry Talk (12 EPI)</t>
  </si>
  <si>
    <t>800514691 (Sub: Chi)  (CC)</t>
    <phoneticPr fontId="0" type="noConversion"/>
  </si>
  <si>
    <t>800649595 (Sub: Chi) (CC)</t>
    <phoneticPr fontId="0" type="noConversion"/>
  </si>
  <si>
    <t>Terminals (12 EPI)</t>
    <phoneticPr fontId="0" type="noConversion"/>
  </si>
  <si>
    <t>0545</t>
    <phoneticPr fontId="0" type="noConversion"/>
  </si>
  <si>
    <r>
      <rPr>
        <sz val="14"/>
        <rFont val="新細明體"/>
        <family val="1"/>
        <charset val="136"/>
      </rPr>
      <t>奪命提示</t>
    </r>
    <r>
      <rPr>
        <sz val="14"/>
        <rFont val="Times New Roman"/>
        <family val="1"/>
      </rPr>
      <t xml:space="preserve"> Anonymous Signal (30 EPI)</t>
    </r>
    <phoneticPr fontId="0" type="noConversion"/>
  </si>
  <si>
    <t>生活在別處的我 What If (20 EPI)</t>
    <phoneticPr fontId="0" type="noConversion"/>
  </si>
  <si>
    <t>800652446 (CA/MA) (Sub: Chi/Eng) (CC)</t>
    <phoneticPr fontId="0" type="noConversion"/>
  </si>
  <si>
    <r>
      <rPr>
        <sz val="14"/>
        <rFont val="新細明體"/>
        <family val="1"/>
        <charset val="136"/>
      </rPr>
      <t xml:space="preserve">台灣學呢啲 </t>
    </r>
    <r>
      <rPr>
        <sz val="14"/>
        <rFont val="Times New Roman"/>
        <family val="1"/>
      </rPr>
      <t>All-You-Can-Learn in Taiwan (10 EPI)</t>
    </r>
    <phoneticPr fontId="0" type="noConversion"/>
  </si>
  <si>
    <t>800628912 (Sub: Chi) (CC)</t>
    <phoneticPr fontId="0" type="noConversion"/>
  </si>
  <si>
    <t>Tokyo Unlock (15 EPI)</t>
  </si>
  <si>
    <r>
      <t xml:space="preserve">800620731 (Sub: Chi)(CC) </t>
    </r>
    <r>
      <rPr>
        <sz val="12"/>
        <rFont val="微軟正黑體"/>
        <family val="1"/>
        <charset val="136"/>
      </rPr>
      <t>解風東京</t>
    </r>
    <phoneticPr fontId="0" type="noConversion"/>
  </si>
  <si>
    <t>解風東京</t>
  </si>
  <si>
    <t>800630315 (CA/MA) (Sub: Chi/Eng) (CC)</t>
    <phoneticPr fontId="0" type="noConversion"/>
  </si>
  <si>
    <t># 3</t>
    <phoneticPr fontId="0" type="noConversion"/>
  </si>
  <si>
    <t>TBC</t>
    <phoneticPr fontId="0" type="noConversion"/>
  </si>
  <si>
    <t>那些我愛過的人</t>
  </si>
  <si>
    <t>Life After Death (25 EPI)</t>
  </si>
  <si>
    <r>
      <rPr>
        <sz val="14"/>
        <rFont val="細明體"/>
        <family val="1"/>
        <charset val="136"/>
      </rPr>
      <t>請</t>
    </r>
    <r>
      <rPr>
        <sz val="14"/>
        <rFont val="Times New Roman"/>
        <family val="1"/>
        <charset val="136"/>
      </rPr>
      <t>1</t>
    </r>
    <r>
      <rPr>
        <sz val="14"/>
        <rFont val="細明體"/>
        <family val="1"/>
        <charset val="136"/>
      </rPr>
      <t>日假去旅行</t>
    </r>
    <r>
      <rPr>
        <sz val="14"/>
        <rFont val="Times New Roman"/>
        <family val="1"/>
        <charset val="136"/>
      </rPr>
      <t xml:space="preserve"> </t>
    </r>
    <r>
      <rPr>
        <sz val="14"/>
        <rFont val="細明體"/>
        <family val="1"/>
        <charset val="136"/>
      </rPr>
      <t>澳門篇</t>
    </r>
    <r>
      <rPr>
        <sz val="14"/>
        <rFont val="Times New Roman"/>
        <family val="1"/>
      </rPr>
      <t xml:space="preserve"> Long Weekend Getaways (Sr.2) (2 EPI)</t>
    </r>
    <phoneticPr fontId="0" type="noConversion"/>
  </si>
  <si>
    <t>800627723 (Sub: Chi) (CC)</t>
    <phoneticPr fontId="0" type="noConversion"/>
  </si>
  <si>
    <r>
      <rPr>
        <sz val="14"/>
        <rFont val="新細明體"/>
        <family val="1"/>
        <charset val="136"/>
      </rPr>
      <t>我推的野男</t>
    </r>
    <r>
      <rPr>
        <sz val="14"/>
        <rFont val="Times New Roman"/>
        <family val="1"/>
      </rPr>
      <t>LIVE! #17</t>
    </r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</si>
  <si>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33</t>
    </r>
    <phoneticPr fontId="0" type="noConversion"/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</si>
  <si>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 #22</t>
    </r>
    <phoneticPr fontId="0" type="noConversion"/>
  </si>
  <si>
    <r>
      <t>大師兄玩轉</t>
    </r>
    <r>
      <rPr>
        <sz val="13"/>
        <rFont val="Times New Roman"/>
        <family val="1"/>
      </rPr>
      <t>Easter</t>
    </r>
    <r>
      <rPr>
        <sz val="13"/>
        <rFont val="細明體"/>
        <family val="3"/>
        <charset val="136"/>
      </rPr>
      <t>感謝祭</t>
    </r>
    <phoneticPr fontId="0" type="noConversion"/>
  </si>
  <si>
    <t>Hong Kong: A Feast of Local Flavours</t>
  </si>
  <si>
    <t>香港系列之原味道 #1 (5 EPI)</t>
    <phoneticPr fontId="0" type="noConversion"/>
  </si>
  <si>
    <t>一條麻甩在汕頭 #6</t>
    <phoneticPr fontId="0" type="noConversion"/>
  </si>
  <si>
    <t>Made In Shantou (13 EPI)</t>
    <phoneticPr fontId="0" type="noConversion"/>
  </si>
  <si>
    <t>800649483  (Sub: *Chi) (OP)</t>
    <phoneticPr fontId="0" type="noConversion"/>
  </si>
  <si>
    <t>800653086 (CA/MA) (Sub: Chi)   (CC)</t>
    <phoneticPr fontId="0" type="noConversion"/>
  </si>
  <si>
    <t xml:space="preserve">800636954 (Sub: Chi) (CC) </t>
    <phoneticPr fontId="0" type="noConversion"/>
  </si>
  <si>
    <t>An Inseparable Bond, Our Blessed Origin</t>
    <phoneticPr fontId="0" type="noConversion"/>
  </si>
  <si>
    <t xml:space="preserve">TBC (Sub: *Chi) (OP) </t>
    <phoneticPr fontId="0" type="noConversion"/>
  </si>
  <si>
    <t>WK 14</t>
    <phoneticPr fontId="0" type="noConversion"/>
  </si>
  <si>
    <t>PERIOD: 7 - 13 Apr 2025</t>
    <phoneticPr fontId="0" type="noConversion"/>
  </si>
  <si>
    <r>
      <t>黃金有罪</t>
    </r>
    <r>
      <rPr>
        <sz val="14"/>
        <rFont val="Times New Roman"/>
        <family val="1"/>
      </rPr>
      <t xml:space="preserve"> Of Greed And Ants (30 EPI)</t>
    </r>
  </si>
  <si>
    <t># 1298</t>
    <phoneticPr fontId="0" type="noConversion"/>
  </si>
  <si>
    <t># 1691</t>
    <phoneticPr fontId="0" type="noConversion"/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</si>
  <si>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#69-73</t>
    </r>
    <phoneticPr fontId="0" type="noConversion"/>
  </si>
  <si>
    <t># 2</t>
    <phoneticPr fontId="0" type="noConversion"/>
  </si>
  <si>
    <t># 4</t>
    <phoneticPr fontId="0" type="noConversion"/>
  </si>
  <si>
    <t># 83</t>
    <phoneticPr fontId="0" type="noConversion"/>
  </si>
  <si>
    <t># 1846</t>
    <phoneticPr fontId="0" type="noConversion"/>
  </si>
  <si>
    <t>800629022 (CA/MA) (Sub: Chi) (CC)</t>
    <phoneticPr fontId="0" type="noConversion"/>
  </si>
  <si>
    <r>
      <rPr>
        <sz val="14"/>
        <rFont val="細明體"/>
        <family val="3"/>
        <charset val="136"/>
      </rPr>
      <t>擇君記</t>
    </r>
    <r>
      <rPr>
        <sz val="14"/>
        <rFont val="Times New Roman"/>
        <family val="3"/>
      </rPr>
      <t xml:space="preserve"> Choice Husband (30 EPI)</t>
    </r>
    <phoneticPr fontId="0" type="noConversion"/>
  </si>
  <si>
    <t># 3 - 4</t>
    <phoneticPr fontId="0" type="noConversion"/>
  </si>
  <si>
    <t># 5 - 6</t>
    <phoneticPr fontId="0" type="noConversion"/>
  </si>
  <si>
    <t>From Shenzhen To Zhongshan (8 EPI)</t>
    <phoneticPr fontId="0" type="noConversion"/>
  </si>
  <si>
    <r>
      <t xml:space="preserve">800647372 (Sub: Chi)(CC) </t>
    </r>
    <r>
      <rPr>
        <sz val="12"/>
        <rFont val="微軟正黑體"/>
        <family val="1"/>
        <charset val="136"/>
      </rPr>
      <t>玩轉深中懶人包</t>
    </r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</si>
  <si>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76</t>
    </r>
    <phoneticPr fontId="0" type="noConversion"/>
  </si>
  <si>
    <t>獨嘉登機指南 #7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</si>
  <si>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77</t>
    </r>
    <phoneticPr fontId="0" type="noConversion"/>
  </si>
  <si>
    <t>動物森友島 #13</t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</si>
  <si>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392</t>
    </r>
    <phoneticPr fontId="0" type="noConversion"/>
  </si>
  <si>
    <t># 97</t>
    <phoneticPr fontId="0" type="noConversion"/>
  </si>
  <si>
    <t># 2528</t>
    <phoneticPr fontId="0" type="noConversion"/>
  </si>
  <si>
    <t># 16</t>
    <phoneticPr fontId="0" type="noConversion"/>
  </si>
  <si>
    <r>
      <rPr>
        <sz val="14"/>
        <rFont val="細明體"/>
        <family val="1"/>
        <charset val="136"/>
      </rPr>
      <t xml:space="preserve">瞬間直擊半小時 </t>
    </r>
    <r>
      <rPr>
        <sz val="14"/>
        <rFont val="Times New Roman"/>
        <family val="1"/>
      </rPr>
      <t>Gone Viral (Sr.2) (10 EPI)</t>
    </r>
    <phoneticPr fontId="0" type="noConversion"/>
  </si>
  <si>
    <t># 3746</t>
    <phoneticPr fontId="0" type="noConversion"/>
  </si>
  <si>
    <t># 3749            2315</t>
    <phoneticPr fontId="0" type="noConversion"/>
  </si>
  <si>
    <t># 96</t>
    <phoneticPr fontId="0" type="noConversion"/>
  </si>
  <si>
    <t># 15</t>
    <phoneticPr fontId="0" type="noConversion"/>
  </si>
  <si>
    <t>飲茶</t>
    <phoneticPr fontId="0" type="noConversion"/>
  </si>
  <si>
    <t># 2527</t>
    <phoneticPr fontId="0" type="noConversion"/>
  </si>
  <si>
    <t># 1845</t>
    <phoneticPr fontId="0" type="noConversion"/>
  </si>
  <si>
    <t># 48</t>
  </si>
  <si>
    <t># 49</t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</si>
  <si>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245</t>
    </r>
    <phoneticPr fontId="0" type="noConversion"/>
  </si>
  <si>
    <t>玩轉深中懶人包</t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</si>
  <si>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14</t>
    </r>
    <phoneticPr fontId="0" type="noConversion"/>
  </si>
  <si>
    <r>
      <rPr>
        <sz val="14"/>
        <rFont val="細明體"/>
        <family val="1"/>
        <charset val="136"/>
      </rPr>
      <t>最佳拍檔</t>
    </r>
    <r>
      <rPr>
        <sz val="14"/>
        <rFont val="Times New Roman"/>
        <family val="1"/>
      </rPr>
      <t xml:space="preserve"> # 5</t>
    </r>
    <phoneticPr fontId="0" type="noConversion"/>
  </si>
  <si>
    <r>
      <rPr>
        <sz val="14"/>
        <rFont val="新細明體"/>
        <family val="1"/>
        <charset val="136"/>
      </rPr>
      <t>我推的野男</t>
    </r>
    <r>
      <rPr>
        <sz val="14"/>
        <rFont val="Times New Roman"/>
        <family val="1"/>
      </rPr>
      <t>LIVE! #18</t>
    </r>
    <phoneticPr fontId="0" type="noConversion"/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</si>
  <si>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15</t>
    </r>
    <phoneticPr fontId="0" type="noConversion"/>
  </si>
  <si>
    <r>
      <rPr>
        <sz val="14"/>
        <rFont val="新細明體"/>
        <family val="1"/>
        <charset val="136"/>
      </rPr>
      <t>尋源之路</t>
    </r>
    <r>
      <rPr>
        <sz val="14"/>
        <rFont val="Times New Roman"/>
        <family val="1"/>
      </rPr>
      <t xml:space="preserve"> # 2</t>
    </r>
    <phoneticPr fontId="0" type="noConversion"/>
  </si>
  <si>
    <r>
      <rPr>
        <sz val="14"/>
        <rFont val="新細明體"/>
        <family val="1"/>
        <charset val="136"/>
      </rPr>
      <t>星期日檔案</t>
    </r>
    <r>
      <rPr>
        <sz val="14"/>
        <rFont val="Times New Roman"/>
        <family val="1"/>
      </rPr>
      <t xml:space="preserve"> # 15</t>
    </r>
    <phoneticPr fontId="0" type="noConversion"/>
  </si>
  <si>
    <t>800649170  (Sub: Chi) (CC)</t>
    <phoneticPr fontId="0" type="noConversion"/>
  </si>
  <si>
    <t>Fantastic Feasts and Where To Find Them (12 EPI)</t>
    <phoneticPr fontId="0" type="noConversion"/>
  </si>
  <si>
    <t>意料之踪 # 11</t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</si>
  <si>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15</t>
    </r>
    <phoneticPr fontId="0" type="noConversion"/>
  </si>
  <si>
    <t>800647325 (Sub: *Chi) (OP)</t>
    <phoneticPr fontId="0" type="noConversion"/>
  </si>
  <si>
    <t>Med with Doc (26 EPI)</t>
    <phoneticPr fontId="0" type="noConversion"/>
  </si>
  <si>
    <r>
      <rPr>
        <sz val="14"/>
        <rFont val="新細明體"/>
        <family val="1"/>
        <charset val="136"/>
      </rPr>
      <t>醫度講</t>
    </r>
    <r>
      <rPr>
        <sz val="14"/>
        <rFont val="Times New Roman"/>
        <family val="1"/>
      </rPr>
      <t xml:space="preserve"> #18</t>
    </r>
    <phoneticPr fontId="0" type="noConversion"/>
  </si>
  <si>
    <t>香港系列之原味道 #1</t>
    <phoneticPr fontId="0" type="noConversion"/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</si>
  <si>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 #23</t>
    </r>
    <phoneticPr fontId="0" type="noConversion"/>
  </si>
  <si>
    <t>800652655 (Sub: *Chi) (OP)</t>
    <phoneticPr fontId="0" type="noConversion"/>
  </si>
  <si>
    <t>Friendship Has No Limits (13 EPI)</t>
    <phoneticPr fontId="0" type="noConversion"/>
  </si>
  <si>
    <t>友乜唔講得 #9</t>
    <phoneticPr fontId="0" type="noConversion"/>
  </si>
  <si>
    <t>J Music #80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</si>
  <si>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34</t>
    </r>
    <phoneticPr fontId="0" type="noConversion"/>
  </si>
  <si>
    <t>0445</t>
    <phoneticPr fontId="0" type="noConversion"/>
  </si>
  <si>
    <t>800607846 (Sub: Chi) (CC)</t>
    <phoneticPr fontId="0" type="noConversion"/>
  </si>
  <si>
    <t>'Cho Lam Is My Sis (9 EPI)</t>
  </si>
  <si>
    <r>
      <rPr>
        <sz val="14"/>
        <rFont val="新細明體"/>
        <family val="1"/>
        <charset val="136"/>
      </rPr>
      <t>有個閨密叫祖藍</t>
    </r>
    <r>
      <rPr>
        <sz val="14"/>
        <rFont val="Times New Roman"/>
        <family val="1"/>
      </rPr>
      <t xml:space="preserve"> # 1</t>
    </r>
    <phoneticPr fontId="0" type="noConversion"/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</si>
  <si>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4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1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</t>
    </r>
    <r>
      <rPr>
        <b/>
        <u/>
        <sz val="28"/>
        <rFont val="新細明體"/>
        <family val="1"/>
        <charset val="136"/>
      </rPr>
      <t>節目表</t>
    </r>
    <phoneticPr fontId="0" type="noConversion"/>
  </si>
  <si>
    <r>
      <rPr>
        <b/>
        <sz val="14"/>
        <rFont val="新細明體"/>
        <family val="1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</si>
  <si>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r>
      <rPr>
        <b/>
        <sz val="14"/>
        <rFont val="新細明體"/>
        <family val="1"/>
        <charset val="136"/>
      </rPr>
      <t>世界觀</t>
    </r>
  </si>
  <si>
    <r>
      <t>玩轉深中懶人包</t>
    </r>
    <r>
      <rPr>
        <sz val="14"/>
        <rFont val="細明體"/>
        <family val="1"/>
        <charset val="136"/>
      </rPr>
      <t xml:space="preserve"> </t>
    </r>
    <r>
      <rPr>
        <sz val="14"/>
        <rFont val="細明體"/>
        <family val="3"/>
        <charset val="136"/>
      </rPr>
      <t># 1</t>
    </r>
    <phoneticPr fontId="0" type="noConversion"/>
  </si>
  <si>
    <t>解風東京 # 4</t>
    <phoneticPr fontId="0" type="noConversion"/>
  </si>
  <si>
    <r>
      <rPr>
        <sz val="14"/>
        <rFont val="新細明體"/>
        <family val="1"/>
        <charset val="136"/>
      </rPr>
      <t>直播靈接觸</t>
    </r>
    <r>
      <rPr>
        <sz val="14"/>
        <rFont val="Times New Roman"/>
        <family val="1"/>
      </rPr>
      <t xml:space="preserve"> #13 (26 EPI)</t>
    </r>
    <phoneticPr fontId="0" type="noConversion"/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</si>
  <si>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4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2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</si>
  <si>
    <t>WK 15</t>
    <phoneticPr fontId="0" type="noConversion"/>
  </si>
  <si>
    <t>PERIOD: 14 - 20 Apr 2025</t>
    <phoneticPr fontId="0" type="noConversion"/>
  </si>
  <si>
    <r>
      <rPr>
        <b/>
        <sz val="14"/>
        <rFont val="新細明體"/>
        <family val="1"/>
        <charset val="136"/>
      </rPr>
      <t>星期四</t>
    </r>
  </si>
  <si>
    <t># 103</t>
    <phoneticPr fontId="0" type="noConversion"/>
  </si>
  <si>
    <r>
      <rPr>
        <b/>
        <sz val="14"/>
        <rFont val="新細明體"/>
        <family val="1"/>
        <charset val="136"/>
      </rPr>
      <t>香港早晨</t>
    </r>
    <r>
      <rPr>
        <b/>
        <sz val="14"/>
        <rFont val="Times New Roman"/>
        <family val="1"/>
      </rPr>
      <t xml:space="preserve">  Good Morning Hong Kong (and </t>
    </r>
    <r>
      <rPr>
        <b/>
        <sz val="14"/>
        <rFont val="新細明體"/>
        <family val="1"/>
        <charset val="136"/>
      </rPr>
      <t>世界觀</t>
    </r>
    <r>
      <rPr>
        <b/>
        <sz val="14"/>
        <rFont val="Times New Roman"/>
        <family val="1"/>
      </rPr>
      <t xml:space="preserve">  Global View)</t>
    </r>
  </si>
  <si>
    <t># 2532</t>
    <phoneticPr fontId="0" type="noConversion"/>
  </si>
  <si>
    <t># 5</t>
    <phoneticPr fontId="0" type="noConversion"/>
  </si>
  <si>
    <t># 1305</t>
    <phoneticPr fontId="0" type="noConversion"/>
  </si>
  <si>
    <t>意料之踪 # 12</t>
    <phoneticPr fontId="0" type="noConversion"/>
  </si>
  <si>
    <t># 7 - 8</t>
    <phoneticPr fontId="0" type="noConversion"/>
  </si>
  <si>
    <t># 9 - 10</t>
    <phoneticPr fontId="0" type="noConversion"/>
  </si>
  <si>
    <t># 20</t>
    <phoneticPr fontId="0" type="noConversion"/>
  </si>
  <si>
    <t># 1850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</si>
  <si>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34</t>
    </r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</si>
  <si>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246</t>
    </r>
  </si>
  <si>
    <r>
      <rPr>
        <sz val="14"/>
        <rFont val="新細明體"/>
        <family val="1"/>
        <charset val="136"/>
      </rPr>
      <t>有個閨密叫祖藍</t>
    </r>
    <r>
      <rPr>
        <sz val="14"/>
        <rFont val="Times New Roman"/>
        <family val="1"/>
      </rPr>
      <t xml:space="preserve"> # 2</t>
    </r>
  </si>
  <si>
    <r>
      <rPr>
        <sz val="14"/>
        <rFont val="細明體"/>
        <family val="1"/>
        <charset val="136"/>
      </rPr>
      <t>最佳拍檔</t>
    </r>
    <r>
      <rPr>
        <sz val="14"/>
        <rFont val="Times New Roman"/>
        <family val="1"/>
      </rPr>
      <t xml:space="preserve"> # 6</t>
    </r>
  </si>
  <si>
    <r>
      <rPr>
        <sz val="14"/>
        <rFont val="Times New Roman"/>
        <family val="1"/>
      </rPr>
      <t>*</t>
    </r>
    <r>
      <rPr>
        <sz val="14"/>
        <rFont val="新細明體"/>
        <family val="1"/>
        <charset val="136"/>
      </rPr>
      <t>流行都市</t>
    </r>
    <r>
      <rPr>
        <sz val="14"/>
        <rFont val="Times New Roman"/>
        <family val="1"/>
      </rPr>
      <t xml:space="preserve">  Big City Shop 2025</t>
    </r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</si>
  <si>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15</t>
    </r>
  </si>
  <si>
    <t># 1696</t>
    <phoneticPr fontId="0" type="noConversion"/>
  </si>
  <si>
    <t>生活在別處的我</t>
  </si>
  <si>
    <r>
      <rPr>
        <sz val="14"/>
        <rFont val="新細明體"/>
        <family val="1"/>
        <charset val="136"/>
      </rPr>
      <t>醫度講</t>
    </r>
    <r>
      <rPr>
        <sz val="14"/>
        <rFont val="Times New Roman"/>
        <family val="1"/>
      </rPr>
      <t xml:space="preserve"> #19</t>
    </r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</si>
  <si>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 #23</t>
    </r>
  </si>
  <si>
    <r>
      <rPr>
        <sz val="14"/>
        <rFont val="新細明體"/>
        <family val="1"/>
        <charset val="136"/>
      </rPr>
      <t>我推的野男</t>
    </r>
    <r>
      <rPr>
        <sz val="14"/>
        <rFont val="Times New Roman"/>
        <family val="1"/>
      </rPr>
      <t>LIVE! #19</t>
    </r>
  </si>
  <si>
    <t>800628204 (Sub: Chi) (CC)</t>
    <phoneticPr fontId="0" type="noConversion"/>
  </si>
  <si>
    <t>800543431 (Sub: Chi) (CC)</t>
    <phoneticPr fontId="0" type="noConversion"/>
  </si>
  <si>
    <t>800552960 (Sub: Chi) (CC)</t>
    <phoneticPr fontId="0" type="noConversion"/>
  </si>
  <si>
    <r>
      <rPr>
        <sz val="14"/>
        <rFont val="細明體"/>
        <family val="1"/>
        <charset val="136"/>
      </rPr>
      <t>請</t>
    </r>
    <r>
      <rPr>
        <sz val="14"/>
        <rFont val="Times New Roman"/>
        <family val="1"/>
        <charset val="136"/>
      </rPr>
      <t>1</t>
    </r>
    <r>
      <rPr>
        <sz val="14"/>
        <rFont val="細明體"/>
        <family val="1"/>
        <charset val="136"/>
      </rPr>
      <t>日假去旅行</t>
    </r>
    <r>
      <rPr>
        <sz val="14"/>
        <rFont val="Times New Roman"/>
        <family val="1"/>
        <charset val="136"/>
      </rPr>
      <t xml:space="preserve"> </t>
    </r>
    <r>
      <rPr>
        <sz val="14"/>
        <rFont val="細明體"/>
        <family val="1"/>
        <charset val="136"/>
      </rPr>
      <t>廣州篇</t>
    </r>
    <r>
      <rPr>
        <sz val="14"/>
        <rFont val="Times New Roman"/>
        <family val="1"/>
      </rPr>
      <t xml:space="preserve"> Long Weekend Getaways (Sr.3) (4 EPI)</t>
    </r>
  </si>
  <si>
    <r>
      <t>快樂奇蹟</t>
    </r>
    <r>
      <rPr>
        <sz val="14"/>
        <rFont val="Times New Roman"/>
        <family val="1"/>
      </rPr>
      <t xml:space="preserve"> </t>
    </r>
    <r>
      <rPr>
        <sz val="14"/>
        <rFont val="細明體"/>
        <family val="3"/>
        <charset val="136"/>
      </rPr>
      <t>The X Factor Of Joy (4 EPI)</t>
    </r>
  </si>
  <si>
    <r>
      <t>媽媽唔易"造"</t>
    </r>
    <r>
      <rPr>
        <sz val="14"/>
        <rFont val="Times New Roman"/>
        <family val="1"/>
      </rPr>
      <t>Mom No Easy (5 EPI)</t>
    </r>
  </si>
  <si>
    <r>
      <rPr>
        <sz val="14"/>
        <rFont val="新細明體"/>
        <family val="1"/>
        <charset val="136"/>
      </rPr>
      <t>出走地圖</t>
    </r>
    <r>
      <rPr>
        <sz val="14"/>
        <rFont val="Times New Roman"/>
        <family val="1"/>
      </rPr>
      <t xml:space="preserve"> Off the Grid (Sr.2) (20 EPI)</t>
    </r>
  </si>
  <si>
    <r>
      <rPr>
        <sz val="14"/>
        <rFont val="新細明體"/>
        <family val="1"/>
        <charset val="136"/>
      </rPr>
      <t xml:space="preserve">台灣學呢啲 </t>
    </r>
    <r>
      <rPr>
        <sz val="14"/>
        <rFont val="Times New Roman"/>
        <family val="1"/>
      </rPr>
      <t>All-You-Can-Learn in Taiwan (10 EPI)</t>
    </r>
  </si>
  <si>
    <t># 11</t>
    <phoneticPr fontId="0" type="noConversion"/>
  </si>
  <si>
    <r>
      <t xml:space="preserve">800647372 (Sub: Chi)(CC) </t>
    </r>
    <r>
      <rPr>
        <sz val="12"/>
        <rFont val="微軟正黑體"/>
        <family val="1"/>
        <charset val="136"/>
      </rPr>
      <t>玩轉深中懶人包</t>
    </r>
  </si>
  <si>
    <r>
      <t xml:space="preserve">800620731 (Sub: Chi)(CC) </t>
    </r>
    <r>
      <rPr>
        <sz val="12"/>
        <rFont val="微軟正黑體"/>
        <family val="1"/>
        <charset val="136"/>
      </rPr>
      <t>解風東京</t>
    </r>
  </si>
  <si>
    <r>
      <rPr>
        <sz val="14"/>
        <rFont val="微軟正黑體"/>
        <family val="1"/>
        <charset val="136"/>
      </rPr>
      <t>關注關注組</t>
    </r>
    <r>
      <rPr>
        <sz val="14"/>
        <rFont val="Times New Roman"/>
        <family val="1"/>
      </rPr>
      <t xml:space="preserve"> Eyes On Concern Groups </t>
    </r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</si>
  <si>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15</t>
    </r>
  </si>
  <si>
    <t># 85</t>
    <phoneticPr fontId="0" type="noConversion"/>
  </si>
  <si>
    <t># 1851</t>
    <phoneticPr fontId="0" type="noConversion"/>
  </si>
  <si>
    <r>
      <rPr>
        <sz val="14"/>
        <rFont val="細明體"/>
        <family val="3"/>
        <charset val="136"/>
      </rPr>
      <t>擇君記</t>
    </r>
    <r>
      <rPr>
        <sz val="14"/>
        <rFont val="Times New Roman"/>
        <family val="3"/>
      </rPr>
      <t xml:space="preserve"> Choice Husband (30 EPI)</t>
    </r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</si>
  <si>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16</t>
    </r>
  </si>
  <si>
    <t># 8</t>
    <phoneticPr fontId="0" type="noConversion"/>
  </si>
  <si>
    <r>
      <t xml:space="preserve">(R)             </t>
    </r>
    <r>
      <rPr>
        <sz val="14"/>
        <rFont val="微軟正黑體"/>
        <family val="1"/>
        <charset val="136"/>
      </rPr>
      <t>關注關注組</t>
    </r>
    <r>
      <rPr>
        <sz val="14"/>
        <rFont val="Times New Roman"/>
        <family val="1"/>
      </rPr>
      <t xml:space="preserve"> Eyes On Concern Groups</t>
    </r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</si>
  <si>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 (and </t>
    </r>
    <r>
      <rPr>
        <b/>
        <sz val="14"/>
        <rFont val="新細明體"/>
        <family val="1"/>
        <charset val="136"/>
      </rPr>
      <t>世界觀</t>
    </r>
    <r>
      <rPr>
        <b/>
        <sz val="14"/>
        <rFont val="Times New Roman"/>
        <family val="1"/>
      </rPr>
      <t xml:space="preserve">  Global View)</t>
    </r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</si>
  <si>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</t>
    </r>
  </si>
  <si>
    <t>800651315 (Sub: *Chi) (OP) (CA/MA)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</si>
  <si>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78</t>
    </r>
  </si>
  <si>
    <t>獨嘉登機指南 #8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</si>
  <si>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79</t>
    </r>
  </si>
  <si>
    <t>動物森友島 #14</t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</si>
  <si>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393</t>
    </r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</si>
  <si>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14</t>
    </r>
  </si>
  <si>
    <r>
      <rPr>
        <sz val="14"/>
        <rFont val="新細明體"/>
        <family val="1"/>
        <charset val="136"/>
      </rPr>
      <t>星期日檔案</t>
    </r>
    <r>
      <rPr>
        <sz val="14"/>
        <rFont val="Times New Roman"/>
        <family val="1"/>
      </rPr>
      <t xml:space="preserve"> # 16</t>
    </r>
  </si>
  <si>
    <r>
      <t xml:space="preserve">Vital Lifeline 2025   </t>
    </r>
    <r>
      <rPr>
        <b/>
        <sz val="14"/>
        <rFont val="Times New Roman"/>
        <family val="1"/>
      </rPr>
      <t>1935</t>
    </r>
  </si>
  <si>
    <t>News Magazine 2025</t>
    <phoneticPr fontId="0" type="noConversion"/>
  </si>
  <si>
    <r>
      <t xml:space="preserve">Sunday Report 2025 </t>
    </r>
    <r>
      <rPr>
        <b/>
        <sz val="14"/>
        <rFont val="Times New Roman"/>
        <family val="1"/>
      </rPr>
      <t xml:space="preserve"> 1935</t>
    </r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</si>
  <si>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2025</t>
    </r>
  </si>
  <si>
    <r>
      <rPr>
        <sz val="14"/>
        <rFont val="新細明體"/>
        <family val="1"/>
        <charset val="136"/>
      </rPr>
      <t>愛．回家之開心速遞</t>
    </r>
    <r>
      <rPr>
        <sz val="14"/>
        <rFont val="Times New Roman"/>
        <family val="1"/>
      </rPr>
      <t xml:space="preserve">  Lo And Behold </t>
    </r>
  </si>
  <si>
    <t># 2533</t>
    <phoneticPr fontId="0" type="noConversion"/>
  </si>
  <si>
    <t>香港系列之原味道 #2 (5 EPI)</t>
    <phoneticPr fontId="0" type="noConversion"/>
  </si>
  <si>
    <r>
      <rPr>
        <sz val="14"/>
        <rFont val="新細明體"/>
        <family val="1"/>
        <charset val="136"/>
      </rPr>
      <t>奪命提示</t>
    </r>
    <r>
      <rPr>
        <sz val="14"/>
        <rFont val="Times New Roman"/>
        <family val="1"/>
      </rPr>
      <t xml:space="preserve"> Anonymous Signal (30 EPI)</t>
    </r>
  </si>
  <si>
    <t># 21</t>
    <phoneticPr fontId="0" type="noConversion"/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</si>
  <si>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 #24</t>
    </r>
  </si>
  <si>
    <t>一條麻甩在汕頭 #7</t>
    <phoneticPr fontId="0" type="noConversion"/>
  </si>
  <si>
    <t>800653724 (CA/MA) (Sub: Chi/Eng) (CC)</t>
    <phoneticPr fontId="0" type="noConversion"/>
  </si>
  <si>
    <t>拂玉鞍 The Unexpected Marriage (24 EPI)</t>
    <phoneticPr fontId="0" type="noConversion"/>
  </si>
  <si>
    <r>
      <rPr>
        <sz val="14"/>
        <rFont val="新細明體"/>
        <family val="1"/>
        <charset val="136"/>
      </rPr>
      <t>直播靈接觸</t>
    </r>
    <r>
      <rPr>
        <sz val="14"/>
        <rFont val="Times New Roman"/>
        <family val="1"/>
      </rPr>
      <t xml:space="preserve"> #14 (26 EPI)</t>
    </r>
  </si>
  <si>
    <t>友乜唔講得 #10</t>
    <phoneticPr fontId="0" type="noConversion"/>
  </si>
  <si>
    <r>
      <rPr>
        <sz val="14"/>
        <rFont val="細明體"/>
        <family val="1"/>
        <charset val="136"/>
      </rPr>
      <t xml:space="preserve">瞬間直擊半小時 </t>
    </r>
    <r>
      <rPr>
        <sz val="14"/>
        <rFont val="Times New Roman"/>
        <family val="1"/>
      </rPr>
      <t>Gone Viral (Sr.2) (10 EPI)</t>
    </r>
  </si>
  <si>
    <t># 6</t>
    <phoneticPr fontId="0" type="noConversion"/>
  </si>
  <si>
    <t>J Music #81</t>
    <phoneticPr fontId="0" type="noConversion"/>
  </si>
  <si>
    <r>
      <rPr>
        <sz val="14"/>
        <rFont val="細明體"/>
        <family val="3"/>
        <charset val="136"/>
      </rPr>
      <t>娛樂頭條</t>
    </r>
    <r>
      <rPr>
        <sz val="14"/>
        <rFont val="Times New Roman"/>
        <family val="1"/>
      </rPr>
      <t xml:space="preserve">  EXTRA 2024</t>
    </r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</si>
  <si>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16</t>
    </r>
  </si>
  <si>
    <t># 3750</t>
    <phoneticPr fontId="0" type="noConversion"/>
  </si>
  <si>
    <t># 3753            2315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</si>
  <si>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35</t>
    </r>
  </si>
  <si>
    <r>
      <t>玩轉深中懶人包</t>
    </r>
    <r>
      <rPr>
        <sz val="14"/>
        <rFont val="細明體"/>
        <family val="1"/>
        <charset val="136"/>
      </rPr>
      <t xml:space="preserve"> </t>
    </r>
    <r>
      <rPr>
        <sz val="14"/>
        <rFont val="細明體"/>
        <family val="3"/>
        <charset val="136"/>
      </rPr>
      <t># 2</t>
    </r>
  </si>
  <si>
    <t>解風東京 # 5</t>
    <phoneticPr fontId="0" type="noConversion"/>
  </si>
  <si>
    <r>
      <rPr>
        <sz val="14"/>
        <rFont val="新細明體"/>
        <family val="1"/>
        <charset val="136"/>
      </rPr>
      <t>我推的野男</t>
    </r>
    <r>
      <rPr>
        <sz val="14"/>
        <rFont val="Times New Roman"/>
        <family val="1"/>
      </rPr>
      <t>LIVE! #18</t>
    </r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</si>
  <si>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2024</t>
    </r>
  </si>
  <si>
    <t># 51</t>
    <phoneticPr fontId="0" type="noConversion"/>
  </si>
  <si>
    <t># 53</t>
  </si>
  <si>
    <t># 54</t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</si>
  <si>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#74-78</t>
    </r>
  </si>
  <si>
    <t>拂玉鞍 The Unexpected Marriage (24 EPI)</t>
  </si>
  <si>
    <t>800654213 (Sub: *Chi) (OP)</t>
  </si>
  <si>
    <t># 45</t>
  </si>
  <si>
    <t># 46</t>
  </si>
  <si>
    <t># 47</t>
  </si>
  <si>
    <t>800654213 (Sub: *Chi) (OP)</t>
    <phoneticPr fontId="0" type="noConversion"/>
  </si>
  <si>
    <t># 50</t>
    <phoneticPr fontId="0" type="noConversion"/>
  </si>
  <si>
    <t># 52</t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</si>
  <si>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4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3</t>
    </r>
    <r>
      <rPr>
        <b/>
        <u/>
        <sz val="28"/>
        <rFont val="新細明體"/>
        <family val="1"/>
        <charset val="136"/>
      </rPr>
      <t xml:space="preserve">週 </t>
    </r>
    <r>
      <rPr>
        <b/>
        <u/>
        <sz val="28"/>
        <rFont val="Times New Roman"/>
        <family val="1"/>
      </rPr>
      <t xml:space="preserve">TVB JADE MALAYSIA </t>
    </r>
    <r>
      <rPr>
        <b/>
        <u/>
        <sz val="28"/>
        <rFont val="新細明體"/>
        <family val="1"/>
        <charset val="136"/>
      </rPr>
      <t>節目表</t>
    </r>
  </si>
  <si>
    <t>WK 16</t>
    <phoneticPr fontId="0" type="noConversion"/>
  </si>
  <si>
    <t>PERIOD: 21 - 27 Apr 2025</t>
    <phoneticPr fontId="0" type="noConversion"/>
  </si>
  <si>
    <t># 110</t>
    <phoneticPr fontId="0" type="noConversion"/>
  </si>
  <si>
    <t># 17</t>
    <phoneticPr fontId="0" type="noConversion"/>
  </si>
  <si>
    <t># 2537</t>
    <phoneticPr fontId="0" type="noConversion"/>
  </si>
  <si>
    <t># 1311</t>
    <phoneticPr fontId="0" type="noConversion"/>
  </si>
  <si>
    <t># 1290</t>
    <phoneticPr fontId="0" type="noConversion"/>
  </si>
  <si>
    <t>瞬間直擊半小時</t>
  </si>
  <si>
    <t># 11 - 12</t>
    <phoneticPr fontId="0" type="noConversion"/>
  </si>
  <si>
    <t># 13 - 14</t>
    <phoneticPr fontId="0" type="noConversion"/>
  </si>
  <si>
    <t># 25</t>
    <phoneticPr fontId="0" type="noConversion"/>
  </si>
  <si>
    <t># 1855</t>
    <phoneticPr fontId="0" type="noConversion"/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</si>
  <si>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247</t>
    </r>
  </si>
  <si>
    <r>
      <rPr>
        <sz val="14"/>
        <rFont val="新細明體"/>
        <family val="1"/>
        <charset val="136"/>
      </rPr>
      <t>有個閨密叫祖藍</t>
    </r>
    <r>
      <rPr>
        <sz val="14"/>
        <rFont val="Times New Roman"/>
        <family val="1"/>
      </rPr>
      <t xml:space="preserve"> # 3</t>
    </r>
  </si>
  <si>
    <r>
      <rPr>
        <sz val="14"/>
        <rFont val="細明體"/>
        <family val="1"/>
        <charset val="136"/>
      </rPr>
      <t>最佳拍檔</t>
    </r>
    <r>
      <rPr>
        <sz val="14"/>
        <rFont val="Times New Roman"/>
        <family val="1"/>
      </rPr>
      <t xml:space="preserve"> # 7</t>
    </r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</si>
  <si>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16</t>
    </r>
  </si>
  <si>
    <t># 1701</t>
    <phoneticPr fontId="0" type="noConversion"/>
  </si>
  <si>
    <r>
      <rPr>
        <sz val="14"/>
        <rFont val="新細明體"/>
        <family val="1"/>
        <charset val="136"/>
      </rPr>
      <t>我推的野男</t>
    </r>
    <r>
      <rPr>
        <sz val="14"/>
        <rFont val="Times New Roman"/>
        <family val="1"/>
      </rPr>
      <t>LIVE! # 20</t>
    </r>
  </si>
  <si>
    <t># 12</t>
    <phoneticPr fontId="0" type="noConversion"/>
  </si>
  <si>
    <t># 87</t>
    <phoneticPr fontId="0" type="noConversion"/>
  </si>
  <si>
    <t># 1856</t>
    <phoneticPr fontId="0" type="noConversion"/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</si>
  <si>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17</t>
    </r>
  </si>
  <si>
    <t># 13</t>
    <phoneticPr fontId="0" type="noConversion"/>
  </si>
  <si>
    <t>800652180 (Sub: Chi) (CC)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</si>
  <si>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80</t>
    </r>
  </si>
  <si>
    <t>獨嘉登機指南 #9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</si>
  <si>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81</t>
    </r>
  </si>
  <si>
    <t>親民的品味 #1</t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</si>
  <si>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394</t>
    </r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</si>
  <si>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15</t>
    </r>
  </si>
  <si>
    <r>
      <rPr>
        <sz val="14"/>
        <rFont val="新細明體"/>
        <family val="1"/>
        <charset val="136"/>
      </rPr>
      <t>星期日檔案</t>
    </r>
    <r>
      <rPr>
        <sz val="14"/>
        <rFont val="Times New Roman"/>
        <family val="1"/>
      </rPr>
      <t xml:space="preserve"> # 17</t>
    </r>
  </si>
  <si>
    <t>Fancy But Not Pricey (14 EPI)</t>
  </si>
  <si>
    <t># 111</t>
    <phoneticPr fontId="0" type="noConversion"/>
  </si>
  <si>
    <t># 2538</t>
    <phoneticPr fontId="0" type="noConversion"/>
  </si>
  <si>
    <t>香港系列之原味道 #3 (5 EPI)</t>
    <phoneticPr fontId="0" type="noConversion"/>
  </si>
  <si>
    <t># 26</t>
    <phoneticPr fontId="0" type="noConversion"/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</si>
  <si>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 #25</t>
    </r>
  </si>
  <si>
    <t>一條麻甩在汕頭 #8</t>
    <phoneticPr fontId="0" type="noConversion"/>
  </si>
  <si>
    <t>800652311 (Sub: Chi) (CC)</t>
    <phoneticPr fontId="0" type="noConversion"/>
  </si>
  <si>
    <t>Ink Side Story (15 EPI)</t>
  </si>
  <si>
    <r>
      <rPr>
        <sz val="14"/>
        <rFont val="新細明體"/>
        <family val="1"/>
        <charset val="136"/>
      </rPr>
      <t>直播靈接觸</t>
    </r>
    <r>
      <rPr>
        <sz val="14"/>
        <rFont val="Times New Roman"/>
        <family val="1"/>
      </rPr>
      <t xml:space="preserve"> #15 (26 EPI)</t>
    </r>
  </si>
  <si>
    <r>
      <rPr>
        <sz val="14"/>
        <rFont val="細明體"/>
        <family val="1"/>
        <charset val="136"/>
      </rPr>
      <t xml:space="preserve">養生之旅 </t>
    </r>
    <r>
      <rPr>
        <sz val="14"/>
        <rFont val="Times New Roman"/>
        <family val="1"/>
      </rPr>
      <t>Journey to Well-Being (10 EPI)</t>
    </r>
  </si>
  <si>
    <t>友乜唔講得 #11</t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</si>
  <si>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17</t>
    </r>
  </si>
  <si>
    <t># 3754</t>
    <phoneticPr fontId="0" type="noConversion"/>
  </si>
  <si>
    <t># 3757            2315</t>
    <phoneticPr fontId="0" type="noConversion"/>
  </si>
  <si>
    <r>
      <rPr>
        <sz val="14"/>
        <rFont val="新細明體"/>
        <family val="1"/>
        <charset val="136"/>
      </rPr>
      <t>醫度講</t>
    </r>
    <r>
      <rPr>
        <sz val="14"/>
        <rFont val="Times New Roman"/>
        <family val="1"/>
      </rPr>
      <t xml:space="preserve"> #20</t>
    </r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</si>
  <si>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36</t>
    </r>
  </si>
  <si>
    <r>
      <t>玩轉深中懶人包</t>
    </r>
    <r>
      <rPr>
        <sz val="14"/>
        <rFont val="細明體"/>
        <family val="1"/>
        <charset val="136"/>
      </rPr>
      <t xml:space="preserve"> </t>
    </r>
    <r>
      <rPr>
        <sz val="14"/>
        <rFont val="細明體"/>
        <family val="3"/>
        <charset val="136"/>
      </rPr>
      <t># 3</t>
    </r>
  </si>
  <si>
    <t>解風東京 # 6</t>
    <phoneticPr fontId="0" type="noConversion"/>
  </si>
  <si>
    <t># 55</t>
    <phoneticPr fontId="0" type="noConversion"/>
  </si>
  <si>
    <t># 56</t>
    <phoneticPr fontId="0" type="noConversion"/>
  </si>
  <si>
    <t># 57</t>
  </si>
  <si>
    <t># 58</t>
  </si>
  <si>
    <t># 59</t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</si>
  <si>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#79-83</t>
    </r>
  </si>
  <si>
    <t>紋人多故事 # 1</t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</si>
  <si>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4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4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</si>
  <si>
    <t>WK 17</t>
    <phoneticPr fontId="0" type="noConversion"/>
  </si>
  <si>
    <t>PERIOD: 28 - 4 May 2025</t>
    <phoneticPr fontId="0" type="noConversion"/>
  </si>
  <si>
    <t># 117</t>
    <phoneticPr fontId="0" type="noConversion"/>
  </si>
  <si>
    <t># 24</t>
    <phoneticPr fontId="0" type="noConversion"/>
  </si>
  <si>
    <t># 2542</t>
    <phoneticPr fontId="0" type="noConversion"/>
  </si>
  <si>
    <t># 7</t>
    <phoneticPr fontId="0" type="noConversion"/>
  </si>
  <si>
    <t># 1291</t>
    <phoneticPr fontId="0" type="noConversion"/>
  </si>
  <si>
    <t># 1318</t>
    <phoneticPr fontId="0" type="noConversion"/>
  </si>
  <si>
    <t># 15 - 16</t>
    <phoneticPr fontId="0" type="noConversion"/>
  </si>
  <si>
    <t># 17 - 18</t>
    <phoneticPr fontId="0" type="noConversion"/>
  </si>
  <si>
    <t>奪命提示</t>
  </si>
  <si>
    <t># 30</t>
    <phoneticPr fontId="0" type="noConversion"/>
  </si>
  <si>
    <t># 1860</t>
    <phoneticPr fontId="0" type="noConversion"/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</si>
  <si>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248</t>
    </r>
  </si>
  <si>
    <r>
      <rPr>
        <sz val="14"/>
        <rFont val="新細明體"/>
        <family val="1"/>
        <charset val="136"/>
      </rPr>
      <t>有個閨密叫祖藍</t>
    </r>
    <r>
      <rPr>
        <sz val="14"/>
        <rFont val="Times New Roman"/>
        <family val="1"/>
      </rPr>
      <t xml:space="preserve"> # 4</t>
    </r>
  </si>
  <si>
    <r>
      <rPr>
        <sz val="14"/>
        <rFont val="細明體"/>
        <family val="1"/>
        <charset val="136"/>
      </rPr>
      <t>最佳拍檔</t>
    </r>
    <r>
      <rPr>
        <sz val="14"/>
        <rFont val="Times New Roman"/>
        <family val="1"/>
      </rPr>
      <t xml:space="preserve"> # 8</t>
    </r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</si>
  <si>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17</t>
    </r>
  </si>
  <si>
    <t># 1706</t>
    <phoneticPr fontId="0" type="noConversion"/>
  </si>
  <si>
    <r>
      <rPr>
        <sz val="14"/>
        <rFont val="新細明體"/>
        <family val="1"/>
        <charset val="136"/>
      </rPr>
      <t>我推的野男</t>
    </r>
    <r>
      <rPr>
        <sz val="14"/>
        <rFont val="Times New Roman"/>
        <family val="1"/>
      </rPr>
      <t>LIVE! # 21</t>
    </r>
  </si>
  <si>
    <t># 89</t>
    <phoneticPr fontId="0" type="noConversion"/>
  </si>
  <si>
    <t># 1861</t>
    <phoneticPr fontId="0" type="noConversion"/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</si>
  <si>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18</t>
    </r>
  </si>
  <si>
    <t># 18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</si>
  <si>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82</t>
    </r>
  </si>
  <si>
    <t>獨嘉登機指南 #10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</si>
  <si>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83</t>
    </r>
  </si>
  <si>
    <t>親民的品味 #2</t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</si>
  <si>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395</t>
    </r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</si>
  <si>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16</t>
    </r>
  </si>
  <si>
    <r>
      <rPr>
        <sz val="14"/>
        <rFont val="新細明體"/>
        <family val="1"/>
        <charset val="136"/>
      </rPr>
      <t>星期日檔案</t>
    </r>
    <r>
      <rPr>
        <sz val="14"/>
        <rFont val="Times New Roman"/>
        <family val="1"/>
      </rPr>
      <t xml:space="preserve"> # 18</t>
    </r>
  </si>
  <si>
    <t># 118</t>
    <phoneticPr fontId="0" type="noConversion"/>
  </si>
  <si>
    <t># 2543</t>
    <phoneticPr fontId="0" type="noConversion"/>
  </si>
  <si>
    <t>TBC (CA/MA) (Sub: Chi/Eng) (CC)</t>
    <phoneticPr fontId="0" type="noConversion"/>
  </si>
  <si>
    <t>香港系列之原味道 #4 (5 EPI)</t>
    <phoneticPr fontId="0" type="noConversion"/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</si>
  <si>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 #26</t>
    </r>
  </si>
  <si>
    <t>一條麻甩在汕頭 #9</t>
    <phoneticPr fontId="0" type="noConversion"/>
  </si>
  <si>
    <t>紋人多故事 # 2</t>
    <phoneticPr fontId="0" type="noConversion"/>
  </si>
  <si>
    <r>
      <rPr>
        <sz val="14"/>
        <rFont val="新細明體"/>
        <family val="1"/>
        <charset val="136"/>
      </rPr>
      <t>直播靈接觸</t>
    </r>
    <r>
      <rPr>
        <sz val="14"/>
        <rFont val="Times New Roman"/>
        <family val="1"/>
      </rPr>
      <t xml:space="preserve"> #16 (26 EPI)</t>
    </r>
  </si>
  <si>
    <t>友乜唔講得 #12</t>
    <phoneticPr fontId="0" type="noConversion"/>
  </si>
  <si>
    <t>J Music #82</t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</si>
  <si>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18</t>
    </r>
  </si>
  <si>
    <t># 3758</t>
    <phoneticPr fontId="0" type="noConversion"/>
  </si>
  <si>
    <t># 3761            2315</t>
    <phoneticPr fontId="0" type="noConversion"/>
  </si>
  <si>
    <r>
      <rPr>
        <sz val="14"/>
        <rFont val="新細明體"/>
        <family val="1"/>
        <charset val="136"/>
      </rPr>
      <t>醫度講</t>
    </r>
    <r>
      <rPr>
        <sz val="14"/>
        <rFont val="Times New Roman"/>
        <family val="1"/>
      </rPr>
      <t xml:space="preserve"> #21</t>
    </r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</si>
  <si>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37</t>
    </r>
  </si>
  <si>
    <r>
      <t>玩轉深中懶人包</t>
    </r>
    <r>
      <rPr>
        <sz val="14"/>
        <rFont val="細明體"/>
        <family val="1"/>
        <charset val="136"/>
      </rPr>
      <t xml:space="preserve"> </t>
    </r>
    <r>
      <rPr>
        <sz val="14"/>
        <rFont val="細明體"/>
        <family val="3"/>
        <charset val="136"/>
      </rPr>
      <t># 4</t>
    </r>
  </si>
  <si>
    <t>解風東京 # 7</t>
    <phoneticPr fontId="0" type="noConversion"/>
  </si>
  <si>
    <r>
      <rPr>
        <sz val="14"/>
        <rFont val="新細明體"/>
        <family val="1"/>
        <charset val="136"/>
      </rPr>
      <t>我推的野男</t>
    </r>
    <r>
      <rPr>
        <sz val="14"/>
        <rFont val="Times New Roman"/>
        <family val="1"/>
      </rPr>
      <t>LIVE! #20</t>
    </r>
  </si>
  <si>
    <t># 60</t>
    <phoneticPr fontId="0" type="noConversion"/>
  </si>
  <si>
    <t># 61</t>
    <phoneticPr fontId="0" type="noConversion"/>
  </si>
  <si>
    <t># 62</t>
  </si>
  <si>
    <t># 63</t>
  </si>
  <si>
    <t># 64</t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</si>
  <si>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#84-88</t>
    </r>
  </si>
  <si>
    <r>
      <rPr>
        <sz val="14"/>
        <rFont val="細明體"/>
        <family val="1"/>
        <charset val="136"/>
      </rPr>
      <t>愛旅遊</t>
    </r>
    <r>
      <rPr>
        <sz val="14"/>
        <rFont val="Microsoft JhengHei UI"/>
        <family val="1"/>
        <charset val="1"/>
      </rPr>
      <t>‧</t>
    </r>
    <r>
      <rPr>
        <sz val="14"/>
        <rFont val="細明體"/>
        <family val="1"/>
        <charset val="136"/>
      </rPr>
      <t xml:space="preserve"> 看世界</t>
    </r>
  </si>
  <si>
    <r>
      <rPr>
        <sz val="13"/>
        <rFont val="細明體"/>
        <family val="3"/>
        <charset val="136"/>
      </rPr>
      <t>今日知多</t>
    </r>
    <r>
      <rPr>
        <sz val="13"/>
        <rFont val="Times New Roman"/>
        <family val="1"/>
      </rPr>
      <t>D   What's On Today</t>
    </r>
  </si>
  <si>
    <t>美食新聞報道 # 78</t>
  </si>
  <si>
    <t>獨嘉登機指南 #8</t>
  </si>
  <si>
    <t>美食新聞報道 # 79</t>
  </si>
  <si>
    <t>親民的品味 #1</t>
  </si>
  <si>
    <t>800651161 (OP)</t>
  </si>
  <si>
    <t># 104</t>
  </si>
  <si>
    <t># 105</t>
  </si>
  <si>
    <t># 106</t>
  </si>
  <si>
    <t># 107</t>
  </si>
  <si>
    <t># 108</t>
  </si>
  <si>
    <t># 109</t>
  </si>
  <si>
    <t># 110</t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</si>
  <si>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 </t>
    </r>
  </si>
  <si>
    <t>瞬間直擊半小時 Gone Viral (Sr.2) (10 EPI)</t>
  </si>
  <si>
    <t># 5</t>
  </si>
  <si>
    <t># 6</t>
  </si>
  <si>
    <t># 7</t>
  </si>
  <si>
    <t># 8</t>
  </si>
  <si>
    <t># 9</t>
  </si>
  <si>
    <t xml:space="preserve">(R)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</si>
</sst>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#,##0.00;\(#,##0.00\)"/>
    <numFmt numFmtId="167" formatCode="d/m;@"/>
    <numFmt numFmtId="168" formatCode="yyyy/mm/dd;@"/>
  </numFmts>
  <fonts count="81"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宋体"/>
      <family val="3"/>
      <charset val="136"/>
    </font>
    <font>
      <sz val="11"/>
      <color indexed="9"/>
      <name val="宋体"/>
      <charset val="136"/>
    </font>
    <font>
      <sz val="11"/>
      <color indexed="20"/>
      <name val="宋体"/>
      <charset val="136"/>
    </font>
    <font>
      <b/>
      <sz val="11"/>
      <color indexed="52"/>
      <name val="宋体"/>
      <charset val="136"/>
    </font>
    <font>
      <b/>
      <sz val="11"/>
      <color indexed="9"/>
      <name val="宋体"/>
      <charset val="136"/>
    </font>
    <font>
      <i/>
      <sz val="11"/>
      <color indexed="23"/>
      <name val="宋体"/>
      <charset val="136"/>
    </font>
    <font>
      <sz val="11"/>
      <color indexed="17"/>
      <name val="宋体"/>
      <charset val="136"/>
    </font>
    <font>
      <b/>
      <sz val="15"/>
      <color indexed="56"/>
      <name val="宋体"/>
      <charset val="136"/>
    </font>
    <font>
      <b/>
      <sz val="13"/>
      <color indexed="56"/>
      <name val="宋体"/>
      <charset val="136"/>
    </font>
    <font>
      <b/>
      <sz val="11"/>
      <color indexed="56"/>
      <name val="宋体"/>
      <charset val="136"/>
    </font>
    <font>
      <sz val="11"/>
      <color indexed="62"/>
      <name val="宋体"/>
      <charset val="136"/>
    </font>
    <font>
      <sz val="11"/>
      <color indexed="52"/>
      <name val="宋体"/>
      <charset val="136"/>
    </font>
    <font>
      <sz val="11"/>
      <color indexed="60"/>
      <name val="宋体"/>
      <charset val="136"/>
    </font>
    <font>
      <b/>
      <sz val="11"/>
      <color indexed="63"/>
      <name val="宋体"/>
      <charset val="136"/>
    </font>
    <font>
      <b/>
      <sz val="18"/>
      <color indexed="56"/>
      <name val="宋体"/>
      <charset val="136"/>
    </font>
    <font>
      <b/>
      <sz val="11"/>
      <color indexed="8"/>
      <name val="宋体"/>
      <charset val="136"/>
    </font>
    <font>
      <sz val="11"/>
      <color indexed="10"/>
      <name val="宋体"/>
      <charset val="136"/>
    </font>
    <font>
      <sz val="12"/>
      <name val="新細明體"/>
      <family val="1"/>
      <charset val="136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sz val="10"/>
      <name val="MS Sans Serif"/>
      <family val="2"/>
    </font>
    <font>
      <sz val="24"/>
      <name val="細明體"/>
      <family val="3"/>
      <charset val="136"/>
    </font>
    <font>
      <sz val="10"/>
      <name val="Geneva"/>
      <family val="2"/>
    </font>
    <font>
      <sz val="12"/>
      <color theme="1"/>
      <name val="Calibri"/>
      <family val="1"/>
      <charset val="136"/>
      <scheme val="minor"/>
    </font>
    <font>
      <b/>
      <u/>
      <sz val="28"/>
      <name val="Times New Roman"/>
      <family val="1"/>
    </font>
    <font>
      <sz val="2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細明體"/>
      <family val="3"/>
      <charset val="136"/>
    </font>
    <font>
      <sz val="9"/>
      <name val="新細明體"/>
      <family val="1"/>
      <charset val="136"/>
    </font>
    <font>
      <b/>
      <sz val="14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  <font>
      <sz val="14"/>
      <name val="新細明體"/>
      <family val="1"/>
      <charset val="136"/>
    </font>
    <font>
      <b/>
      <sz val="14"/>
      <name val="新細明體"/>
      <family val="1"/>
      <charset val="136"/>
    </font>
    <font>
      <b/>
      <u/>
      <sz val="28"/>
      <name val="新細明體"/>
      <family val="1"/>
      <charset val="136"/>
    </font>
    <font>
      <sz val="14"/>
      <name val="Times New Roman"/>
      <family val="1"/>
      <charset val="136"/>
    </font>
    <font>
      <sz val="14"/>
      <name val="Times New Roman"/>
      <family val="3"/>
      <charset val="136"/>
    </font>
    <font>
      <sz val="14"/>
      <name val="細明體"/>
      <family val="3"/>
      <charset val="136"/>
    </font>
    <font>
      <b/>
      <sz val="14"/>
      <name val="細明體"/>
      <family val="3"/>
      <charset val="136"/>
    </font>
    <font>
      <sz val="14"/>
      <name val="微軟正黑體"/>
      <family val="1"/>
      <charset val="136"/>
    </font>
    <font>
      <b/>
      <sz val="14"/>
      <name val="Times New Roman"/>
      <family val="1"/>
      <charset val="136"/>
    </font>
    <font>
      <b/>
      <sz val="14"/>
      <name val="微軟正黑體"/>
      <family val="1"/>
      <charset val="136"/>
    </font>
    <font>
      <sz val="14"/>
      <name val="細明體"/>
      <family val="1"/>
      <charset val="136"/>
    </font>
    <font>
      <sz val="12"/>
      <name val="微軟正黑體"/>
      <family val="1"/>
      <charset val="136"/>
    </font>
    <font>
      <sz val="13"/>
      <name val="細明體"/>
      <family val="3"/>
      <charset val="136"/>
    </font>
    <font>
      <sz val="14"/>
      <name val="Times New Roman"/>
      <family val="3"/>
    </font>
    <font>
      <sz val="11"/>
      <color indexed="9"/>
      <name val="宋体"/>
    </font>
    <font>
      <sz val="11"/>
      <color indexed="20"/>
      <name val="宋体"/>
    </font>
    <font>
      <b/>
      <sz val="11"/>
      <color indexed="52"/>
      <name val="宋体"/>
    </font>
    <font>
      <b/>
      <sz val="11"/>
      <color indexed="9"/>
      <name val="宋体"/>
    </font>
    <font>
      <i/>
      <sz val="11"/>
      <color indexed="23"/>
      <name val="宋体"/>
    </font>
    <font>
      <sz val="11"/>
      <color indexed="17"/>
      <name val="宋体"/>
    </font>
    <font>
      <b/>
      <sz val="15"/>
      <color indexed="56"/>
      <name val="宋体"/>
    </font>
    <font>
      <b/>
      <sz val="13"/>
      <color indexed="56"/>
      <name val="宋体"/>
    </font>
    <font>
      <b/>
      <sz val="11"/>
      <color indexed="56"/>
      <name val="宋体"/>
    </font>
    <font>
      <sz val="11"/>
      <color indexed="62"/>
      <name val="宋体"/>
    </font>
    <font>
      <sz val="11"/>
      <color indexed="52"/>
      <name val="宋体"/>
    </font>
    <font>
      <sz val="11"/>
      <color indexed="60"/>
      <name val="宋体"/>
    </font>
    <font>
      <b/>
      <sz val="11"/>
      <color indexed="63"/>
      <name val="宋体"/>
    </font>
    <font>
      <b/>
      <sz val="18"/>
      <color indexed="56"/>
      <name val="宋体"/>
    </font>
    <font>
      <b/>
      <sz val="11"/>
      <color indexed="8"/>
      <name val="宋体"/>
    </font>
    <font>
      <sz val="11"/>
      <color indexed="10"/>
      <name val="宋体"/>
    </font>
    <font>
      <sz val="14"/>
      <name val="Microsoft JhengHei UI"/>
      <family val="1"/>
      <charset val="1"/>
    </font>
    <font>
      <b/>
      <sz val="13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ashed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45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6" fillId="25" borderId="1" applyNumberFormat="0" applyAlignment="0" applyProtection="0">
      <alignment vertical="center"/>
    </xf>
    <xf numFmtId="0" fontId="6" fillId="25" borderId="1" applyNumberFormat="0" applyAlignment="0" applyProtection="0">
      <alignment vertical="center"/>
    </xf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7" fillId="26" borderId="2" applyNumberFormat="0" applyAlignment="0" applyProtection="0">
      <alignment vertical="center"/>
    </xf>
    <xf numFmtId="0" fontId="7" fillId="26" borderId="2" applyNumberFormat="0" applyAlignment="0" applyProtection="0">
      <alignment vertical="center"/>
    </xf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13" fillId="8" borderId="1" applyNumberFormat="0" applyAlignment="0" applyProtection="0">
      <alignment vertical="center"/>
    </xf>
    <xf numFmtId="0" fontId="13" fillId="8" borderId="1" applyNumberFormat="0" applyAlignment="0" applyProtection="0">
      <alignment vertical="center"/>
    </xf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9" fillId="0" borderId="0">
      <alignment vertical="center"/>
    </xf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" fillId="0" borderId="0"/>
    <xf numFmtId="0" fontId="2" fillId="0" borderId="0"/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16" fillId="25" borderId="12" applyNumberFormat="0" applyAlignment="0" applyProtection="0">
      <alignment vertical="center"/>
    </xf>
    <xf numFmtId="0" fontId="16" fillId="25" borderId="12" applyNumberFormat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7" fontId="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38" fillId="0" borderId="0"/>
    <xf numFmtId="9" fontId="2" fillId="0" borderId="0" applyFont="0" applyFill="0" applyBorder="0" applyAlignment="0" applyProtection="0"/>
    <xf numFmtId="0" fontId="2" fillId="0" borderId="0"/>
    <xf numFmtId="0" fontId="36" fillId="0" borderId="0"/>
    <xf numFmtId="0" fontId="20" fillId="0" borderId="0"/>
    <xf numFmtId="0" fontId="44" fillId="0" borderId="0"/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1" borderId="0" applyNumberFormat="0" applyBorder="0" applyAlignment="0" applyProtection="0">
      <alignment vertical="center"/>
    </xf>
    <xf numFmtId="0" fontId="63" fillId="21" borderId="0" applyNumberFormat="0" applyBorder="0" applyAlignment="0" applyProtection="0">
      <alignment vertical="center"/>
    </xf>
    <xf numFmtId="0" fontId="63" fillId="22" borderId="0" applyNumberFormat="0" applyBorder="0" applyAlignment="0" applyProtection="0">
      <alignment vertical="center"/>
    </xf>
    <xf numFmtId="0" fontId="63" fillId="22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65" fillId="25" borderId="1" applyNumberFormat="0" applyAlignment="0" applyProtection="0">
      <alignment vertical="center"/>
    </xf>
    <xf numFmtId="0" fontId="65" fillId="25" borderId="1" applyNumberFormat="0" applyAlignment="0" applyProtection="0">
      <alignment vertical="center"/>
    </xf>
    <xf numFmtId="0" fontId="66" fillId="26" borderId="2" applyNumberFormat="0" applyAlignment="0" applyProtection="0">
      <alignment vertical="center"/>
    </xf>
    <xf numFmtId="0" fontId="66" fillId="26" borderId="2" applyNumberFormat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9" fillId="0" borderId="4" applyNumberFormat="0" applyFill="0" applyAlignment="0" applyProtection="0">
      <alignment vertical="center"/>
    </xf>
    <xf numFmtId="0" fontId="69" fillId="0" borderId="4" applyNumberFormat="0" applyFill="0" applyAlignment="0" applyProtection="0">
      <alignment vertical="center"/>
    </xf>
    <xf numFmtId="0" fontId="70" fillId="0" borderId="6" applyNumberFormat="0" applyFill="0" applyAlignment="0" applyProtection="0">
      <alignment vertical="center"/>
    </xf>
    <xf numFmtId="0" fontId="70" fillId="0" borderId="6" applyNumberFormat="0" applyFill="0" applyAlignment="0" applyProtection="0">
      <alignment vertical="center"/>
    </xf>
    <xf numFmtId="0" fontId="71" fillId="0" borderId="8" applyNumberFormat="0" applyFill="0" applyAlignment="0" applyProtection="0">
      <alignment vertical="center"/>
    </xf>
    <xf numFmtId="0" fontId="71" fillId="0" borderId="8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8" borderId="1" applyNumberFormat="0" applyAlignment="0" applyProtection="0">
      <alignment vertical="center"/>
    </xf>
    <xf numFmtId="0" fontId="72" fillId="8" borderId="1" applyNumberFormat="0" applyAlignment="0" applyProtection="0">
      <alignment vertical="center"/>
    </xf>
    <xf numFmtId="0" fontId="73" fillId="0" borderId="10" applyNumberFormat="0" applyFill="0" applyAlignment="0" applyProtection="0">
      <alignment vertical="center"/>
    </xf>
    <xf numFmtId="0" fontId="73" fillId="0" borderId="10" applyNumberFormat="0" applyFill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5" fillId="25" borderId="12" applyNumberFormat="0" applyAlignment="0" applyProtection="0">
      <alignment vertical="center"/>
    </xf>
    <xf numFmtId="0" fontId="75" fillId="25" borderId="12" applyNumberFormat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7" fillId="0" borderId="14" applyNumberFormat="0" applyFill="0" applyAlignment="0" applyProtection="0">
      <alignment vertical="center"/>
    </xf>
    <xf numFmtId="0" fontId="77" fillId="0" borderId="14" applyNumberFormat="0" applyFill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</cellStyleXfs>
  <cellXfs count="651">
    <xf numFmtId="0" fontId="0" fillId="0" borderId="0" xfId="0"/>
    <xf numFmtId="9" fontId="47" fillId="0" borderId="0" xfId="384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 wrapText="1"/>
    </xf>
    <xf numFmtId="49" fontId="46" fillId="0" borderId="49" xfId="0" applyNumberFormat="1" applyFont="1" applyBorder="1" applyAlignment="1">
      <alignment horizontal="right" vertical="center"/>
    </xf>
    <xf numFmtId="49" fontId="46" fillId="0" borderId="15" xfId="0" applyNumberFormat="1" applyFont="1" applyBorder="1" applyAlignment="1">
      <alignment horizontal="center" vertical="center"/>
    </xf>
    <xf numFmtId="49" fontId="46" fillId="0" borderId="16" xfId="0" applyNumberFormat="1" applyFont="1" applyBorder="1" applyAlignment="1">
      <alignment horizontal="left" vertical="center"/>
    </xf>
    <xf numFmtId="49" fontId="46" fillId="0" borderId="17" xfId="0" applyNumberFormat="1" applyFont="1" applyBorder="1" applyAlignment="1">
      <alignment horizontal="right" vertical="center"/>
    </xf>
    <xf numFmtId="167" fontId="46" fillId="0" borderId="18" xfId="0" applyNumberFormat="1" applyFont="1" applyBorder="1" applyAlignment="1">
      <alignment horizontal="center" vertical="center"/>
    </xf>
    <xf numFmtId="167" fontId="46" fillId="0" borderId="19" xfId="0" applyNumberFormat="1" applyFont="1" applyBorder="1" applyAlignment="1">
      <alignment horizontal="center" vertical="center"/>
    </xf>
    <xf numFmtId="49" fontId="46" fillId="0" borderId="20" xfId="0" applyNumberFormat="1" applyFont="1" applyBorder="1" applyAlignment="1">
      <alignment horizontal="left" vertical="center"/>
    </xf>
    <xf numFmtId="49" fontId="46" fillId="0" borderId="21" xfId="0" applyNumberFormat="1" applyFont="1" applyBorder="1" applyAlignment="1">
      <alignment horizontal="right" vertical="center"/>
    </xf>
    <xf numFmtId="0" fontId="47" fillId="0" borderId="65" xfId="0" applyFont="1" applyBorder="1" applyAlignment="1">
      <alignment vertical="center"/>
    </xf>
    <xf numFmtId="0" fontId="47" fillId="0" borderId="64" xfId="0" applyFont="1" applyBorder="1" applyAlignment="1">
      <alignment vertical="center"/>
    </xf>
    <xf numFmtId="0" fontId="47" fillId="0" borderId="63" xfId="0" applyFont="1" applyBorder="1" applyAlignment="1">
      <alignment vertical="center"/>
    </xf>
    <xf numFmtId="49" fontId="46" fillId="0" borderId="27" xfId="0" applyNumberFormat="1" applyFont="1" applyBorder="1" applyAlignment="1">
      <alignment horizontal="left" vertical="center"/>
    </xf>
    <xf numFmtId="0" fontId="43" fillId="0" borderId="0" xfId="0" applyFont="1" applyAlignment="1">
      <alignment vertical="center"/>
    </xf>
    <xf numFmtId="0" fontId="47" fillId="0" borderId="22" xfId="0" applyFont="1" applyBorder="1" applyAlignment="1">
      <alignment horizontal="right" vertical="center"/>
    </xf>
    <xf numFmtId="0" fontId="47" fillId="0" borderId="31" xfId="0" applyFont="1" applyBorder="1" applyAlignment="1">
      <alignment horizontal="left" vertical="center"/>
    </xf>
    <xf numFmtId="0" fontId="47" fillId="0" borderId="41" xfId="0" applyFont="1" applyBorder="1" applyAlignment="1">
      <alignment horizontal="left" vertical="center"/>
    </xf>
    <xf numFmtId="0" fontId="54" fillId="0" borderId="43" xfId="0" applyFont="1" applyBorder="1" applyAlignment="1">
      <alignment vertical="center"/>
    </xf>
    <xf numFmtId="0" fontId="54" fillId="0" borderId="39" xfId="0" applyFont="1" applyBorder="1" applyAlignment="1">
      <alignment vertical="center"/>
    </xf>
    <xf numFmtId="0" fontId="47" fillId="0" borderId="40" xfId="0" applyFont="1" applyBorder="1" applyAlignment="1">
      <alignment vertical="center"/>
    </xf>
    <xf numFmtId="0" fontId="47" fillId="0" borderId="41" xfId="0" applyFont="1" applyBorder="1" applyAlignment="1">
      <alignment vertical="center"/>
    </xf>
    <xf numFmtId="0" fontId="47" fillId="0" borderId="54" xfId="0" applyFont="1" applyBorder="1" applyAlignment="1">
      <alignment horizontal="left" vertical="center"/>
    </xf>
    <xf numFmtId="0" fontId="47" fillId="0" borderId="69" xfId="0" applyFont="1" applyBorder="1" applyAlignment="1">
      <alignment horizontal="left" vertical="center"/>
    </xf>
    <xf numFmtId="0" fontId="47" fillId="0" borderId="24" xfId="0" applyFont="1" applyBorder="1" applyAlignment="1">
      <alignment horizontal="right" vertical="center"/>
    </xf>
    <xf numFmtId="0" fontId="47" fillId="0" borderId="52" xfId="0" applyFont="1" applyBorder="1" applyAlignment="1">
      <alignment horizontal="center" vertical="center"/>
    </xf>
    <xf numFmtId="0" fontId="47" fillId="0" borderId="37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0" borderId="53" xfId="0" applyFont="1" applyBorder="1" applyAlignment="1">
      <alignment horizontal="center" vertical="center"/>
    </xf>
    <xf numFmtId="0" fontId="47" fillId="0" borderId="70" xfId="0" applyFont="1" applyBorder="1" applyAlignment="1">
      <alignment horizontal="left" vertical="center"/>
    </xf>
    <xf numFmtId="0" fontId="47" fillId="0" borderId="26" xfId="0" applyFont="1" applyBorder="1" applyAlignment="1">
      <alignment horizontal="right" vertical="center"/>
    </xf>
    <xf numFmtId="0" fontId="47" fillId="0" borderId="43" xfId="0" applyFont="1" applyBorder="1" applyAlignment="1">
      <alignment horizontal="left" vertical="center"/>
    </xf>
    <xf numFmtId="0" fontId="47" fillId="0" borderId="38" xfId="0" applyFont="1" applyBorder="1" applyAlignment="1">
      <alignment vertical="center"/>
    </xf>
    <xf numFmtId="0" fontId="47" fillId="0" borderId="38" xfId="0" applyFont="1" applyBorder="1" applyAlignment="1">
      <alignment horizontal="center" vertical="center"/>
    </xf>
    <xf numFmtId="0" fontId="47" fillId="0" borderId="57" xfId="0" applyFont="1" applyBorder="1" applyAlignment="1">
      <alignment vertical="center"/>
    </xf>
    <xf numFmtId="0" fontId="47" fillId="0" borderId="7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center"/>
    </xf>
    <xf numFmtId="49" fontId="46" fillId="0" borderId="72" xfId="0" applyNumberFormat="1" applyFont="1" applyBorder="1" applyAlignment="1">
      <alignment horizontal="left" vertical="center"/>
    </xf>
    <xf numFmtId="0" fontId="47" fillId="0" borderId="21" xfId="0" applyFont="1" applyBorder="1" applyAlignment="1">
      <alignment horizontal="right" vertical="center"/>
    </xf>
    <xf numFmtId="0" fontId="47" fillId="0" borderId="26" xfId="0" applyFont="1" applyBorder="1" applyAlignment="1">
      <alignment horizontal="right" vertical="center" wrapText="1"/>
    </xf>
    <xf numFmtId="49" fontId="46" fillId="0" borderId="21" xfId="0" applyNumberFormat="1" applyFont="1" applyBorder="1" applyAlignment="1">
      <alignment horizontal="right" vertical="center" wrapText="1"/>
    </xf>
    <xf numFmtId="49" fontId="47" fillId="0" borderId="22" xfId="0" applyNumberFormat="1" applyFont="1" applyBorder="1" applyAlignment="1">
      <alignment horizontal="right" vertical="center" wrapText="1"/>
    </xf>
    <xf numFmtId="0" fontId="47" fillId="0" borderId="47" xfId="0" applyFont="1" applyBorder="1" applyAlignment="1">
      <alignment horizontal="left" vertical="center"/>
    </xf>
    <xf numFmtId="0" fontId="47" fillId="0" borderId="34" xfId="0" applyFont="1" applyBorder="1" applyAlignment="1">
      <alignment horizontal="left" vertical="center"/>
    </xf>
    <xf numFmtId="0" fontId="47" fillId="0" borderId="68" xfId="0" applyFont="1" applyBorder="1" applyAlignment="1">
      <alignment horizontal="left" vertical="center"/>
    </xf>
    <xf numFmtId="49" fontId="47" fillId="0" borderId="69" xfId="0" applyNumberFormat="1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 wrapText="1"/>
    </xf>
    <xf numFmtId="0" fontId="47" fillId="0" borderId="31" xfId="0" applyFont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6" fillId="0" borderId="33" xfId="0" applyFont="1" applyBorder="1" applyAlignment="1">
      <alignment vertical="center"/>
    </xf>
    <xf numFmtId="49" fontId="47" fillId="0" borderId="70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 wrapText="1"/>
    </xf>
    <xf numFmtId="0" fontId="47" fillId="0" borderId="0" xfId="0" applyFont="1" applyAlignment="1">
      <alignment horizontal="center" vertical="center"/>
    </xf>
    <xf numFmtId="0" fontId="47" fillId="0" borderId="42" xfId="0" applyFont="1" applyBorder="1" applyAlignment="1">
      <alignment horizontal="center" vertical="center"/>
    </xf>
    <xf numFmtId="49" fontId="47" fillId="0" borderId="73" xfId="0" applyNumberFormat="1" applyFont="1" applyBorder="1" applyAlignment="1">
      <alignment horizontal="left" vertical="center"/>
    </xf>
    <xf numFmtId="0" fontId="47" fillId="0" borderId="52" xfId="0" applyFont="1" applyBorder="1" applyAlignment="1">
      <alignment horizontal="left" vertical="center"/>
    </xf>
    <xf numFmtId="0" fontId="47" fillId="0" borderId="36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39" xfId="0" applyFont="1" applyBorder="1" applyAlignment="1">
      <alignment vertical="center"/>
    </xf>
    <xf numFmtId="0" fontId="54" fillId="0" borderId="46" xfId="0" applyFont="1" applyBorder="1" applyAlignment="1">
      <alignment horizontal="center" vertical="center"/>
    </xf>
    <xf numFmtId="0" fontId="54" fillId="0" borderId="57" xfId="0" applyFont="1" applyBorder="1" applyAlignment="1">
      <alignment horizontal="center" vertical="center"/>
    </xf>
    <xf numFmtId="49" fontId="46" fillId="0" borderId="71" xfId="0" applyNumberFormat="1" applyFont="1" applyBorder="1" applyAlignment="1">
      <alignment horizontal="left" vertical="center"/>
    </xf>
    <xf numFmtId="49" fontId="47" fillId="0" borderId="21" xfId="0" applyNumberFormat="1" applyFont="1" applyBorder="1" applyAlignment="1">
      <alignment horizontal="right" vertical="center" wrapText="1"/>
    </xf>
    <xf numFmtId="0" fontId="47" fillId="0" borderId="36" xfId="0" applyFont="1" applyBorder="1" applyAlignment="1">
      <alignment horizontal="center" vertical="center"/>
    </xf>
    <xf numFmtId="0" fontId="47" fillId="0" borderId="45" xfId="0" applyFont="1" applyBorder="1" applyAlignment="1">
      <alignment horizontal="center" vertical="center"/>
    </xf>
    <xf numFmtId="49" fontId="47" fillId="0" borderId="21" xfId="0" applyNumberFormat="1" applyFont="1" applyBorder="1" applyAlignment="1">
      <alignment horizontal="right" vertical="center"/>
    </xf>
    <xf numFmtId="0" fontId="47" fillId="0" borderId="0" xfId="0" applyFont="1" applyAlignment="1">
      <alignment horizontal="left" vertical="center"/>
    </xf>
    <xf numFmtId="0" fontId="47" fillId="0" borderId="33" xfId="0" applyFont="1" applyBorder="1" applyAlignment="1">
      <alignment vertical="center"/>
    </xf>
    <xf numFmtId="49" fontId="47" fillId="0" borderId="71" xfId="0" applyNumberFormat="1" applyFont="1" applyBorder="1" applyAlignment="1">
      <alignment horizontal="left" vertical="center"/>
    </xf>
    <xf numFmtId="0" fontId="47" fillId="0" borderId="33" xfId="0" applyFont="1" applyBorder="1" applyAlignment="1">
      <alignment horizontal="center" vertical="center"/>
    </xf>
    <xf numFmtId="0" fontId="47" fillId="0" borderId="61" xfId="0" applyFont="1" applyBorder="1" applyAlignment="1">
      <alignment horizontal="right" vertical="center"/>
    </xf>
    <xf numFmtId="0" fontId="59" fillId="0" borderId="59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47" fillId="0" borderId="38" xfId="0" applyFont="1" applyBorder="1" applyAlignment="1">
      <alignment horizontal="left" vertical="center"/>
    </xf>
    <xf numFmtId="0" fontId="47" fillId="0" borderId="61" xfId="0" applyFont="1" applyBorder="1" applyAlignment="1">
      <alignment horizontal="left" vertical="center"/>
    </xf>
    <xf numFmtId="49" fontId="47" fillId="0" borderId="83" xfId="0" applyNumberFormat="1" applyFont="1" applyBorder="1" applyAlignment="1">
      <alignment horizontal="right" vertical="center"/>
    </xf>
    <xf numFmtId="0" fontId="47" fillId="0" borderId="51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/>
    </xf>
    <xf numFmtId="0" fontId="47" fillId="0" borderId="0" xfId="0" quotePrefix="1" applyFont="1" applyAlignment="1">
      <alignment vertical="center"/>
    </xf>
    <xf numFmtId="49" fontId="47" fillId="0" borderId="79" xfId="0" applyNumberFormat="1" applyFont="1" applyBorder="1" applyAlignment="1">
      <alignment horizontal="left" vertical="center"/>
    </xf>
    <xf numFmtId="49" fontId="47" fillId="0" borderId="62" xfId="0" applyNumberFormat="1" applyFont="1" applyBorder="1" applyAlignment="1">
      <alignment horizontal="right" vertical="center"/>
    </xf>
    <xf numFmtId="0" fontId="47" fillId="0" borderId="39" xfId="0" applyFont="1" applyBorder="1" applyAlignment="1">
      <alignment horizontal="left" vertical="center"/>
    </xf>
    <xf numFmtId="0" fontId="47" fillId="0" borderId="40" xfId="0" applyFont="1" applyBorder="1" applyAlignment="1">
      <alignment horizontal="left" vertical="center"/>
    </xf>
    <xf numFmtId="49" fontId="47" fillId="0" borderId="62" xfId="0" applyNumberFormat="1" applyFont="1" applyBorder="1" applyAlignment="1">
      <alignment horizontal="left" vertical="center"/>
    </xf>
    <xf numFmtId="49" fontId="46" fillId="0" borderId="18" xfId="0" applyNumberFormat="1" applyFont="1" applyBorder="1" applyAlignment="1">
      <alignment horizontal="right" vertical="center"/>
    </xf>
    <xf numFmtId="49" fontId="46" fillId="0" borderId="62" xfId="0" applyNumberFormat="1" applyFont="1" applyBorder="1" applyAlignment="1">
      <alignment horizontal="left" vertical="center"/>
    </xf>
    <xf numFmtId="0" fontId="47" fillId="0" borderId="56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center" wrapText="1"/>
    </xf>
    <xf numFmtId="49" fontId="47" fillId="0" borderId="61" xfId="0" applyNumberFormat="1" applyFont="1" applyBorder="1" applyAlignment="1">
      <alignment horizontal="left" vertical="center"/>
    </xf>
    <xf numFmtId="49" fontId="47" fillId="0" borderId="79" xfId="0" applyNumberFormat="1" applyFont="1" applyBorder="1" applyAlignment="1">
      <alignment horizontal="right" vertical="center"/>
    </xf>
    <xf numFmtId="0" fontId="52" fillId="0" borderId="40" xfId="0" applyFont="1" applyBorder="1" applyAlignment="1">
      <alignment horizontal="center" vertical="center"/>
    </xf>
    <xf numFmtId="0" fontId="47" fillId="0" borderId="44" xfId="0" applyFont="1" applyBorder="1" applyAlignment="1">
      <alignment horizontal="left" vertical="center"/>
    </xf>
    <xf numFmtId="49" fontId="46" fillId="0" borderId="18" xfId="0" applyNumberFormat="1" applyFont="1" applyBorder="1" applyAlignment="1">
      <alignment horizontal="left" vertical="center"/>
    </xf>
    <xf numFmtId="49" fontId="47" fillId="0" borderId="61" xfId="0" applyNumberFormat="1" applyFont="1" applyBorder="1" applyAlignment="1">
      <alignment horizontal="right" vertical="center"/>
    </xf>
    <xf numFmtId="0" fontId="47" fillId="0" borderId="46" xfId="0" quotePrefix="1" applyFont="1" applyBorder="1" applyAlignment="1">
      <alignment horizontal="left" vertical="center"/>
    </xf>
    <xf numFmtId="49" fontId="47" fillId="0" borderId="27" xfId="0" applyNumberFormat="1" applyFont="1" applyBorder="1" applyAlignment="1">
      <alignment horizontal="left" vertical="center"/>
    </xf>
    <xf numFmtId="0" fontId="52" fillId="0" borderId="41" xfId="0" applyFont="1" applyBorder="1" applyAlignment="1">
      <alignment horizontal="center" vertical="center"/>
    </xf>
    <xf numFmtId="0" fontId="52" fillId="0" borderId="33" xfId="0" applyFont="1" applyBorder="1" applyAlignment="1">
      <alignment horizontal="center" vertical="center"/>
    </xf>
    <xf numFmtId="0" fontId="47" fillId="0" borderId="36" xfId="0" applyFont="1" applyBorder="1" applyAlignment="1">
      <alignment horizontal="right" vertical="center"/>
    </xf>
    <xf numFmtId="49" fontId="47" fillId="0" borderId="22" xfId="0" applyNumberFormat="1" applyFont="1" applyBorder="1" applyAlignment="1">
      <alignment horizontal="right" vertical="center"/>
    </xf>
    <xf numFmtId="0" fontId="47" fillId="0" borderId="46" xfId="0" applyFont="1" applyBorder="1" applyAlignment="1">
      <alignment vertical="center"/>
    </xf>
    <xf numFmtId="0" fontId="47" fillId="0" borderId="57" xfId="0" quotePrefix="1" applyFont="1" applyBorder="1" applyAlignment="1">
      <alignment horizontal="left" vertical="center"/>
    </xf>
    <xf numFmtId="49" fontId="47" fillId="0" borderId="23" xfId="0" applyNumberFormat="1" applyFont="1" applyBorder="1" applyAlignment="1">
      <alignment horizontal="left" vertical="center"/>
    </xf>
    <xf numFmtId="0" fontId="46" fillId="0" borderId="36" xfId="0" applyFont="1" applyBorder="1" applyAlignment="1">
      <alignment horizontal="right" vertical="center"/>
    </xf>
    <xf numFmtId="0" fontId="52" fillId="0" borderId="33" xfId="0" quotePrefix="1" applyFont="1" applyBorder="1" applyAlignment="1">
      <alignment horizontal="center" vertical="center"/>
    </xf>
    <xf numFmtId="49" fontId="47" fillId="0" borderId="25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/>
    </xf>
    <xf numFmtId="0" fontId="47" fillId="0" borderId="55" xfId="0" quotePrefix="1" applyFont="1" applyBorder="1" applyAlignment="1">
      <alignment horizontal="center" vertical="center"/>
    </xf>
    <xf numFmtId="49" fontId="46" fillId="0" borderId="76" xfId="0" applyNumberFormat="1" applyFont="1" applyBorder="1" applyAlignment="1">
      <alignment horizontal="right" vertical="center"/>
    </xf>
    <xf numFmtId="0" fontId="47" fillId="0" borderId="55" xfId="0" applyFont="1" applyBorder="1" applyAlignment="1">
      <alignment horizontal="center" vertical="center"/>
    </xf>
    <xf numFmtId="49" fontId="47" fillId="0" borderId="79" xfId="0" applyNumberFormat="1" applyFont="1" applyBorder="1" applyAlignment="1">
      <alignment horizontal="right" vertical="center" wrapText="1"/>
    </xf>
    <xf numFmtId="0" fontId="47" fillId="0" borderId="62" xfId="0" applyFont="1" applyBorder="1" applyAlignment="1">
      <alignment horizontal="right" vertical="center"/>
    </xf>
    <xf numFmtId="0" fontId="47" fillId="0" borderId="57" xfId="0" quotePrefix="1" applyFont="1" applyBorder="1" applyAlignment="1">
      <alignment vertical="center"/>
    </xf>
    <xf numFmtId="0" fontId="47" fillId="0" borderId="62" xfId="0" applyFont="1" applyBorder="1" applyAlignment="1">
      <alignment horizontal="left" vertical="center"/>
    </xf>
    <xf numFmtId="0" fontId="46" fillId="0" borderId="18" xfId="0" applyFont="1" applyBorder="1" applyAlignment="1">
      <alignment horizontal="right" vertical="center"/>
    </xf>
    <xf numFmtId="0" fontId="47" fillId="0" borderId="41" xfId="0" applyFont="1" applyBorder="1" applyAlignment="1">
      <alignment horizontal="center" vertical="center"/>
    </xf>
    <xf numFmtId="0" fontId="46" fillId="0" borderId="18" xfId="0" applyFont="1" applyBorder="1" applyAlignment="1">
      <alignment horizontal="left" vertical="center"/>
    </xf>
    <xf numFmtId="0" fontId="46" fillId="0" borderId="61" xfId="0" applyFont="1" applyBorder="1" applyAlignment="1">
      <alignment horizontal="right" vertical="center"/>
    </xf>
    <xf numFmtId="0" fontId="47" fillId="0" borderId="41" xfId="0" quotePrefix="1" applyFont="1" applyBorder="1" applyAlignment="1">
      <alignment horizontal="center" vertical="center"/>
    </xf>
    <xf numFmtId="0" fontId="46" fillId="0" borderId="61" xfId="0" applyFont="1" applyBorder="1" applyAlignment="1">
      <alignment horizontal="left" vertical="center"/>
    </xf>
    <xf numFmtId="0" fontId="47" fillId="0" borderId="79" xfId="0" applyFont="1" applyBorder="1" applyAlignment="1">
      <alignment horizontal="right" vertical="center"/>
    </xf>
    <xf numFmtId="0" fontId="53" fillId="0" borderId="41" xfId="0" applyFont="1" applyBorder="1" applyAlignment="1">
      <alignment horizontal="center" vertical="center"/>
    </xf>
    <xf numFmtId="0" fontId="59" fillId="0" borderId="56" xfId="0" applyFont="1" applyBorder="1" applyAlignment="1">
      <alignment horizontal="center" vertical="center"/>
    </xf>
    <xf numFmtId="0" fontId="47" fillId="0" borderId="31" xfId="0" quotePrefix="1" applyFont="1" applyBorder="1" applyAlignment="1">
      <alignment horizontal="left" vertical="center"/>
    </xf>
    <xf numFmtId="0" fontId="47" fillId="0" borderId="46" xfId="0" applyFont="1" applyBorder="1" applyAlignment="1">
      <alignment horizontal="left" vertical="center"/>
    </xf>
    <xf numFmtId="0" fontId="52" fillId="0" borderId="31" xfId="0" quotePrefix="1" applyFont="1" applyBorder="1" applyAlignment="1">
      <alignment horizontal="left" vertical="center"/>
    </xf>
    <xf numFmtId="0" fontId="54" fillId="0" borderId="40" xfId="0" applyFont="1" applyBorder="1" applyAlignment="1">
      <alignment vertical="center"/>
    </xf>
    <xf numFmtId="0" fontId="54" fillId="0" borderId="41" xfId="0" applyFont="1" applyBorder="1" applyAlignment="1">
      <alignment vertical="center"/>
    </xf>
    <xf numFmtId="0" fontId="52" fillId="0" borderId="0" xfId="0" applyFont="1" applyAlignment="1">
      <alignment vertical="center"/>
    </xf>
    <xf numFmtId="0" fontId="52" fillId="0" borderId="40" xfId="0" applyFont="1" applyBorder="1" applyAlignment="1">
      <alignment vertical="center"/>
    </xf>
    <xf numFmtId="0" fontId="47" fillId="0" borderId="41" xfId="388" applyFont="1" applyBorder="1" applyAlignment="1">
      <alignment horizontal="center" vertical="center" wrapText="1"/>
    </xf>
    <xf numFmtId="49" fontId="59" fillId="0" borderId="42" xfId="0" applyNumberFormat="1" applyFont="1" applyBorder="1" applyAlignment="1">
      <alignment horizontal="center" vertical="center"/>
    </xf>
    <xf numFmtId="0" fontId="47" fillId="0" borderId="33" xfId="0" applyFont="1" applyBorder="1" applyAlignment="1">
      <alignment horizontal="left" vertical="center"/>
    </xf>
    <xf numFmtId="0" fontId="47" fillId="0" borderId="37" xfId="388" applyFont="1" applyBorder="1" applyAlignment="1">
      <alignment horizontal="right" vertical="center" wrapText="1"/>
    </xf>
    <xf numFmtId="49" fontId="56" fillId="0" borderId="42" xfId="0" applyNumberFormat="1" applyFont="1" applyBorder="1" applyAlignment="1">
      <alignment horizontal="center" vertical="center" shrinkToFit="1"/>
    </xf>
    <xf numFmtId="0" fontId="47" fillId="0" borderId="79" xfId="0" applyFont="1" applyBorder="1" applyAlignment="1">
      <alignment horizontal="left" vertical="center"/>
    </xf>
    <xf numFmtId="0" fontId="47" fillId="0" borderId="59" xfId="0" quotePrefix="1" applyFont="1" applyBorder="1" applyAlignment="1">
      <alignment horizontal="left" vertical="center"/>
    </xf>
    <xf numFmtId="0" fontId="42" fillId="0" borderId="39" xfId="0" applyFont="1" applyBorder="1" applyAlignment="1">
      <alignment horizontal="right" vertical="center"/>
    </xf>
    <xf numFmtId="0" fontId="42" fillId="0" borderId="0" xfId="0" applyFont="1" applyAlignment="1">
      <alignment horizontal="right" vertical="center"/>
    </xf>
    <xf numFmtId="0" fontId="61" fillId="0" borderId="41" xfId="0" applyFont="1" applyBorder="1" applyAlignment="1">
      <alignment horizontal="center" vertical="center"/>
    </xf>
    <xf numFmtId="0" fontId="52" fillId="0" borderId="42" xfId="0" applyFont="1" applyBorder="1" applyAlignment="1">
      <alignment horizontal="center" vertical="center"/>
    </xf>
    <xf numFmtId="0" fontId="46" fillId="0" borderId="21" xfId="0" applyFont="1" applyBorder="1" applyAlignment="1">
      <alignment horizontal="right" vertical="center"/>
    </xf>
    <xf numFmtId="0" fontId="54" fillId="0" borderId="37" xfId="388" applyFont="1" applyBorder="1" applyAlignment="1">
      <alignment horizontal="center" vertical="center" wrapText="1"/>
    </xf>
    <xf numFmtId="49" fontId="61" fillId="0" borderId="41" xfId="0" applyNumberFormat="1" applyFont="1" applyBorder="1" applyAlignment="1">
      <alignment horizontal="center" vertical="center" shrinkToFit="1"/>
    </xf>
    <xf numFmtId="0" fontId="47" fillId="0" borderId="38" xfId="0" quotePrefix="1" applyFont="1" applyBorder="1" applyAlignment="1">
      <alignment horizontal="left" vertical="center"/>
    </xf>
    <xf numFmtId="0" fontId="42" fillId="0" borderId="41" xfId="0" applyFont="1" applyBorder="1" applyAlignment="1">
      <alignment vertical="center"/>
    </xf>
    <xf numFmtId="49" fontId="47" fillId="0" borderId="41" xfId="0" applyNumberFormat="1" applyFont="1" applyBorder="1" applyAlignment="1">
      <alignment horizontal="center" vertical="center" shrinkToFit="1"/>
    </xf>
    <xf numFmtId="0" fontId="54" fillId="0" borderId="0" xfId="0" applyFont="1" applyAlignment="1">
      <alignment vertical="center"/>
    </xf>
    <xf numFmtId="0" fontId="47" fillId="0" borderId="42" xfId="0" applyFont="1" applyBorder="1" applyAlignment="1">
      <alignment vertical="center"/>
    </xf>
    <xf numFmtId="0" fontId="59" fillId="0" borderId="41" xfId="0" applyFont="1" applyBorder="1" applyAlignment="1">
      <alignment horizontal="center" vertical="center"/>
    </xf>
    <xf numFmtId="0" fontId="59" fillId="0" borderId="37" xfId="0" applyFont="1" applyBorder="1" applyAlignment="1">
      <alignment horizontal="center" vertical="center"/>
    </xf>
    <xf numFmtId="0" fontId="53" fillId="0" borderId="42" xfId="388" quotePrefix="1" applyFont="1" applyBorder="1" applyAlignment="1">
      <alignment horizontal="center" vertical="center"/>
    </xf>
    <xf numFmtId="0" fontId="47" fillId="0" borderId="82" xfId="0" applyFont="1" applyBorder="1" applyAlignment="1">
      <alignment horizontal="right" vertical="center"/>
    </xf>
    <xf numFmtId="0" fontId="53" fillId="0" borderId="0" xfId="0" applyFont="1" applyAlignment="1">
      <alignment horizontal="right" vertical="center"/>
    </xf>
    <xf numFmtId="0" fontId="54" fillId="0" borderId="42" xfId="0" applyFont="1" applyBorder="1" applyAlignment="1">
      <alignment vertical="center"/>
    </xf>
    <xf numFmtId="0" fontId="47" fillId="0" borderId="30" xfId="0" applyFont="1" applyBorder="1" applyAlignment="1">
      <alignment horizontal="left" vertical="center"/>
    </xf>
    <xf numFmtId="0" fontId="47" fillId="0" borderId="80" xfId="0" applyFont="1" applyBorder="1" applyAlignment="1">
      <alignment horizontal="center" vertical="center"/>
    </xf>
    <xf numFmtId="0" fontId="47" fillId="0" borderId="81" xfId="0" applyFont="1" applyBorder="1" applyAlignment="1">
      <alignment horizontal="center" vertical="center"/>
    </xf>
    <xf numFmtId="0" fontId="47" fillId="0" borderId="19" xfId="0" applyFont="1" applyBorder="1" applyAlignment="1">
      <alignment horizontal="center" vertical="center"/>
    </xf>
    <xf numFmtId="0" fontId="46" fillId="0" borderId="72" xfId="0" applyFont="1" applyBorder="1" applyAlignment="1">
      <alignment horizontal="left" vertical="center"/>
    </xf>
    <xf numFmtId="0" fontId="47" fillId="0" borderId="46" xfId="0" quotePrefix="1" applyFont="1" applyBorder="1" applyAlignment="1">
      <alignment vertical="center"/>
    </xf>
    <xf numFmtId="0" fontId="46" fillId="0" borderId="69" xfId="0" applyFont="1" applyBorder="1" applyAlignment="1">
      <alignment horizontal="left" vertical="center"/>
    </xf>
    <xf numFmtId="0" fontId="54" fillId="0" borderId="41" xfId="0" applyFont="1" applyBorder="1" applyAlignment="1">
      <alignment horizontal="center" vertical="center"/>
    </xf>
    <xf numFmtId="0" fontId="46" fillId="0" borderId="71" xfId="0" applyFont="1" applyBorder="1" applyAlignment="1">
      <alignment horizontal="left" vertical="center"/>
    </xf>
    <xf numFmtId="0" fontId="46" fillId="0" borderId="26" xfId="0" applyFont="1" applyBorder="1" applyAlignment="1">
      <alignment horizontal="right" vertical="center"/>
    </xf>
    <xf numFmtId="0" fontId="46" fillId="0" borderId="73" xfId="0" applyFont="1" applyBorder="1" applyAlignment="1">
      <alignment horizontal="left" vertical="center"/>
    </xf>
    <xf numFmtId="0" fontId="46" fillId="0" borderId="22" xfId="0" applyFont="1" applyBorder="1" applyAlignment="1">
      <alignment horizontal="right" vertical="center"/>
    </xf>
    <xf numFmtId="0" fontId="47" fillId="0" borderId="39" xfId="0" applyFont="1" applyBorder="1" applyAlignment="1">
      <alignment horizontal="center" vertical="center"/>
    </xf>
    <xf numFmtId="0" fontId="47" fillId="0" borderId="73" xfId="0" applyFont="1" applyBorder="1" applyAlignment="1">
      <alignment horizontal="left" vertical="center"/>
    </xf>
    <xf numFmtId="0" fontId="53" fillId="0" borderId="55" xfId="0" applyFont="1" applyBorder="1" applyAlignment="1">
      <alignment horizontal="center" vertical="center"/>
    </xf>
    <xf numFmtId="0" fontId="46" fillId="0" borderId="76" xfId="0" applyFont="1" applyBorder="1" applyAlignment="1">
      <alignment horizontal="right" vertical="center"/>
    </xf>
    <xf numFmtId="0" fontId="47" fillId="0" borderId="37" xfId="388" applyFont="1" applyBorder="1" applyAlignment="1">
      <alignment horizontal="center" vertical="center"/>
    </xf>
    <xf numFmtId="0" fontId="46" fillId="0" borderId="62" xfId="0" applyFont="1" applyBorder="1" applyAlignment="1">
      <alignment horizontal="right" vertical="center"/>
    </xf>
    <xf numFmtId="0" fontId="47" fillId="0" borderId="55" xfId="0" applyFont="1" applyBorder="1" applyAlignment="1">
      <alignment vertical="center"/>
    </xf>
    <xf numFmtId="49" fontId="47" fillId="0" borderId="41" xfId="0" applyNumberFormat="1" applyFont="1" applyBorder="1" applyAlignment="1">
      <alignment horizontal="center" vertical="center"/>
    </xf>
    <xf numFmtId="0" fontId="46" fillId="0" borderId="21" xfId="0" applyFont="1" applyBorder="1" applyAlignment="1">
      <alignment vertical="center"/>
    </xf>
    <xf numFmtId="0" fontId="47" fillId="0" borderId="50" xfId="0" applyFont="1" applyBorder="1" applyAlignment="1">
      <alignment horizontal="right" vertical="center"/>
    </xf>
    <xf numFmtId="0" fontId="47" fillId="0" borderId="74" xfId="0" applyFont="1" applyBorder="1" applyAlignment="1">
      <alignment horizontal="left" vertical="center"/>
    </xf>
    <xf numFmtId="0" fontId="47" fillId="0" borderId="34" xfId="0" applyFont="1" applyBorder="1" applyAlignment="1">
      <alignment horizontal="center" vertical="center"/>
    </xf>
    <xf numFmtId="0" fontId="47" fillId="0" borderId="72" xfId="0" applyFont="1" applyBorder="1" applyAlignment="1">
      <alignment horizontal="left" vertical="center"/>
    </xf>
    <xf numFmtId="0" fontId="47" fillId="0" borderId="41" xfId="0" quotePrefix="1" applyFont="1" applyBorder="1" applyAlignment="1">
      <alignment vertical="center"/>
    </xf>
    <xf numFmtId="0" fontId="47" fillId="0" borderId="41" xfId="0" applyFont="1" applyBorder="1" applyAlignment="1">
      <alignment horizontal="center" vertical="center" wrapText="1" shrinkToFit="1"/>
    </xf>
    <xf numFmtId="0" fontId="52" fillId="0" borderId="53" xfId="0" applyFont="1" applyBorder="1" applyAlignment="1">
      <alignment horizontal="center" vertical="center"/>
    </xf>
    <xf numFmtId="0" fontId="47" fillId="0" borderId="27" xfId="0" applyFont="1" applyBorder="1" applyAlignment="1">
      <alignment horizontal="left" vertical="center"/>
    </xf>
    <xf numFmtId="0" fontId="47" fillId="0" borderId="31" xfId="0" applyFont="1" applyBorder="1" applyAlignment="1">
      <alignment vertical="center"/>
    </xf>
    <xf numFmtId="0" fontId="54" fillId="0" borderId="37" xfId="0" applyFont="1" applyBorder="1" applyAlignment="1">
      <alignment horizontal="center" vertical="center"/>
    </xf>
    <xf numFmtId="49" fontId="47" fillId="0" borderId="24" xfId="0" applyNumberFormat="1" applyFont="1" applyBorder="1" applyAlignment="1">
      <alignment horizontal="right" vertical="center"/>
    </xf>
    <xf numFmtId="0" fontId="47" fillId="0" borderId="54" xfId="0" quotePrefix="1" applyFont="1" applyBorder="1" applyAlignment="1">
      <alignment vertical="center"/>
    </xf>
    <xf numFmtId="49" fontId="52" fillId="0" borderId="41" xfId="0" applyNumberFormat="1" applyFont="1" applyBorder="1" applyAlignment="1">
      <alignment horizontal="center" vertical="center"/>
    </xf>
    <xf numFmtId="0" fontId="61" fillId="0" borderId="55" xfId="0" applyFont="1" applyBorder="1" applyAlignment="1">
      <alignment horizontal="center" vertical="center"/>
    </xf>
    <xf numFmtId="0" fontId="59" fillId="0" borderId="37" xfId="388" applyFont="1" applyBorder="1" applyAlignment="1">
      <alignment horizontal="center" vertical="center" wrapText="1"/>
    </xf>
    <xf numFmtId="0" fontId="47" fillId="0" borderId="56" xfId="0" applyFont="1" applyBorder="1" applyAlignment="1">
      <alignment vertical="center"/>
    </xf>
    <xf numFmtId="0" fontId="47" fillId="0" borderId="38" xfId="0" quotePrefix="1" applyFont="1" applyBorder="1" applyAlignment="1">
      <alignment vertical="center"/>
    </xf>
    <xf numFmtId="0" fontId="59" fillId="0" borderId="55" xfId="0" quotePrefix="1" applyFont="1" applyBorder="1" applyAlignment="1">
      <alignment horizontal="center" vertical="center"/>
    </xf>
    <xf numFmtId="0" fontId="47" fillId="0" borderId="53" xfId="0" quotePrefix="1" applyFont="1" applyBorder="1" applyAlignment="1">
      <alignment horizontal="center" vertical="center"/>
    </xf>
    <xf numFmtId="0" fontId="47" fillId="0" borderId="59" xfId="0" applyFont="1" applyBorder="1" applyAlignment="1">
      <alignment vertical="center"/>
    </xf>
    <xf numFmtId="14" fontId="47" fillId="0" borderId="31" xfId="0" applyNumberFormat="1" applyFont="1" applyBorder="1" applyAlignment="1">
      <alignment horizontal="center" vertical="center" wrapText="1"/>
    </xf>
    <xf numFmtId="0" fontId="47" fillId="0" borderId="0" xfId="0" applyFont="1" applyAlignment="1">
      <alignment horizontal="right" vertical="center"/>
    </xf>
    <xf numFmtId="49" fontId="47" fillId="0" borderId="42" xfId="0" applyNumberFormat="1" applyFont="1" applyBorder="1" applyAlignment="1">
      <alignment horizontal="center" vertical="center"/>
    </xf>
    <xf numFmtId="0" fontId="59" fillId="0" borderId="55" xfId="0" applyFont="1" applyBorder="1" applyAlignment="1">
      <alignment horizontal="center" vertical="center"/>
    </xf>
    <xf numFmtId="49" fontId="47" fillId="0" borderId="53" xfId="0" quotePrefix="1" applyNumberFormat="1" applyFont="1" applyBorder="1" applyAlignment="1">
      <alignment horizontal="right" vertical="center"/>
    </xf>
    <xf numFmtId="0" fontId="47" fillId="0" borderId="54" xfId="0" quotePrefix="1" applyFont="1" applyBorder="1" applyAlignment="1">
      <alignment horizontal="left" vertical="center"/>
    </xf>
    <xf numFmtId="0" fontId="47" fillId="0" borderId="55" xfId="0" quotePrefix="1" applyFont="1" applyBorder="1" applyAlignment="1">
      <alignment horizontal="left" vertical="center"/>
    </xf>
    <xf numFmtId="49" fontId="47" fillId="0" borderId="45" xfId="0" applyNumberFormat="1" applyFont="1" applyBorder="1" applyAlignment="1">
      <alignment horizontal="right" vertical="center"/>
    </xf>
    <xf numFmtId="49" fontId="46" fillId="0" borderId="28" xfId="0" applyNumberFormat="1" applyFont="1" applyBorder="1" applyAlignment="1">
      <alignment horizontal="right" vertical="center"/>
    </xf>
    <xf numFmtId="0" fontId="47" fillId="0" borderId="60" xfId="0" applyFont="1" applyBorder="1" applyAlignment="1">
      <alignment horizontal="center" vertical="center"/>
    </xf>
    <xf numFmtId="0" fontId="47" fillId="0" borderId="48" xfId="0" applyFont="1" applyBorder="1" applyAlignment="1">
      <alignment horizontal="center" vertical="center"/>
    </xf>
    <xf numFmtId="0" fontId="47" fillId="0" borderId="84" xfId="0" applyFont="1" applyBorder="1" applyAlignment="1">
      <alignment horizontal="center" vertical="center"/>
    </xf>
    <xf numFmtId="0" fontId="47" fillId="0" borderId="78" xfId="0" applyFont="1" applyBorder="1" applyAlignment="1">
      <alignment horizontal="center" vertical="center"/>
    </xf>
    <xf numFmtId="49" fontId="46" fillId="0" borderId="75" xfId="0" applyNumberFormat="1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7" fillId="0" borderId="0" xfId="0" applyFont="1" applyAlignment="1">
      <alignment vertical="center"/>
    </xf>
    <xf numFmtId="0" fontId="42" fillId="0" borderId="0" xfId="0" applyFont="1" applyAlignment="1">
      <alignment horizontal="left" vertical="center"/>
    </xf>
    <xf numFmtId="0" fontId="40" fillId="0" borderId="0" xfId="0" applyFont="1" applyAlignment="1">
      <alignment horizontal="center" vertical="center" wrapText="1"/>
    </xf>
    <xf numFmtId="0" fontId="46" fillId="0" borderId="0" xfId="0" applyFont="1" applyAlignment="1">
      <alignment vertical="center"/>
    </xf>
    <xf numFmtId="0" fontId="47" fillId="0" borderId="40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center"/>
    </xf>
    <xf numFmtId="0" fontId="47" fillId="0" borderId="33" xfId="0" applyFont="1" applyBorder="1" applyAlignment="1">
      <alignment horizontal="center" vertical="center"/>
    </xf>
    <xf numFmtId="0" fontId="52" fillId="0" borderId="40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46" fillId="27" borderId="47" xfId="0" quotePrefix="1" applyFont="1" applyFill="1" applyBorder="1" applyAlignment="1">
      <alignment vertical="center"/>
    </xf>
    <xf numFmtId="0" fontId="46" fillId="27" borderId="34" xfId="0" applyFont="1" applyFill="1" applyBorder="1" applyAlignment="1">
      <alignment vertical="center"/>
    </xf>
    <xf numFmtId="0" fontId="46" fillId="27" borderId="32" xfId="0" applyFont="1" applyFill="1" applyBorder="1" applyAlignment="1">
      <alignment vertical="center"/>
    </xf>
    <xf numFmtId="0" fontId="46" fillId="27" borderId="32" xfId="0" quotePrefix="1" applyFont="1" applyFill="1" applyBorder="1" applyAlignment="1">
      <alignment vertical="center"/>
    </xf>
    <xf numFmtId="0" fontId="42" fillId="27" borderId="0" xfId="0" applyFont="1" applyFill="1" applyAlignment="1">
      <alignment vertical="center"/>
    </xf>
    <xf numFmtId="0" fontId="46" fillId="27" borderId="31" xfId="0" quotePrefix="1" applyFont="1" applyFill="1" applyBorder="1" applyAlignment="1">
      <alignment vertical="center"/>
    </xf>
    <xf numFmtId="0" fontId="46" fillId="27" borderId="33" xfId="0" quotePrefix="1" applyFont="1" applyFill="1" applyBorder="1" applyAlignment="1">
      <alignment vertical="center"/>
    </xf>
    <xf numFmtId="0" fontId="46" fillId="27" borderId="29" xfId="0" applyFont="1" applyFill="1" applyBorder="1" applyAlignment="1">
      <alignment vertical="center"/>
    </xf>
    <xf numFmtId="0" fontId="46" fillId="27" borderId="30" xfId="0" applyFont="1" applyFill="1" applyBorder="1" applyAlignment="1">
      <alignment horizontal="center" vertical="center"/>
    </xf>
    <xf numFmtId="0" fontId="46" fillId="27" borderId="19" xfId="0" applyFont="1" applyFill="1" applyBorder="1" applyAlignment="1">
      <alignment vertical="center"/>
    </xf>
    <xf numFmtId="0" fontId="46" fillId="27" borderId="29" xfId="0" applyFont="1" applyFill="1" applyBorder="1" applyAlignment="1">
      <alignment horizontal="center" vertical="center"/>
    </xf>
    <xf numFmtId="0" fontId="46" fillId="27" borderId="19" xfId="0" applyFont="1" applyFill="1" applyBorder="1" applyAlignment="1">
      <alignment horizontal="center" vertical="center"/>
    </xf>
    <xf numFmtId="0" fontId="47" fillId="27" borderId="0" xfId="0" applyFont="1" applyFill="1" applyAlignment="1">
      <alignment horizontal="left" vertical="center"/>
    </xf>
    <xf numFmtId="0" fontId="47" fillId="27" borderId="0" xfId="0" applyFont="1" applyFill="1" applyAlignment="1">
      <alignment horizontal="center" vertical="center"/>
    </xf>
    <xf numFmtId="0" fontId="47" fillId="27" borderId="0" xfId="0" applyFont="1" applyFill="1" applyAlignment="1">
      <alignment vertical="center"/>
    </xf>
    <xf numFmtId="0" fontId="47" fillId="27" borderId="33" xfId="0" applyFont="1" applyFill="1" applyBorder="1" applyAlignment="1">
      <alignment vertical="center"/>
    </xf>
    <xf numFmtId="0" fontId="47" fillId="27" borderId="36" xfId="0" applyFont="1" applyFill="1" applyBorder="1" applyAlignment="1">
      <alignment horizontal="center" vertical="center"/>
    </xf>
    <xf numFmtId="0" fontId="47" fillId="27" borderId="33" xfId="0" applyFont="1" applyFill="1" applyBorder="1" applyAlignment="1">
      <alignment horizontal="center" vertical="center"/>
    </xf>
    <xf numFmtId="0" fontId="47" fillId="27" borderId="33" xfId="0" applyFont="1" applyFill="1" applyBorder="1" applyAlignment="1">
      <alignment horizontal="left" vertical="center" wrapText="1"/>
    </xf>
    <xf numFmtId="0" fontId="52" fillId="27" borderId="33" xfId="0" applyFont="1" applyFill="1" applyBorder="1" applyAlignment="1">
      <alignment horizontal="center" vertical="center"/>
    </xf>
    <xf numFmtId="0" fontId="47" fillId="27" borderId="58" xfId="0" applyFont="1" applyFill="1" applyBorder="1" applyAlignment="1">
      <alignment horizontal="center" vertical="center"/>
    </xf>
    <xf numFmtId="0" fontId="47" fillId="27" borderId="41" xfId="0" applyFont="1" applyFill="1" applyBorder="1" applyAlignment="1">
      <alignment horizontal="left" vertical="center"/>
    </xf>
    <xf numFmtId="0" fontId="52" fillId="27" borderId="41" xfId="0" applyFont="1" applyFill="1" applyBorder="1" applyAlignment="1">
      <alignment horizontal="center" vertical="center"/>
    </xf>
    <xf numFmtId="0" fontId="47" fillId="27" borderId="37" xfId="0" applyFont="1" applyFill="1" applyBorder="1" applyAlignment="1">
      <alignment horizontal="center" vertical="center"/>
    </xf>
    <xf numFmtId="0" fontId="47" fillId="27" borderId="31" xfId="0" applyFont="1" applyFill="1" applyBorder="1" applyAlignment="1">
      <alignment horizontal="left" vertical="center"/>
    </xf>
    <xf numFmtId="0" fontId="47" fillId="27" borderId="31" xfId="0" applyFont="1" applyFill="1" applyBorder="1" applyAlignment="1">
      <alignment horizontal="center" vertical="center"/>
    </xf>
    <xf numFmtId="0" fontId="52" fillId="27" borderId="0" xfId="0" applyFont="1" applyFill="1" applyAlignment="1">
      <alignment horizontal="center" vertical="center"/>
    </xf>
    <xf numFmtId="0" fontId="46" fillId="27" borderId="0" xfId="0" applyFont="1" applyFill="1" applyAlignment="1">
      <alignment horizontal="right" vertical="center"/>
    </xf>
    <xf numFmtId="0" fontId="47" fillId="27" borderId="30" xfId="0" applyFont="1" applyFill="1" applyBorder="1" applyAlignment="1">
      <alignment vertical="center"/>
    </xf>
    <xf numFmtId="0" fontId="47" fillId="27" borderId="29" xfId="0" applyFont="1" applyFill="1" applyBorder="1" applyAlignment="1">
      <alignment vertical="center"/>
    </xf>
    <xf numFmtId="0" fontId="47" fillId="27" borderId="19" xfId="0" applyFont="1" applyFill="1" applyBorder="1" applyAlignment="1">
      <alignment vertical="center"/>
    </xf>
    <xf numFmtId="0" fontId="47" fillId="27" borderId="68" xfId="0" applyFont="1" applyFill="1" applyBorder="1" applyAlignment="1">
      <alignment horizontal="left" vertical="center"/>
    </xf>
    <xf numFmtId="0" fontId="47" fillId="27" borderId="46" xfId="0" quotePrefix="1" applyFont="1" applyFill="1" applyBorder="1" applyAlignment="1">
      <alignment vertical="center"/>
    </xf>
    <xf numFmtId="0" fontId="47" fillId="27" borderId="35" xfId="0" applyFont="1" applyFill="1" applyBorder="1" applyAlignment="1">
      <alignment horizontal="left" vertical="center"/>
    </xf>
    <xf numFmtId="0" fontId="47" fillId="27" borderId="32" xfId="0" applyFont="1" applyFill="1" applyBorder="1" applyAlignment="1">
      <alignment horizontal="left" vertical="center"/>
    </xf>
    <xf numFmtId="0" fontId="54" fillId="27" borderId="41" xfId="0" applyFont="1" applyFill="1" applyBorder="1" applyAlignment="1">
      <alignment horizontal="center" vertical="center"/>
    </xf>
    <xf numFmtId="0" fontId="59" fillId="27" borderId="42" xfId="0" applyFont="1" applyFill="1" applyBorder="1" applyAlignment="1">
      <alignment horizontal="center" vertical="center"/>
    </xf>
    <xf numFmtId="0" fontId="47" fillId="27" borderId="41" xfId="0" quotePrefix="1" applyFont="1" applyFill="1" applyBorder="1" applyAlignment="1">
      <alignment horizontal="center" vertical="center"/>
    </xf>
    <xf numFmtId="0" fontId="52" fillId="27" borderId="37" xfId="0" applyFont="1" applyFill="1" applyBorder="1" applyAlignment="1">
      <alignment horizontal="center" vertical="center"/>
    </xf>
    <xf numFmtId="0" fontId="47" fillId="27" borderId="45" xfId="0" quotePrefix="1" applyFont="1" applyFill="1" applyBorder="1" applyAlignment="1">
      <alignment horizontal="center" vertical="center"/>
    </xf>
    <xf numFmtId="0" fontId="47" fillId="27" borderId="37" xfId="0" applyFont="1" applyFill="1" applyBorder="1" applyAlignment="1">
      <alignment horizontal="right" vertical="center"/>
    </xf>
    <xf numFmtId="0" fontId="47" fillId="27" borderId="37" xfId="0" applyFont="1" applyFill="1" applyBorder="1" applyAlignment="1">
      <alignment horizontal="center" vertical="center" wrapText="1"/>
    </xf>
    <xf numFmtId="0" fontId="47" fillId="27" borderId="53" xfId="0" applyFont="1" applyFill="1" applyBorder="1" applyAlignment="1">
      <alignment horizontal="right" vertical="center"/>
    </xf>
    <xf numFmtId="0" fontId="47" fillId="27" borderId="56" xfId="0" applyFont="1" applyFill="1" applyBorder="1" applyAlignment="1">
      <alignment horizontal="left" vertical="center"/>
    </xf>
    <xf numFmtId="0" fontId="47" fillId="27" borderId="43" xfId="0" applyFont="1" applyFill="1" applyBorder="1" applyAlignment="1">
      <alignment vertical="center"/>
    </xf>
    <xf numFmtId="0" fontId="47" fillId="27" borderId="38" xfId="0" applyFont="1" applyFill="1" applyBorder="1" applyAlignment="1">
      <alignment horizontal="left" vertical="center"/>
    </xf>
    <xf numFmtId="0" fontId="47" fillId="27" borderId="38" xfId="0" applyFont="1" applyFill="1" applyBorder="1" applyAlignment="1">
      <alignment vertical="center"/>
    </xf>
    <xf numFmtId="0" fontId="47" fillId="27" borderId="46" xfId="0" applyFont="1" applyFill="1" applyBorder="1" applyAlignment="1">
      <alignment horizontal="left" vertical="center"/>
    </xf>
    <xf numFmtId="49" fontId="47" fillId="27" borderId="54" xfId="0" applyNumberFormat="1" applyFont="1" applyFill="1" applyBorder="1" applyAlignment="1">
      <alignment horizontal="left" vertical="center" wrapText="1"/>
    </xf>
    <xf numFmtId="0" fontId="48" fillId="27" borderId="41" xfId="388" applyFont="1" applyFill="1" applyBorder="1" applyAlignment="1">
      <alignment horizontal="center" vertical="center" wrapText="1"/>
    </xf>
    <xf numFmtId="0" fontId="48" fillId="27" borderId="55" xfId="0" applyFont="1" applyFill="1" applyBorder="1" applyAlignment="1">
      <alignment horizontal="center" vertical="center" wrapText="1"/>
    </xf>
    <xf numFmtId="0" fontId="47" fillId="27" borderId="38" xfId="0" applyFont="1" applyFill="1" applyBorder="1" applyAlignment="1">
      <alignment horizontal="center" vertical="center"/>
    </xf>
    <xf numFmtId="0" fontId="47" fillId="27" borderId="39" xfId="0" applyFont="1" applyFill="1" applyBorder="1" applyAlignment="1">
      <alignment horizontal="center" vertical="center"/>
    </xf>
    <xf numFmtId="49" fontId="61" fillId="27" borderId="41" xfId="0" applyNumberFormat="1" applyFont="1" applyFill="1" applyBorder="1" applyAlignment="1">
      <alignment horizontal="center" vertical="center" shrinkToFit="1"/>
    </xf>
    <xf numFmtId="0" fontId="48" fillId="27" borderId="55" xfId="0" applyFont="1" applyFill="1" applyBorder="1" applyAlignment="1">
      <alignment vertical="center"/>
    </xf>
    <xf numFmtId="0" fontId="47" fillId="27" borderId="42" xfId="0" applyFont="1" applyFill="1" applyBorder="1" applyAlignment="1">
      <alignment horizontal="center" vertical="center"/>
    </xf>
    <xf numFmtId="49" fontId="47" fillId="27" borderId="41" xfId="0" applyNumberFormat="1" applyFont="1" applyFill="1" applyBorder="1" applyAlignment="1">
      <alignment horizontal="center" vertical="center" shrinkToFit="1"/>
    </xf>
    <xf numFmtId="0" fontId="53" fillId="27" borderId="55" xfId="0" applyFont="1" applyFill="1" applyBorder="1" applyAlignment="1">
      <alignment horizontal="center" vertical="center"/>
    </xf>
    <xf numFmtId="0" fontId="46" fillId="27" borderId="0" xfId="0" applyFont="1" applyFill="1" applyAlignment="1">
      <alignment vertical="center"/>
    </xf>
    <xf numFmtId="0" fontId="47" fillId="27" borderId="37" xfId="388" applyFont="1" applyFill="1" applyBorder="1" applyAlignment="1">
      <alignment horizontal="center" vertical="center"/>
    </xf>
    <xf numFmtId="0" fontId="47" fillId="27" borderId="55" xfId="0" quotePrefix="1" applyFont="1" applyFill="1" applyBorder="1" applyAlignment="1">
      <alignment horizontal="center" vertical="center"/>
    </xf>
    <xf numFmtId="0" fontId="47" fillId="27" borderId="41" xfId="388" applyFont="1" applyFill="1" applyBorder="1" applyAlignment="1">
      <alignment horizontal="left" vertical="center"/>
    </xf>
    <xf numFmtId="49" fontId="54" fillId="27" borderId="41" xfId="0" applyNumberFormat="1" applyFont="1" applyFill="1" applyBorder="1" applyAlignment="1">
      <alignment horizontal="center" vertical="center" shrinkToFit="1"/>
    </xf>
    <xf numFmtId="0" fontId="47" fillId="27" borderId="41" xfId="388" applyFont="1" applyFill="1" applyBorder="1" applyAlignment="1">
      <alignment horizontal="center" vertical="center"/>
    </xf>
    <xf numFmtId="0" fontId="47" fillId="27" borderId="55" xfId="0" applyFont="1" applyFill="1" applyBorder="1" applyAlignment="1">
      <alignment vertical="center"/>
    </xf>
    <xf numFmtId="0" fontId="47" fillId="27" borderId="46" xfId="388" applyFont="1" applyFill="1" applyBorder="1" applyAlignment="1">
      <alignment horizontal="left" vertical="center"/>
    </xf>
    <xf numFmtId="49" fontId="47" fillId="27" borderId="55" xfId="0" applyNumberFormat="1" applyFont="1" applyFill="1" applyBorder="1" applyAlignment="1">
      <alignment horizontal="center" vertical="center"/>
    </xf>
    <xf numFmtId="0" fontId="53" fillId="27" borderId="31" xfId="0" applyFont="1" applyFill="1" applyBorder="1" applyAlignment="1">
      <alignment vertical="center"/>
    </xf>
    <xf numFmtId="0" fontId="54" fillId="27" borderId="0" xfId="0" applyFont="1" applyFill="1" applyAlignment="1">
      <alignment vertical="center"/>
    </xf>
    <xf numFmtId="49" fontId="47" fillId="27" borderId="41" xfId="0" applyNumberFormat="1" applyFont="1" applyFill="1" applyBorder="1" applyAlignment="1">
      <alignment horizontal="center" vertical="center" wrapText="1" shrinkToFit="1"/>
    </xf>
    <xf numFmtId="0" fontId="53" fillId="27" borderId="53" xfId="0" applyFont="1" applyFill="1" applyBorder="1" applyAlignment="1">
      <alignment horizontal="center" vertical="center"/>
    </xf>
    <xf numFmtId="0" fontId="47" fillId="27" borderId="39" xfId="0" applyFont="1" applyFill="1" applyBorder="1" applyAlignment="1">
      <alignment horizontal="left" vertical="center"/>
    </xf>
    <xf numFmtId="49" fontId="47" fillId="27" borderId="33" xfId="0" applyNumberFormat="1" applyFont="1" applyFill="1" applyBorder="1" applyAlignment="1">
      <alignment horizontal="left" vertical="center"/>
    </xf>
    <xf numFmtId="0" fontId="54" fillId="27" borderId="42" xfId="0" applyFont="1" applyFill="1" applyBorder="1" applyAlignment="1">
      <alignment horizontal="center" vertical="center"/>
    </xf>
    <xf numFmtId="0" fontId="53" fillId="27" borderId="33" xfId="388" applyFont="1" applyFill="1" applyBorder="1" applyAlignment="1">
      <alignment horizontal="center" vertical="center" wrapText="1"/>
    </xf>
    <xf numFmtId="0" fontId="47" fillId="27" borderId="52" xfId="0" applyFont="1" applyFill="1" applyBorder="1" applyAlignment="1">
      <alignment horizontal="center" vertical="center"/>
    </xf>
    <xf numFmtId="0" fontId="47" fillId="27" borderId="36" xfId="0" applyFont="1" applyFill="1" applyBorder="1" applyAlignment="1">
      <alignment vertical="center"/>
    </xf>
    <xf numFmtId="0" fontId="47" fillId="27" borderId="45" xfId="0" applyFont="1" applyFill="1" applyBorder="1" applyAlignment="1">
      <alignment horizontal="right" vertical="center"/>
    </xf>
    <xf numFmtId="49" fontId="52" fillId="27" borderId="42" xfId="0" applyNumberFormat="1" applyFont="1" applyFill="1" applyBorder="1" applyAlignment="1">
      <alignment horizontal="center" vertical="center"/>
    </xf>
    <xf numFmtId="0" fontId="59" fillId="27" borderId="33" xfId="0" applyFont="1" applyFill="1" applyBorder="1" applyAlignment="1">
      <alignment horizontal="center" vertical="center"/>
    </xf>
    <xf numFmtId="0" fontId="48" fillId="27" borderId="0" xfId="0" applyFont="1" applyFill="1" applyAlignment="1">
      <alignment horizontal="left" vertical="center"/>
    </xf>
    <xf numFmtId="49" fontId="47" fillId="27" borderId="41" xfId="0" applyNumberFormat="1" applyFont="1" applyFill="1" applyBorder="1" applyAlignment="1">
      <alignment horizontal="center" vertical="center"/>
    </xf>
    <xf numFmtId="49" fontId="47" fillId="27" borderId="33" xfId="0" applyNumberFormat="1" applyFont="1" applyFill="1" applyBorder="1" applyAlignment="1">
      <alignment horizontal="center" vertical="center"/>
    </xf>
    <xf numFmtId="0" fontId="48" fillId="27" borderId="0" xfId="0" applyFont="1" applyFill="1" applyAlignment="1">
      <alignment horizontal="center" vertical="center"/>
    </xf>
    <xf numFmtId="0" fontId="47" fillId="27" borderId="58" xfId="0" applyFont="1" applyFill="1" applyBorder="1" applyAlignment="1">
      <alignment vertical="center"/>
    </xf>
    <xf numFmtId="0" fontId="47" fillId="27" borderId="57" xfId="0" applyFont="1" applyFill="1" applyBorder="1" applyAlignment="1">
      <alignment horizontal="left" vertical="center" wrapText="1"/>
    </xf>
    <xf numFmtId="0" fontId="46" fillId="27" borderId="36" xfId="0" applyFont="1" applyFill="1" applyBorder="1" applyAlignment="1">
      <alignment horizontal="right" vertical="center"/>
    </xf>
    <xf numFmtId="0" fontId="47" fillId="27" borderId="61" xfId="0" applyFont="1" applyFill="1" applyBorder="1" applyAlignment="1">
      <alignment horizontal="center" vertical="center"/>
    </xf>
    <xf numFmtId="49" fontId="47" fillId="27" borderId="41" xfId="0" applyNumberFormat="1" applyFont="1" applyFill="1" applyBorder="1" applyAlignment="1">
      <alignment horizontal="left" vertical="center" wrapText="1"/>
    </xf>
    <xf numFmtId="0" fontId="53" fillId="27" borderId="0" xfId="0" applyFont="1" applyFill="1" applyAlignment="1">
      <alignment horizontal="center" vertical="center"/>
    </xf>
    <xf numFmtId="0" fontId="43" fillId="27" borderId="0" xfId="0" applyFont="1" applyFill="1" applyAlignment="1">
      <alignment vertical="center"/>
    </xf>
    <xf numFmtId="0" fontId="46" fillId="27" borderId="62" xfId="0" applyFont="1" applyFill="1" applyBorder="1" applyAlignment="1">
      <alignment horizontal="center" vertical="center"/>
    </xf>
    <xf numFmtId="0" fontId="46" fillId="27" borderId="18" xfId="0" applyFont="1" applyFill="1" applyBorder="1" applyAlignment="1">
      <alignment vertical="center"/>
    </xf>
    <xf numFmtId="0" fontId="47" fillId="27" borderId="30" xfId="0" applyFont="1" applyFill="1" applyBorder="1" applyAlignment="1">
      <alignment horizontal="right" vertical="center"/>
    </xf>
    <xf numFmtId="0" fontId="47" fillId="27" borderId="47" xfId="0" applyFont="1" applyFill="1" applyBorder="1" applyAlignment="1">
      <alignment horizontal="center" vertical="center"/>
    </xf>
    <xf numFmtId="0" fontId="47" fillId="27" borderId="34" xfId="0" applyFont="1" applyFill="1" applyBorder="1" applyAlignment="1">
      <alignment horizontal="center" vertical="center"/>
    </xf>
    <xf numFmtId="0" fontId="46" fillId="27" borderId="61" xfId="0" applyFont="1" applyFill="1" applyBorder="1" applyAlignment="1">
      <alignment horizontal="center" vertical="center"/>
    </xf>
    <xf numFmtId="0" fontId="46" fillId="27" borderId="0" xfId="0" applyFont="1" applyFill="1" applyAlignment="1">
      <alignment horizontal="center" vertical="center"/>
    </xf>
    <xf numFmtId="0" fontId="46" fillId="27" borderId="66" xfId="0" applyFont="1" applyFill="1" applyBorder="1" applyAlignment="1">
      <alignment horizontal="center" vertical="center"/>
    </xf>
    <xf numFmtId="0" fontId="46" fillId="27" borderId="67" xfId="0" applyFont="1" applyFill="1" applyBorder="1" applyAlignment="1">
      <alignment horizontal="center" vertical="center"/>
    </xf>
    <xf numFmtId="0" fontId="47" fillId="27" borderId="41" xfId="0" applyFont="1" applyFill="1" applyBorder="1" applyAlignment="1">
      <alignment horizontal="center" vertical="center"/>
    </xf>
    <xf numFmtId="49" fontId="46" fillId="27" borderId="57" xfId="0" applyNumberFormat="1" applyFont="1" applyFill="1" applyBorder="1" applyAlignment="1">
      <alignment vertical="center"/>
    </xf>
    <xf numFmtId="49" fontId="52" fillId="27" borderId="33" xfId="0" applyNumberFormat="1" applyFont="1" applyFill="1" applyBorder="1" applyAlignment="1">
      <alignment horizontal="center" vertical="center"/>
    </xf>
    <xf numFmtId="0" fontId="47" fillId="27" borderId="58" xfId="0" quotePrefix="1" applyFont="1" applyFill="1" applyBorder="1" applyAlignment="1">
      <alignment horizontal="center" vertical="center"/>
    </xf>
    <xf numFmtId="0" fontId="47" fillId="0" borderId="43" xfId="0" applyFont="1" applyBorder="1" applyAlignment="1">
      <alignment horizontal="center" vertical="center"/>
    </xf>
    <xf numFmtId="49" fontId="61" fillId="0" borderId="42" xfId="0" applyNumberFormat="1" applyFont="1" applyBorder="1" applyAlignment="1">
      <alignment horizontal="center" vertical="center" shrinkToFit="1"/>
    </xf>
    <xf numFmtId="49" fontId="47" fillId="0" borderId="42" xfId="0" applyNumberFormat="1" applyFont="1" applyBorder="1" applyAlignment="1">
      <alignment horizontal="center" vertical="center" shrinkToFit="1"/>
    </xf>
    <xf numFmtId="0" fontId="47" fillId="27" borderId="0" xfId="0" applyFont="1" applyFill="1" applyAlignment="1">
      <alignment horizontal="left" vertical="center"/>
    </xf>
    <xf numFmtId="0" fontId="52" fillId="27" borderId="0" xfId="0" applyFont="1" applyFill="1" applyAlignment="1">
      <alignment horizontal="center" vertical="center"/>
    </xf>
    <xf numFmtId="0" fontId="47" fillId="27" borderId="40" xfId="0" applyFont="1" applyFill="1" applyBorder="1" applyAlignment="1">
      <alignment horizontal="center" vertical="center"/>
    </xf>
    <xf numFmtId="0" fontId="47" fillId="28" borderId="46" xfId="0" applyFont="1" applyFill="1" applyBorder="1" applyAlignment="1">
      <alignment horizontal="left" vertical="center"/>
    </xf>
    <xf numFmtId="0" fontId="53" fillId="27" borderId="53" xfId="388" applyFont="1" applyFill="1" applyBorder="1" applyAlignment="1">
      <alignment horizontal="right" vertical="center" wrapText="1"/>
    </xf>
    <xf numFmtId="0" fontId="47" fillId="27" borderId="53" xfId="0" applyFont="1" applyFill="1" applyBorder="1" applyAlignment="1">
      <alignment vertical="center"/>
    </xf>
    <xf numFmtId="0" fontId="46" fillId="27" borderId="45" xfId="0" applyFont="1" applyFill="1" applyBorder="1" applyAlignment="1">
      <alignment horizontal="right" vertical="center"/>
    </xf>
    <xf numFmtId="0" fontId="47" fillId="0" borderId="85" xfId="0" applyFont="1" applyBorder="1" applyAlignment="1">
      <alignment horizontal="center" vertical="center"/>
    </xf>
    <xf numFmtId="0" fontId="54" fillId="0" borderId="85" xfId="0" applyFont="1" applyBorder="1" applyAlignment="1">
      <alignment horizontal="center" vertical="center"/>
    </xf>
    <xf numFmtId="0" fontId="47" fillId="0" borderId="59" xfId="0" applyFont="1" applyBorder="1" applyAlignment="1">
      <alignment horizontal="left" vertical="center"/>
    </xf>
    <xf numFmtId="0" fontId="42" fillId="27" borderId="0" xfId="0" applyFont="1" applyFill="1" applyAlignment="1">
      <alignment horizontal="right" vertical="center"/>
    </xf>
    <xf numFmtId="0" fontId="47" fillId="27" borderId="44" xfId="0" applyFont="1" applyFill="1" applyBorder="1" applyAlignment="1">
      <alignment horizontal="center" vertical="center"/>
    </xf>
    <xf numFmtId="0" fontId="47" fillId="27" borderId="43" xfId="0" applyFont="1" applyFill="1" applyBorder="1" applyAlignment="1">
      <alignment horizontal="left" vertical="center"/>
    </xf>
    <xf numFmtId="0" fontId="46" fillId="0" borderId="45" xfId="0" applyFont="1" applyBorder="1" applyAlignment="1">
      <alignment horizontal="right" vertical="center"/>
    </xf>
    <xf numFmtId="0" fontId="52" fillId="0" borderId="38" xfId="0" applyFont="1" applyBorder="1" applyAlignment="1">
      <alignment horizontal="center" vertical="center"/>
    </xf>
    <xf numFmtId="0" fontId="54" fillId="0" borderId="43" xfId="0" applyFont="1" applyBorder="1" applyAlignment="1">
      <alignment horizontal="center" vertical="center"/>
    </xf>
    <xf numFmtId="0" fontId="47" fillId="28" borderId="60" xfId="0" applyFont="1" applyFill="1" applyBorder="1" applyAlignment="1">
      <alignment horizontal="center" vertical="center"/>
    </xf>
    <xf numFmtId="0" fontId="47" fillId="28" borderId="48" xfId="0" applyFont="1" applyFill="1" applyBorder="1" applyAlignment="1">
      <alignment horizontal="center" vertical="center"/>
    </xf>
    <xf numFmtId="9" fontId="47" fillId="0" borderId="0" xfId="384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 wrapText="1"/>
    </xf>
    <xf numFmtId="49" fontId="46" fillId="0" borderId="49" xfId="0" applyNumberFormat="1" applyFont="1" applyBorder="1" applyAlignment="1">
      <alignment horizontal="right" vertical="center"/>
    </xf>
    <xf numFmtId="49" fontId="46" fillId="0" borderId="15" xfId="0" applyNumberFormat="1" applyFont="1" applyBorder="1" applyAlignment="1">
      <alignment horizontal="center" vertical="center"/>
    </xf>
    <xf numFmtId="49" fontId="46" fillId="0" borderId="16" xfId="0" applyNumberFormat="1" applyFont="1" applyBorder="1" applyAlignment="1">
      <alignment horizontal="left" vertical="center"/>
    </xf>
    <xf numFmtId="49" fontId="46" fillId="0" borderId="17" xfId="0" applyNumberFormat="1" applyFont="1" applyBorder="1" applyAlignment="1">
      <alignment horizontal="right" vertical="center"/>
    </xf>
    <xf numFmtId="167" fontId="46" fillId="0" borderId="18" xfId="0" applyNumberFormat="1" applyFont="1" applyBorder="1" applyAlignment="1">
      <alignment horizontal="center" vertical="center"/>
    </xf>
    <xf numFmtId="167" fontId="46" fillId="0" borderId="19" xfId="0" applyNumberFormat="1" applyFont="1" applyBorder="1" applyAlignment="1">
      <alignment horizontal="center" vertical="center"/>
    </xf>
    <xf numFmtId="49" fontId="46" fillId="0" borderId="20" xfId="0" applyNumberFormat="1" applyFont="1" applyBorder="1" applyAlignment="1">
      <alignment horizontal="left" vertical="center"/>
    </xf>
    <xf numFmtId="49" fontId="46" fillId="0" borderId="21" xfId="0" applyNumberFormat="1" applyFont="1" applyBorder="1" applyAlignment="1">
      <alignment horizontal="right" vertical="center"/>
    </xf>
    <xf numFmtId="0" fontId="47" fillId="0" borderId="65" xfId="0" applyFont="1" applyBorder="1" applyAlignment="1">
      <alignment vertical="center"/>
    </xf>
    <xf numFmtId="0" fontId="47" fillId="0" borderId="64" xfId="0" applyFont="1" applyBorder="1" applyAlignment="1">
      <alignment vertical="center"/>
    </xf>
    <xf numFmtId="0" fontId="47" fillId="0" borderId="63" xfId="0" applyFont="1" applyBorder="1" applyAlignment="1">
      <alignment vertical="center"/>
    </xf>
    <xf numFmtId="49" fontId="46" fillId="0" borderId="27" xfId="0" applyNumberFormat="1" applyFont="1" applyBorder="1" applyAlignment="1">
      <alignment horizontal="left" vertical="center"/>
    </xf>
    <xf numFmtId="0" fontId="43" fillId="0" borderId="0" xfId="0" applyFont="1" applyAlignment="1">
      <alignment vertical="center"/>
    </xf>
    <xf numFmtId="0" fontId="47" fillId="0" borderId="22" xfId="0" applyFont="1" applyBorder="1" applyAlignment="1">
      <alignment horizontal="right" vertical="center"/>
    </xf>
    <xf numFmtId="0" fontId="47" fillId="0" borderId="31" xfId="0" applyFont="1" applyBorder="1" applyAlignment="1">
      <alignment horizontal="left" vertical="center"/>
    </xf>
    <xf numFmtId="0" fontId="47" fillId="0" borderId="41" xfId="0" applyFont="1" applyBorder="1" applyAlignment="1">
      <alignment horizontal="left" vertical="center"/>
    </xf>
    <xf numFmtId="0" fontId="54" fillId="0" borderId="43" xfId="0" applyFont="1" applyBorder="1" applyAlignment="1">
      <alignment vertical="center"/>
    </xf>
    <xf numFmtId="0" fontId="54" fillId="0" borderId="39" xfId="0" applyFont="1" applyBorder="1" applyAlignment="1">
      <alignment vertical="center"/>
    </xf>
    <xf numFmtId="0" fontId="47" fillId="0" borderId="40" xfId="0" applyFont="1" applyBorder="1" applyAlignment="1">
      <alignment vertical="center"/>
    </xf>
    <xf numFmtId="0" fontId="47" fillId="0" borderId="41" xfId="0" applyFont="1" applyBorder="1" applyAlignment="1">
      <alignment vertical="center"/>
    </xf>
    <xf numFmtId="0" fontId="47" fillId="0" borderId="54" xfId="0" applyFont="1" applyBorder="1" applyAlignment="1">
      <alignment horizontal="left" vertical="center"/>
    </xf>
    <xf numFmtId="0" fontId="47" fillId="0" borderId="69" xfId="0" applyFont="1" applyBorder="1" applyAlignment="1">
      <alignment horizontal="left" vertical="center"/>
    </xf>
    <xf numFmtId="0" fontId="47" fillId="0" borderId="24" xfId="0" applyFont="1" applyBorder="1" applyAlignment="1">
      <alignment horizontal="right" vertical="center"/>
    </xf>
    <xf numFmtId="0" fontId="47" fillId="0" borderId="52" xfId="0" applyFont="1" applyBorder="1" applyAlignment="1">
      <alignment horizontal="center" vertical="center"/>
    </xf>
    <xf numFmtId="0" fontId="47" fillId="0" borderId="37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0" borderId="53" xfId="0" applyFont="1" applyBorder="1" applyAlignment="1">
      <alignment horizontal="center" vertical="center"/>
    </xf>
    <xf numFmtId="0" fontId="47" fillId="0" borderId="70" xfId="0" applyFont="1" applyBorder="1" applyAlignment="1">
      <alignment horizontal="left" vertical="center"/>
    </xf>
    <xf numFmtId="0" fontId="47" fillId="0" borderId="26" xfId="0" applyFont="1" applyBorder="1" applyAlignment="1">
      <alignment horizontal="right" vertical="center"/>
    </xf>
    <xf numFmtId="0" fontId="47" fillId="0" borderId="43" xfId="0" applyFont="1" applyBorder="1" applyAlignment="1">
      <alignment horizontal="left" vertical="center"/>
    </xf>
    <xf numFmtId="0" fontId="47" fillId="0" borderId="38" xfId="0" applyFont="1" applyBorder="1" applyAlignment="1">
      <alignment vertical="center"/>
    </xf>
    <xf numFmtId="0" fontId="47" fillId="0" borderId="38" xfId="0" applyFont="1" applyBorder="1" applyAlignment="1">
      <alignment horizontal="center" vertical="center"/>
    </xf>
    <xf numFmtId="0" fontId="47" fillId="0" borderId="57" xfId="0" applyFont="1" applyBorder="1" applyAlignment="1">
      <alignment vertical="center"/>
    </xf>
    <xf numFmtId="0" fontId="47" fillId="0" borderId="7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center"/>
    </xf>
    <xf numFmtId="49" fontId="46" fillId="0" borderId="72" xfId="0" applyNumberFormat="1" applyFont="1" applyBorder="1" applyAlignment="1">
      <alignment horizontal="left" vertical="center"/>
    </xf>
    <xf numFmtId="0" fontId="47" fillId="0" borderId="21" xfId="0" applyFont="1" applyBorder="1" applyAlignment="1">
      <alignment horizontal="right" vertical="center"/>
    </xf>
    <xf numFmtId="0" fontId="47" fillId="0" borderId="26" xfId="0" applyFont="1" applyBorder="1" applyAlignment="1">
      <alignment horizontal="right" vertical="center" wrapText="1"/>
    </xf>
    <xf numFmtId="49" fontId="46" fillId="0" borderId="21" xfId="0" applyNumberFormat="1" applyFont="1" applyBorder="1" applyAlignment="1">
      <alignment horizontal="right" vertical="center" wrapText="1"/>
    </xf>
    <xf numFmtId="49" fontId="47" fillId="0" borderId="22" xfId="0" applyNumberFormat="1" applyFont="1" applyBorder="1" applyAlignment="1">
      <alignment horizontal="right" vertical="center" wrapText="1"/>
    </xf>
    <xf numFmtId="0" fontId="47" fillId="0" borderId="47" xfId="0" applyFont="1" applyBorder="1" applyAlignment="1">
      <alignment horizontal="left" vertical="center"/>
    </xf>
    <xf numFmtId="0" fontId="47" fillId="0" borderId="34" xfId="0" applyFont="1" applyBorder="1" applyAlignment="1">
      <alignment horizontal="left" vertical="center"/>
    </xf>
    <xf numFmtId="0" fontId="47" fillId="0" borderId="68" xfId="0" applyFont="1" applyBorder="1" applyAlignment="1">
      <alignment horizontal="left" vertical="center"/>
    </xf>
    <xf numFmtId="49" fontId="47" fillId="0" borderId="69" xfId="0" applyNumberFormat="1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 wrapText="1"/>
    </xf>
    <xf numFmtId="0" fontId="47" fillId="0" borderId="31" xfId="0" applyFont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6" fillId="0" borderId="33" xfId="0" applyFont="1" applyBorder="1" applyAlignment="1">
      <alignment vertical="center"/>
    </xf>
    <xf numFmtId="49" fontId="47" fillId="0" borderId="70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 wrapText="1"/>
    </xf>
    <xf numFmtId="0" fontId="47" fillId="0" borderId="0" xfId="0" applyFont="1" applyAlignment="1">
      <alignment horizontal="center" vertical="center"/>
    </xf>
    <xf numFmtId="0" fontId="47" fillId="0" borderId="42" xfId="0" applyFont="1" applyBorder="1" applyAlignment="1">
      <alignment horizontal="center" vertical="center"/>
    </xf>
    <xf numFmtId="49" fontId="47" fillId="0" borderId="73" xfId="0" applyNumberFormat="1" applyFont="1" applyBorder="1" applyAlignment="1">
      <alignment horizontal="left" vertical="center"/>
    </xf>
    <xf numFmtId="0" fontId="47" fillId="0" borderId="52" xfId="0" applyFont="1" applyBorder="1" applyAlignment="1">
      <alignment horizontal="left" vertical="center"/>
    </xf>
    <xf numFmtId="0" fontId="47" fillId="0" borderId="36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39" xfId="0" applyFont="1" applyBorder="1" applyAlignment="1">
      <alignment vertical="center"/>
    </xf>
    <xf numFmtId="0" fontId="54" fillId="0" borderId="46" xfId="0" applyFont="1" applyBorder="1" applyAlignment="1">
      <alignment horizontal="center" vertical="center"/>
    </xf>
    <xf numFmtId="0" fontId="54" fillId="0" borderId="57" xfId="0" applyFont="1" applyBorder="1" applyAlignment="1">
      <alignment horizontal="center" vertical="center"/>
    </xf>
    <xf numFmtId="49" fontId="46" fillId="0" borderId="71" xfId="0" applyNumberFormat="1" applyFont="1" applyBorder="1" applyAlignment="1">
      <alignment horizontal="left" vertical="center"/>
    </xf>
    <xf numFmtId="49" fontId="47" fillId="0" borderId="21" xfId="0" applyNumberFormat="1" applyFont="1" applyBorder="1" applyAlignment="1">
      <alignment horizontal="right" vertical="center" wrapText="1"/>
    </xf>
    <xf numFmtId="0" fontId="47" fillId="0" borderId="36" xfId="0" applyFont="1" applyBorder="1" applyAlignment="1">
      <alignment horizontal="center" vertical="center"/>
    </xf>
    <xf numFmtId="0" fontId="47" fillId="0" borderId="45" xfId="0" applyFont="1" applyBorder="1" applyAlignment="1">
      <alignment horizontal="center" vertical="center"/>
    </xf>
    <xf numFmtId="49" fontId="47" fillId="0" borderId="21" xfId="0" applyNumberFormat="1" applyFont="1" applyBorder="1" applyAlignment="1">
      <alignment horizontal="right" vertical="center"/>
    </xf>
    <xf numFmtId="0" fontId="47" fillId="0" borderId="0" xfId="0" applyFont="1" applyAlignment="1">
      <alignment horizontal="left" vertical="center"/>
    </xf>
    <xf numFmtId="0" fontId="47" fillId="0" borderId="33" xfId="0" applyFont="1" applyBorder="1" applyAlignment="1">
      <alignment vertical="center"/>
    </xf>
    <xf numFmtId="49" fontId="47" fillId="0" borderId="71" xfId="0" applyNumberFormat="1" applyFont="1" applyBorder="1" applyAlignment="1">
      <alignment horizontal="left" vertical="center"/>
    </xf>
    <xf numFmtId="0" fontId="47" fillId="0" borderId="33" xfId="0" applyFont="1" applyBorder="1" applyAlignment="1">
      <alignment horizontal="center" vertical="center"/>
    </xf>
    <xf numFmtId="0" fontId="47" fillId="0" borderId="61" xfId="0" applyFont="1" applyBorder="1" applyAlignment="1">
      <alignment horizontal="right" vertical="center"/>
    </xf>
    <xf numFmtId="0" fontId="52" fillId="0" borderId="0" xfId="0" applyFont="1" applyAlignment="1">
      <alignment horizontal="center" vertical="center"/>
    </xf>
    <xf numFmtId="0" fontId="47" fillId="0" borderId="38" xfId="0" applyFont="1" applyBorder="1" applyAlignment="1">
      <alignment horizontal="left" vertical="center"/>
    </xf>
    <xf numFmtId="0" fontId="47" fillId="0" borderId="61" xfId="0" applyFont="1" applyBorder="1" applyAlignment="1">
      <alignment horizontal="left" vertical="center"/>
    </xf>
    <xf numFmtId="49" fontId="47" fillId="0" borderId="83" xfId="0" applyNumberFormat="1" applyFont="1" applyBorder="1" applyAlignment="1">
      <alignment horizontal="right" vertical="center"/>
    </xf>
    <xf numFmtId="0" fontId="47" fillId="0" borderId="51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/>
    </xf>
    <xf numFmtId="0" fontId="47" fillId="0" borderId="0" xfId="0" quotePrefix="1" applyFont="1" applyAlignment="1">
      <alignment vertical="center"/>
    </xf>
    <xf numFmtId="49" fontId="47" fillId="0" borderId="79" xfId="0" applyNumberFormat="1" applyFont="1" applyBorder="1" applyAlignment="1">
      <alignment horizontal="left" vertical="center"/>
    </xf>
    <xf numFmtId="49" fontId="47" fillId="0" borderId="62" xfId="0" applyNumberFormat="1" applyFont="1" applyBorder="1" applyAlignment="1">
      <alignment horizontal="right" vertical="center"/>
    </xf>
    <xf numFmtId="0" fontId="47" fillId="0" borderId="39" xfId="0" applyFont="1" applyBorder="1" applyAlignment="1">
      <alignment horizontal="left" vertical="center"/>
    </xf>
    <xf numFmtId="0" fontId="47" fillId="0" borderId="40" xfId="0" applyFont="1" applyBorder="1" applyAlignment="1">
      <alignment horizontal="left" vertical="center"/>
    </xf>
    <xf numFmtId="49" fontId="47" fillId="0" borderId="62" xfId="0" applyNumberFormat="1" applyFont="1" applyBorder="1" applyAlignment="1">
      <alignment horizontal="left" vertical="center"/>
    </xf>
    <xf numFmtId="49" fontId="46" fillId="0" borderId="18" xfId="0" applyNumberFormat="1" applyFont="1" applyBorder="1" applyAlignment="1">
      <alignment horizontal="right" vertical="center"/>
    </xf>
    <xf numFmtId="49" fontId="46" fillId="0" borderId="62" xfId="0" applyNumberFormat="1" applyFont="1" applyBorder="1" applyAlignment="1">
      <alignment horizontal="left" vertical="center"/>
    </xf>
    <xf numFmtId="0" fontId="47" fillId="0" borderId="56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center" wrapText="1"/>
    </xf>
    <xf numFmtId="49" fontId="47" fillId="0" borderId="61" xfId="0" applyNumberFormat="1" applyFont="1" applyBorder="1" applyAlignment="1">
      <alignment horizontal="left" vertical="center"/>
    </xf>
    <xf numFmtId="49" fontId="47" fillId="0" borderId="79" xfId="0" applyNumberFormat="1" applyFont="1" applyBorder="1" applyAlignment="1">
      <alignment horizontal="right" vertical="center"/>
    </xf>
    <xf numFmtId="0" fontId="52" fillId="0" borderId="40" xfId="0" applyFont="1" applyBorder="1" applyAlignment="1">
      <alignment horizontal="center" vertical="center"/>
    </xf>
    <xf numFmtId="0" fontId="47" fillId="0" borderId="44" xfId="0" applyFont="1" applyBorder="1" applyAlignment="1">
      <alignment horizontal="left" vertical="center"/>
    </xf>
    <xf numFmtId="49" fontId="46" fillId="0" borderId="18" xfId="0" applyNumberFormat="1" applyFont="1" applyBorder="1" applyAlignment="1">
      <alignment horizontal="left" vertical="center"/>
    </xf>
    <xf numFmtId="49" fontId="47" fillId="0" borderId="61" xfId="0" applyNumberFormat="1" applyFont="1" applyBorder="1" applyAlignment="1">
      <alignment horizontal="right" vertical="center"/>
    </xf>
    <xf numFmtId="0" fontId="47" fillId="0" borderId="46" xfId="0" quotePrefix="1" applyFont="1" applyBorder="1" applyAlignment="1">
      <alignment horizontal="left" vertical="center"/>
    </xf>
    <xf numFmtId="49" fontId="47" fillId="0" borderId="27" xfId="0" applyNumberFormat="1" applyFont="1" applyBorder="1" applyAlignment="1">
      <alignment horizontal="left" vertical="center"/>
    </xf>
    <xf numFmtId="0" fontId="52" fillId="0" borderId="41" xfId="0" applyFont="1" applyBorder="1" applyAlignment="1">
      <alignment horizontal="center" vertical="center"/>
    </xf>
    <xf numFmtId="0" fontId="52" fillId="0" borderId="33" xfId="0" applyFont="1" applyBorder="1" applyAlignment="1">
      <alignment horizontal="center" vertical="center"/>
    </xf>
    <xf numFmtId="0" fontId="47" fillId="0" borderId="36" xfId="0" applyFont="1" applyBorder="1" applyAlignment="1">
      <alignment horizontal="right" vertical="center"/>
    </xf>
    <xf numFmtId="49" fontId="47" fillId="0" borderId="22" xfId="0" applyNumberFormat="1" applyFont="1" applyBorder="1" applyAlignment="1">
      <alignment horizontal="right" vertical="center"/>
    </xf>
    <xf numFmtId="0" fontId="47" fillId="0" borderId="46" xfId="0" applyFont="1" applyBorder="1" applyAlignment="1">
      <alignment vertical="center"/>
    </xf>
    <xf numFmtId="0" fontId="47" fillId="0" borderId="57" xfId="0" quotePrefix="1" applyFont="1" applyBorder="1" applyAlignment="1">
      <alignment horizontal="left" vertical="center"/>
    </xf>
    <xf numFmtId="49" fontId="47" fillId="0" borderId="23" xfId="0" applyNumberFormat="1" applyFont="1" applyBorder="1" applyAlignment="1">
      <alignment horizontal="left" vertical="center"/>
    </xf>
    <xf numFmtId="0" fontId="52" fillId="0" borderId="33" xfId="0" quotePrefix="1" applyFont="1" applyBorder="1" applyAlignment="1">
      <alignment horizontal="center" vertical="center"/>
    </xf>
    <xf numFmtId="49" fontId="47" fillId="0" borderId="25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/>
    </xf>
    <xf numFmtId="0" fontId="47" fillId="0" borderId="55" xfId="0" quotePrefix="1" applyFont="1" applyBorder="1" applyAlignment="1">
      <alignment horizontal="center" vertical="center"/>
    </xf>
    <xf numFmtId="49" fontId="46" fillId="0" borderId="76" xfId="0" applyNumberFormat="1" applyFont="1" applyBorder="1" applyAlignment="1">
      <alignment horizontal="right" vertical="center"/>
    </xf>
    <xf numFmtId="0" fontId="47" fillId="0" borderId="55" xfId="0" applyFont="1" applyBorder="1" applyAlignment="1">
      <alignment horizontal="center" vertical="center"/>
    </xf>
    <xf numFmtId="0" fontId="46" fillId="0" borderId="0" xfId="0" applyFont="1" applyAlignment="1">
      <alignment horizontal="right" vertical="center"/>
    </xf>
    <xf numFmtId="49" fontId="47" fillId="0" borderId="79" xfId="0" applyNumberFormat="1" applyFont="1" applyBorder="1" applyAlignment="1">
      <alignment horizontal="right" vertical="center" wrapText="1"/>
    </xf>
    <xf numFmtId="0" fontId="47" fillId="0" borderId="62" xfId="0" applyFont="1" applyBorder="1" applyAlignment="1">
      <alignment horizontal="right" vertical="center"/>
    </xf>
    <xf numFmtId="0" fontId="47" fillId="0" borderId="57" xfId="0" quotePrefix="1" applyFont="1" applyBorder="1" applyAlignment="1">
      <alignment vertical="center"/>
    </xf>
    <xf numFmtId="0" fontId="47" fillId="0" borderId="62" xfId="0" applyFont="1" applyBorder="1" applyAlignment="1">
      <alignment horizontal="left" vertical="center"/>
    </xf>
    <xf numFmtId="0" fontId="46" fillId="0" borderId="18" xfId="0" applyFont="1" applyBorder="1" applyAlignment="1">
      <alignment horizontal="right" vertical="center"/>
    </xf>
    <xf numFmtId="0" fontId="47" fillId="0" borderId="41" xfId="0" applyFont="1" applyBorder="1" applyAlignment="1">
      <alignment horizontal="center" vertical="center"/>
    </xf>
    <xf numFmtId="0" fontId="46" fillId="0" borderId="18" xfId="0" applyFont="1" applyBorder="1" applyAlignment="1">
      <alignment horizontal="left" vertical="center"/>
    </xf>
    <xf numFmtId="0" fontId="46" fillId="0" borderId="61" xfId="0" applyFont="1" applyBorder="1" applyAlignment="1">
      <alignment horizontal="right" vertical="center"/>
    </xf>
    <xf numFmtId="0" fontId="47" fillId="0" borderId="41" xfId="0" quotePrefix="1" applyFont="1" applyBorder="1" applyAlignment="1">
      <alignment horizontal="center" vertical="center"/>
    </xf>
    <xf numFmtId="0" fontId="46" fillId="0" borderId="61" xfId="0" applyFont="1" applyBorder="1" applyAlignment="1">
      <alignment horizontal="left" vertical="center"/>
    </xf>
    <xf numFmtId="0" fontId="47" fillId="0" borderId="79" xfId="0" applyFont="1" applyBorder="1" applyAlignment="1">
      <alignment horizontal="right" vertical="center"/>
    </xf>
    <xf numFmtId="0" fontId="53" fillId="0" borderId="41" xfId="0" applyFont="1" applyBorder="1" applyAlignment="1">
      <alignment horizontal="center" vertical="center"/>
    </xf>
    <xf numFmtId="0" fontId="47" fillId="0" borderId="31" xfId="0" quotePrefix="1" applyFont="1" applyBorder="1" applyAlignment="1">
      <alignment horizontal="left" vertical="center"/>
    </xf>
    <xf numFmtId="0" fontId="47" fillId="0" borderId="46" xfId="0" applyFont="1" applyBorder="1" applyAlignment="1">
      <alignment horizontal="left" vertical="center"/>
    </xf>
    <xf numFmtId="0" fontId="52" fillId="0" borderId="31" xfId="0" quotePrefix="1" applyFont="1" applyBorder="1" applyAlignment="1">
      <alignment horizontal="left" vertical="center"/>
    </xf>
    <xf numFmtId="0" fontId="54" fillId="0" borderId="40" xfId="0" applyFont="1" applyBorder="1" applyAlignment="1">
      <alignment vertical="center"/>
    </xf>
    <xf numFmtId="0" fontId="54" fillId="0" borderId="41" xfId="0" applyFont="1" applyBorder="1" applyAlignment="1">
      <alignment vertical="center"/>
    </xf>
    <xf numFmtId="0" fontId="52" fillId="0" borderId="0" xfId="0" applyFont="1" applyAlignment="1">
      <alignment vertical="center"/>
    </xf>
    <xf numFmtId="0" fontId="52" fillId="0" borderId="40" xfId="0" applyFont="1" applyBorder="1" applyAlignment="1">
      <alignment vertical="center"/>
    </xf>
    <xf numFmtId="0" fontId="47" fillId="0" borderId="41" xfId="388" applyFont="1" applyBorder="1" applyAlignment="1">
      <alignment horizontal="center" vertical="center" wrapText="1"/>
    </xf>
    <xf numFmtId="49" fontId="59" fillId="0" borderId="42" xfId="0" applyNumberFormat="1" applyFont="1" applyBorder="1" applyAlignment="1">
      <alignment horizontal="center" vertical="center"/>
    </xf>
    <xf numFmtId="0" fontId="47" fillId="0" borderId="33" xfId="0" applyFont="1" applyBorder="1" applyAlignment="1">
      <alignment horizontal="left" vertical="center"/>
    </xf>
    <xf numFmtId="0" fontId="47" fillId="0" borderId="37" xfId="388" applyFont="1" applyBorder="1" applyAlignment="1">
      <alignment horizontal="right" vertical="center" wrapText="1"/>
    </xf>
    <xf numFmtId="49" fontId="56" fillId="0" borderId="42" xfId="0" applyNumberFormat="1" applyFont="1" applyBorder="1" applyAlignment="1">
      <alignment horizontal="center" vertical="center" shrinkToFit="1"/>
    </xf>
    <xf numFmtId="0" fontId="47" fillId="0" borderId="79" xfId="0" applyFont="1" applyBorder="1" applyAlignment="1">
      <alignment horizontal="left" vertical="center"/>
    </xf>
    <xf numFmtId="0" fontId="47" fillId="0" borderId="59" xfId="0" quotePrefix="1" applyFont="1" applyBorder="1" applyAlignment="1">
      <alignment horizontal="left" vertical="center"/>
    </xf>
    <xf numFmtId="0" fontId="42" fillId="0" borderId="39" xfId="0" applyFont="1" applyBorder="1" applyAlignment="1">
      <alignment horizontal="right" vertical="center"/>
    </xf>
    <xf numFmtId="0" fontId="42" fillId="0" borderId="0" xfId="0" applyFont="1" applyAlignment="1">
      <alignment horizontal="right" vertical="center"/>
    </xf>
    <xf numFmtId="0" fontId="52" fillId="0" borderId="42" xfId="0" applyFont="1" applyBorder="1" applyAlignment="1">
      <alignment horizontal="center" vertical="center"/>
    </xf>
    <xf numFmtId="0" fontId="46" fillId="0" borderId="21" xfId="0" applyFont="1" applyBorder="1" applyAlignment="1">
      <alignment horizontal="right" vertical="center"/>
    </xf>
    <xf numFmtId="0" fontId="54" fillId="0" borderId="37" xfId="388" applyFont="1" applyBorder="1" applyAlignment="1">
      <alignment horizontal="center" vertical="center" wrapText="1"/>
    </xf>
    <xf numFmtId="0" fontId="47" fillId="0" borderId="38" xfId="0" quotePrefix="1" applyFont="1" applyBorder="1" applyAlignment="1">
      <alignment horizontal="left" vertical="center"/>
    </xf>
    <xf numFmtId="0" fontId="42" fillId="0" borderId="41" xfId="0" applyFont="1" applyBorder="1" applyAlignment="1">
      <alignment vertical="center"/>
    </xf>
    <xf numFmtId="0" fontId="54" fillId="0" borderId="0" xfId="0" applyFont="1" applyAlignment="1">
      <alignment vertical="center"/>
    </xf>
    <xf numFmtId="0" fontId="47" fillId="0" borderId="42" xfId="0" applyFont="1" applyBorder="1" applyAlignment="1">
      <alignment vertical="center"/>
    </xf>
    <xf numFmtId="0" fontId="59" fillId="0" borderId="41" xfId="0" applyFont="1" applyBorder="1" applyAlignment="1">
      <alignment horizontal="center" vertical="center"/>
    </xf>
    <xf numFmtId="0" fontId="59" fillId="0" borderId="37" xfId="0" applyFont="1" applyBorder="1" applyAlignment="1">
      <alignment horizontal="center" vertical="center"/>
    </xf>
    <xf numFmtId="0" fontId="53" fillId="0" borderId="42" xfId="388" quotePrefix="1" applyFont="1" applyBorder="1" applyAlignment="1">
      <alignment horizontal="center" vertical="center"/>
    </xf>
    <xf numFmtId="0" fontId="47" fillId="0" borderId="82" xfId="0" applyFont="1" applyBorder="1" applyAlignment="1">
      <alignment horizontal="right" vertical="center"/>
    </xf>
    <xf numFmtId="0" fontId="53" fillId="0" borderId="0" xfId="0" applyFont="1" applyAlignment="1">
      <alignment horizontal="right" vertical="center"/>
    </xf>
    <xf numFmtId="0" fontId="54" fillId="0" borderId="42" xfId="0" applyFont="1" applyBorder="1" applyAlignment="1">
      <alignment vertical="center"/>
    </xf>
    <xf numFmtId="0" fontId="47" fillId="0" borderId="30" xfId="0" applyFont="1" applyBorder="1" applyAlignment="1">
      <alignment horizontal="left" vertical="center"/>
    </xf>
    <xf numFmtId="0" fontId="47" fillId="0" borderId="80" xfId="0" applyFont="1" applyBorder="1" applyAlignment="1">
      <alignment horizontal="center" vertical="center"/>
    </xf>
    <xf numFmtId="0" fontId="47" fillId="0" borderId="81" xfId="0" applyFont="1" applyBorder="1" applyAlignment="1">
      <alignment horizontal="center" vertical="center"/>
    </xf>
    <xf numFmtId="0" fontId="47" fillId="0" borderId="19" xfId="0" applyFont="1" applyBorder="1" applyAlignment="1">
      <alignment horizontal="center" vertical="center"/>
    </xf>
    <xf numFmtId="0" fontId="46" fillId="0" borderId="72" xfId="0" applyFont="1" applyBorder="1" applyAlignment="1">
      <alignment horizontal="left" vertical="center"/>
    </xf>
    <xf numFmtId="0" fontId="47" fillId="0" borderId="46" xfId="0" quotePrefix="1" applyFont="1" applyBorder="1" applyAlignment="1">
      <alignment vertical="center"/>
    </xf>
    <xf numFmtId="0" fontId="46" fillId="0" borderId="69" xfId="0" applyFont="1" applyBorder="1" applyAlignment="1">
      <alignment horizontal="left" vertical="center"/>
    </xf>
    <xf numFmtId="0" fontId="54" fillId="0" borderId="41" xfId="0" applyFont="1" applyBorder="1" applyAlignment="1">
      <alignment horizontal="center" vertical="center"/>
    </xf>
    <xf numFmtId="0" fontId="46" fillId="0" borderId="71" xfId="0" applyFont="1" applyBorder="1" applyAlignment="1">
      <alignment horizontal="left" vertical="center"/>
    </xf>
    <xf numFmtId="0" fontId="52" fillId="0" borderId="37" xfId="0" applyFont="1" applyBorder="1" applyAlignment="1">
      <alignment horizontal="center" vertical="center"/>
    </xf>
    <xf numFmtId="0" fontId="46" fillId="0" borderId="26" xfId="0" applyFont="1" applyBorder="1" applyAlignment="1">
      <alignment horizontal="right" vertical="center"/>
    </xf>
    <xf numFmtId="0" fontId="46" fillId="0" borderId="73" xfId="0" applyFont="1" applyBorder="1" applyAlignment="1">
      <alignment horizontal="left" vertical="center"/>
    </xf>
    <xf numFmtId="0" fontId="46" fillId="0" borderId="22" xfId="0" applyFont="1" applyBorder="1" applyAlignment="1">
      <alignment horizontal="right" vertical="center"/>
    </xf>
    <xf numFmtId="0" fontId="47" fillId="0" borderId="43" xfId="0" applyFont="1" applyBorder="1" applyAlignment="1">
      <alignment vertical="center"/>
    </xf>
    <xf numFmtId="0" fontId="47" fillId="0" borderId="39" xfId="0" applyFont="1" applyBorder="1" applyAlignment="1">
      <alignment horizontal="center" vertical="center"/>
    </xf>
    <xf numFmtId="0" fontId="47" fillId="0" borderId="73" xfId="0" applyFont="1" applyBorder="1" applyAlignment="1">
      <alignment horizontal="left" vertical="center"/>
    </xf>
    <xf numFmtId="0" fontId="53" fillId="0" borderId="55" xfId="0" applyFont="1" applyBorder="1" applyAlignment="1">
      <alignment horizontal="center" vertical="center"/>
    </xf>
    <xf numFmtId="0" fontId="46" fillId="0" borderId="76" xfId="0" applyFont="1" applyBorder="1" applyAlignment="1">
      <alignment horizontal="right" vertical="center"/>
    </xf>
    <xf numFmtId="0" fontId="47" fillId="0" borderId="37" xfId="388" applyFont="1" applyBorder="1" applyAlignment="1">
      <alignment horizontal="center" vertical="center"/>
    </xf>
    <xf numFmtId="0" fontId="46" fillId="0" borderId="62" xfId="0" applyFont="1" applyBorder="1" applyAlignment="1">
      <alignment horizontal="right" vertical="center"/>
    </xf>
    <xf numFmtId="0" fontId="47" fillId="0" borderId="55" xfId="0" applyFont="1" applyBorder="1" applyAlignment="1">
      <alignment vertical="center"/>
    </xf>
    <xf numFmtId="49" fontId="47" fillId="0" borderId="41" xfId="0" applyNumberFormat="1" applyFont="1" applyBorder="1" applyAlignment="1">
      <alignment horizontal="center" vertical="center"/>
    </xf>
    <xf numFmtId="0" fontId="46" fillId="0" borderId="21" xfId="0" applyFont="1" applyBorder="1" applyAlignment="1">
      <alignment vertical="center"/>
    </xf>
    <xf numFmtId="0" fontId="47" fillId="0" borderId="50" xfId="0" applyFont="1" applyBorder="1" applyAlignment="1">
      <alignment horizontal="right" vertical="center"/>
    </xf>
    <xf numFmtId="0" fontId="47" fillId="0" borderId="74" xfId="0" applyFont="1" applyBorder="1" applyAlignment="1">
      <alignment horizontal="left" vertical="center"/>
    </xf>
    <xf numFmtId="0" fontId="47" fillId="0" borderId="34" xfId="0" applyFont="1" applyBorder="1" applyAlignment="1">
      <alignment horizontal="center" vertical="center"/>
    </xf>
    <xf numFmtId="0" fontId="47" fillId="0" borderId="72" xfId="0" applyFont="1" applyBorder="1" applyAlignment="1">
      <alignment horizontal="left" vertical="center"/>
    </xf>
    <xf numFmtId="0" fontId="47" fillId="0" borderId="41" xfId="0" quotePrefix="1" applyFont="1" applyBorder="1" applyAlignment="1">
      <alignment vertical="center"/>
    </xf>
    <xf numFmtId="0" fontId="47" fillId="0" borderId="41" xfId="0" applyFont="1" applyBorder="1" applyAlignment="1">
      <alignment horizontal="center" vertical="center" wrapText="1" shrinkToFit="1"/>
    </xf>
    <xf numFmtId="0" fontId="52" fillId="0" borderId="53" xfId="0" applyFont="1" applyBorder="1" applyAlignment="1">
      <alignment horizontal="center" vertical="center"/>
    </xf>
    <xf numFmtId="0" fontId="47" fillId="0" borderId="27" xfId="0" applyFont="1" applyBorder="1" applyAlignment="1">
      <alignment horizontal="left" vertical="center"/>
    </xf>
    <xf numFmtId="0" fontId="47" fillId="0" borderId="31" xfId="0" applyFont="1" applyBorder="1" applyAlignment="1">
      <alignment vertical="center"/>
    </xf>
    <xf numFmtId="0" fontId="54" fillId="0" borderId="37" xfId="0" applyFont="1" applyBorder="1" applyAlignment="1">
      <alignment horizontal="center" vertical="center"/>
    </xf>
    <xf numFmtId="49" fontId="47" fillId="0" borderId="24" xfId="0" applyNumberFormat="1" applyFont="1" applyBorder="1" applyAlignment="1">
      <alignment horizontal="right" vertical="center"/>
    </xf>
    <xf numFmtId="0" fontId="47" fillId="0" borderId="54" xfId="0" quotePrefix="1" applyFont="1" applyBorder="1" applyAlignment="1">
      <alignment vertical="center"/>
    </xf>
    <xf numFmtId="49" fontId="52" fillId="0" borderId="41" xfId="0" applyNumberFormat="1" applyFont="1" applyBorder="1" applyAlignment="1">
      <alignment horizontal="center" vertical="center"/>
    </xf>
    <xf numFmtId="0" fontId="61" fillId="0" borderId="55" xfId="0" applyFont="1" applyBorder="1" applyAlignment="1">
      <alignment horizontal="center" vertical="center"/>
    </xf>
    <xf numFmtId="0" fontId="59" fillId="0" borderId="37" xfId="388" applyFont="1" applyBorder="1" applyAlignment="1">
      <alignment horizontal="center" vertical="center" wrapText="1"/>
    </xf>
    <xf numFmtId="0" fontId="47" fillId="0" borderId="56" xfId="0" applyFont="1" applyBorder="1" applyAlignment="1">
      <alignment vertical="center"/>
    </xf>
    <xf numFmtId="0" fontId="47" fillId="0" borderId="38" xfId="0" quotePrefix="1" applyFont="1" applyBorder="1" applyAlignment="1">
      <alignment vertical="center"/>
    </xf>
    <xf numFmtId="0" fontId="59" fillId="0" borderId="55" xfId="0" quotePrefix="1" applyFont="1" applyBorder="1" applyAlignment="1">
      <alignment horizontal="center" vertical="center"/>
    </xf>
    <xf numFmtId="0" fontId="47" fillId="0" borderId="53" xfId="0" quotePrefix="1" applyFont="1" applyBorder="1" applyAlignment="1">
      <alignment horizontal="center" vertical="center"/>
    </xf>
    <xf numFmtId="0" fontId="47" fillId="0" borderId="59" xfId="0" applyFont="1" applyBorder="1" applyAlignment="1">
      <alignment vertical="center"/>
    </xf>
    <xf numFmtId="14" fontId="47" fillId="0" borderId="31" xfId="0" applyNumberFormat="1" applyFont="1" applyBorder="1" applyAlignment="1">
      <alignment horizontal="center" vertical="center" wrapText="1"/>
    </xf>
    <xf numFmtId="0" fontId="47" fillId="0" borderId="0" xfId="0" applyFont="1" applyAlignment="1">
      <alignment horizontal="right" vertical="center"/>
    </xf>
    <xf numFmtId="49" fontId="47" fillId="0" borderId="42" xfId="0" applyNumberFormat="1" applyFont="1" applyBorder="1" applyAlignment="1">
      <alignment horizontal="center" vertical="center"/>
    </xf>
    <xf numFmtId="0" fontId="59" fillId="0" borderId="55" xfId="0" applyFont="1" applyBorder="1" applyAlignment="1">
      <alignment horizontal="center" vertical="center"/>
    </xf>
    <xf numFmtId="49" fontId="47" fillId="0" borderId="53" xfId="0" quotePrefix="1" applyNumberFormat="1" applyFont="1" applyBorder="1" applyAlignment="1">
      <alignment horizontal="right" vertical="center"/>
    </xf>
    <xf numFmtId="0" fontId="47" fillId="0" borderId="54" xfId="0" quotePrefix="1" applyFont="1" applyBorder="1" applyAlignment="1">
      <alignment horizontal="left" vertical="center"/>
    </xf>
    <xf numFmtId="0" fontId="47" fillId="0" borderId="55" xfId="0" quotePrefix="1" applyFont="1" applyBorder="1" applyAlignment="1">
      <alignment horizontal="left" vertical="center"/>
    </xf>
    <xf numFmtId="49" fontId="47" fillId="0" borderId="45" xfId="0" applyNumberFormat="1" applyFont="1" applyBorder="1" applyAlignment="1">
      <alignment horizontal="right" vertical="center"/>
    </xf>
    <xf numFmtId="49" fontId="46" fillId="0" borderId="28" xfId="0" applyNumberFormat="1" applyFont="1" applyBorder="1" applyAlignment="1">
      <alignment horizontal="right" vertical="center"/>
    </xf>
    <xf numFmtId="0" fontId="47" fillId="0" borderId="84" xfId="0" applyFont="1" applyBorder="1" applyAlignment="1">
      <alignment horizontal="center" vertical="center"/>
    </xf>
    <xf numFmtId="0" fontId="47" fillId="0" borderId="78" xfId="0" applyFont="1" applyBorder="1" applyAlignment="1">
      <alignment horizontal="center" vertical="center"/>
    </xf>
    <xf numFmtId="49" fontId="46" fillId="0" borderId="75" xfId="0" applyNumberFormat="1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7" fillId="0" borderId="0" xfId="0" applyFont="1" applyAlignment="1">
      <alignment vertical="center"/>
    </xf>
    <xf numFmtId="0" fontId="42" fillId="0" borderId="0" xfId="0" applyFont="1" applyAlignment="1">
      <alignment horizontal="left" vertical="center"/>
    </xf>
    <xf numFmtId="0" fontId="46" fillId="29" borderId="67" xfId="0" applyFont="1" applyFill="1" applyBorder="1" applyAlignment="1">
      <alignment horizontal="center" vertical="center"/>
    </xf>
    <xf numFmtId="0" fontId="47" fillId="29" borderId="0" xfId="0" applyFont="1" applyFill="1" applyAlignment="1">
      <alignment vertical="center"/>
    </xf>
    <xf numFmtId="0" fontId="47" fillId="29" borderId="34" xfId="0" applyFont="1" applyFill="1" applyBorder="1" applyAlignment="1">
      <alignment horizontal="center" vertical="center"/>
    </xf>
    <xf numFmtId="0" fontId="46" fillId="29" borderId="86" xfId="0" applyFont="1" applyFill="1" applyBorder="1" applyAlignment="1">
      <alignment vertical="center"/>
    </xf>
    <xf numFmtId="0" fontId="47" fillId="29" borderId="41" xfId="0" applyFont="1" applyFill="1" applyBorder="1" applyAlignment="1">
      <alignment horizontal="center" vertical="center"/>
    </xf>
    <xf numFmtId="0" fontId="46" fillId="29" borderId="0" xfId="0" applyFont="1" applyFill="1" applyAlignment="1">
      <alignment horizontal="center" vertical="center"/>
    </xf>
    <xf numFmtId="0" fontId="52" fillId="29" borderId="41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46" fillId="0" borderId="48" xfId="0" applyFont="1" applyBorder="1" applyAlignment="1">
      <alignment horizontal="right" vertical="center"/>
    </xf>
    <xf numFmtId="0" fontId="46" fillId="27" borderId="31" xfId="0" applyFont="1" applyFill="1" applyBorder="1" applyAlignment="1">
      <alignment horizontal="center" vertical="center"/>
    </xf>
    <xf numFmtId="0" fontId="46" fillId="27" borderId="0" xfId="0" applyFont="1" applyFill="1" applyAlignment="1">
      <alignment vertical="center"/>
    </xf>
    <xf numFmtId="0" fontId="46" fillId="27" borderId="33" xfId="0" applyFont="1" applyFill="1" applyBorder="1" applyAlignment="1">
      <alignment vertical="center"/>
    </xf>
    <xf numFmtId="0" fontId="46" fillId="27" borderId="33" xfId="0" applyFont="1" applyFill="1" applyBorder="1" applyAlignment="1">
      <alignment horizontal="center" vertical="center"/>
    </xf>
    <xf numFmtId="0" fontId="47" fillId="27" borderId="40" xfId="0" applyFont="1" applyFill="1" applyBorder="1" applyAlignment="1">
      <alignment horizontal="left" vertical="center"/>
    </xf>
    <xf numFmtId="0" fontId="47" fillId="27" borderId="0" xfId="0" applyFont="1" applyFill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57" xfId="0" applyFont="1" applyBorder="1" applyAlignment="1">
      <alignment horizontal="left" vertical="center"/>
    </xf>
    <xf numFmtId="0" fontId="54" fillId="0" borderId="40" xfId="0" applyFont="1" applyBorder="1" applyAlignment="1">
      <alignment horizontal="center" vertical="center"/>
    </xf>
    <xf numFmtId="0" fontId="54" fillId="0" borderId="33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/>
    </xf>
    <xf numFmtId="0" fontId="47" fillId="0" borderId="33" xfId="0" applyFont="1" applyBorder="1" applyAlignment="1">
      <alignment horizontal="center" vertical="center"/>
    </xf>
    <xf numFmtId="0" fontId="52" fillId="27" borderId="40" xfId="0" applyFont="1" applyFill="1" applyBorder="1" applyAlignment="1">
      <alignment horizontal="center" vertical="center"/>
    </xf>
    <xf numFmtId="0" fontId="52" fillId="27" borderId="0" xfId="0" applyFont="1" applyFill="1" applyAlignment="1">
      <alignment horizontal="center" vertical="center"/>
    </xf>
    <xf numFmtId="0" fontId="52" fillId="0" borderId="43" xfId="0" quotePrefix="1" applyFont="1" applyBorder="1" applyAlignment="1">
      <alignment horizontal="left" vertical="center"/>
    </xf>
    <xf numFmtId="0" fontId="52" fillId="0" borderId="57" xfId="0" quotePrefix="1" applyFont="1" applyBorder="1" applyAlignment="1">
      <alignment horizontal="left" vertical="center"/>
    </xf>
    <xf numFmtId="168" fontId="46" fillId="0" borderId="0" xfId="0" applyNumberFormat="1" applyFont="1" applyAlignment="1">
      <alignment horizontal="right" vertical="center"/>
    </xf>
    <xf numFmtId="168" fontId="47" fillId="0" borderId="0" xfId="0" applyNumberFormat="1" applyFont="1" applyAlignment="1">
      <alignment vertical="center"/>
    </xf>
    <xf numFmtId="0" fontId="46" fillId="27" borderId="0" xfId="0" applyFont="1" applyFill="1" applyAlignment="1">
      <alignment horizontal="center" vertical="center" wrapText="1"/>
    </xf>
    <xf numFmtId="0" fontId="46" fillId="27" borderId="31" xfId="0" applyFont="1" applyFill="1" applyBorder="1" applyAlignment="1">
      <alignment horizontal="center" vertical="center" wrapText="1"/>
    </xf>
    <xf numFmtId="0" fontId="46" fillId="27" borderId="33" xfId="0" applyFont="1" applyFill="1" applyBorder="1" applyAlignment="1">
      <alignment horizontal="center" vertical="center" wrapText="1"/>
    </xf>
    <xf numFmtId="0" fontId="46" fillId="27" borderId="66" xfId="0" applyFont="1" applyFill="1" applyBorder="1" applyAlignment="1">
      <alignment horizontal="center" vertical="center"/>
    </xf>
    <xf numFmtId="0" fontId="47" fillId="27" borderId="77" xfId="0" applyFont="1" applyFill="1" applyBorder="1" applyAlignment="1">
      <alignment vertical="center"/>
    </xf>
    <xf numFmtId="0" fontId="48" fillId="28" borderId="88" xfId="0" applyFont="1" applyFill="1" applyBorder="1" applyAlignment="1">
      <alignment horizontal="center" vertical="center"/>
    </xf>
    <xf numFmtId="0" fontId="48" fillId="28" borderId="89" xfId="0" applyFont="1" applyFill="1" applyBorder="1" applyAlignment="1">
      <alignment horizontal="center" vertical="center"/>
    </xf>
    <xf numFmtId="0" fontId="47" fillId="28" borderId="42" xfId="0" applyFont="1" applyFill="1" applyBorder="1" applyAlignment="1">
      <alignment horizontal="center" vertical="center"/>
    </xf>
    <xf numFmtId="0" fontId="47" fillId="28" borderId="40" xfId="0" applyFont="1" applyFill="1" applyBorder="1" applyAlignment="1">
      <alignment horizontal="center" vertical="center"/>
    </xf>
    <xf numFmtId="0" fontId="47" fillId="28" borderId="44" xfId="0" applyFont="1" applyFill="1" applyBorder="1" applyAlignment="1">
      <alignment horizontal="center" vertical="center"/>
    </xf>
    <xf numFmtId="0" fontId="46" fillId="28" borderId="86" xfId="0" applyFont="1" applyFill="1" applyBorder="1" applyAlignment="1">
      <alignment vertical="center"/>
    </xf>
    <xf numFmtId="0" fontId="47" fillId="28" borderId="34" xfId="0" applyFont="1" applyFill="1" applyBorder="1" applyAlignment="1">
      <alignment horizontal="center" vertical="center"/>
    </xf>
    <xf numFmtId="0" fontId="46" fillId="28" borderId="67" xfId="0" applyFont="1" applyFill="1" applyBorder="1" applyAlignment="1">
      <alignment horizontal="center" vertical="center"/>
    </xf>
    <xf numFmtId="0" fontId="46" fillId="28" borderId="72" xfId="0" applyFont="1" applyFill="1" applyBorder="1" applyAlignment="1">
      <alignment horizontal="left" vertical="center"/>
    </xf>
    <xf numFmtId="0" fontId="47" fillId="28" borderId="36" xfId="0" applyFont="1" applyFill="1" applyBorder="1" applyAlignment="1">
      <alignment horizontal="center" vertical="center"/>
    </xf>
    <xf numFmtId="0" fontId="47" fillId="28" borderId="31" xfId="0" applyFont="1" applyFill="1" applyBorder="1" applyAlignment="1">
      <alignment horizontal="center" vertical="center"/>
    </xf>
    <xf numFmtId="0" fontId="46" fillId="28" borderId="21" xfId="0" applyFont="1" applyFill="1" applyBorder="1" applyAlignment="1">
      <alignment horizontal="right" vertical="center"/>
    </xf>
    <xf numFmtId="0" fontId="46" fillId="28" borderId="73" xfId="0" applyFont="1" applyFill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2" fillId="0" borderId="0" xfId="0" applyFont="1" applyAlignment="1">
      <alignment vertical="center"/>
    </xf>
    <xf numFmtId="49" fontId="47" fillId="0" borderId="62" xfId="0" applyNumberFormat="1" applyFont="1" applyBorder="1" applyAlignment="1">
      <alignment horizontal="right" vertical="center"/>
    </xf>
    <xf numFmtId="49" fontId="47" fillId="0" borderId="62" xfId="0" applyNumberFormat="1" applyFont="1" applyBorder="1" applyAlignment="1">
      <alignment horizontal="left" vertical="center"/>
    </xf>
    <xf numFmtId="0" fontId="54" fillId="0" borderId="40" xfId="0" applyFont="1" applyBorder="1" applyAlignment="1">
      <alignment horizontal="center" vertical="center"/>
    </xf>
    <xf numFmtId="0" fontId="54" fillId="0" borderId="33" xfId="0" applyFont="1" applyBorder="1" applyAlignment="1">
      <alignment horizontal="center" vertical="center"/>
    </xf>
    <xf numFmtId="0" fontId="47" fillId="28" borderId="90" xfId="0" applyFont="1" applyFill="1" applyBorder="1" applyAlignment="1">
      <alignment horizontal="left" vertical="center"/>
    </xf>
    <xf numFmtId="0" fontId="47" fillId="28" borderId="40" xfId="0" applyFont="1" applyFill="1" applyBorder="1" applyAlignment="1">
      <alignment horizontal="left" vertical="center"/>
    </xf>
    <xf numFmtId="0" fontId="80" fillId="28" borderId="88" xfId="0" applyFont="1" applyFill="1" applyBorder="1" applyAlignment="1">
      <alignment vertical="center"/>
    </xf>
    <xf numFmtId="0" fontId="43" fillId="0" borderId="0" xfId="0" applyFont="1" applyAlignment="1">
      <alignment vertical="center"/>
    </xf>
    <xf numFmtId="0" fontId="52" fillId="28" borderId="0" xfId="0" applyFont="1" applyFill="1" applyAlignment="1">
      <alignment horizontal="center" vertical="center"/>
    </xf>
    <xf numFmtId="0" fontId="47" fillId="28" borderId="0" xfId="0" applyFont="1" applyFill="1" applyAlignment="1">
      <alignment vertical="center"/>
    </xf>
    <xf numFmtId="0" fontId="47" fillId="28" borderId="56" xfId="0" applyFont="1" applyFill="1" applyBorder="1" applyAlignment="1">
      <alignment horizontal="left" vertical="center"/>
    </xf>
    <xf numFmtId="0" fontId="46" fillId="28" borderId="26" xfId="0" applyFont="1" applyFill="1" applyBorder="1" applyAlignment="1">
      <alignment horizontal="right" vertical="center"/>
    </xf>
    <xf numFmtId="0" fontId="47" fillId="28" borderId="71" xfId="0" applyFont="1" applyFill="1" applyBorder="1" applyAlignment="1">
      <alignment horizontal="left" vertical="center"/>
    </xf>
    <xf numFmtId="0" fontId="47" fillId="28" borderId="37" xfId="0" applyFont="1" applyFill="1" applyBorder="1" applyAlignment="1">
      <alignment horizontal="center" vertical="center" wrapText="1"/>
    </xf>
    <xf numFmtId="0" fontId="47" fillId="28" borderId="89" xfId="0" applyFont="1" applyFill="1" applyBorder="1" applyAlignment="1">
      <alignment horizontal="right" vertical="center"/>
    </xf>
    <xf numFmtId="0" fontId="47" fillId="28" borderId="21" xfId="0" applyFont="1" applyFill="1" applyBorder="1" applyAlignment="1">
      <alignment horizontal="right" vertical="center"/>
    </xf>
    <xf numFmtId="0" fontId="47" fillId="28" borderId="53" xfId="0" applyFont="1" applyFill="1" applyBorder="1" applyAlignment="1">
      <alignment horizontal="right" vertical="center"/>
    </xf>
    <xf numFmtId="0" fontId="48" fillId="28" borderId="87" xfId="0" applyFont="1" applyFill="1" applyBorder="1" applyAlignment="1">
      <alignment horizontal="left" vertical="center"/>
    </xf>
    <xf numFmtId="0" fontId="47" fillId="28" borderId="41" xfId="0" applyFont="1" applyFill="1" applyBorder="1" applyAlignment="1">
      <alignment horizontal="center" vertical="center"/>
    </xf>
    <xf numFmtId="0" fontId="46" fillId="28" borderId="0" xfId="0" applyFont="1" applyFill="1" applyAlignment="1">
      <alignment horizontal="center" vertical="center"/>
    </xf>
    <xf numFmtId="0" fontId="46" fillId="28" borderId="19" xfId="0" applyFont="1" applyFill="1" applyBorder="1" applyAlignment="1">
      <alignment vertical="center"/>
    </xf>
    <xf numFmtId="0" fontId="47" fillId="28" borderId="30" xfId="0" applyFont="1" applyFill="1" applyBorder="1" applyAlignment="1">
      <alignment vertical="center"/>
    </xf>
    <xf numFmtId="0" fontId="46" fillId="28" borderId="33" xfId="0" applyFont="1" applyFill="1" applyBorder="1" applyAlignment="1">
      <alignment vertical="center"/>
    </xf>
    <xf numFmtId="0" fontId="57" fillId="28" borderId="0" xfId="0" applyFont="1" applyFill="1" applyAlignment="1">
      <alignment horizontal="center" vertical="center" wrapText="1"/>
    </xf>
    <xf numFmtId="0" fontId="46" fillId="28" borderId="0" xfId="0" applyFont="1" applyFill="1" applyAlignment="1">
      <alignment vertical="center"/>
    </xf>
    <xf numFmtId="0" fontId="42" fillId="0" borderId="0" xfId="0" applyFont="1" applyAlignment="1">
      <alignment vertical="center"/>
    </xf>
    <xf numFmtId="49" fontId="47" fillId="0" borderId="62" xfId="0" applyNumberFormat="1" applyFont="1" applyBorder="1" applyAlignment="1">
      <alignment horizontal="left" vertical="center"/>
    </xf>
    <xf numFmtId="0" fontId="47" fillId="0" borderId="62" xfId="0" applyFont="1" applyBorder="1" applyAlignment="1">
      <alignment horizontal="right" vertical="center"/>
    </xf>
    <xf numFmtId="0" fontId="53" fillId="0" borderId="41" xfId="0" applyFont="1" applyBorder="1" applyAlignment="1">
      <alignment horizontal="center" vertical="center"/>
    </xf>
    <xf numFmtId="0" fontId="47" fillId="28" borderId="38" xfId="0" applyFont="1" applyFill="1" applyBorder="1" applyAlignment="1">
      <alignment vertical="center"/>
    </xf>
    <xf numFmtId="0" fontId="47" fillId="28" borderId="52" xfId="0" applyFont="1" applyFill="1" applyBorder="1" applyAlignment="1">
      <alignment horizontal="center" vertical="center"/>
    </xf>
    <xf numFmtId="0" fontId="52" fillId="28" borderId="41" xfId="0" applyFont="1" applyFill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53" fillId="28" borderId="33" xfId="0" applyFont="1" applyFill="1" applyBorder="1" applyAlignment="1">
      <alignment horizontal="center" vertical="center"/>
    </xf>
    <xf numFmtId="0" fontId="47" fillId="28" borderId="46" xfId="0" quotePrefix="1" applyFont="1" applyFill="1" applyBorder="1" applyAlignment="1">
      <alignment vertical="center"/>
    </xf>
    <xf numFmtId="49" fontId="47" fillId="28" borderId="21" xfId="0" applyNumberFormat="1" applyFont="1" applyFill="1" applyBorder="1" applyAlignment="1">
      <alignment horizontal="right" vertical="center"/>
    </xf>
    <xf numFmtId="49" fontId="47" fillId="28" borderId="71" xfId="0" applyNumberFormat="1" applyFont="1" applyFill="1" applyBorder="1" applyAlignment="1">
      <alignment horizontal="left" vertical="center"/>
    </xf>
    <xf numFmtId="0" fontId="47" fillId="28" borderId="88" xfId="0" applyFont="1" applyFill="1" applyBorder="1" applyAlignment="1">
      <alignment horizontal="right" vertical="center"/>
    </xf>
  </cellXfs>
  <cellStyles count="445">
    <cellStyle name="20% - Accent1 2" xfId="1" xr:uid="{00000000-0005-0000-0000-000000000000}"/>
    <cellStyle name="20% - Accent1 2 2" xfId="2" xr:uid="{00000000-0005-0000-0000-000001000000}"/>
    <cellStyle name="20% - Accent1 2 3" xfId="3" xr:uid="{00000000-0005-0000-0000-000002000000}"/>
    <cellStyle name="20% - Accent1 2 4" xfId="4" xr:uid="{00000000-0005-0000-0000-000003000000}"/>
    <cellStyle name="20% - Accent1 2 5" xfId="5" xr:uid="{00000000-0005-0000-0000-000004000000}"/>
    <cellStyle name="20% - Accent1 2 6" xfId="6" xr:uid="{00000000-0005-0000-0000-000005000000}"/>
    <cellStyle name="20% - Accent1 2 7" xfId="7" xr:uid="{00000000-0005-0000-0000-000006000000}"/>
    <cellStyle name="20% - Accent1 2 7 2" xfId="8" xr:uid="{00000000-0005-0000-0000-000007000000}"/>
    <cellStyle name="20% - Accent1 3" xfId="9" xr:uid="{00000000-0005-0000-0000-000008000000}"/>
    <cellStyle name="20% - Accent1 3 2" xfId="10" xr:uid="{00000000-0005-0000-0000-000009000000}"/>
    <cellStyle name="20% - Accent2 2" xfId="11" xr:uid="{00000000-0005-0000-0000-00000A000000}"/>
    <cellStyle name="20% - Accent2 2 2" xfId="12" xr:uid="{00000000-0005-0000-0000-00000B000000}"/>
    <cellStyle name="20% - Accent2 2 3" xfId="13" xr:uid="{00000000-0005-0000-0000-00000C000000}"/>
    <cellStyle name="20% - Accent2 2 4" xfId="14" xr:uid="{00000000-0005-0000-0000-00000D000000}"/>
    <cellStyle name="20% - Accent2 2 5" xfId="15" xr:uid="{00000000-0005-0000-0000-00000E000000}"/>
    <cellStyle name="20% - Accent2 2 6" xfId="16" xr:uid="{00000000-0005-0000-0000-00000F000000}"/>
    <cellStyle name="20% - Accent2 2 7" xfId="17" xr:uid="{00000000-0005-0000-0000-000010000000}"/>
    <cellStyle name="20% - Accent2 2 7 2" xfId="18" xr:uid="{00000000-0005-0000-0000-000011000000}"/>
    <cellStyle name="20% - Accent2 3" xfId="19" xr:uid="{00000000-0005-0000-0000-000012000000}"/>
    <cellStyle name="20% - Accent2 3 2" xfId="20" xr:uid="{00000000-0005-0000-0000-000013000000}"/>
    <cellStyle name="20% - Accent3 2" xfId="21" xr:uid="{00000000-0005-0000-0000-000014000000}"/>
    <cellStyle name="20% - Accent3 2 2" xfId="22" xr:uid="{00000000-0005-0000-0000-000015000000}"/>
    <cellStyle name="20% - Accent3 2 3" xfId="23" xr:uid="{00000000-0005-0000-0000-000016000000}"/>
    <cellStyle name="20% - Accent3 2 4" xfId="24" xr:uid="{00000000-0005-0000-0000-000017000000}"/>
    <cellStyle name="20% - Accent3 2 5" xfId="25" xr:uid="{00000000-0005-0000-0000-000018000000}"/>
    <cellStyle name="20% - Accent3 2 6" xfId="26" xr:uid="{00000000-0005-0000-0000-000019000000}"/>
    <cellStyle name="20% - Accent3 2 7" xfId="27" xr:uid="{00000000-0005-0000-0000-00001A000000}"/>
    <cellStyle name="20% - Accent3 2 7 2" xfId="28" xr:uid="{00000000-0005-0000-0000-00001B000000}"/>
    <cellStyle name="20% - Accent3 3" xfId="29" xr:uid="{00000000-0005-0000-0000-00001C000000}"/>
    <cellStyle name="20% - Accent3 3 2" xfId="30" xr:uid="{00000000-0005-0000-0000-00001D000000}"/>
    <cellStyle name="20% - Accent4 2" xfId="31" xr:uid="{00000000-0005-0000-0000-00001E000000}"/>
    <cellStyle name="20% - Accent4 2 2" xfId="32" xr:uid="{00000000-0005-0000-0000-00001F000000}"/>
    <cellStyle name="20% - Accent4 2 3" xfId="33" xr:uid="{00000000-0005-0000-0000-000020000000}"/>
    <cellStyle name="20% - Accent4 2 4" xfId="34" xr:uid="{00000000-0005-0000-0000-000021000000}"/>
    <cellStyle name="20% - Accent4 2 5" xfId="35" xr:uid="{00000000-0005-0000-0000-000022000000}"/>
    <cellStyle name="20% - Accent4 2 6" xfId="36" xr:uid="{00000000-0005-0000-0000-000023000000}"/>
    <cellStyle name="20% - Accent4 2 7" xfId="37" xr:uid="{00000000-0005-0000-0000-000024000000}"/>
    <cellStyle name="20% - Accent4 2 7 2" xfId="38" xr:uid="{00000000-0005-0000-0000-000025000000}"/>
    <cellStyle name="20% - Accent4 3" xfId="39" xr:uid="{00000000-0005-0000-0000-000026000000}"/>
    <cellStyle name="20% - Accent4 3 2" xfId="40" xr:uid="{00000000-0005-0000-0000-000027000000}"/>
    <cellStyle name="20% - Accent5 2" xfId="41" xr:uid="{00000000-0005-0000-0000-000028000000}"/>
    <cellStyle name="20% - Accent5 2 2" xfId="42" xr:uid="{00000000-0005-0000-0000-000029000000}"/>
    <cellStyle name="20% - Accent5 2 3" xfId="43" xr:uid="{00000000-0005-0000-0000-00002A000000}"/>
    <cellStyle name="20% - Accent5 2 4" xfId="44" xr:uid="{00000000-0005-0000-0000-00002B000000}"/>
    <cellStyle name="20% - Accent5 2 5" xfId="45" xr:uid="{00000000-0005-0000-0000-00002C000000}"/>
    <cellStyle name="20% - Accent5 2 6" xfId="46" xr:uid="{00000000-0005-0000-0000-00002D000000}"/>
    <cellStyle name="20% - Accent5 2 7" xfId="47" xr:uid="{00000000-0005-0000-0000-00002E000000}"/>
    <cellStyle name="20% - Accent5 2 7 2" xfId="48" xr:uid="{00000000-0005-0000-0000-00002F000000}"/>
    <cellStyle name="20% - Accent5 3" xfId="49" xr:uid="{00000000-0005-0000-0000-000030000000}"/>
    <cellStyle name="20% - Accent5 3 2" xfId="50" xr:uid="{00000000-0005-0000-0000-000031000000}"/>
    <cellStyle name="20% - Accent6 2" xfId="51" xr:uid="{00000000-0005-0000-0000-000032000000}"/>
    <cellStyle name="20% - Accent6 2 2" xfId="52" xr:uid="{00000000-0005-0000-0000-000033000000}"/>
    <cellStyle name="20% - Accent6 2 3" xfId="53" xr:uid="{00000000-0005-0000-0000-000034000000}"/>
    <cellStyle name="20% - Accent6 2 4" xfId="54" xr:uid="{00000000-0005-0000-0000-000035000000}"/>
    <cellStyle name="20% - Accent6 2 5" xfId="55" xr:uid="{00000000-0005-0000-0000-000036000000}"/>
    <cellStyle name="20% - Accent6 2 6" xfId="56" xr:uid="{00000000-0005-0000-0000-000037000000}"/>
    <cellStyle name="20% - Accent6 2 7" xfId="57" xr:uid="{00000000-0005-0000-0000-000038000000}"/>
    <cellStyle name="20% - Accent6 2 7 2" xfId="58" xr:uid="{00000000-0005-0000-0000-000039000000}"/>
    <cellStyle name="20% - Accent6 3" xfId="59" xr:uid="{00000000-0005-0000-0000-00003A000000}"/>
    <cellStyle name="20% - Accent6 3 2" xfId="60" xr:uid="{00000000-0005-0000-0000-00003B000000}"/>
    <cellStyle name="40% - Accent1 2" xfId="61" xr:uid="{00000000-0005-0000-0000-00003C000000}"/>
    <cellStyle name="40% - Accent1 2 2" xfId="62" xr:uid="{00000000-0005-0000-0000-00003D000000}"/>
    <cellStyle name="40% - Accent1 2 3" xfId="63" xr:uid="{00000000-0005-0000-0000-00003E000000}"/>
    <cellStyle name="40% - Accent1 2 4" xfId="64" xr:uid="{00000000-0005-0000-0000-00003F000000}"/>
    <cellStyle name="40% - Accent1 2 5" xfId="65" xr:uid="{00000000-0005-0000-0000-000040000000}"/>
    <cellStyle name="40% - Accent1 2 6" xfId="66" xr:uid="{00000000-0005-0000-0000-000041000000}"/>
    <cellStyle name="40% - Accent1 2 7" xfId="67" xr:uid="{00000000-0005-0000-0000-000042000000}"/>
    <cellStyle name="40% - Accent1 2 7 2" xfId="68" xr:uid="{00000000-0005-0000-0000-000043000000}"/>
    <cellStyle name="40% - Accent1 3" xfId="69" xr:uid="{00000000-0005-0000-0000-000044000000}"/>
    <cellStyle name="40% - Accent1 3 2" xfId="70" xr:uid="{00000000-0005-0000-0000-000045000000}"/>
    <cellStyle name="40% - Accent2 2" xfId="71" xr:uid="{00000000-0005-0000-0000-000046000000}"/>
    <cellStyle name="40% - Accent2 2 2" xfId="72" xr:uid="{00000000-0005-0000-0000-000047000000}"/>
    <cellStyle name="40% - Accent2 2 3" xfId="73" xr:uid="{00000000-0005-0000-0000-000048000000}"/>
    <cellStyle name="40% - Accent2 2 4" xfId="74" xr:uid="{00000000-0005-0000-0000-000049000000}"/>
    <cellStyle name="40% - Accent2 2 5" xfId="75" xr:uid="{00000000-0005-0000-0000-00004A000000}"/>
    <cellStyle name="40% - Accent2 2 6" xfId="76" xr:uid="{00000000-0005-0000-0000-00004B000000}"/>
    <cellStyle name="40% - Accent2 2 7" xfId="77" xr:uid="{00000000-0005-0000-0000-00004C000000}"/>
    <cellStyle name="40% - Accent2 2 7 2" xfId="78" xr:uid="{00000000-0005-0000-0000-00004D000000}"/>
    <cellStyle name="40% - Accent2 3" xfId="79" xr:uid="{00000000-0005-0000-0000-00004E000000}"/>
    <cellStyle name="40% - Accent2 3 2" xfId="80" xr:uid="{00000000-0005-0000-0000-00004F000000}"/>
    <cellStyle name="40% - Accent3 2" xfId="81" xr:uid="{00000000-0005-0000-0000-000050000000}"/>
    <cellStyle name="40% - Accent3 2 2" xfId="82" xr:uid="{00000000-0005-0000-0000-000051000000}"/>
    <cellStyle name="40% - Accent3 2 3" xfId="83" xr:uid="{00000000-0005-0000-0000-000052000000}"/>
    <cellStyle name="40% - Accent3 2 4" xfId="84" xr:uid="{00000000-0005-0000-0000-000053000000}"/>
    <cellStyle name="40% - Accent3 2 5" xfId="85" xr:uid="{00000000-0005-0000-0000-000054000000}"/>
    <cellStyle name="40% - Accent3 2 6" xfId="86" xr:uid="{00000000-0005-0000-0000-000055000000}"/>
    <cellStyle name="40% - Accent3 2 7" xfId="87" xr:uid="{00000000-0005-0000-0000-000056000000}"/>
    <cellStyle name="40% - Accent3 2 7 2" xfId="88" xr:uid="{00000000-0005-0000-0000-000057000000}"/>
    <cellStyle name="40% - Accent3 3" xfId="89" xr:uid="{00000000-0005-0000-0000-000058000000}"/>
    <cellStyle name="40% - Accent3 3 2" xfId="90" xr:uid="{00000000-0005-0000-0000-000059000000}"/>
    <cellStyle name="40% - Accent4 2" xfId="91" xr:uid="{00000000-0005-0000-0000-00005A000000}"/>
    <cellStyle name="40% - Accent4 2 2" xfId="92" xr:uid="{00000000-0005-0000-0000-00005B000000}"/>
    <cellStyle name="40% - Accent4 2 3" xfId="93" xr:uid="{00000000-0005-0000-0000-00005C000000}"/>
    <cellStyle name="40% - Accent4 2 4" xfId="94" xr:uid="{00000000-0005-0000-0000-00005D000000}"/>
    <cellStyle name="40% - Accent4 2 5" xfId="95" xr:uid="{00000000-0005-0000-0000-00005E000000}"/>
    <cellStyle name="40% - Accent4 2 6" xfId="96" xr:uid="{00000000-0005-0000-0000-00005F000000}"/>
    <cellStyle name="40% - Accent4 2 7" xfId="97" xr:uid="{00000000-0005-0000-0000-000060000000}"/>
    <cellStyle name="40% - Accent4 2 7 2" xfId="98" xr:uid="{00000000-0005-0000-0000-000061000000}"/>
    <cellStyle name="40% - Accent4 3" xfId="99" xr:uid="{00000000-0005-0000-0000-000062000000}"/>
    <cellStyle name="40% - Accent4 3 2" xfId="100" xr:uid="{00000000-0005-0000-0000-000063000000}"/>
    <cellStyle name="40% - Accent5 2" xfId="101" xr:uid="{00000000-0005-0000-0000-000064000000}"/>
    <cellStyle name="40% - Accent5 2 2" xfId="102" xr:uid="{00000000-0005-0000-0000-000065000000}"/>
    <cellStyle name="40% - Accent5 2 3" xfId="103" xr:uid="{00000000-0005-0000-0000-000066000000}"/>
    <cellStyle name="40% - Accent5 2 4" xfId="104" xr:uid="{00000000-0005-0000-0000-000067000000}"/>
    <cellStyle name="40% - Accent5 2 5" xfId="105" xr:uid="{00000000-0005-0000-0000-000068000000}"/>
    <cellStyle name="40% - Accent5 2 6" xfId="106" xr:uid="{00000000-0005-0000-0000-000069000000}"/>
    <cellStyle name="40% - Accent5 2 7" xfId="107" xr:uid="{00000000-0005-0000-0000-00006A000000}"/>
    <cellStyle name="40% - Accent5 2 7 2" xfId="108" xr:uid="{00000000-0005-0000-0000-00006B000000}"/>
    <cellStyle name="40% - Accent5 3" xfId="109" xr:uid="{00000000-0005-0000-0000-00006C000000}"/>
    <cellStyle name="40% - Accent5 3 2" xfId="110" xr:uid="{00000000-0005-0000-0000-00006D000000}"/>
    <cellStyle name="40% - Accent6 2" xfId="111" xr:uid="{00000000-0005-0000-0000-00006E000000}"/>
    <cellStyle name="40% - Accent6 2 2" xfId="112" xr:uid="{00000000-0005-0000-0000-00006F000000}"/>
    <cellStyle name="40% - Accent6 2 3" xfId="113" xr:uid="{00000000-0005-0000-0000-000070000000}"/>
    <cellStyle name="40% - Accent6 2 4" xfId="114" xr:uid="{00000000-0005-0000-0000-000071000000}"/>
    <cellStyle name="40% - Accent6 2 5" xfId="115" xr:uid="{00000000-0005-0000-0000-000072000000}"/>
    <cellStyle name="40% - Accent6 2 6" xfId="116" xr:uid="{00000000-0005-0000-0000-000073000000}"/>
    <cellStyle name="40% - Accent6 2 7" xfId="117" xr:uid="{00000000-0005-0000-0000-000074000000}"/>
    <cellStyle name="40% - Accent6 2 7 2" xfId="118" xr:uid="{00000000-0005-0000-0000-000075000000}"/>
    <cellStyle name="40% - Accent6 3" xfId="119" xr:uid="{00000000-0005-0000-0000-000076000000}"/>
    <cellStyle name="40% - Accent6 3 2" xfId="120" xr:uid="{00000000-0005-0000-0000-000077000000}"/>
    <cellStyle name="60% - Accent1 2" xfId="121" xr:uid="{00000000-0005-0000-0000-000078000000}"/>
    <cellStyle name="60% - Accent1 2 2" xfId="122" xr:uid="{00000000-0005-0000-0000-000079000000}"/>
    <cellStyle name="60% - Accent1 2 3" xfId="123" xr:uid="{00000000-0005-0000-0000-00007A000000}"/>
    <cellStyle name="60% - Accent1 2 4" xfId="124" xr:uid="{00000000-0005-0000-0000-00007B000000}"/>
    <cellStyle name="60% - Accent1 2 5" xfId="125" xr:uid="{00000000-0005-0000-0000-00007C000000}"/>
    <cellStyle name="60% - Accent1 2 6" xfId="126" xr:uid="{00000000-0005-0000-0000-00007D000000}"/>
    <cellStyle name="60% - Accent1 2 7" xfId="127" xr:uid="{00000000-0005-0000-0000-00007E000000}"/>
    <cellStyle name="60% - Accent1 2 7 2" xfId="389" xr:uid="{52D32654-7ACD-4031-BDB8-7024F33D97A9}"/>
    <cellStyle name="60% - Accent1 3" xfId="128" xr:uid="{00000000-0005-0000-0000-00007F000000}"/>
    <cellStyle name="60% - Accent1 3 2" xfId="390" xr:uid="{91389603-D1A1-47E4-8D59-9FF5B0E8CC12}"/>
    <cellStyle name="60% - Accent2 2" xfId="129" xr:uid="{00000000-0005-0000-0000-000080000000}"/>
    <cellStyle name="60% - Accent2 2 2" xfId="130" xr:uid="{00000000-0005-0000-0000-000081000000}"/>
    <cellStyle name="60% - Accent2 2 3" xfId="131" xr:uid="{00000000-0005-0000-0000-000082000000}"/>
    <cellStyle name="60% - Accent2 2 4" xfId="132" xr:uid="{00000000-0005-0000-0000-000083000000}"/>
    <cellStyle name="60% - Accent2 2 5" xfId="133" xr:uid="{00000000-0005-0000-0000-000084000000}"/>
    <cellStyle name="60% - Accent2 2 6" xfId="134" xr:uid="{00000000-0005-0000-0000-000085000000}"/>
    <cellStyle name="60% - Accent2 2 7" xfId="135" xr:uid="{00000000-0005-0000-0000-000086000000}"/>
    <cellStyle name="60% - Accent2 2 7 2" xfId="391" xr:uid="{83080145-2AB8-4DC2-AB07-5197EBC55244}"/>
    <cellStyle name="60% - Accent2 3" xfId="136" xr:uid="{00000000-0005-0000-0000-000087000000}"/>
    <cellStyle name="60% - Accent2 3 2" xfId="392" xr:uid="{AC5F290C-CE7D-4CB6-804E-C8180A4B61FA}"/>
    <cellStyle name="60% - Accent3 2" xfId="137" xr:uid="{00000000-0005-0000-0000-000088000000}"/>
    <cellStyle name="60% - Accent3 2 2" xfId="138" xr:uid="{00000000-0005-0000-0000-000089000000}"/>
    <cellStyle name="60% - Accent3 2 3" xfId="139" xr:uid="{00000000-0005-0000-0000-00008A000000}"/>
    <cellStyle name="60% - Accent3 2 4" xfId="140" xr:uid="{00000000-0005-0000-0000-00008B000000}"/>
    <cellStyle name="60% - Accent3 2 5" xfId="141" xr:uid="{00000000-0005-0000-0000-00008C000000}"/>
    <cellStyle name="60% - Accent3 2 6" xfId="142" xr:uid="{00000000-0005-0000-0000-00008D000000}"/>
    <cellStyle name="60% - Accent3 2 7" xfId="143" xr:uid="{00000000-0005-0000-0000-00008E000000}"/>
    <cellStyle name="60% - Accent3 2 7 2" xfId="393" xr:uid="{51B0E378-40B3-40B2-BE26-5D91C1AACB19}"/>
    <cellStyle name="60% - Accent3 3" xfId="144" xr:uid="{00000000-0005-0000-0000-00008F000000}"/>
    <cellStyle name="60% - Accent3 3 2" xfId="394" xr:uid="{7FBC26B6-9DCE-4423-8626-93798160F212}"/>
    <cellStyle name="60% - Accent4 2" xfId="145" xr:uid="{00000000-0005-0000-0000-000090000000}"/>
    <cellStyle name="60% - Accent4 2 2" xfId="146" xr:uid="{00000000-0005-0000-0000-000091000000}"/>
    <cellStyle name="60% - Accent4 2 3" xfId="147" xr:uid="{00000000-0005-0000-0000-000092000000}"/>
    <cellStyle name="60% - Accent4 2 4" xfId="148" xr:uid="{00000000-0005-0000-0000-000093000000}"/>
    <cellStyle name="60% - Accent4 2 5" xfId="149" xr:uid="{00000000-0005-0000-0000-000094000000}"/>
    <cellStyle name="60% - Accent4 2 6" xfId="150" xr:uid="{00000000-0005-0000-0000-000095000000}"/>
    <cellStyle name="60% - Accent4 2 7" xfId="151" xr:uid="{00000000-0005-0000-0000-000096000000}"/>
    <cellStyle name="60% - Accent4 2 7 2" xfId="395" xr:uid="{19816506-E56A-4988-8E44-2EC839251549}"/>
    <cellStyle name="60% - Accent4 3" xfId="152" xr:uid="{00000000-0005-0000-0000-000097000000}"/>
    <cellStyle name="60% - Accent4 3 2" xfId="396" xr:uid="{92CD400F-B83C-4CEC-B4F1-7328E2445559}"/>
    <cellStyle name="60% - Accent5 2" xfId="153" xr:uid="{00000000-0005-0000-0000-000098000000}"/>
    <cellStyle name="60% - Accent5 2 2" xfId="154" xr:uid="{00000000-0005-0000-0000-000099000000}"/>
    <cellStyle name="60% - Accent5 2 3" xfId="155" xr:uid="{00000000-0005-0000-0000-00009A000000}"/>
    <cellStyle name="60% - Accent5 2 4" xfId="156" xr:uid="{00000000-0005-0000-0000-00009B000000}"/>
    <cellStyle name="60% - Accent5 2 5" xfId="157" xr:uid="{00000000-0005-0000-0000-00009C000000}"/>
    <cellStyle name="60% - Accent5 2 6" xfId="158" xr:uid="{00000000-0005-0000-0000-00009D000000}"/>
    <cellStyle name="60% - Accent5 2 7" xfId="159" xr:uid="{00000000-0005-0000-0000-00009E000000}"/>
    <cellStyle name="60% - Accent5 2 7 2" xfId="397" xr:uid="{B4E6857C-0A34-48F3-BDC9-15C0BFC607EF}"/>
    <cellStyle name="60% - Accent5 3" xfId="160" xr:uid="{00000000-0005-0000-0000-00009F000000}"/>
    <cellStyle name="60% - Accent5 3 2" xfId="398" xr:uid="{AE074F07-7DA0-44C5-9F4A-2589066EAB08}"/>
    <cellStyle name="60% - Accent6 2" xfId="161" xr:uid="{00000000-0005-0000-0000-0000A0000000}"/>
    <cellStyle name="60% - Accent6 2 2" xfId="162" xr:uid="{00000000-0005-0000-0000-0000A1000000}"/>
    <cellStyle name="60% - Accent6 2 3" xfId="163" xr:uid="{00000000-0005-0000-0000-0000A2000000}"/>
    <cellStyle name="60% - Accent6 2 4" xfId="164" xr:uid="{00000000-0005-0000-0000-0000A3000000}"/>
    <cellStyle name="60% - Accent6 2 5" xfId="165" xr:uid="{00000000-0005-0000-0000-0000A4000000}"/>
    <cellStyle name="60% - Accent6 2 6" xfId="166" xr:uid="{00000000-0005-0000-0000-0000A5000000}"/>
    <cellStyle name="60% - Accent6 2 7" xfId="167" xr:uid="{00000000-0005-0000-0000-0000A6000000}"/>
    <cellStyle name="60% - Accent6 2 7 2" xfId="399" xr:uid="{0058EF77-56AB-4ED1-9B9D-7C692A699BA9}"/>
    <cellStyle name="60% - Accent6 3" xfId="168" xr:uid="{00000000-0005-0000-0000-0000A7000000}"/>
    <cellStyle name="60% - Accent6 3 2" xfId="400" xr:uid="{48F42B4D-B1B1-44FC-92AE-A37236AA4299}"/>
    <cellStyle name="Accent1 2" xfId="169" xr:uid="{00000000-0005-0000-0000-0000A8000000}"/>
    <cellStyle name="Accent1 2 2" xfId="170" xr:uid="{00000000-0005-0000-0000-0000A9000000}"/>
    <cellStyle name="Accent1 2 3" xfId="171" xr:uid="{00000000-0005-0000-0000-0000AA000000}"/>
    <cellStyle name="Accent1 2 4" xfId="172" xr:uid="{00000000-0005-0000-0000-0000AB000000}"/>
    <cellStyle name="Accent1 2 5" xfId="173" xr:uid="{00000000-0005-0000-0000-0000AC000000}"/>
    <cellStyle name="Accent1 2 6" xfId="174" xr:uid="{00000000-0005-0000-0000-0000AD000000}"/>
    <cellStyle name="Accent1 2 7" xfId="175" xr:uid="{00000000-0005-0000-0000-0000AE000000}"/>
    <cellStyle name="Accent1 2 7 2" xfId="401" xr:uid="{27DC086C-2B38-4D9C-857E-87A843A8A41B}"/>
    <cellStyle name="Accent1 3" xfId="176" xr:uid="{00000000-0005-0000-0000-0000AF000000}"/>
    <cellStyle name="Accent1 3 2" xfId="402" xr:uid="{1970F7C9-8C8F-4611-AF66-5007B261F825}"/>
    <cellStyle name="Accent2 2" xfId="177" xr:uid="{00000000-0005-0000-0000-0000B0000000}"/>
    <cellStyle name="Accent2 2 2" xfId="178" xr:uid="{00000000-0005-0000-0000-0000B1000000}"/>
    <cellStyle name="Accent2 2 3" xfId="179" xr:uid="{00000000-0005-0000-0000-0000B2000000}"/>
    <cellStyle name="Accent2 2 4" xfId="180" xr:uid="{00000000-0005-0000-0000-0000B3000000}"/>
    <cellStyle name="Accent2 2 5" xfId="181" xr:uid="{00000000-0005-0000-0000-0000B4000000}"/>
    <cellStyle name="Accent2 2 6" xfId="182" xr:uid="{00000000-0005-0000-0000-0000B5000000}"/>
    <cellStyle name="Accent2 2 7" xfId="183" xr:uid="{00000000-0005-0000-0000-0000B6000000}"/>
    <cellStyle name="Accent2 2 7 2" xfId="403" xr:uid="{319BAD92-2042-4CB1-946A-839E4863DD38}"/>
    <cellStyle name="Accent2 3" xfId="184" xr:uid="{00000000-0005-0000-0000-0000B7000000}"/>
    <cellStyle name="Accent2 3 2" xfId="404" xr:uid="{FD6DA5F4-ED6E-4653-8182-6E45EDCAEE96}"/>
    <cellStyle name="Accent3 2" xfId="185" xr:uid="{00000000-0005-0000-0000-0000B8000000}"/>
    <cellStyle name="Accent3 2 2" xfId="186" xr:uid="{00000000-0005-0000-0000-0000B9000000}"/>
    <cellStyle name="Accent3 2 3" xfId="187" xr:uid="{00000000-0005-0000-0000-0000BA000000}"/>
    <cellStyle name="Accent3 2 4" xfId="188" xr:uid="{00000000-0005-0000-0000-0000BB000000}"/>
    <cellStyle name="Accent3 2 5" xfId="189" xr:uid="{00000000-0005-0000-0000-0000BC000000}"/>
    <cellStyle name="Accent3 2 6" xfId="190" xr:uid="{00000000-0005-0000-0000-0000BD000000}"/>
    <cellStyle name="Accent3 2 7" xfId="191" xr:uid="{00000000-0005-0000-0000-0000BE000000}"/>
    <cellStyle name="Accent3 2 7 2" xfId="405" xr:uid="{D5B99310-4547-4AE3-8B37-982CABB6A98B}"/>
    <cellStyle name="Accent3 3" xfId="192" xr:uid="{00000000-0005-0000-0000-0000BF000000}"/>
    <cellStyle name="Accent3 3 2" xfId="406" xr:uid="{570584D9-E121-47C4-8851-69D573EF95B4}"/>
    <cellStyle name="Accent4 2" xfId="193" xr:uid="{00000000-0005-0000-0000-0000C0000000}"/>
    <cellStyle name="Accent4 2 2" xfId="194" xr:uid="{00000000-0005-0000-0000-0000C1000000}"/>
    <cellStyle name="Accent4 2 3" xfId="195" xr:uid="{00000000-0005-0000-0000-0000C2000000}"/>
    <cellStyle name="Accent4 2 4" xfId="196" xr:uid="{00000000-0005-0000-0000-0000C3000000}"/>
    <cellStyle name="Accent4 2 5" xfId="197" xr:uid="{00000000-0005-0000-0000-0000C4000000}"/>
    <cellStyle name="Accent4 2 6" xfId="198" xr:uid="{00000000-0005-0000-0000-0000C5000000}"/>
    <cellStyle name="Accent4 2 7" xfId="199" xr:uid="{00000000-0005-0000-0000-0000C6000000}"/>
    <cellStyle name="Accent4 2 7 2" xfId="407" xr:uid="{88B3983C-591E-476E-A25C-0D784F005FE5}"/>
    <cellStyle name="Accent4 3" xfId="200" xr:uid="{00000000-0005-0000-0000-0000C7000000}"/>
    <cellStyle name="Accent4 3 2" xfId="408" xr:uid="{CB1CE296-5442-4321-877A-27F69941DF3B}"/>
    <cellStyle name="Accent5 2" xfId="201" xr:uid="{00000000-0005-0000-0000-0000C8000000}"/>
    <cellStyle name="Accent5 2 2" xfId="202" xr:uid="{00000000-0005-0000-0000-0000C9000000}"/>
    <cellStyle name="Accent5 2 3" xfId="203" xr:uid="{00000000-0005-0000-0000-0000CA000000}"/>
    <cellStyle name="Accent5 2 4" xfId="204" xr:uid="{00000000-0005-0000-0000-0000CB000000}"/>
    <cellStyle name="Accent5 2 5" xfId="205" xr:uid="{00000000-0005-0000-0000-0000CC000000}"/>
    <cellStyle name="Accent5 2 6" xfId="206" xr:uid="{00000000-0005-0000-0000-0000CD000000}"/>
    <cellStyle name="Accent5 2 7" xfId="207" xr:uid="{00000000-0005-0000-0000-0000CE000000}"/>
    <cellStyle name="Accent5 2 7 2" xfId="409" xr:uid="{A20B5A22-B109-4111-97F1-729F686D0C94}"/>
    <cellStyle name="Accent5 3" xfId="208" xr:uid="{00000000-0005-0000-0000-0000CF000000}"/>
    <cellStyle name="Accent5 3 2" xfId="410" xr:uid="{243A027A-D280-4FAE-8DE7-998EFD1EE8B5}"/>
    <cellStyle name="Accent6 2" xfId="209" xr:uid="{00000000-0005-0000-0000-0000D0000000}"/>
    <cellStyle name="Accent6 2 2" xfId="210" xr:uid="{00000000-0005-0000-0000-0000D1000000}"/>
    <cellStyle name="Accent6 2 3" xfId="211" xr:uid="{00000000-0005-0000-0000-0000D2000000}"/>
    <cellStyle name="Accent6 2 4" xfId="212" xr:uid="{00000000-0005-0000-0000-0000D3000000}"/>
    <cellStyle name="Accent6 2 5" xfId="213" xr:uid="{00000000-0005-0000-0000-0000D4000000}"/>
    <cellStyle name="Accent6 2 6" xfId="214" xr:uid="{00000000-0005-0000-0000-0000D5000000}"/>
    <cellStyle name="Accent6 2 7" xfId="215" xr:uid="{00000000-0005-0000-0000-0000D6000000}"/>
    <cellStyle name="Accent6 2 7 2" xfId="411" xr:uid="{677AEB79-04CD-40AA-B68B-0E5A1E4ABF5C}"/>
    <cellStyle name="Accent6 3" xfId="216" xr:uid="{00000000-0005-0000-0000-0000D7000000}"/>
    <cellStyle name="Accent6 3 2" xfId="412" xr:uid="{F7509786-B76F-4B40-B0D9-4B90E61C668A}"/>
    <cellStyle name="Bad 2" xfId="217" xr:uid="{00000000-0005-0000-0000-0000D8000000}"/>
    <cellStyle name="Bad 2 2" xfId="218" xr:uid="{00000000-0005-0000-0000-0000D9000000}"/>
    <cellStyle name="Bad 2 3" xfId="219" xr:uid="{00000000-0005-0000-0000-0000DA000000}"/>
    <cellStyle name="Bad 2 4" xfId="220" xr:uid="{00000000-0005-0000-0000-0000DB000000}"/>
    <cellStyle name="Bad 2 5" xfId="221" xr:uid="{00000000-0005-0000-0000-0000DC000000}"/>
    <cellStyle name="Bad 2 6" xfId="222" xr:uid="{00000000-0005-0000-0000-0000DD000000}"/>
    <cellStyle name="Bad 2 7" xfId="223" xr:uid="{00000000-0005-0000-0000-0000DE000000}"/>
    <cellStyle name="Bad 2 7 2" xfId="413" xr:uid="{FFB3D6CC-59F0-4FD5-BAB9-B6108AF46BAE}"/>
    <cellStyle name="Bad 3" xfId="224" xr:uid="{00000000-0005-0000-0000-0000DF000000}"/>
    <cellStyle name="Bad 3 2" xfId="414" xr:uid="{7C12E03A-B70E-4E70-B14C-CBCE348F08CF}"/>
    <cellStyle name="Calculation 2" xfId="225" xr:uid="{00000000-0005-0000-0000-0000E0000000}"/>
    <cellStyle name="Calculation 2 2" xfId="226" xr:uid="{00000000-0005-0000-0000-0000E1000000}"/>
    <cellStyle name="Calculation 2 3" xfId="227" xr:uid="{00000000-0005-0000-0000-0000E2000000}"/>
    <cellStyle name="Calculation 2 4" xfId="228" xr:uid="{00000000-0005-0000-0000-0000E3000000}"/>
    <cellStyle name="Calculation 2 5" xfId="229" xr:uid="{00000000-0005-0000-0000-0000E4000000}"/>
    <cellStyle name="Calculation 2 6" xfId="230" xr:uid="{00000000-0005-0000-0000-0000E5000000}"/>
    <cellStyle name="Calculation 2 7" xfId="231" xr:uid="{00000000-0005-0000-0000-0000E6000000}"/>
    <cellStyle name="Calculation 2 7 2" xfId="415" xr:uid="{8B94E847-207A-4B58-AE50-07D554A924FF}"/>
    <cellStyle name="Calculation 3" xfId="232" xr:uid="{00000000-0005-0000-0000-0000E7000000}"/>
    <cellStyle name="Calculation 3 2" xfId="416" xr:uid="{D2AA4459-9BC9-4477-9A80-8BC136C4898C}"/>
    <cellStyle name="Check Cell 2" xfId="233" xr:uid="{00000000-0005-0000-0000-0000E8000000}"/>
    <cellStyle name="Check Cell 2 2" xfId="234" xr:uid="{00000000-0005-0000-0000-0000E9000000}"/>
    <cellStyle name="Check Cell 2 3" xfId="235" xr:uid="{00000000-0005-0000-0000-0000EA000000}"/>
    <cellStyle name="Check Cell 2 4" xfId="236" xr:uid="{00000000-0005-0000-0000-0000EB000000}"/>
    <cellStyle name="Check Cell 2 5" xfId="237" xr:uid="{00000000-0005-0000-0000-0000EC000000}"/>
    <cellStyle name="Check Cell 2 6" xfId="238" xr:uid="{00000000-0005-0000-0000-0000ED000000}"/>
    <cellStyle name="Check Cell 2 7" xfId="239" xr:uid="{00000000-0005-0000-0000-0000EE000000}"/>
    <cellStyle name="Check Cell 2 7 2" xfId="417" xr:uid="{CE9B35C4-9B51-4578-99FE-FF7FCAC7F7FC}"/>
    <cellStyle name="Check Cell 3" xfId="240" xr:uid="{00000000-0005-0000-0000-0000EF000000}"/>
    <cellStyle name="Check Cell 3 2" xfId="418" xr:uid="{839BEA13-465A-4698-B0C6-731E84AA99D9}"/>
    <cellStyle name="Comma 2" xfId="241" xr:uid="{00000000-0005-0000-0000-0000F0000000}"/>
    <cellStyle name="Currency 2" xfId="242" xr:uid="{00000000-0005-0000-0000-0000F1000000}"/>
    <cellStyle name="Currency 3" xfId="243" xr:uid="{00000000-0005-0000-0000-0000F2000000}"/>
    <cellStyle name="Explanatory Text 2" xfId="244" xr:uid="{00000000-0005-0000-0000-0000F3000000}"/>
    <cellStyle name="Explanatory Text 2 2" xfId="245" xr:uid="{00000000-0005-0000-0000-0000F4000000}"/>
    <cellStyle name="Explanatory Text 2 3" xfId="246" xr:uid="{00000000-0005-0000-0000-0000F5000000}"/>
    <cellStyle name="Explanatory Text 2 4" xfId="247" xr:uid="{00000000-0005-0000-0000-0000F6000000}"/>
    <cellStyle name="Explanatory Text 2 5" xfId="248" xr:uid="{00000000-0005-0000-0000-0000F7000000}"/>
    <cellStyle name="Explanatory Text 2 6" xfId="249" xr:uid="{00000000-0005-0000-0000-0000F8000000}"/>
    <cellStyle name="Explanatory Text 2 7" xfId="250" xr:uid="{00000000-0005-0000-0000-0000F9000000}"/>
    <cellStyle name="Explanatory Text 2 7 2" xfId="419" xr:uid="{B7EF9375-BD49-4A0B-81A1-FE5C06BAB034}"/>
    <cellStyle name="Explanatory Text 3" xfId="251" xr:uid="{00000000-0005-0000-0000-0000FA000000}"/>
    <cellStyle name="Explanatory Text 3 2" xfId="420" xr:uid="{BC69BE93-5BF5-40CE-8E89-E7E76AE5388F}"/>
    <cellStyle name="Good 2" xfId="252" xr:uid="{00000000-0005-0000-0000-0000FB000000}"/>
    <cellStyle name="Good 2 2" xfId="253" xr:uid="{00000000-0005-0000-0000-0000FC000000}"/>
    <cellStyle name="Good 2 3" xfId="254" xr:uid="{00000000-0005-0000-0000-0000FD000000}"/>
    <cellStyle name="Good 2 4" xfId="255" xr:uid="{00000000-0005-0000-0000-0000FE000000}"/>
    <cellStyle name="Good 2 5" xfId="256" xr:uid="{00000000-0005-0000-0000-0000FF000000}"/>
    <cellStyle name="Good 2 6" xfId="257" xr:uid="{00000000-0005-0000-0000-000000010000}"/>
    <cellStyle name="Good 2 7" xfId="258" xr:uid="{00000000-0005-0000-0000-000001010000}"/>
    <cellStyle name="Good 2 7 2" xfId="421" xr:uid="{EA4639A9-B66F-46B8-A78E-3F36440CD498}"/>
    <cellStyle name="Good 3" xfId="259" xr:uid="{00000000-0005-0000-0000-000002010000}"/>
    <cellStyle name="Good 3 2" xfId="422" xr:uid="{67A38C08-2775-40F3-B165-395AA819010B}"/>
    <cellStyle name="Heading 1 2" xfId="260" xr:uid="{00000000-0005-0000-0000-000003010000}"/>
    <cellStyle name="Heading 1 2 2" xfId="261" xr:uid="{00000000-0005-0000-0000-000004010000}"/>
    <cellStyle name="Heading 1 2 3" xfId="262" xr:uid="{00000000-0005-0000-0000-000005010000}"/>
    <cellStyle name="Heading 1 2 4" xfId="263" xr:uid="{00000000-0005-0000-0000-000006010000}"/>
    <cellStyle name="Heading 1 2 5" xfId="264" xr:uid="{00000000-0005-0000-0000-000007010000}"/>
    <cellStyle name="Heading 1 2 6" xfId="265" xr:uid="{00000000-0005-0000-0000-000008010000}"/>
    <cellStyle name="Heading 1 2 7" xfId="266" xr:uid="{00000000-0005-0000-0000-000009010000}"/>
    <cellStyle name="Heading 1 2 7 2" xfId="423" xr:uid="{CF02DF60-B194-4CBF-A818-4B8EFBF4B22C}"/>
    <cellStyle name="Heading 1 3" xfId="267" xr:uid="{00000000-0005-0000-0000-00000A010000}"/>
    <cellStyle name="Heading 1 3 2" xfId="424" xr:uid="{95CA20D2-BFC3-4DB4-91EC-E0AA64189E44}"/>
    <cellStyle name="Heading 2 2" xfId="268" xr:uid="{00000000-0005-0000-0000-00000B010000}"/>
    <cellStyle name="Heading 2 2 2" xfId="269" xr:uid="{00000000-0005-0000-0000-00000C010000}"/>
    <cellStyle name="Heading 2 2 3" xfId="270" xr:uid="{00000000-0005-0000-0000-00000D010000}"/>
    <cellStyle name="Heading 2 2 4" xfId="271" xr:uid="{00000000-0005-0000-0000-00000E010000}"/>
    <cellStyle name="Heading 2 2 5" xfId="272" xr:uid="{00000000-0005-0000-0000-00000F010000}"/>
    <cellStyle name="Heading 2 2 6" xfId="273" xr:uid="{00000000-0005-0000-0000-000010010000}"/>
    <cellStyle name="Heading 2 2 7" xfId="274" xr:uid="{00000000-0005-0000-0000-000011010000}"/>
    <cellStyle name="Heading 2 2 7 2" xfId="425" xr:uid="{829A826E-FEAB-432F-9FF2-3AC79A39C3AD}"/>
    <cellStyle name="Heading 2 3" xfId="275" xr:uid="{00000000-0005-0000-0000-000012010000}"/>
    <cellStyle name="Heading 2 3 2" xfId="426" xr:uid="{F67B12B7-1A1D-4199-B0F3-F8B01A503AC9}"/>
    <cellStyle name="Heading 3 2" xfId="276" xr:uid="{00000000-0005-0000-0000-000013010000}"/>
    <cellStyle name="Heading 3 2 2" xfId="277" xr:uid="{00000000-0005-0000-0000-000014010000}"/>
    <cellStyle name="Heading 3 2 3" xfId="278" xr:uid="{00000000-0005-0000-0000-000015010000}"/>
    <cellStyle name="Heading 3 2 4" xfId="279" xr:uid="{00000000-0005-0000-0000-000016010000}"/>
    <cellStyle name="Heading 3 2 5" xfId="280" xr:uid="{00000000-0005-0000-0000-000017010000}"/>
    <cellStyle name="Heading 3 2 6" xfId="281" xr:uid="{00000000-0005-0000-0000-000018010000}"/>
    <cellStyle name="Heading 3 2 7" xfId="282" xr:uid="{00000000-0005-0000-0000-000019010000}"/>
    <cellStyle name="Heading 3 2 7 2" xfId="427" xr:uid="{80FFCD2D-CD95-42F3-90C7-E2348D148BF0}"/>
    <cellStyle name="Heading 3 3" xfId="283" xr:uid="{00000000-0005-0000-0000-00001A010000}"/>
    <cellStyle name="Heading 3 3 2" xfId="428" xr:uid="{2E9D4A30-6A57-42C9-96BF-9F9A7A074574}"/>
    <cellStyle name="Heading 4 2" xfId="284" xr:uid="{00000000-0005-0000-0000-00001B010000}"/>
    <cellStyle name="Heading 4 2 2" xfId="285" xr:uid="{00000000-0005-0000-0000-00001C010000}"/>
    <cellStyle name="Heading 4 2 3" xfId="286" xr:uid="{00000000-0005-0000-0000-00001D010000}"/>
    <cellStyle name="Heading 4 2 4" xfId="287" xr:uid="{00000000-0005-0000-0000-00001E010000}"/>
    <cellStyle name="Heading 4 2 5" xfId="288" xr:uid="{00000000-0005-0000-0000-00001F010000}"/>
    <cellStyle name="Heading 4 2 6" xfId="289" xr:uid="{00000000-0005-0000-0000-000020010000}"/>
    <cellStyle name="Heading 4 2 7" xfId="290" xr:uid="{00000000-0005-0000-0000-000021010000}"/>
    <cellStyle name="Heading 4 2 7 2" xfId="429" xr:uid="{D83B0A33-26C2-44A4-BA13-6FE229747224}"/>
    <cellStyle name="Heading 4 3" xfId="291" xr:uid="{00000000-0005-0000-0000-000022010000}"/>
    <cellStyle name="Heading 4 3 2" xfId="430" xr:uid="{571518CC-D916-4DA1-941A-5E1B4E717BBE}"/>
    <cellStyle name="Hyperlink 2" xfId="292" xr:uid="{00000000-0005-0000-0000-000023010000}"/>
    <cellStyle name="Input 2" xfId="293" xr:uid="{00000000-0005-0000-0000-000024010000}"/>
    <cellStyle name="Input 2 2" xfId="294" xr:uid="{00000000-0005-0000-0000-000025010000}"/>
    <cellStyle name="Input 2 3" xfId="295" xr:uid="{00000000-0005-0000-0000-000026010000}"/>
    <cellStyle name="Input 2 4" xfId="296" xr:uid="{00000000-0005-0000-0000-000027010000}"/>
    <cellStyle name="Input 2 5" xfId="297" xr:uid="{00000000-0005-0000-0000-000028010000}"/>
    <cellStyle name="Input 2 6" xfId="298" xr:uid="{00000000-0005-0000-0000-000029010000}"/>
    <cellStyle name="Input 2 7" xfId="299" xr:uid="{00000000-0005-0000-0000-00002A010000}"/>
    <cellStyle name="Input 2 7 2" xfId="431" xr:uid="{6229AC3A-CB4F-480D-B7A5-0025DE1FB26C}"/>
    <cellStyle name="Input 3" xfId="300" xr:uid="{00000000-0005-0000-0000-00002B010000}"/>
    <cellStyle name="Input 3 2" xfId="432" xr:uid="{8A681F83-5DBB-44B8-BB75-8507737B05F8}"/>
    <cellStyle name="Linked Cell 2" xfId="301" xr:uid="{00000000-0005-0000-0000-00002C010000}"/>
    <cellStyle name="Linked Cell 2 2" xfId="302" xr:uid="{00000000-0005-0000-0000-00002D010000}"/>
    <cellStyle name="Linked Cell 2 3" xfId="303" xr:uid="{00000000-0005-0000-0000-00002E010000}"/>
    <cellStyle name="Linked Cell 2 4" xfId="304" xr:uid="{00000000-0005-0000-0000-00002F010000}"/>
    <cellStyle name="Linked Cell 2 5" xfId="305" xr:uid="{00000000-0005-0000-0000-000030010000}"/>
    <cellStyle name="Linked Cell 2 6" xfId="306" xr:uid="{00000000-0005-0000-0000-000031010000}"/>
    <cellStyle name="Linked Cell 2 7" xfId="307" xr:uid="{00000000-0005-0000-0000-000032010000}"/>
    <cellStyle name="Linked Cell 2 7 2" xfId="433" xr:uid="{126D8605-2AC9-43E4-BC75-7DEC3BA1652E}"/>
    <cellStyle name="Linked Cell 3" xfId="308" xr:uid="{00000000-0005-0000-0000-000033010000}"/>
    <cellStyle name="Linked Cell 3 2" xfId="434" xr:uid="{4FD96D75-C217-405B-80BB-C7ED2BDB62F6}"/>
    <cellStyle name="Neutral 2" xfId="309" xr:uid="{00000000-0005-0000-0000-000034010000}"/>
    <cellStyle name="Neutral 2 2" xfId="310" xr:uid="{00000000-0005-0000-0000-000035010000}"/>
    <cellStyle name="Neutral 2 3" xfId="311" xr:uid="{00000000-0005-0000-0000-000036010000}"/>
    <cellStyle name="Neutral 2 4" xfId="312" xr:uid="{00000000-0005-0000-0000-000037010000}"/>
    <cellStyle name="Neutral 2 5" xfId="313" xr:uid="{00000000-0005-0000-0000-000038010000}"/>
    <cellStyle name="Neutral 2 6" xfId="314" xr:uid="{00000000-0005-0000-0000-000039010000}"/>
    <cellStyle name="Neutral 2 7" xfId="315" xr:uid="{00000000-0005-0000-0000-00003A010000}"/>
    <cellStyle name="Neutral 2 7 2" xfId="435" xr:uid="{22FA9741-9449-40C5-8367-97103F043566}"/>
    <cellStyle name="Neutral 3" xfId="316" xr:uid="{00000000-0005-0000-0000-00003B010000}"/>
    <cellStyle name="Neutral 3 2" xfId="436" xr:uid="{85FB046E-8E41-4827-B876-F7C0B9751B57}"/>
    <cellStyle name="Normal" xfId="0" builtinId="0"/>
    <cellStyle name="Normal 10" xfId="317" xr:uid="{00000000-0005-0000-0000-00003C010000}"/>
    <cellStyle name="Normal 17" xfId="318" xr:uid="{00000000-0005-0000-0000-00003D010000}"/>
    <cellStyle name="Normal 2" xfId="387" xr:uid="{CC846F10-D7EE-4B73-A725-4056CC4149A6}"/>
    <cellStyle name="Normal 2 2" xfId="319" xr:uid="{00000000-0005-0000-0000-00003E010000}"/>
    <cellStyle name="Normal 3 2" xfId="320" xr:uid="{00000000-0005-0000-0000-00003F010000}"/>
    <cellStyle name="Normal 3 3" xfId="321" xr:uid="{00000000-0005-0000-0000-000040010000}"/>
    <cellStyle name="Normal 4 2" xfId="322" xr:uid="{00000000-0005-0000-0000-000041010000}"/>
    <cellStyle name="Normal 8 2" xfId="323" xr:uid="{00000000-0005-0000-0000-000042010000}"/>
    <cellStyle name="Normal 9 2" xfId="324" xr:uid="{00000000-0005-0000-0000-000043010000}"/>
    <cellStyle name="Note 10" xfId="325" xr:uid="{00000000-0005-0000-0000-000044010000}"/>
    <cellStyle name="Note 2" xfId="326" xr:uid="{00000000-0005-0000-0000-000045010000}"/>
    <cellStyle name="Note 2 2" xfId="327" xr:uid="{00000000-0005-0000-0000-000046010000}"/>
    <cellStyle name="Note 2 3" xfId="328" xr:uid="{00000000-0005-0000-0000-000047010000}"/>
    <cellStyle name="Note 2 4" xfId="329" xr:uid="{00000000-0005-0000-0000-000048010000}"/>
    <cellStyle name="Note 2 5" xfId="330" xr:uid="{00000000-0005-0000-0000-000049010000}"/>
    <cellStyle name="Note 2 6" xfId="331" xr:uid="{00000000-0005-0000-0000-00004A010000}"/>
    <cellStyle name="Note 2 7" xfId="332" xr:uid="{00000000-0005-0000-0000-00004B010000}"/>
    <cellStyle name="Note 3" xfId="333" xr:uid="{00000000-0005-0000-0000-00004C010000}"/>
    <cellStyle name="Note 3 2" xfId="334" xr:uid="{00000000-0005-0000-0000-00004D010000}"/>
    <cellStyle name="Note 4" xfId="335" xr:uid="{00000000-0005-0000-0000-00004E010000}"/>
    <cellStyle name="Note 4 2" xfId="336" xr:uid="{00000000-0005-0000-0000-00004F010000}"/>
    <cellStyle name="Note 5" xfId="337" xr:uid="{00000000-0005-0000-0000-000050010000}"/>
    <cellStyle name="Note 5 2" xfId="338" xr:uid="{00000000-0005-0000-0000-000051010000}"/>
    <cellStyle name="Note 6" xfId="339" xr:uid="{00000000-0005-0000-0000-000052010000}"/>
    <cellStyle name="Note 6 2" xfId="340" xr:uid="{00000000-0005-0000-0000-000053010000}"/>
    <cellStyle name="Note 7" xfId="341" xr:uid="{00000000-0005-0000-0000-000054010000}"/>
    <cellStyle name="Note 7 2" xfId="342" xr:uid="{00000000-0005-0000-0000-000055010000}"/>
    <cellStyle name="Note 8" xfId="343" xr:uid="{00000000-0005-0000-0000-000056010000}"/>
    <cellStyle name="Note 8 2" xfId="344" xr:uid="{00000000-0005-0000-0000-000057010000}"/>
    <cellStyle name="Note 9" xfId="345" xr:uid="{00000000-0005-0000-0000-000058010000}"/>
    <cellStyle name="Note 9 2" xfId="346" xr:uid="{00000000-0005-0000-0000-000059010000}"/>
    <cellStyle name="Output 2" xfId="347" xr:uid="{00000000-0005-0000-0000-00005A010000}"/>
    <cellStyle name="Output 2 2" xfId="348" xr:uid="{00000000-0005-0000-0000-00005B010000}"/>
    <cellStyle name="Output 2 3" xfId="349" xr:uid="{00000000-0005-0000-0000-00005C010000}"/>
    <cellStyle name="Output 2 4" xfId="350" xr:uid="{00000000-0005-0000-0000-00005D010000}"/>
    <cellStyle name="Output 2 5" xfId="351" xr:uid="{00000000-0005-0000-0000-00005E010000}"/>
    <cellStyle name="Output 2 6" xfId="352" xr:uid="{00000000-0005-0000-0000-00005F010000}"/>
    <cellStyle name="Output 2 7" xfId="353" xr:uid="{00000000-0005-0000-0000-000060010000}"/>
    <cellStyle name="Output 2 7 2" xfId="437" xr:uid="{FC2CA7A5-7160-4BEB-BECF-18FB16CA63D5}"/>
    <cellStyle name="Output 3" xfId="354" xr:uid="{00000000-0005-0000-0000-000061010000}"/>
    <cellStyle name="Output 3 2" xfId="438" xr:uid="{B81CFB42-6A3C-4FEB-B59C-28A896D2F1F1}"/>
    <cellStyle name="Percent" xfId="384" builtinId="5"/>
    <cellStyle name="Percent 2" xfId="355" xr:uid="{00000000-0005-0000-0000-000062010000}"/>
    <cellStyle name="Percent 2 2" xfId="356" xr:uid="{00000000-0005-0000-0000-000063010000}"/>
    <cellStyle name="Style 1" xfId="357" xr:uid="{00000000-0005-0000-0000-000064010000}"/>
    <cellStyle name="Title 2" xfId="358" xr:uid="{00000000-0005-0000-0000-000065010000}"/>
    <cellStyle name="Title 2 2" xfId="359" xr:uid="{00000000-0005-0000-0000-000066010000}"/>
    <cellStyle name="Title 2 3" xfId="360" xr:uid="{00000000-0005-0000-0000-000067010000}"/>
    <cellStyle name="Title 2 4" xfId="361" xr:uid="{00000000-0005-0000-0000-000068010000}"/>
    <cellStyle name="Title 2 5" xfId="362" xr:uid="{00000000-0005-0000-0000-000069010000}"/>
    <cellStyle name="Title 2 6" xfId="363" xr:uid="{00000000-0005-0000-0000-00006A010000}"/>
    <cellStyle name="Title 2 7" xfId="364" xr:uid="{00000000-0005-0000-0000-00006B010000}"/>
    <cellStyle name="Title 2 7 2" xfId="439" xr:uid="{BD539922-AE01-43AF-BC32-C38C2B9BAF0C}"/>
    <cellStyle name="Title 3" xfId="365" xr:uid="{00000000-0005-0000-0000-00006C010000}"/>
    <cellStyle name="Title 3 2" xfId="440" xr:uid="{900F2222-058F-4C2E-BFB9-F9E5E733EBEE}"/>
    <cellStyle name="Total 2" xfId="366" xr:uid="{00000000-0005-0000-0000-00006D010000}"/>
    <cellStyle name="Total 2 2" xfId="367" xr:uid="{00000000-0005-0000-0000-00006E010000}"/>
    <cellStyle name="Total 2 3" xfId="368" xr:uid="{00000000-0005-0000-0000-00006F010000}"/>
    <cellStyle name="Total 2 4" xfId="369" xr:uid="{00000000-0005-0000-0000-000070010000}"/>
    <cellStyle name="Total 2 5" xfId="370" xr:uid="{00000000-0005-0000-0000-000071010000}"/>
    <cellStyle name="Total 2 6" xfId="371" xr:uid="{00000000-0005-0000-0000-000072010000}"/>
    <cellStyle name="Total 2 7" xfId="372" xr:uid="{00000000-0005-0000-0000-000073010000}"/>
    <cellStyle name="Total 2 7 2" xfId="441" xr:uid="{E2C00B6F-1B6C-458E-B274-6A191970378A}"/>
    <cellStyle name="Total 3" xfId="373" xr:uid="{00000000-0005-0000-0000-000074010000}"/>
    <cellStyle name="Total 3 2" xfId="442" xr:uid="{61B07A42-EE94-4A32-97C7-699DD4A56772}"/>
    <cellStyle name="Warning Text 2" xfId="374" xr:uid="{00000000-0005-0000-0000-000075010000}"/>
    <cellStyle name="Warning Text 2 2" xfId="375" xr:uid="{00000000-0005-0000-0000-000076010000}"/>
    <cellStyle name="Warning Text 2 3" xfId="376" xr:uid="{00000000-0005-0000-0000-000077010000}"/>
    <cellStyle name="Warning Text 2 4" xfId="377" xr:uid="{00000000-0005-0000-0000-000078010000}"/>
    <cellStyle name="Warning Text 2 5" xfId="378" xr:uid="{00000000-0005-0000-0000-000079010000}"/>
    <cellStyle name="Warning Text 2 6" xfId="379" xr:uid="{00000000-0005-0000-0000-00007A010000}"/>
    <cellStyle name="Warning Text 2 7" xfId="380" xr:uid="{00000000-0005-0000-0000-00007B010000}"/>
    <cellStyle name="Warning Text 2 7 2" xfId="443" xr:uid="{32B1A03C-1A5A-4796-99DB-2BD4398A9FA2}"/>
    <cellStyle name="Warning Text 3" xfId="381" xr:uid="{00000000-0005-0000-0000-00007C010000}"/>
    <cellStyle name="Warning Text 3 2" xfId="444" xr:uid="{DF71A460-606A-4CD8-A0F6-46FF2389F2CF}"/>
    <cellStyle name="표준_Year One Shaw Brothers Titles __ Korea Version #01__Aug'03" xfId="386" xr:uid="{00000000-0005-0000-0000-000082010000}"/>
    <cellStyle name="一般 10" xfId="382" xr:uid="{00000000-0005-0000-0000-00007E010000}"/>
    <cellStyle name="一般 2" xfId="383" xr:uid="{00000000-0005-0000-0000-00007F010000}"/>
    <cellStyle name="一般_061212 閃耀女人心(TVB周大福FOREVERMARK_SR2)" xfId="388" xr:uid="{E99E4782-3EAA-4D1D-AE45-2A7E1EA8B7D4}"/>
    <cellStyle name="常规_Sheet1" xfId="385" xr:uid="{00000000-0005-0000-0000-000081010000}"/>
  </cellStyles>
  <dxfs count="0"/>
  <tableStyles count="0" defaultTableStyle="TableStyleMedium9" defaultPivotStyle="PivotStyleLight16"/>
  <colors>
    <mruColors>
      <color rgb="FFCCECFF"/>
      <color rgb="FFCCFFCC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7"/>
  <sheetViews>
    <sheetView zoomScale="70" zoomScaleNormal="70" zoomScaleSheetLayoutView="70" workbookViewId="0">
      <pane xSplit="1" ySplit="4" topLeftCell="B48" activePane="bottomRight" state="frozen"/>
      <selection pane="topRight" activeCell="B1" sqref="B1"/>
      <selection pane="bottomLeft" activeCell="A5" sqref="A5"/>
      <selection pane="bottomRight" activeCell="D54" sqref="D54:D56"/>
    </sheetView>
  </sheetViews>
  <sheetFormatPr defaultColWidth="9.453125" defaultRowHeight="15.5"/>
  <cols>
    <col min="1" max="1" width="7.6328125" style="144" customWidth="1"/>
    <col min="2" max="8" width="32.6328125" style="4" customWidth="1"/>
    <col min="9" max="9" width="7.6328125" style="218" customWidth="1"/>
    <col min="10" max="16384" width="9.453125" style="4"/>
  </cols>
  <sheetData>
    <row r="1" spans="1:9" ht="36" customHeight="1">
      <c r="A1" s="2"/>
      <c r="B1" s="3"/>
      <c r="C1" s="573" t="s">
        <v>184</v>
      </c>
      <c r="D1" s="573"/>
      <c r="E1" s="573"/>
      <c r="F1" s="573"/>
      <c r="G1" s="573"/>
      <c r="H1" s="3"/>
      <c r="I1" s="3"/>
    </row>
    <row r="2" spans="1:9" ht="17" customHeight="1" thickBot="1">
      <c r="A2" s="5" t="s">
        <v>124</v>
      </c>
      <c r="B2" s="6"/>
      <c r="C2" s="6"/>
      <c r="D2" s="1" t="s">
        <v>18</v>
      </c>
      <c r="E2" s="1"/>
      <c r="F2" s="7"/>
      <c r="G2" s="7"/>
      <c r="H2" s="574" t="s">
        <v>125</v>
      </c>
      <c r="I2" s="574"/>
    </row>
    <row r="3" spans="1:9" ht="17" customHeight="1" thickTop="1">
      <c r="A3" s="8" t="s">
        <v>19</v>
      </c>
      <c r="B3" s="9" t="s">
        <v>27</v>
      </c>
      <c r="C3" s="9" t="s">
        <v>28</v>
      </c>
      <c r="D3" s="9" t="s">
        <v>29</v>
      </c>
      <c r="E3" s="9" t="s">
        <v>30</v>
      </c>
      <c r="F3" s="9" t="s">
        <v>31</v>
      </c>
      <c r="G3" s="9" t="s">
        <v>32</v>
      </c>
      <c r="H3" s="9" t="s">
        <v>33</v>
      </c>
      <c r="I3" s="10" t="s">
        <v>19</v>
      </c>
    </row>
    <row r="4" spans="1:9" ht="17" customHeight="1" thickBot="1">
      <c r="A4" s="11"/>
      <c r="B4" s="12">
        <v>45754</v>
      </c>
      <c r="C4" s="12">
        <f t="shared" ref="C4:H4" si="0">SUM(B4+1)</f>
        <v>45755</v>
      </c>
      <c r="D4" s="13">
        <f t="shared" si="0"/>
        <v>45756</v>
      </c>
      <c r="E4" s="13">
        <f t="shared" si="0"/>
        <v>45757</v>
      </c>
      <c r="F4" s="13">
        <f t="shared" si="0"/>
        <v>45758</v>
      </c>
      <c r="G4" s="13">
        <f t="shared" si="0"/>
        <v>45759</v>
      </c>
      <c r="H4" s="13">
        <f t="shared" si="0"/>
        <v>45760</v>
      </c>
      <c r="I4" s="14"/>
    </row>
    <row r="5" spans="1:9" s="20" customFormat="1" ht="17" customHeight="1" thickBot="1">
      <c r="A5" s="15" t="s">
        <v>14</v>
      </c>
      <c r="B5" s="16"/>
      <c r="C5" s="17"/>
      <c r="D5" s="17"/>
      <c r="E5" s="17"/>
      <c r="F5" s="17"/>
      <c r="G5" s="17"/>
      <c r="H5" s="18"/>
      <c r="I5" s="19" t="s">
        <v>14</v>
      </c>
    </row>
    <row r="6" spans="1:9" ht="17" customHeight="1">
      <c r="A6" s="21"/>
      <c r="B6" s="22" t="s">
        <v>17</v>
      </c>
      <c r="C6" s="23" t="s">
        <v>17</v>
      </c>
      <c r="D6" s="24" t="str">
        <f t="shared" ref="D6:G7" si="1">C52</f>
        <v>好睡好起 Sleep Right, Sleep Tight (10 EPI)</v>
      </c>
      <c r="E6" s="25" t="str">
        <f t="shared" si="1"/>
        <v>湊仔攻略 Daddy, Where's Mom (10 EPI)</v>
      </c>
      <c r="F6" s="26" t="str">
        <f t="shared" si="1"/>
        <v>出走地圖 Off the Grid (Sr.2) (20 EPI)</v>
      </c>
      <c r="G6" s="27" t="str">
        <f t="shared" si="1"/>
        <v>台灣學呢啲 All-You-Can-Learn in Taiwan (10 EPI)</v>
      </c>
      <c r="H6" s="28" t="s">
        <v>17</v>
      </c>
      <c r="I6" s="29"/>
    </row>
    <row r="7" spans="1:9" ht="17" customHeight="1">
      <c r="A7" s="30">
        <v>30</v>
      </c>
      <c r="B7" s="31" t="str">
        <f>LEFT($H$61,5) &amp; " # " &amp; VALUE(RIGHT($H$61,2)-1)</f>
        <v>財經透視  # 14</v>
      </c>
      <c r="C7" s="32" t="str">
        <f>B25</f>
        <v>新聞掏寶  # 244</v>
      </c>
      <c r="D7" s="33" t="str">
        <f t="shared" si="1"/>
        <v># 10</v>
      </c>
      <c r="E7" s="32" t="str">
        <f t="shared" si="1"/>
        <v># 10</v>
      </c>
      <c r="F7" s="33" t="str">
        <f t="shared" si="1"/>
        <v># 10</v>
      </c>
      <c r="G7" s="32" t="str">
        <f t="shared" si="1"/>
        <v># 4</v>
      </c>
      <c r="H7" s="34" t="str">
        <f>D68</f>
        <v>美食新聞報道 # 77</v>
      </c>
      <c r="I7" s="35">
        <v>30</v>
      </c>
    </row>
    <row r="8" spans="1:9" ht="17" customHeight="1">
      <c r="A8" s="36"/>
      <c r="B8" s="37" t="s">
        <v>17</v>
      </c>
      <c r="C8" s="38"/>
      <c r="D8" s="38"/>
      <c r="E8" s="39" t="str">
        <f>$E$70</f>
        <v>東張西望  Scoop 2025</v>
      </c>
      <c r="F8" s="38"/>
      <c r="G8" s="38" t="s">
        <v>42</v>
      </c>
      <c r="H8" s="40"/>
      <c r="I8" s="41"/>
    </row>
    <row r="9" spans="1:9" s="20" customFormat="1" ht="17" customHeight="1" thickBot="1">
      <c r="A9" s="11" t="s">
        <v>0</v>
      </c>
      <c r="B9" s="42" t="s">
        <v>151</v>
      </c>
      <c r="C9" s="42" t="str">
        <f t="shared" ref="C9:F9" si="2">"# " &amp; VALUE(RIGHT(B9,2)+1)</f>
        <v># 97</v>
      </c>
      <c r="D9" s="42" t="str">
        <f t="shared" si="2"/>
        <v># 98</v>
      </c>
      <c r="E9" s="42" t="str">
        <f t="shared" si="2"/>
        <v># 99</v>
      </c>
      <c r="F9" s="42" t="str">
        <f t="shared" si="2"/>
        <v># 100</v>
      </c>
      <c r="G9" s="42" t="str">
        <f>"# " &amp; VALUE(RIGHT(F9,3)+1)</f>
        <v># 101</v>
      </c>
      <c r="H9" s="42" t="str">
        <f>"# " &amp; VALUE(RIGHT(G9,3)+1)</f>
        <v># 102</v>
      </c>
      <c r="I9" s="43" t="s">
        <v>0</v>
      </c>
    </row>
    <row r="10" spans="1:9" ht="17" customHeight="1">
      <c r="A10" s="44"/>
      <c r="B10" s="228"/>
      <c r="C10" s="229"/>
      <c r="D10" s="229"/>
      <c r="E10" s="229"/>
      <c r="F10" s="230"/>
      <c r="G10" s="228"/>
      <c r="H10" s="231"/>
      <c r="I10" s="29"/>
    </row>
    <row r="11" spans="1:9" ht="17" customHeight="1">
      <c r="A11" s="30">
        <v>30</v>
      </c>
      <c r="B11" s="232"/>
      <c r="C11" s="232"/>
      <c r="D11" s="232"/>
      <c r="E11" s="232"/>
      <c r="F11" s="232"/>
      <c r="G11" s="575" t="s">
        <v>35</v>
      </c>
      <c r="H11" s="578"/>
      <c r="I11" s="35">
        <v>30</v>
      </c>
    </row>
    <row r="12" spans="1:9" ht="17" customHeight="1">
      <c r="A12" s="45"/>
      <c r="B12" s="575" t="s">
        <v>34</v>
      </c>
      <c r="C12" s="576"/>
      <c r="D12" s="576"/>
      <c r="E12" s="576"/>
      <c r="F12" s="577"/>
      <c r="G12" s="233"/>
      <c r="H12" s="234"/>
      <c r="I12" s="41"/>
    </row>
    <row r="13" spans="1:9" s="20" customFormat="1" ht="17" customHeight="1" thickBot="1">
      <c r="A13" s="46" t="s">
        <v>1</v>
      </c>
      <c r="B13" s="235"/>
      <c r="C13" s="236"/>
      <c r="D13" s="236"/>
      <c r="E13" s="236"/>
      <c r="F13" s="237"/>
      <c r="G13" s="238"/>
      <c r="H13" s="239"/>
      <c r="I13" s="43" t="s">
        <v>1</v>
      </c>
    </row>
    <row r="14" spans="1:9" ht="17" customHeight="1">
      <c r="A14" s="47"/>
      <c r="B14" s="48">
        <v>800553940</v>
      </c>
      <c r="C14" s="49"/>
      <c r="D14" s="49"/>
      <c r="E14" s="49"/>
      <c r="F14" s="49"/>
      <c r="G14" s="49"/>
      <c r="H14" s="50"/>
      <c r="I14" s="51"/>
    </row>
    <row r="15" spans="1:9" ht="17" customHeight="1">
      <c r="A15" s="52" t="s">
        <v>2</v>
      </c>
      <c r="B15" s="53"/>
      <c r="C15" s="54"/>
      <c r="D15" s="54"/>
      <c r="E15" s="54" t="s">
        <v>126</v>
      </c>
      <c r="F15" s="54"/>
      <c r="G15" s="54"/>
      <c r="H15" s="55"/>
      <c r="I15" s="56" t="s">
        <v>2</v>
      </c>
    </row>
    <row r="16" spans="1:9" ht="17" customHeight="1">
      <c r="A16" s="57"/>
      <c r="B16" s="53" t="s">
        <v>105</v>
      </c>
      <c r="C16" s="58" t="str">
        <f t="shared" ref="C16:E16" si="3">"# " &amp; VALUE(RIGHT(B16,2)+1)</f>
        <v># 4</v>
      </c>
      <c r="D16" s="58" t="str">
        <f t="shared" si="3"/>
        <v># 5</v>
      </c>
      <c r="E16" s="58" t="str">
        <f t="shared" si="3"/>
        <v># 6</v>
      </c>
      <c r="F16" s="58" t="str">
        <f t="shared" ref="F16" si="4">"# " &amp; VALUE(RIGHT(E16,2)+1)</f>
        <v># 7</v>
      </c>
      <c r="G16" s="58" t="str">
        <f t="shared" ref="G16" si="5">"# " &amp; VALUE(RIGHT(F16,2)+1)</f>
        <v># 8</v>
      </c>
      <c r="H16" s="59" t="str">
        <f t="shared" ref="H16" si="6">"# " &amp; VALUE(RIGHT(G16,2)+1)</f>
        <v># 9</v>
      </c>
      <c r="I16" s="60"/>
    </row>
    <row r="17" spans="1:9" s="20" customFormat="1" ht="17" customHeight="1" thickBot="1">
      <c r="A17" s="46" t="s">
        <v>3</v>
      </c>
      <c r="B17" s="61" t="s">
        <v>24</v>
      </c>
      <c r="C17" s="62"/>
      <c r="D17" s="62"/>
      <c r="E17" s="62"/>
      <c r="F17" s="62"/>
      <c r="G17" s="62"/>
      <c r="H17" s="63"/>
      <c r="I17" s="43" t="s">
        <v>16</v>
      </c>
    </row>
    <row r="18" spans="1:9" s="20" customFormat="1" ht="17" customHeight="1">
      <c r="A18" s="46"/>
      <c r="B18" s="37" t="s">
        <v>17</v>
      </c>
      <c r="C18" s="38"/>
      <c r="D18" s="38"/>
      <c r="E18" s="38" t="s">
        <v>36</v>
      </c>
      <c r="F18" s="64"/>
      <c r="G18" s="65" t="s">
        <v>159</v>
      </c>
      <c r="H18" s="66" t="s">
        <v>103</v>
      </c>
      <c r="I18" s="67"/>
    </row>
    <row r="19" spans="1:9" ht="17" customHeight="1">
      <c r="A19" s="68" t="s">
        <v>2</v>
      </c>
      <c r="B19" s="31" t="s">
        <v>154</v>
      </c>
      <c r="C19" s="69" t="str">
        <f t="shared" ref="C19:F19" si="7">B73</f>
        <v># 2528</v>
      </c>
      <c r="D19" s="69" t="str">
        <f t="shared" si="7"/>
        <v># 2529</v>
      </c>
      <c r="E19" s="69" t="str">
        <f t="shared" si="7"/>
        <v># 2530</v>
      </c>
      <c r="F19" s="70" t="str">
        <f t="shared" si="7"/>
        <v># 2531</v>
      </c>
      <c r="G19" s="69" t="s">
        <v>86</v>
      </c>
      <c r="H19" s="33" t="s">
        <v>131</v>
      </c>
      <c r="I19" s="56" t="s">
        <v>2</v>
      </c>
    </row>
    <row r="20" spans="1:9" ht="17" customHeight="1">
      <c r="A20" s="71"/>
      <c r="B20" s="240" t="s">
        <v>61</v>
      </c>
      <c r="C20" s="241"/>
      <c r="D20" s="241"/>
      <c r="E20" s="241" t="s">
        <v>51</v>
      </c>
      <c r="F20" s="241"/>
      <c r="G20" s="242"/>
      <c r="H20" s="243"/>
      <c r="I20" s="74"/>
    </row>
    <row r="21" spans="1:9" s="20" customFormat="1" ht="17" customHeight="1" thickBot="1">
      <c r="A21" s="15" t="s">
        <v>4</v>
      </c>
      <c r="B21" s="241" t="s">
        <v>127</v>
      </c>
      <c r="C21" s="244" t="str">
        <f t="shared" ref="C21" si="8">"# " &amp; VALUE(RIGHT(B21,4)+1)</f>
        <v># 1299</v>
      </c>
      <c r="D21" s="244" t="str">
        <f t="shared" ref="D21:H21" si="9">"# " &amp; VALUE(RIGHT(C21,4)+1)</f>
        <v># 1300</v>
      </c>
      <c r="E21" s="244" t="str">
        <f t="shared" si="9"/>
        <v># 1301</v>
      </c>
      <c r="F21" s="241" t="str">
        <f t="shared" si="9"/>
        <v># 1302</v>
      </c>
      <c r="G21" s="241" t="str">
        <f t="shared" si="9"/>
        <v># 1303</v>
      </c>
      <c r="H21" s="245" t="str">
        <f t="shared" si="9"/>
        <v># 1304</v>
      </c>
      <c r="I21" s="43" t="s">
        <v>4</v>
      </c>
    </row>
    <row r="22" spans="1:9" ht="17" customHeight="1">
      <c r="A22" s="76"/>
      <c r="B22" s="77" t="s">
        <v>153</v>
      </c>
      <c r="C22" s="38"/>
      <c r="D22" s="78" t="str">
        <f>D87</f>
        <v>瞬間直擊半小時 Gone Viral (Sr.2) (10 EPI)</v>
      </c>
      <c r="E22" s="38"/>
      <c r="F22" s="38"/>
      <c r="G22" s="37">
        <v>800556780</v>
      </c>
      <c r="H22" s="79"/>
      <c r="I22" s="80"/>
    </row>
    <row r="23" spans="1:9" ht="17" customHeight="1">
      <c r="A23" s="81" t="s">
        <v>2</v>
      </c>
      <c r="B23" s="82" t="s">
        <v>90</v>
      </c>
      <c r="C23" s="69" t="str">
        <f>B88</f>
        <v># 1</v>
      </c>
      <c r="D23" s="69" t="str">
        <f>"# " &amp; VALUE(RIGHT(C23,2)+1)</f>
        <v># 2</v>
      </c>
      <c r="E23" s="69" t="str">
        <f>"# " &amp; VALUE(RIGHT(D23,2)+1)</f>
        <v># 3</v>
      </c>
      <c r="F23" s="69" t="str">
        <f>"# " &amp; VALUE(RIGHT(E23,2)+1)</f>
        <v># 4</v>
      </c>
      <c r="G23" s="83"/>
      <c r="H23" s="84"/>
      <c r="I23" s="85" t="s">
        <v>2</v>
      </c>
    </row>
    <row r="24" spans="1:9" ht="17" customHeight="1">
      <c r="A24" s="86"/>
      <c r="B24" s="87" t="s">
        <v>17</v>
      </c>
      <c r="C24" s="72" t="s">
        <v>17</v>
      </c>
      <c r="D24" s="88" t="s">
        <v>17</v>
      </c>
      <c r="E24" s="88" t="s">
        <v>17</v>
      </c>
      <c r="F24" s="88" t="s">
        <v>17</v>
      </c>
      <c r="G24" s="583" t="s">
        <v>107</v>
      </c>
      <c r="H24" s="584"/>
      <c r="I24" s="89"/>
    </row>
    <row r="25" spans="1:9" ht="17" customHeight="1">
      <c r="A25" s="86"/>
      <c r="B25" s="59" t="str">
        <f>LEFT($H$34,5) &amp; " # " &amp; VALUE(RIGHT($H$34,3)-1)</f>
        <v>新聞掏寶  # 244</v>
      </c>
      <c r="C25" s="59" t="str">
        <f>B68</f>
        <v>美食新聞報道 # 76</v>
      </c>
      <c r="D25" s="83" t="str">
        <f>C68</f>
        <v>獨嘉登機指南 #7</v>
      </c>
      <c r="E25" s="83" t="str">
        <f>D68</f>
        <v>美食新聞報道 # 77</v>
      </c>
      <c r="F25" s="83" t="str">
        <f>E68</f>
        <v>動物森友島 #13</v>
      </c>
      <c r="G25" s="585" t="s">
        <v>108</v>
      </c>
      <c r="H25" s="586"/>
      <c r="I25" s="89"/>
    </row>
    <row r="26" spans="1:9" s="20" customFormat="1" ht="17" customHeight="1" thickBot="1">
      <c r="A26" s="90" t="s">
        <v>5</v>
      </c>
      <c r="B26" s="70"/>
      <c r="C26" s="59"/>
      <c r="D26" s="33"/>
      <c r="E26" s="33"/>
      <c r="F26" s="33"/>
      <c r="G26" s="83" t="s">
        <v>136</v>
      </c>
      <c r="H26" s="58" t="s">
        <v>137</v>
      </c>
      <c r="I26" s="91" t="s">
        <v>5</v>
      </c>
    </row>
    <row r="27" spans="1:9" ht="17" customHeight="1">
      <c r="A27" s="86"/>
      <c r="B27" s="92" t="s">
        <v>17</v>
      </c>
      <c r="C27" s="38"/>
      <c r="D27" s="39"/>
      <c r="E27" s="39"/>
      <c r="F27" s="39"/>
      <c r="G27" s="93"/>
      <c r="H27" s="72"/>
      <c r="I27" s="94"/>
    </row>
    <row r="28" spans="1:9" ht="17" customHeight="1">
      <c r="A28" s="95" t="s">
        <v>2</v>
      </c>
      <c r="B28" s="58"/>
      <c r="C28" s="58"/>
      <c r="D28" s="58" t="str">
        <f>D76</f>
        <v>奪命提示 Anonymous Signal (30 EPI)</v>
      </c>
      <c r="E28" s="58"/>
      <c r="F28" s="58"/>
      <c r="G28" s="96"/>
      <c r="H28" s="58"/>
      <c r="I28" s="85" t="s">
        <v>2</v>
      </c>
    </row>
    <row r="29" spans="1:9" ht="17" customHeight="1">
      <c r="A29" s="86"/>
      <c r="B29" s="58" t="s">
        <v>152</v>
      </c>
      <c r="C29" s="58" t="str">
        <f>"# " &amp; VALUE(RIGHT(C77,2)-1)</f>
        <v># 16</v>
      </c>
      <c r="D29" s="58" t="str">
        <f>"# " &amp; VALUE(RIGHT(D77,2)-1)</f>
        <v># 17</v>
      </c>
      <c r="E29" s="58" t="str">
        <f>"# " &amp; VALUE(RIGHT(E77,2)-1)</f>
        <v># 18</v>
      </c>
      <c r="F29" s="58" t="str">
        <f>E77</f>
        <v># 19</v>
      </c>
      <c r="G29" s="83"/>
      <c r="H29" s="58"/>
      <c r="I29" s="89"/>
    </row>
    <row r="30" spans="1:9" s="20" customFormat="1" ht="17" customHeight="1" thickBot="1">
      <c r="A30" s="90" t="s">
        <v>6</v>
      </c>
      <c r="B30" s="69"/>
      <c r="C30" s="69"/>
      <c r="D30" s="69"/>
      <c r="E30" s="69"/>
      <c r="F30" s="69"/>
      <c r="G30" s="97" t="s">
        <v>24</v>
      </c>
      <c r="H30" s="62"/>
      <c r="I30" s="98" t="s">
        <v>6</v>
      </c>
    </row>
    <row r="31" spans="1:9" ht="17" customHeight="1">
      <c r="A31" s="99"/>
      <c r="B31" s="92" t="s">
        <v>17</v>
      </c>
      <c r="C31" s="38"/>
      <c r="D31" s="38"/>
      <c r="E31" s="39" t="str">
        <f>$E$70</f>
        <v>東張西望  Scoop 2025</v>
      </c>
      <c r="F31" s="38"/>
      <c r="G31" s="6"/>
      <c r="H31" s="73"/>
      <c r="I31" s="74"/>
    </row>
    <row r="32" spans="1:9" ht="17" customHeight="1">
      <c r="A32" s="95" t="s">
        <v>2</v>
      </c>
      <c r="B32" s="69" t="str">
        <f>B9</f>
        <v># 96</v>
      </c>
      <c r="C32" s="69" t="str">
        <f>B71</f>
        <v># 97</v>
      </c>
      <c r="D32" s="69" t="str">
        <f t="shared" ref="D32:F32" si="10">"# " &amp; VALUE(RIGHT(C32,2)+1)</f>
        <v># 98</v>
      </c>
      <c r="E32" s="69" t="str">
        <f t="shared" si="10"/>
        <v># 99</v>
      </c>
      <c r="F32" s="69" t="str">
        <f t="shared" si="10"/>
        <v># 100</v>
      </c>
      <c r="G32" s="69" t="str">
        <f>"# " &amp; VALUE(RIGHT(F32,3)+1)</f>
        <v># 101</v>
      </c>
      <c r="H32" s="69" t="str">
        <f>"# " &amp; VALUE(RIGHT(G32,3)+1)</f>
        <v># 102</v>
      </c>
      <c r="I32" s="56" t="s">
        <v>2</v>
      </c>
    </row>
    <row r="33" spans="1:9" ht="17" customHeight="1">
      <c r="A33" s="86"/>
      <c r="B33" s="92" t="s">
        <v>17</v>
      </c>
      <c r="C33" s="38"/>
      <c r="D33" s="58" t="s">
        <v>80</v>
      </c>
      <c r="E33" s="58"/>
      <c r="F33" s="58"/>
      <c r="G33" s="100" t="s">
        <v>20</v>
      </c>
      <c r="H33" s="246" t="s">
        <v>25</v>
      </c>
      <c r="I33" s="101"/>
    </row>
    <row r="34" spans="1:9" ht="17" customHeight="1">
      <c r="A34" s="86"/>
      <c r="B34" s="58" t="s">
        <v>155</v>
      </c>
      <c r="C34" s="58" t="str">
        <f>B59</f>
        <v># 1846</v>
      </c>
      <c r="D34" s="58" t="str">
        <f>C59</f>
        <v># 1847</v>
      </c>
      <c r="E34" s="58" t="str">
        <f>D59</f>
        <v># 1848</v>
      </c>
      <c r="F34" s="58" t="str">
        <f>E59</f>
        <v># 1849</v>
      </c>
      <c r="G34" s="102" t="s">
        <v>112</v>
      </c>
      <c r="H34" s="247" t="s">
        <v>158</v>
      </c>
      <c r="I34" s="101"/>
    </row>
    <row r="35" spans="1:9" s="20" customFormat="1" ht="17" customHeight="1" thickBot="1">
      <c r="A35" s="90" t="s">
        <v>7</v>
      </c>
      <c r="B35" s="58"/>
      <c r="C35" s="69"/>
      <c r="D35" s="69"/>
      <c r="E35" s="69"/>
      <c r="F35" s="104">
        <v>1255</v>
      </c>
      <c r="G35" s="32"/>
      <c r="H35" s="248" t="s">
        <v>26</v>
      </c>
      <c r="I35" s="14" t="s">
        <v>7</v>
      </c>
    </row>
    <row r="36" spans="1:9" ht="17" customHeight="1">
      <c r="A36" s="105"/>
      <c r="B36" s="92" t="s">
        <v>17</v>
      </c>
      <c r="C36" s="39"/>
      <c r="D36" s="39"/>
      <c r="E36" s="39" t="s">
        <v>51</v>
      </c>
      <c r="F36" s="39"/>
      <c r="G36" s="106" t="s">
        <v>181</v>
      </c>
      <c r="H36" s="107" t="s">
        <v>92</v>
      </c>
      <c r="I36" s="108"/>
    </row>
    <row r="37" spans="1:9" ht="17" customHeight="1">
      <c r="A37" s="71"/>
      <c r="B37" s="58" t="str">
        <f>B21</f>
        <v># 1298</v>
      </c>
      <c r="C37" s="58" t="str">
        <f t="shared" ref="C37" si="11">"# " &amp; VALUE(RIGHT(B37,4)+1)</f>
        <v># 1299</v>
      </c>
      <c r="D37" s="58" t="str">
        <f t="shared" ref="D37:F37" si="12">"# " &amp; VALUE(RIGHT(C37,4)+1)</f>
        <v># 1300</v>
      </c>
      <c r="E37" s="58" t="str">
        <f t="shared" ref="E37" si="13">"# " &amp; VALUE(RIGHT(D37,4)+1)</f>
        <v># 1301</v>
      </c>
      <c r="F37" s="58" t="str">
        <f t="shared" si="12"/>
        <v># 1302</v>
      </c>
      <c r="G37" s="102" t="s">
        <v>183</v>
      </c>
      <c r="I37" s="101"/>
    </row>
    <row r="38" spans="1:9" ht="17" customHeight="1">
      <c r="A38" s="52" t="s">
        <v>2</v>
      </c>
      <c r="B38" s="69"/>
      <c r="C38" s="69"/>
      <c r="D38" s="69"/>
      <c r="E38" s="69"/>
      <c r="F38" s="109">
        <v>1320</v>
      </c>
      <c r="G38" s="32" t="s">
        <v>182</v>
      </c>
      <c r="H38" s="110" t="s">
        <v>161</v>
      </c>
      <c r="I38" s="111" t="s">
        <v>2</v>
      </c>
    </row>
    <row r="39" spans="1:9" ht="17" customHeight="1">
      <c r="A39" s="112"/>
      <c r="B39" s="252" t="s">
        <v>60</v>
      </c>
      <c r="C39" s="240"/>
      <c r="D39" s="232"/>
      <c r="E39" s="242"/>
      <c r="F39" s="242"/>
      <c r="G39" s="249" t="s">
        <v>58</v>
      </c>
      <c r="H39" s="113" t="s">
        <v>91</v>
      </c>
      <c r="I39" s="101"/>
    </row>
    <row r="40" spans="1:9" ht="17" customHeight="1" thickBot="1">
      <c r="A40" s="71"/>
      <c r="B40" s="253"/>
      <c r="C40" s="241"/>
      <c r="D40" s="254" t="s">
        <v>77</v>
      </c>
      <c r="E40" s="241"/>
      <c r="F40" s="241"/>
      <c r="G40" s="250" t="s">
        <v>160</v>
      </c>
      <c r="H40" s="113"/>
      <c r="I40" s="101"/>
    </row>
    <row r="41" spans="1:9" s="20" customFormat="1" ht="17" customHeight="1" thickBot="1">
      <c r="A41" s="114" t="s">
        <v>8</v>
      </c>
      <c r="B41" s="253" t="s">
        <v>128</v>
      </c>
      <c r="C41" s="241" t="str">
        <f>"# " &amp; VALUE(RIGHT(B41,4)+1)</f>
        <v># 1692</v>
      </c>
      <c r="D41" s="241" t="str">
        <f>"# " &amp; VALUE(RIGHT(C41,4)+1)</f>
        <v># 1693</v>
      </c>
      <c r="E41" s="241" t="str">
        <f>"# " &amp; VALUE(RIGHT(D41,4)+1)</f>
        <v># 1694</v>
      </c>
      <c r="F41" s="241" t="str">
        <f>"# " &amp; VALUE(RIGHT(E41,4)+1)</f>
        <v># 1695</v>
      </c>
      <c r="G41" s="251" t="s">
        <v>21</v>
      </c>
      <c r="H41" s="115"/>
      <c r="I41" s="14" t="s">
        <v>8</v>
      </c>
    </row>
    <row r="42" spans="1:9" ht="17" customHeight="1">
      <c r="A42" s="99"/>
      <c r="B42" s="253"/>
      <c r="C42" s="241"/>
      <c r="D42" s="241"/>
      <c r="E42" s="241"/>
      <c r="F42" s="255">
        <v>1405</v>
      </c>
      <c r="G42" s="581" t="s">
        <v>82</v>
      </c>
      <c r="H42" s="582"/>
      <c r="I42" s="94"/>
    </row>
    <row r="43" spans="1:9" ht="17" customHeight="1">
      <c r="A43" s="86"/>
      <c r="B43" s="37" t="s">
        <v>17</v>
      </c>
      <c r="C43" s="38"/>
      <c r="D43" s="38"/>
      <c r="E43" s="38" t="s">
        <v>36</v>
      </c>
      <c r="F43" s="38"/>
      <c r="G43" s="83" t="str">
        <f>B68</f>
        <v>美食新聞報道 # 76</v>
      </c>
      <c r="H43" s="58" t="str">
        <f>D68</f>
        <v>美食新聞報道 # 77</v>
      </c>
      <c r="I43" s="89"/>
    </row>
    <row r="44" spans="1:9" ht="17" customHeight="1">
      <c r="A44" s="116" t="s">
        <v>2</v>
      </c>
      <c r="B44" s="33" t="str">
        <f>B19</f>
        <v># 2527</v>
      </c>
      <c r="C44" s="58" t="str">
        <f>C19</f>
        <v># 2528</v>
      </c>
      <c r="D44" s="58" t="str">
        <f>C73</f>
        <v># 2529</v>
      </c>
      <c r="E44" s="58" t="str">
        <f>D73</f>
        <v># 2530</v>
      </c>
      <c r="F44" s="58" t="str">
        <f>E73</f>
        <v># 2531</v>
      </c>
      <c r="G44" s="33"/>
      <c r="H44" s="69"/>
      <c r="I44" s="85" t="s">
        <v>2</v>
      </c>
    </row>
    <row r="45" spans="1:9" ht="17" customHeight="1">
      <c r="A45" s="117"/>
      <c r="B45" s="37" t="s">
        <v>17</v>
      </c>
      <c r="C45" s="39"/>
      <c r="D45" s="39"/>
      <c r="E45" s="39"/>
      <c r="F45" s="39"/>
      <c r="G45" s="100" t="s">
        <v>20</v>
      </c>
      <c r="H45" s="118" t="s">
        <v>23</v>
      </c>
      <c r="I45" s="119"/>
    </row>
    <row r="46" spans="1:9" s="20" customFormat="1" ht="17" customHeight="1" thickBot="1">
      <c r="A46" s="120">
        <v>1500</v>
      </c>
      <c r="B46" s="58"/>
      <c r="C46" s="58"/>
      <c r="D46" s="58" t="str">
        <f>D82</f>
        <v>生活在別處的我 What If (20 EPI)</v>
      </c>
      <c r="E46" s="58"/>
      <c r="F46" s="58"/>
      <c r="G46" s="121"/>
      <c r="H46" s="102" t="s">
        <v>172</v>
      </c>
      <c r="I46" s="122">
        <v>1500</v>
      </c>
    </row>
    <row r="47" spans="1:9" ht="17" customHeight="1">
      <c r="A47" s="123"/>
      <c r="B47" s="58" t="s">
        <v>152</v>
      </c>
      <c r="C47" s="58" t="str">
        <f>B83</f>
        <v># 16</v>
      </c>
      <c r="D47" s="58" t="str">
        <f>C83</f>
        <v># 17</v>
      </c>
      <c r="E47" s="58" t="str">
        <f>D83</f>
        <v># 18</v>
      </c>
      <c r="F47" s="58" t="str">
        <f>E83</f>
        <v># 19</v>
      </c>
      <c r="G47" s="124"/>
      <c r="H47" s="329" t="s">
        <v>45</v>
      </c>
      <c r="I47" s="125"/>
    </row>
    <row r="48" spans="1:9" ht="17" customHeight="1">
      <c r="A48" s="126">
        <v>30</v>
      </c>
      <c r="B48" s="69"/>
      <c r="C48" s="69"/>
      <c r="D48" s="69"/>
      <c r="E48" s="69"/>
      <c r="F48" s="69"/>
      <c r="G48" s="127" t="s">
        <v>113</v>
      </c>
      <c r="H48" s="330" t="s">
        <v>162</v>
      </c>
      <c r="I48" s="85" t="s">
        <v>2</v>
      </c>
    </row>
    <row r="49" spans="1:9" ht="17" customHeight="1">
      <c r="A49" s="117"/>
      <c r="B49" s="128" t="s">
        <v>153</v>
      </c>
      <c r="C49" s="37" t="s">
        <v>17</v>
      </c>
      <c r="D49" s="78" t="str">
        <f>D22</f>
        <v>瞬間直擊半小時 Gone Viral (Sr.2) (10 EPI)</v>
      </c>
      <c r="E49" s="6"/>
      <c r="F49" s="6"/>
      <c r="G49" s="124"/>
      <c r="H49" s="310" t="s">
        <v>46</v>
      </c>
      <c r="I49" s="89"/>
    </row>
    <row r="50" spans="1:9" s="20" customFormat="1" ht="17" customHeight="1" thickBot="1">
      <c r="A50" s="120">
        <v>1600</v>
      </c>
      <c r="B50" s="69" t="str">
        <f>B23</f>
        <v># 10</v>
      </c>
      <c r="C50" s="33" t="str">
        <f>B88</f>
        <v># 1</v>
      </c>
      <c r="D50" s="69" t="str">
        <f>"# " &amp; VALUE(RIGHT(C50,2)+1)</f>
        <v># 2</v>
      </c>
      <c r="E50" s="69" t="str">
        <f>"# " &amp; VALUE(RIGHT(D50,2)+1)</f>
        <v># 3</v>
      </c>
      <c r="F50" s="69" t="str">
        <f>"# " &amp; VALUE(RIGHT(E50,2)+1)</f>
        <v># 4</v>
      </c>
      <c r="G50" s="124"/>
      <c r="H50" s="331"/>
      <c r="I50" s="122">
        <v>1600</v>
      </c>
    </row>
    <row r="51" spans="1:9" ht="17" customHeight="1">
      <c r="A51" s="21"/>
      <c r="B51" s="129" t="s">
        <v>110</v>
      </c>
      <c r="C51" s="88" t="s">
        <v>65</v>
      </c>
      <c r="D51" s="130" t="s">
        <v>67</v>
      </c>
      <c r="E51" s="79" t="s">
        <v>69</v>
      </c>
      <c r="F51" s="37" t="s">
        <v>100</v>
      </c>
      <c r="G51" s="124"/>
      <c r="H51" s="118" t="s">
        <v>23</v>
      </c>
      <c r="I51" s="80"/>
    </row>
    <row r="52" spans="1:9" ht="17" customHeight="1">
      <c r="A52" s="44"/>
      <c r="B52" s="131" t="s">
        <v>109</v>
      </c>
      <c r="C52" s="132" t="s">
        <v>64</v>
      </c>
      <c r="D52" s="133" t="s">
        <v>66</v>
      </c>
      <c r="E52" s="134" t="s">
        <v>68</v>
      </c>
      <c r="F52" s="135" t="s">
        <v>99</v>
      </c>
      <c r="G52" s="136"/>
      <c r="H52" s="137" t="str">
        <f>G78</f>
        <v>一條麻甩在汕頭 #6</v>
      </c>
      <c r="I52" s="138"/>
    </row>
    <row r="53" spans="1:9" ht="16.75" customHeight="1">
      <c r="A53" s="30">
        <v>30</v>
      </c>
      <c r="B53" s="31" t="s">
        <v>130</v>
      </c>
      <c r="C53" s="33" t="s">
        <v>90</v>
      </c>
      <c r="D53" s="33" t="s">
        <v>90</v>
      </c>
      <c r="E53" s="33" t="s">
        <v>90</v>
      </c>
      <c r="F53" s="33" t="s">
        <v>131</v>
      </c>
      <c r="G53" s="139"/>
      <c r="H53" s="140"/>
      <c r="I53" s="141">
        <v>30</v>
      </c>
    </row>
    <row r="54" spans="1:9" ht="17" customHeight="1">
      <c r="A54" s="44"/>
      <c r="B54" s="142" t="s">
        <v>20</v>
      </c>
      <c r="C54" s="143" t="s">
        <v>139</v>
      </c>
      <c r="D54" s="345" t="s">
        <v>102</v>
      </c>
      <c r="E54" s="579" t="s">
        <v>121</v>
      </c>
      <c r="F54" s="580"/>
      <c r="G54" s="100" t="s">
        <v>20</v>
      </c>
      <c r="H54" s="118" t="s">
        <v>23</v>
      </c>
      <c r="I54" s="119"/>
    </row>
    <row r="55" spans="1:9" ht="17" customHeight="1">
      <c r="A55" s="44"/>
      <c r="B55" s="102" t="s">
        <v>112</v>
      </c>
      <c r="C55" s="59" t="s">
        <v>138</v>
      </c>
      <c r="D55" s="241" t="s">
        <v>101</v>
      </c>
      <c r="E55" s="587" t="s">
        <v>70</v>
      </c>
      <c r="F55" s="588"/>
      <c r="G55" s="145"/>
      <c r="H55" s="146"/>
      <c r="I55" s="119"/>
    </row>
    <row r="56" spans="1:9" s="20" customFormat="1" ht="17" customHeight="1" thickBot="1">
      <c r="A56" s="147">
        <v>1700</v>
      </c>
      <c r="B56" s="148"/>
      <c r="C56" s="69" t="s">
        <v>86</v>
      </c>
      <c r="D56" s="346" t="s">
        <v>131</v>
      </c>
      <c r="E56" s="337" t="s">
        <v>132</v>
      </c>
      <c r="F56" s="244" t="str">
        <f>"# " &amp; VALUE(RIGHT(E56,2)+1)</f>
        <v># 84</v>
      </c>
      <c r="G56" s="145" t="s">
        <v>114</v>
      </c>
      <c r="H56" s="149" t="s">
        <v>173</v>
      </c>
      <c r="I56" s="122">
        <v>1700</v>
      </c>
    </row>
    <row r="57" spans="1:9" ht="17" customHeight="1">
      <c r="A57" s="76"/>
      <c r="B57" s="38" t="s">
        <v>72</v>
      </c>
      <c r="C57" s="150"/>
      <c r="D57" s="79"/>
      <c r="E57" s="79"/>
      <c r="F57" s="87"/>
      <c r="G57" s="151"/>
      <c r="H57" s="152"/>
      <c r="I57" s="80"/>
    </row>
    <row r="58" spans="1:9" ht="17" customHeight="1">
      <c r="A58" s="117"/>
      <c r="B58" s="72"/>
      <c r="C58" s="58"/>
      <c r="D58" s="153" t="s">
        <v>71</v>
      </c>
      <c r="E58" s="6"/>
      <c r="F58" s="154"/>
      <c r="G58" s="155"/>
      <c r="H58" s="146"/>
      <c r="I58" s="119"/>
    </row>
    <row r="59" spans="1:9" ht="17" customHeight="1">
      <c r="A59" s="126">
        <v>30</v>
      </c>
      <c r="B59" s="69" t="s">
        <v>133</v>
      </c>
      <c r="C59" s="69" t="str">
        <f>"# " &amp; VALUE(RIGHT(B59,4)+1)</f>
        <v># 1847</v>
      </c>
      <c r="D59" s="69" t="str">
        <f>"# " &amp; VALUE(RIGHT(C59,4)+1)</f>
        <v># 1848</v>
      </c>
      <c r="E59" s="69" t="str">
        <f>"# " &amp; VALUE(RIGHT(D59,4)+1)</f>
        <v># 1849</v>
      </c>
      <c r="F59" s="69" t="str">
        <f>"# " &amp; VALUE(RIGHT(E59,4)+1)</f>
        <v># 1850</v>
      </c>
      <c r="G59" s="156"/>
      <c r="H59" s="157"/>
      <c r="I59" s="141">
        <v>30</v>
      </c>
    </row>
    <row r="60" spans="1:9" ht="17" customHeight="1">
      <c r="A60" s="158"/>
      <c r="B60" s="72" t="s">
        <v>134</v>
      </c>
      <c r="C60" s="72"/>
      <c r="D60" s="72"/>
      <c r="E60" s="72"/>
      <c r="F60" s="87"/>
      <c r="G60" s="100" t="s">
        <v>20</v>
      </c>
      <c r="H60" s="273" t="s">
        <v>57</v>
      </c>
      <c r="I60" s="119"/>
    </row>
    <row r="61" spans="1:9" ht="17" customHeight="1">
      <c r="A61" s="117"/>
      <c r="B61" s="72"/>
      <c r="C61" s="72"/>
      <c r="D61" s="159" t="s">
        <v>135</v>
      </c>
      <c r="E61" s="159"/>
      <c r="F61" s="160"/>
      <c r="G61" s="102" t="str">
        <f>G37</f>
        <v>有個閨密叫祖藍 # 1</v>
      </c>
      <c r="H61" s="254" t="s">
        <v>163</v>
      </c>
      <c r="I61" s="119"/>
    </row>
    <row r="62" spans="1:9" s="20" customFormat="1" ht="17" customHeight="1" thickBot="1">
      <c r="A62" s="120">
        <v>1800</v>
      </c>
      <c r="B62" s="58" t="s">
        <v>105</v>
      </c>
      <c r="C62" s="58" t="str">
        <f>"# " &amp; VALUE(RIGHT(B62,2)+1)</f>
        <v># 4</v>
      </c>
      <c r="D62" s="58" t="str">
        <f>"# " &amp; VALUE(RIGHT(C62,2)+1)</f>
        <v># 5</v>
      </c>
      <c r="E62" s="58" t="str">
        <f>"# " &amp; VALUE(RIGHT(D62,2)+1)</f>
        <v># 6</v>
      </c>
      <c r="F62" s="59" t="str">
        <f>"# " &amp; VALUE(RIGHT(E62,2)+1)</f>
        <v># 7</v>
      </c>
      <c r="G62" s="32"/>
      <c r="H62" s="248" t="s">
        <v>48</v>
      </c>
      <c r="I62" s="122">
        <v>1800</v>
      </c>
    </row>
    <row r="63" spans="1:9" ht="17" customHeight="1">
      <c r="A63" s="117"/>
      <c r="B63" s="58"/>
      <c r="C63" s="58"/>
      <c r="D63" s="58"/>
      <c r="E63" s="58"/>
      <c r="F63" s="59"/>
      <c r="G63" s="589" t="s">
        <v>85</v>
      </c>
      <c r="H63" s="590"/>
      <c r="I63" s="41"/>
    </row>
    <row r="64" spans="1:9" ht="17" customHeight="1" thickBot="1">
      <c r="A64" s="126">
        <v>30</v>
      </c>
      <c r="B64" s="161"/>
      <c r="C64" s="42"/>
      <c r="D64" s="42"/>
      <c r="E64" s="42"/>
      <c r="F64" s="162"/>
      <c r="G64" s="163" t="str">
        <f>E56</f>
        <v># 83</v>
      </c>
      <c r="H64" s="164" t="str">
        <f>F56</f>
        <v># 84</v>
      </c>
      <c r="I64" s="35">
        <v>30</v>
      </c>
    </row>
    <row r="65" spans="1:9" ht="17" customHeight="1">
      <c r="A65" s="117"/>
      <c r="B65" s="593" t="s">
        <v>37</v>
      </c>
      <c r="C65" s="576"/>
      <c r="D65" s="576"/>
      <c r="E65" s="576"/>
      <c r="F65" s="577"/>
      <c r="G65" s="594" t="s">
        <v>38</v>
      </c>
      <c r="H65" s="595"/>
      <c r="I65" s="41"/>
    </row>
    <row r="66" spans="1:9" s="20" customFormat="1" ht="12.65" customHeight="1" thickBot="1">
      <c r="A66" s="120">
        <v>1900</v>
      </c>
      <c r="B66" s="256"/>
      <c r="C66" s="256"/>
      <c r="D66" s="256"/>
      <c r="E66" s="256"/>
      <c r="F66" s="237">
        <v>1905</v>
      </c>
      <c r="G66" s="257"/>
      <c r="H66" s="258"/>
      <c r="I66" s="165">
        <v>1900</v>
      </c>
    </row>
    <row r="67" spans="1:9" s="20" customFormat="1" ht="17" customHeight="1">
      <c r="A67" s="147"/>
      <c r="B67" s="249" t="s">
        <v>73</v>
      </c>
      <c r="C67" s="259" t="s">
        <v>93</v>
      </c>
      <c r="D67" s="249" t="s">
        <v>73</v>
      </c>
      <c r="E67" s="259" t="s">
        <v>84</v>
      </c>
      <c r="F67" s="260" t="s">
        <v>74</v>
      </c>
      <c r="G67" s="261" t="s">
        <v>123</v>
      </c>
      <c r="H67" s="262" t="s">
        <v>56</v>
      </c>
      <c r="I67" s="167"/>
    </row>
    <row r="68" spans="1:9" s="20" customFormat="1" ht="17" customHeight="1">
      <c r="A68" s="147"/>
      <c r="B68" s="263" t="s">
        <v>140</v>
      </c>
      <c r="C68" s="264" t="s">
        <v>141</v>
      </c>
      <c r="D68" s="263" t="s">
        <v>142</v>
      </c>
      <c r="E68" s="264" t="s">
        <v>143</v>
      </c>
      <c r="F68" s="265" t="s">
        <v>144</v>
      </c>
      <c r="G68" s="250" t="s">
        <v>164</v>
      </c>
      <c r="H68" s="247" t="s">
        <v>165</v>
      </c>
      <c r="I68" s="169"/>
    </row>
    <row r="69" spans="1:9" s="20" customFormat="1" ht="17" customHeight="1">
      <c r="A69" s="44">
        <v>30</v>
      </c>
      <c r="B69" s="266" t="s">
        <v>76</v>
      </c>
      <c r="C69" s="267" t="s">
        <v>94</v>
      </c>
      <c r="D69" s="266" t="s">
        <v>76</v>
      </c>
      <c r="E69" s="267" t="s">
        <v>83</v>
      </c>
      <c r="F69" s="268" t="s">
        <v>75</v>
      </c>
      <c r="G69" s="269" t="s">
        <v>122</v>
      </c>
      <c r="H69" s="270" t="s">
        <v>50</v>
      </c>
      <c r="I69" s="41">
        <v>30</v>
      </c>
    </row>
    <row r="70" spans="1:9" ht="17" customHeight="1">
      <c r="A70" s="170"/>
      <c r="B70" s="271" t="s">
        <v>59</v>
      </c>
      <c r="C70" s="242"/>
      <c r="D70" s="242"/>
      <c r="E70" s="254" t="s">
        <v>47</v>
      </c>
      <c r="F70" s="242"/>
      <c r="G70" s="242"/>
      <c r="H70" s="242"/>
      <c r="I70" s="171"/>
    </row>
    <row r="71" spans="1:9" s="20" customFormat="1" ht="17" customHeight="1" thickBot="1">
      <c r="A71" s="147">
        <v>2000</v>
      </c>
      <c r="B71" s="253" t="s">
        <v>145</v>
      </c>
      <c r="C71" s="244" t="str">
        <f t="shared" ref="C71:E71" si="14">"# " &amp; VALUE(RIGHT(B71,2)+1)</f>
        <v># 98</v>
      </c>
      <c r="D71" s="244" t="str">
        <f t="shared" si="14"/>
        <v># 99</v>
      </c>
      <c r="E71" s="244" t="str">
        <f t="shared" si="14"/>
        <v># 100</v>
      </c>
      <c r="F71" s="244" t="str">
        <f>"# " &amp; VALUE(RIGHT(E71,3)+1)</f>
        <v># 101</v>
      </c>
      <c r="G71" s="244" t="str">
        <f>"# " &amp; VALUE(RIGHT(F71,3)+1)</f>
        <v># 102</v>
      </c>
      <c r="H71" s="244" t="str">
        <f>"# " &amp; VALUE(RIGHT(G71,3)+1)</f>
        <v># 103</v>
      </c>
      <c r="I71" s="165">
        <v>2000</v>
      </c>
    </row>
    <row r="72" spans="1:9" s="20" customFormat="1" ht="17" customHeight="1">
      <c r="A72" s="172"/>
      <c r="B72" s="271" t="s">
        <v>120</v>
      </c>
      <c r="C72" s="272" t="s">
        <v>22</v>
      </c>
      <c r="D72" s="273"/>
      <c r="E72" s="273" t="s">
        <v>40</v>
      </c>
      <c r="F72" s="274"/>
      <c r="G72" s="338" t="s">
        <v>276</v>
      </c>
      <c r="H72" s="276" t="s">
        <v>53</v>
      </c>
      <c r="I72" s="167"/>
    </row>
    <row r="73" spans="1:9" ht="17" customHeight="1">
      <c r="A73" s="44">
        <v>30</v>
      </c>
      <c r="B73" s="253" t="s">
        <v>146</v>
      </c>
      <c r="C73" s="241" t="str">
        <f>"# " &amp; VALUE(RIGHT(B73,4)+1)</f>
        <v># 2529</v>
      </c>
      <c r="D73" s="241" t="str">
        <f>"# " &amp; VALUE(RIGHT(C73,4)+1)</f>
        <v># 2530</v>
      </c>
      <c r="E73" s="241" t="str">
        <f>"# " &amp; VALUE(RIGHT(D73,4)+1)</f>
        <v># 2531</v>
      </c>
      <c r="F73" s="241" t="str">
        <f>"# " &amp; VALUE(RIGHT(E73,4)+1)</f>
        <v># 2532</v>
      </c>
      <c r="G73" s="277"/>
      <c r="H73" s="278"/>
      <c r="I73" s="35">
        <v>30</v>
      </c>
    </row>
    <row r="74" spans="1:9" ht="17" customHeight="1">
      <c r="A74" s="36"/>
      <c r="B74" s="271" t="s">
        <v>104</v>
      </c>
      <c r="C74" s="273"/>
      <c r="D74" s="274" t="s">
        <v>22</v>
      </c>
      <c r="E74" s="279"/>
      <c r="F74" s="280"/>
      <c r="G74" s="281" t="s">
        <v>116</v>
      </c>
      <c r="H74" s="282"/>
      <c r="I74" s="174"/>
    </row>
    <row r="75" spans="1:9" ht="17" customHeight="1" thickBot="1">
      <c r="A75" s="44"/>
      <c r="B75" s="252"/>
      <c r="C75" s="240"/>
      <c r="D75" s="241"/>
      <c r="E75" s="241"/>
      <c r="F75" s="283"/>
      <c r="G75" s="284" t="s">
        <v>115</v>
      </c>
      <c r="H75" s="285"/>
      <c r="I75" s="41"/>
    </row>
    <row r="76" spans="1:9" s="20" customFormat="1" ht="17" customHeight="1" thickBot="1">
      <c r="A76" s="176">
        <v>2100</v>
      </c>
      <c r="B76" s="253"/>
      <c r="C76" s="286"/>
      <c r="D76" s="254" t="s">
        <v>96</v>
      </c>
      <c r="E76" s="241"/>
      <c r="F76" s="283"/>
      <c r="G76" s="287"/>
      <c r="H76" s="288"/>
      <c r="I76" s="165">
        <v>2100</v>
      </c>
    </row>
    <row r="77" spans="1:9" s="20" customFormat="1" ht="17" customHeight="1">
      <c r="A77" s="123"/>
      <c r="B77" s="241" t="s">
        <v>147</v>
      </c>
      <c r="C77" s="241" t="str">
        <f>"# " &amp; VALUE(RIGHT(B77,2)+1)</f>
        <v># 17</v>
      </c>
      <c r="D77" s="241" t="str">
        <f>"# " &amp; VALUE(RIGHT(C77,2)+1)</f>
        <v># 18</v>
      </c>
      <c r="E77" s="241" t="str">
        <f>"# " &amp; VALUE(RIGHT(D77,2)+1)</f>
        <v># 19</v>
      </c>
      <c r="F77" s="283" t="str">
        <f>"# " &amp; VALUE(RIGHT(E77,2)+1)</f>
        <v># 20</v>
      </c>
      <c r="G77" s="289" t="s">
        <v>119</v>
      </c>
      <c r="H77" s="285" t="s">
        <v>174</v>
      </c>
      <c r="I77" s="167"/>
    </row>
    <row r="78" spans="1:9" s="20" customFormat="1" ht="17" customHeight="1">
      <c r="A78" s="178"/>
      <c r="B78" s="241"/>
      <c r="C78" s="241"/>
      <c r="D78" s="241"/>
      <c r="E78" s="241"/>
      <c r="F78" s="283"/>
      <c r="G78" s="290" t="s">
        <v>117</v>
      </c>
      <c r="H78" s="288" t="s">
        <v>54</v>
      </c>
      <c r="I78" s="169"/>
    </row>
    <row r="79" spans="1:9" ht="17" customHeight="1">
      <c r="A79" s="126">
        <v>30</v>
      </c>
      <c r="B79" s="241"/>
      <c r="C79" s="241"/>
      <c r="D79" s="241"/>
      <c r="E79" s="241"/>
      <c r="F79" s="283"/>
      <c r="G79" s="291" t="s">
        <v>118</v>
      </c>
      <c r="H79" s="292"/>
      <c r="I79" s="35">
        <v>30</v>
      </c>
    </row>
    <row r="80" spans="1:9" ht="17" customHeight="1">
      <c r="A80" s="117"/>
      <c r="B80" s="271" t="s">
        <v>98</v>
      </c>
      <c r="C80" s="273"/>
      <c r="D80" s="279"/>
      <c r="E80" s="279"/>
      <c r="F80" s="280"/>
      <c r="G80" s="293" t="s">
        <v>166</v>
      </c>
      <c r="H80" s="292"/>
      <c r="I80" s="41"/>
    </row>
    <row r="81" spans="1:9" ht="17" customHeight="1">
      <c r="A81" s="117"/>
      <c r="B81" s="252"/>
      <c r="C81" s="241"/>
      <c r="D81" s="241"/>
      <c r="E81" s="241"/>
      <c r="F81" s="283"/>
      <c r="G81" s="263" t="s">
        <v>168</v>
      </c>
      <c r="H81" s="294"/>
      <c r="I81" s="41"/>
    </row>
    <row r="82" spans="1:9" s="20" customFormat="1" ht="17" customHeight="1" thickBot="1">
      <c r="A82" s="120">
        <v>2200</v>
      </c>
      <c r="B82" s="295"/>
      <c r="C82" s="241"/>
      <c r="D82" s="296" t="s">
        <v>97</v>
      </c>
      <c r="E82" s="241"/>
      <c r="F82" s="283"/>
      <c r="G82" s="297" t="s">
        <v>167</v>
      </c>
      <c r="H82" s="298"/>
      <c r="I82" s="165">
        <v>2200</v>
      </c>
    </row>
    <row r="83" spans="1:9" s="20" customFormat="1" ht="17" customHeight="1">
      <c r="A83" s="178"/>
      <c r="B83" s="253" t="s">
        <v>147</v>
      </c>
      <c r="C83" s="241" t="str">
        <f>"# " &amp; VALUE(RIGHT(B83,2)+1)</f>
        <v># 17</v>
      </c>
      <c r="D83" s="241" t="str">
        <f>"# " &amp; VALUE(RIGHT(C83,2)+1)</f>
        <v># 18</v>
      </c>
      <c r="E83" s="241" t="str">
        <f>"# " &amp; VALUE(RIGHT(D83,2)+1)</f>
        <v># 19</v>
      </c>
      <c r="F83" s="283" t="str">
        <f>"# " &amp; VALUE(RIGHT(E83,2)+1)</f>
        <v># 20</v>
      </c>
      <c r="G83" s="299">
        <v>800641584</v>
      </c>
      <c r="H83" s="300" t="s">
        <v>175</v>
      </c>
      <c r="I83" s="167"/>
    </row>
    <row r="84" spans="1:9" s="20" customFormat="1" ht="17" customHeight="1">
      <c r="A84" s="178"/>
      <c r="B84" s="253"/>
      <c r="C84" s="241"/>
      <c r="D84" s="241"/>
      <c r="E84" s="241"/>
      <c r="F84" s="283"/>
      <c r="G84" s="301"/>
      <c r="H84" s="302"/>
      <c r="I84" s="169"/>
    </row>
    <row r="85" spans="1:9" ht="17" customHeight="1">
      <c r="A85" s="126">
        <v>30</v>
      </c>
      <c r="B85" s="303"/>
      <c r="C85" s="244"/>
      <c r="D85" s="244"/>
      <c r="E85" s="304"/>
      <c r="F85" s="305">
        <v>2230</v>
      </c>
      <c r="G85" s="306" t="s">
        <v>189</v>
      </c>
      <c r="H85" s="307" t="s">
        <v>177</v>
      </c>
      <c r="I85" s="35">
        <v>30</v>
      </c>
    </row>
    <row r="86" spans="1:9" ht="17" customHeight="1">
      <c r="A86" s="158"/>
      <c r="B86" s="240" t="s">
        <v>106</v>
      </c>
      <c r="C86" s="232"/>
      <c r="D86" s="308"/>
      <c r="E86" s="308"/>
      <c r="F86" s="308"/>
      <c r="G86" s="309" t="s">
        <v>87</v>
      </c>
      <c r="H86" s="310" t="s">
        <v>176</v>
      </c>
      <c r="I86" s="41"/>
    </row>
    <row r="87" spans="1:9" ht="17" customHeight="1">
      <c r="A87" s="117"/>
      <c r="B87" s="311"/>
      <c r="C87" s="232"/>
      <c r="D87" s="254" t="s">
        <v>148</v>
      </c>
      <c r="E87" s="254"/>
      <c r="F87" s="254"/>
      <c r="G87" s="263"/>
      <c r="H87" s="312">
        <v>2245</v>
      </c>
      <c r="I87" s="41"/>
    </row>
    <row r="88" spans="1:9" ht="17" customHeight="1">
      <c r="A88" s="117"/>
      <c r="B88" s="241" t="s">
        <v>86</v>
      </c>
      <c r="C88" s="241" t="str">
        <f>"# " &amp; VALUE(RIGHT(B88,2)+1)</f>
        <v># 2</v>
      </c>
      <c r="D88" s="241" t="str">
        <f>"# " &amp; VALUE(RIGHT(C88,2)+1)</f>
        <v># 3</v>
      </c>
      <c r="E88" s="241" t="str">
        <f>"# " &amp; VALUE(RIGHT(D88,2)+1)</f>
        <v># 4</v>
      </c>
      <c r="F88" s="241" t="str">
        <f>"# " &amp; VALUE(RIGHT(E88,2)+1)</f>
        <v># 5</v>
      </c>
      <c r="G88" s="297"/>
      <c r="H88" s="313" t="s">
        <v>88</v>
      </c>
      <c r="I88" s="41"/>
    </row>
    <row r="89" spans="1:9" ht="17" customHeight="1" thickBot="1">
      <c r="A89" s="120">
        <v>2300</v>
      </c>
      <c r="B89" s="244"/>
      <c r="C89" s="244"/>
      <c r="D89" s="314"/>
      <c r="E89" s="314"/>
      <c r="F89" s="314">
        <v>2300</v>
      </c>
      <c r="G89" s="287"/>
      <c r="H89" s="245"/>
      <c r="I89" s="165">
        <v>2300</v>
      </c>
    </row>
    <row r="90" spans="1:9" s="20" customFormat="1" ht="17" customHeight="1">
      <c r="A90" s="181"/>
      <c r="B90" s="252" t="s">
        <v>81</v>
      </c>
      <c r="C90" s="286"/>
      <c r="D90" s="241"/>
      <c r="E90" s="315"/>
      <c r="F90" s="273">
        <v>800651265</v>
      </c>
      <c r="G90" s="316" t="s">
        <v>55</v>
      </c>
      <c r="H90" s="245" t="s">
        <v>178</v>
      </c>
      <c r="I90" s="167"/>
    </row>
    <row r="91" spans="1:9" s="20" customFormat="1" ht="17" customHeight="1">
      <c r="A91" s="181"/>
      <c r="B91" s="253"/>
      <c r="C91" s="317" t="s">
        <v>43</v>
      </c>
      <c r="D91" s="318"/>
      <c r="E91" s="319" t="s">
        <v>185</v>
      </c>
      <c r="F91" s="317" t="s">
        <v>43</v>
      </c>
      <c r="G91" s="250" t="s">
        <v>169</v>
      </c>
      <c r="H91" s="245" t="s">
        <v>89</v>
      </c>
      <c r="I91" s="169"/>
    </row>
    <row r="92" spans="1:9" s="20" customFormat="1" ht="17" customHeight="1" thickBot="1">
      <c r="A92" s="182">
        <v>2315</v>
      </c>
      <c r="B92" s="253" t="s">
        <v>149</v>
      </c>
      <c r="C92" s="241" t="str">
        <f>"# " &amp; VALUE(RIGHT(B92,4)+1)</f>
        <v># 3747</v>
      </c>
      <c r="D92" s="241" t="str">
        <f>"# " &amp; VALUE(RIGHT(C92,4)+1)</f>
        <v># 3748</v>
      </c>
      <c r="E92" s="320"/>
      <c r="F92" s="321" t="s">
        <v>150</v>
      </c>
      <c r="G92" s="251" t="s">
        <v>49</v>
      </c>
      <c r="H92" s="245"/>
      <c r="I92" s="183">
        <v>2315</v>
      </c>
    </row>
    <row r="93" spans="1:9" ht="17" customHeight="1" thickBot="1">
      <c r="A93" s="30">
        <v>30</v>
      </c>
      <c r="B93" s="322"/>
      <c r="C93" s="323"/>
      <c r="D93" s="323"/>
      <c r="E93" s="324" t="s">
        <v>186</v>
      </c>
      <c r="F93" s="323"/>
      <c r="G93" s="596" t="s">
        <v>41</v>
      </c>
      <c r="H93" s="597"/>
      <c r="I93" s="185">
        <v>30</v>
      </c>
    </row>
    <row r="94" spans="1:9" ht="17" customHeight="1">
      <c r="A94" s="36"/>
      <c r="B94" s="253"/>
      <c r="C94" s="325"/>
      <c r="D94" s="325" t="s">
        <v>52</v>
      </c>
      <c r="E94" s="130" t="s">
        <v>17</v>
      </c>
      <c r="F94" s="325"/>
      <c r="G94" s="275" t="s">
        <v>170</v>
      </c>
      <c r="H94" s="275" t="s">
        <v>78</v>
      </c>
      <c r="I94" s="41"/>
    </row>
    <row r="95" spans="1:9" ht="17" customHeight="1">
      <c r="A95" s="44"/>
      <c r="B95" s="253"/>
      <c r="C95" s="242"/>
      <c r="D95" s="242"/>
      <c r="E95" s="168" t="str">
        <f>E68</f>
        <v>動物森友島 #13</v>
      </c>
      <c r="F95" s="242"/>
      <c r="G95" s="250" t="s">
        <v>172</v>
      </c>
      <c r="H95" s="250" t="s">
        <v>179</v>
      </c>
      <c r="I95" s="41"/>
    </row>
    <row r="96" spans="1:9" ht="17" customHeight="1" thickBot="1">
      <c r="A96" s="44"/>
      <c r="B96" s="253"/>
      <c r="C96" s="242"/>
      <c r="D96" s="242"/>
      <c r="E96" s="121"/>
      <c r="F96" s="286">
        <v>2350</v>
      </c>
      <c r="G96" s="328" t="s">
        <v>171</v>
      </c>
      <c r="H96" s="328" t="s">
        <v>79</v>
      </c>
      <c r="I96" s="41"/>
    </row>
    <row r="97" spans="1:9" s="20" customFormat="1" ht="17" customHeight="1" thickBot="1">
      <c r="A97" s="11" t="s">
        <v>9</v>
      </c>
      <c r="B97" s="326"/>
      <c r="C97" s="327"/>
      <c r="D97" s="327" t="s">
        <v>44</v>
      </c>
      <c r="E97" s="32"/>
      <c r="F97" s="327"/>
      <c r="G97" s="251"/>
      <c r="H97" s="251"/>
      <c r="I97" s="43" t="s">
        <v>9</v>
      </c>
    </row>
    <row r="98" spans="1:9" ht="17" customHeight="1">
      <c r="A98" s="21"/>
      <c r="B98" s="48" t="s">
        <v>17</v>
      </c>
      <c r="C98" s="184"/>
      <c r="D98" s="184"/>
      <c r="E98" s="184"/>
      <c r="F98" s="184"/>
      <c r="G98" s="186" t="s">
        <v>23</v>
      </c>
      <c r="H98" s="107" t="s">
        <v>20</v>
      </c>
      <c r="I98" s="29"/>
    </row>
    <row r="99" spans="1:9" ht="17" customHeight="1">
      <c r="A99" s="44"/>
      <c r="B99" s="72"/>
      <c r="C99" s="6"/>
      <c r="D99" s="6" t="str">
        <f>D58</f>
        <v>兄弟幫 Big Boys Club (2505 EPI)</v>
      </c>
      <c r="E99" s="6"/>
      <c r="F99" s="154"/>
      <c r="G99" s="187" t="str">
        <f>G68</f>
        <v>尋源之路 # 2</v>
      </c>
      <c r="H99" s="103" t="str">
        <f>H34</f>
        <v>新聞掏寶 # 245</v>
      </c>
      <c r="I99" s="41"/>
    </row>
    <row r="100" spans="1:9" ht="17" customHeight="1">
      <c r="A100" s="30">
        <v>30</v>
      </c>
      <c r="B100" s="69" t="str">
        <f>B59</f>
        <v># 1846</v>
      </c>
      <c r="C100" s="69" t="str">
        <f>C59</f>
        <v># 1847</v>
      </c>
      <c r="D100" s="69" t="str">
        <f>D59</f>
        <v># 1848</v>
      </c>
      <c r="E100" s="69" t="str">
        <f>E59</f>
        <v># 1849</v>
      </c>
      <c r="F100" s="69" t="str">
        <f>F59</f>
        <v># 1850</v>
      </c>
      <c r="G100" s="177"/>
      <c r="H100" s="188"/>
      <c r="I100" s="35">
        <v>30</v>
      </c>
    </row>
    <row r="101" spans="1:9" ht="17" customHeight="1">
      <c r="A101" s="44"/>
      <c r="B101" s="92" t="s">
        <v>17</v>
      </c>
      <c r="C101" s="38"/>
      <c r="D101" s="39"/>
      <c r="E101" s="39"/>
      <c r="F101" s="173"/>
      <c r="G101" s="166" t="s">
        <v>23</v>
      </c>
      <c r="H101" s="107" t="s">
        <v>20</v>
      </c>
      <c r="I101" s="189"/>
    </row>
    <row r="102" spans="1:9" s="20" customFormat="1" ht="17" customHeight="1" thickBot="1">
      <c r="A102" s="11" t="s">
        <v>10</v>
      </c>
      <c r="B102" s="190"/>
      <c r="C102" s="6"/>
      <c r="D102" s="153" t="s">
        <v>97</v>
      </c>
      <c r="F102" s="58"/>
      <c r="G102" s="191" t="s">
        <v>187</v>
      </c>
      <c r="H102" s="78" t="str">
        <f>H61</f>
        <v>財經透視 # 15</v>
      </c>
      <c r="I102" s="14" t="s">
        <v>10</v>
      </c>
    </row>
    <row r="103" spans="1:9" ht="17" customHeight="1">
      <c r="A103" s="105"/>
      <c r="B103" s="53" t="str">
        <f>B83</f>
        <v># 16</v>
      </c>
      <c r="C103" s="58" t="str">
        <f>"# " &amp; VALUE(RIGHT(B103,2)+1)</f>
        <v># 17</v>
      </c>
      <c r="D103" s="58" t="str">
        <f>"# " &amp; VALUE(RIGHT(C103,2)+1)</f>
        <v># 18</v>
      </c>
      <c r="E103" s="58" t="str">
        <f>"# " &amp; VALUE(RIGHT(D103,2)+1)</f>
        <v># 19</v>
      </c>
      <c r="F103" s="58" t="str">
        <f>"# " &amp; VALUE(RIGHT(E103,2)+1)</f>
        <v># 20</v>
      </c>
      <c r="G103" s="166" t="s">
        <v>23</v>
      </c>
      <c r="H103" s="107" t="s">
        <v>20</v>
      </c>
      <c r="I103" s="108"/>
    </row>
    <row r="104" spans="1:9" ht="17" customHeight="1">
      <c r="A104" s="192">
        <v>30</v>
      </c>
      <c r="B104" s="31"/>
      <c r="C104" s="69"/>
      <c r="D104" s="69"/>
      <c r="E104" s="69"/>
      <c r="F104" s="70"/>
      <c r="G104" s="191" t="s">
        <v>188</v>
      </c>
      <c r="H104" s="103" t="str">
        <f>H68</f>
        <v>星期日檔案 # 15</v>
      </c>
      <c r="I104" s="111">
        <v>30</v>
      </c>
    </row>
    <row r="105" spans="1:9" ht="17" customHeight="1">
      <c r="A105" s="112"/>
      <c r="B105" s="92" t="s">
        <v>17</v>
      </c>
      <c r="C105" s="38"/>
      <c r="D105" s="39"/>
      <c r="E105" s="39"/>
      <c r="F105" s="173"/>
      <c r="G105" s="166" t="s">
        <v>23</v>
      </c>
      <c r="H105" s="193" t="s">
        <v>23</v>
      </c>
      <c r="I105" s="60"/>
    </row>
    <row r="106" spans="1:9" s="20" customFormat="1" ht="17" customHeight="1" thickBot="1">
      <c r="A106" s="11" t="s">
        <v>11</v>
      </c>
      <c r="B106" s="53"/>
      <c r="C106" s="5"/>
      <c r="D106" s="58" t="str">
        <f>$D$76</f>
        <v>奪命提示 Anonymous Signal (30 EPI)</v>
      </c>
      <c r="E106" s="58"/>
      <c r="F106" s="59"/>
      <c r="G106" s="194" t="s">
        <v>111</v>
      </c>
      <c r="H106" s="195"/>
      <c r="I106" s="43" t="s">
        <v>11</v>
      </c>
    </row>
    <row r="107" spans="1:9" ht="17" customHeight="1">
      <c r="A107" s="105"/>
      <c r="B107" s="53" t="str">
        <f>B77</f>
        <v># 16</v>
      </c>
      <c r="C107" s="58" t="str">
        <f>"# " &amp; VALUE(RIGHT(B107,2)+1)</f>
        <v># 17</v>
      </c>
      <c r="D107" s="58" t="str">
        <f>"# " &amp; VALUE(RIGHT(C107,2)+1)</f>
        <v># 18</v>
      </c>
      <c r="E107" s="58" t="str">
        <f>"# " &amp; VALUE(RIGHT(D107,2)+1)</f>
        <v># 19</v>
      </c>
      <c r="F107" s="58" t="str">
        <f>"# " &amp; VALUE(RIGHT(E107,2)+1)</f>
        <v># 20</v>
      </c>
      <c r="G107" s="180"/>
      <c r="H107" s="113"/>
      <c r="I107" s="51"/>
    </row>
    <row r="108" spans="1:9" ht="17" customHeight="1">
      <c r="A108" s="71">
        <v>30</v>
      </c>
      <c r="B108" s="61"/>
      <c r="C108" s="69"/>
      <c r="D108" s="69"/>
      <c r="E108" s="69"/>
      <c r="F108" s="59"/>
      <c r="G108" s="196"/>
      <c r="H108" s="175" t="str">
        <f>H77</f>
        <v>中年好聲音3 #23</v>
      </c>
      <c r="I108" s="56">
        <v>30</v>
      </c>
    </row>
    <row r="109" spans="1:9" ht="17" customHeight="1">
      <c r="A109" s="112"/>
      <c r="B109" s="197" t="s">
        <v>17</v>
      </c>
      <c r="C109" s="38"/>
      <c r="D109" s="38" t="str">
        <f>$E$72</f>
        <v xml:space="preserve">愛．回家之開心速遞  Lo And Behold </v>
      </c>
      <c r="E109" s="38"/>
      <c r="F109" s="64"/>
      <c r="G109" s="198" t="s">
        <v>23</v>
      </c>
      <c r="H109" s="113"/>
      <c r="I109" s="60"/>
    </row>
    <row r="110" spans="1:9" s="20" customFormat="1" ht="17" customHeight="1" thickBot="1">
      <c r="A110" s="11" t="s">
        <v>12</v>
      </c>
      <c r="B110" s="31" t="str">
        <f>B73</f>
        <v># 2528</v>
      </c>
      <c r="C110" s="69" t="str">
        <f t="shared" ref="C110:D110" si="15">C73</f>
        <v># 2529</v>
      </c>
      <c r="D110" s="69" t="str">
        <f t="shared" si="15"/>
        <v># 2530</v>
      </c>
      <c r="E110" s="69" t="str">
        <f t="shared" ref="E110:F110" si="16">E73</f>
        <v># 2531</v>
      </c>
      <c r="F110" s="70" t="str">
        <f t="shared" si="16"/>
        <v># 2532</v>
      </c>
      <c r="G110" s="69" t="str">
        <f>G37</f>
        <v>有個閨密叫祖藍 # 1</v>
      </c>
      <c r="H110" s="199"/>
      <c r="I110" s="43" t="s">
        <v>12</v>
      </c>
    </row>
    <row r="111" spans="1:9" ht="17" customHeight="1">
      <c r="A111" s="105"/>
      <c r="B111" s="197" t="s">
        <v>17</v>
      </c>
      <c r="C111" s="79"/>
      <c r="D111" s="58" t="s">
        <v>39</v>
      </c>
      <c r="E111" s="38"/>
      <c r="F111" s="38"/>
      <c r="G111" s="64"/>
      <c r="H111" s="179"/>
      <c r="I111" s="51"/>
    </row>
    <row r="112" spans="1:9" ht="17" customHeight="1">
      <c r="A112" s="192">
        <v>30</v>
      </c>
      <c r="B112" s="31" t="str">
        <f>B71</f>
        <v># 97</v>
      </c>
      <c r="C112" s="69" t="str">
        <f t="shared" ref="C112:E112" si="17">C71</f>
        <v># 98</v>
      </c>
      <c r="D112" s="69" t="str">
        <f t="shared" ref="D112" si="18">D71</f>
        <v># 99</v>
      </c>
      <c r="E112" s="69" t="str">
        <f t="shared" si="17"/>
        <v># 100</v>
      </c>
      <c r="F112" s="69" t="str">
        <f t="shared" ref="F112:G112" si="19">F71</f>
        <v># 101</v>
      </c>
      <c r="G112" s="70" t="str">
        <f t="shared" si="19"/>
        <v># 102</v>
      </c>
      <c r="H112" s="200"/>
      <c r="I112" s="56">
        <v>30</v>
      </c>
    </row>
    <row r="113" spans="1:9" ht="17" customHeight="1">
      <c r="A113" s="71"/>
      <c r="B113" s="201" t="s">
        <v>17</v>
      </c>
      <c r="C113" s="79" t="s">
        <v>17</v>
      </c>
      <c r="D113" s="130" t="s">
        <v>17</v>
      </c>
      <c r="E113" s="37" t="s">
        <v>17</v>
      </c>
      <c r="F113" s="37" t="s">
        <v>17</v>
      </c>
      <c r="G113" s="166" t="s">
        <v>23</v>
      </c>
      <c r="H113" s="58" t="s">
        <v>39</v>
      </c>
      <c r="I113" s="74"/>
    </row>
    <row r="114" spans="1:9" s="20" customFormat="1" ht="17" customHeight="1" thickBot="1">
      <c r="A114" s="11" t="s">
        <v>15</v>
      </c>
      <c r="B114" s="82" t="str">
        <f>B68</f>
        <v>美食新聞報道 # 76</v>
      </c>
      <c r="C114" s="58" t="str">
        <f>$C$68</f>
        <v>獨嘉登機指南 #7</v>
      </c>
      <c r="D114" s="121" t="str">
        <f>D68</f>
        <v>美食新聞報道 # 77</v>
      </c>
      <c r="E114" s="121" t="str">
        <f>$E$68</f>
        <v>動物森友島 #13</v>
      </c>
      <c r="F114" s="33" t="str">
        <f>F68</f>
        <v>最強生命線 # 392</v>
      </c>
      <c r="G114" s="168" t="str">
        <f>G81</f>
        <v>意料之踪 # 11</v>
      </c>
      <c r="H114" s="69" t="str">
        <f>H71</f>
        <v># 103</v>
      </c>
      <c r="I114" s="43" t="s">
        <v>15</v>
      </c>
    </row>
    <row r="115" spans="1:9" ht="17" customHeight="1">
      <c r="A115" s="105"/>
      <c r="B115" s="92" t="s">
        <v>17</v>
      </c>
      <c r="C115" s="38"/>
      <c r="D115" s="39"/>
      <c r="E115" s="39"/>
      <c r="F115" s="39"/>
      <c r="G115" s="166" t="s">
        <v>23</v>
      </c>
      <c r="H115" s="193" t="s">
        <v>23</v>
      </c>
      <c r="I115" s="51"/>
    </row>
    <row r="116" spans="1:9" ht="17" customHeight="1">
      <c r="A116" s="192">
        <v>30</v>
      </c>
      <c r="B116" s="202"/>
      <c r="C116" s="58"/>
      <c r="D116" s="203" t="str">
        <f>D61</f>
        <v>擇君記 Choice Husband (30 EPI)</v>
      </c>
      <c r="E116" s="153"/>
      <c r="F116" s="160"/>
      <c r="G116" s="204" t="str">
        <f>G85</f>
        <v>直播靈接觸 #13 (26 EPI)</v>
      </c>
      <c r="H116" s="205" t="str">
        <f>H85</f>
        <v>友乜唔講得 #9</v>
      </c>
      <c r="I116" s="56">
        <v>30</v>
      </c>
    </row>
    <row r="117" spans="1:9" ht="17" customHeight="1">
      <c r="A117" s="71"/>
      <c r="B117" s="53" t="str">
        <f>B62</f>
        <v># 3</v>
      </c>
      <c r="C117" s="58" t="str">
        <f>C62</f>
        <v># 4</v>
      </c>
      <c r="D117" s="58" t="str">
        <f>D62</f>
        <v># 5</v>
      </c>
      <c r="E117" s="58" t="str">
        <f>E62</f>
        <v># 6</v>
      </c>
      <c r="F117" s="58" t="str">
        <f>F62</f>
        <v># 7</v>
      </c>
      <c r="G117" s="180"/>
      <c r="H117" s="206" t="s">
        <v>180</v>
      </c>
      <c r="I117" s="60"/>
    </row>
    <row r="118" spans="1:9" s="20" customFormat="1" ht="17" customHeight="1" thickBot="1">
      <c r="A118" s="11" t="s">
        <v>13</v>
      </c>
      <c r="B118" s="61"/>
      <c r="C118" s="69"/>
      <c r="D118" s="69"/>
      <c r="E118" s="69"/>
      <c r="F118" s="69"/>
      <c r="G118" s="156"/>
      <c r="H118" s="146" t="str">
        <f>G91</f>
        <v>勁歌金榜 # 15</v>
      </c>
      <c r="I118" s="43" t="s">
        <v>13</v>
      </c>
    </row>
    <row r="119" spans="1:9" ht="17" customHeight="1">
      <c r="A119" s="44"/>
      <c r="B119" s="197" t="s">
        <v>17</v>
      </c>
      <c r="C119" s="79"/>
      <c r="D119" s="39" t="str">
        <f>D$40</f>
        <v>*流行都市  Big City Shop 2025</v>
      </c>
      <c r="E119" s="6"/>
      <c r="F119" s="64"/>
      <c r="G119" s="166" t="s">
        <v>23</v>
      </c>
      <c r="H119" s="207" t="s">
        <v>20</v>
      </c>
      <c r="I119" s="41"/>
    </row>
    <row r="120" spans="1:9" ht="17" customHeight="1">
      <c r="A120" s="44"/>
      <c r="B120" s="58" t="str">
        <f>B$41</f>
        <v># 1691</v>
      </c>
      <c r="C120" s="58" t="str">
        <f>C$41</f>
        <v># 1692</v>
      </c>
      <c r="D120" s="58" t="str">
        <f>D$41</f>
        <v># 1693</v>
      </c>
      <c r="E120" s="58" t="str">
        <f>E$41</f>
        <v># 1694</v>
      </c>
      <c r="F120" s="58" t="str">
        <f>F41</f>
        <v># 1695</v>
      </c>
      <c r="G120" s="121" t="str">
        <f>G68</f>
        <v>尋源之路 # 2</v>
      </c>
      <c r="H120" s="208"/>
      <c r="I120" s="41"/>
    </row>
    <row r="121" spans="1:9" ht="17" customHeight="1">
      <c r="A121" s="192" t="s">
        <v>2</v>
      </c>
      <c r="B121" s="31"/>
      <c r="C121" s="69"/>
      <c r="D121" s="69"/>
      <c r="E121" s="69"/>
      <c r="F121" s="209" t="s">
        <v>95</v>
      </c>
      <c r="H121" s="115" t="str">
        <f>H38</f>
        <v>最佳拍檔 # 5</v>
      </c>
      <c r="I121" s="56" t="s">
        <v>2</v>
      </c>
    </row>
    <row r="122" spans="1:9" ht="17" customHeight="1">
      <c r="A122" s="71"/>
      <c r="B122" s="190" t="s">
        <v>63</v>
      </c>
      <c r="C122" s="58"/>
      <c r="D122" s="58" t="s">
        <v>62</v>
      </c>
      <c r="E122" s="58"/>
      <c r="F122" s="58"/>
      <c r="G122" s="166" t="s">
        <v>23</v>
      </c>
      <c r="H122" s="75"/>
      <c r="I122" s="74"/>
    </row>
    <row r="123" spans="1:9" ht="17" customHeight="1" thickBot="1">
      <c r="A123" s="210" t="s">
        <v>14</v>
      </c>
      <c r="B123" s="351" t="s">
        <v>277</v>
      </c>
      <c r="C123" s="352" t="s">
        <v>278</v>
      </c>
      <c r="D123" s="352" t="s">
        <v>279</v>
      </c>
      <c r="E123" s="352" t="s">
        <v>156</v>
      </c>
      <c r="F123" s="352" t="s">
        <v>157</v>
      </c>
      <c r="G123" s="213" t="str">
        <f>G40</f>
        <v>周六聊Teen谷 # 14</v>
      </c>
      <c r="H123" s="214"/>
      <c r="I123" s="215" t="s">
        <v>14</v>
      </c>
    </row>
    <row r="124" spans="1:9" ht="17" customHeight="1" thickTop="1">
      <c r="A124" s="216"/>
      <c r="B124" s="217" t="s">
        <v>129</v>
      </c>
      <c r="C124" s="6"/>
      <c r="D124" s="6"/>
      <c r="E124" s="6"/>
      <c r="F124" s="6"/>
      <c r="G124" s="6"/>
      <c r="H124" s="591">
        <f ca="1">TODAY()</f>
        <v>45758</v>
      </c>
      <c r="I124" s="592"/>
    </row>
    <row r="125" spans="1:9" ht="17" customHeight="1"/>
    <row r="126" spans="1:9" ht="17" customHeight="1"/>
    <row r="127" spans="1:9" ht="17" customHeight="1"/>
  </sheetData>
  <mergeCells count="14">
    <mergeCell ref="E55:F55"/>
    <mergeCell ref="G63:H63"/>
    <mergeCell ref="H124:I124"/>
    <mergeCell ref="B65:F65"/>
    <mergeCell ref="G65:H65"/>
    <mergeCell ref="G93:H93"/>
    <mergeCell ref="C1:G1"/>
    <mergeCell ref="H2:I2"/>
    <mergeCell ref="B12:F12"/>
    <mergeCell ref="G11:H11"/>
    <mergeCell ref="E54:F54"/>
    <mergeCell ref="G42:H42"/>
    <mergeCell ref="G24:H24"/>
    <mergeCell ref="G25:H25"/>
  </mergeCells>
  <phoneticPr fontId="0" type="noConversion"/>
  <printOptions horizontalCentered="1"/>
  <pageMargins left="0" right="0" top="0.27559055118110237" bottom="0" header="0.11811023622047245" footer="0"/>
  <pageSetup paperSize="9" scale="40" orientation="portrait" r:id="rId1"/>
  <headerFooter alignWithMargins="0"/>
  <rowBreaks count="1" manualBreakCount="1">
    <brk id="124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9DADD-1095-44E8-817B-10C4047B886A}">
  <dimension ref="A1:I131"/>
  <sheetViews>
    <sheetView tabSelected="1" zoomScale="70" zoomScaleNormal="70" workbookViewId="0">
      <pane ySplit="4" topLeftCell="A49" activePane="bottomLeft" state="frozen"/>
      <selection pane="bottomLeft" activeCell="E115" sqref="E115"/>
    </sheetView>
  </sheetViews>
  <sheetFormatPr defaultColWidth="9.453125" defaultRowHeight="15.5"/>
  <cols>
    <col min="1" max="1" width="7.6328125" style="144" customWidth="1"/>
    <col min="2" max="8" width="32.6328125" style="4" customWidth="1"/>
    <col min="9" max="9" width="7.6328125" style="218" customWidth="1"/>
    <col min="10" max="16384" width="9.453125" style="4"/>
  </cols>
  <sheetData>
    <row r="1" spans="1:9" ht="36" customHeight="1">
      <c r="A1" s="219"/>
      <c r="B1" s="3"/>
      <c r="C1" s="573" t="s">
        <v>190</v>
      </c>
      <c r="D1" s="573"/>
      <c r="E1" s="573"/>
      <c r="F1" s="573"/>
      <c r="G1" s="573"/>
      <c r="H1" s="3"/>
      <c r="I1" s="3"/>
    </row>
    <row r="2" spans="1:9" ht="17" customHeight="1" thickBot="1">
      <c r="A2" s="220" t="s">
        <v>191</v>
      </c>
      <c r="B2" s="6"/>
      <c r="C2" s="6"/>
      <c r="D2" s="1" t="s">
        <v>18</v>
      </c>
      <c r="E2" s="1"/>
      <c r="F2" s="7"/>
      <c r="G2" s="7"/>
      <c r="H2" s="574" t="s">
        <v>192</v>
      </c>
      <c r="I2" s="574"/>
    </row>
    <row r="3" spans="1:9" ht="17" customHeight="1" thickTop="1">
      <c r="A3" s="8" t="s">
        <v>19</v>
      </c>
      <c r="B3" s="9" t="s">
        <v>27</v>
      </c>
      <c r="C3" s="9" t="s">
        <v>28</v>
      </c>
      <c r="D3" s="9" t="s">
        <v>29</v>
      </c>
      <c r="E3" s="9" t="s">
        <v>193</v>
      </c>
      <c r="F3" s="9" t="s">
        <v>31</v>
      </c>
      <c r="G3" s="9" t="s">
        <v>32</v>
      </c>
      <c r="H3" s="9" t="s">
        <v>33</v>
      </c>
      <c r="I3" s="10" t="s">
        <v>19</v>
      </c>
    </row>
    <row r="4" spans="1:9" ht="17" customHeight="1" thickBot="1">
      <c r="A4" s="11"/>
      <c r="B4" s="12">
        <v>45761</v>
      </c>
      <c r="C4" s="12">
        <f t="shared" ref="C4:H4" si="0">SUM(B4+1)</f>
        <v>45762</v>
      </c>
      <c r="D4" s="13">
        <f t="shared" si="0"/>
        <v>45763</v>
      </c>
      <c r="E4" s="13">
        <f t="shared" si="0"/>
        <v>45764</v>
      </c>
      <c r="F4" s="13">
        <f t="shared" si="0"/>
        <v>45765</v>
      </c>
      <c r="G4" s="13">
        <f t="shared" si="0"/>
        <v>45766</v>
      </c>
      <c r="H4" s="13">
        <f t="shared" si="0"/>
        <v>45767</v>
      </c>
      <c r="I4" s="14"/>
    </row>
    <row r="5" spans="1:9" s="20" customFormat="1" ht="17" customHeight="1" thickBot="1">
      <c r="A5" s="15" t="s">
        <v>14</v>
      </c>
      <c r="B5" s="16"/>
      <c r="C5" s="17"/>
      <c r="D5" s="17"/>
      <c r="E5" s="17"/>
      <c r="F5" s="17"/>
      <c r="G5" s="17"/>
      <c r="H5" s="18"/>
      <c r="I5" s="19" t="s">
        <v>14</v>
      </c>
    </row>
    <row r="6" spans="1:9" ht="17" customHeight="1">
      <c r="A6" s="21"/>
      <c r="B6" s="22" t="s">
        <v>17</v>
      </c>
      <c r="C6" s="23" t="s">
        <v>17</v>
      </c>
      <c r="D6" s="24" t="str">
        <f t="shared" ref="D6:G7" si="1">C54</f>
        <v>快樂奇蹟 The X Factor Of Joy (4 EPI)</v>
      </c>
      <c r="E6" s="25" t="str">
        <f t="shared" si="1"/>
        <v>媽媽唔易"造"Mom No Easy (5 EPI)</v>
      </c>
      <c r="F6" s="26" t="str">
        <f t="shared" si="1"/>
        <v>出走地圖 Off the Grid (Sr.2) (20 EPI)</v>
      </c>
      <c r="G6" s="27" t="str">
        <f t="shared" si="1"/>
        <v>台灣學呢啲 All-You-Can-Learn in Taiwan (10 EPI)</v>
      </c>
      <c r="H6" s="28" t="s">
        <v>17</v>
      </c>
      <c r="I6" s="29"/>
    </row>
    <row r="7" spans="1:9" ht="17" customHeight="1">
      <c r="A7" s="30">
        <v>30</v>
      </c>
      <c r="B7" s="31" t="str">
        <f>LEFT($H$63,5) &amp; " # " &amp; VALUE(RIGHT($H$63,2)-1)</f>
        <v>財經透視  # 15</v>
      </c>
      <c r="C7" s="32" t="str">
        <f>B26</f>
        <v>新聞掏寶  # 245</v>
      </c>
      <c r="D7" s="33" t="str">
        <f t="shared" si="1"/>
        <v># 1</v>
      </c>
      <c r="E7" s="32" t="str">
        <f t="shared" si="1"/>
        <v># 1</v>
      </c>
      <c r="F7" s="33" t="str">
        <f t="shared" si="1"/>
        <v># 11</v>
      </c>
      <c r="G7" s="32" t="str">
        <f t="shared" si="1"/>
        <v># 5</v>
      </c>
      <c r="H7" s="34" t="str">
        <f>D70</f>
        <v>美食新聞報道 # 79</v>
      </c>
      <c r="I7" s="35">
        <v>30</v>
      </c>
    </row>
    <row r="8" spans="1:9" ht="17" customHeight="1">
      <c r="A8" s="36"/>
      <c r="B8" s="223" t="s">
        <v>17</v>
      </c>
      <c r="C8" s="38"/>
      <c r="D8" s="38"/>
      <c r="E8" s="39" t="str">
        <f>$E$73</f>
        <v>東張西望  Scoop 2025</v>
      </c>
      <c r="F8" s="38"/>
      <c r="G8" s="38" t="s">
        <v>42</v>
      </c>
      <c r="H8" s="40"/>
      <c r="I8" s="41"/>
    </row>
    <row r="9" spans="1:9" s="20" customFormat="1" ht="17" customHeight="1" thickBot="1">
      <c r="A9" s="11" t="s">
        <v>0</v>
      </c>
      <c r="B9" s="42" t="s">
        <v>194</v>
      </c>
      <c r="C9" s="42" t="str">
        <f t="shared" ref="C9:H9" si="2">"# " &amp; VALUE(RIGHT(B9,3)+1)</f>
        <v># 104</v>
      </c>
      <c r="D9" s="42" t="str">
        <f t="shared" si="2"/>
        <v># 105</v>
      </c>
      <c r="E9" s="42" t="str">
        <f t="shared" si="2"/>
        <v># 106</v>
      </c>
      <c r="F9" s="42" t="str">
        <f t="shared" si="2"/>
        <v># 107</v>
      </c>
      <c r="G9" s="42" t="str">
        <f t="shared" si="2"/>
        <v># 108</v>
      </c>
      <c r="H9" s="42" t="str">
        <f t="shared" si="2"/>
        <v># 109</v>
      </c>
      <c r="I9" s="43" t="s">
        <v>0</v>
      </c>
    </row>
    <row r="10" spans="1:9" ht="17" customHeight="1">
      <c r="A10" s="44"/>
      <c r="B10" s="228"/>
      <c r="C10" s="229"/>
      <c r="D10" s="229"/>
      <c r="E10" s="229"/>
      <c r="F10" s="230"/>
      <c r="G10" s="228"/>
      <c r="H10" s="231"/>
      <c r="I10" s="29"/>
    </row>
    <row r="11" spans="1:9" ht="17" customHeight="1">
      <c r="A11" s="30">
        <v>30</v>
      </c>
      <c r="B11" s="232"/>
      <c r="C11" s="232"/>
      <c r="D11" s="232"/>
      <c r="E11" s="232"/>
      <c r="F11" s="232"/>
      <c r="G11" s="575" t="s">
        <v>35</v>
      </c>
      <c r="H11" s="578"/>
      <c r="I11" s="35">
        <v>30</v>
      </c>
    </row>
    <row r="12" spans="1:9" ht="17" customHeight="1">
      <c r="A12" s="45"/>
      <c r="B12" s="575" t="s">
        <v>195</v>
      </c>
      <c r="C12" s="576"/>
      <c r="D12" s="576"/>
      <c r="E12" s="576"/>
      <c r="F12" s="577"/>
      <c r="G12" s="233"/>
      <c r="H12" s="234"/>
      <c r="I12" s="41"/>
    </row>
    <row r="13" spans="1:9" s="20" customFormat="1" ht="17" customHeight="1" thickBot="1">
      <c r="A13" s="46" t="s">
        <v>1</v>
      </c>
      <c r="B13" s="235"/>
      <c r="C13" s="236"/>
      <c r="D13" s="236"/>
      <c r="E13" s="236"/>
      <c r="F13" s="237"/>
      <c r="G13" s="238"/>
      <c r="H13" s="239"/>
      <c r="I13" s="43" t="s">
        <v>1</v>
      </c>
    </row>
    <row r="14" spans="1:9" ht="17" customHeight="1">
      <c r="A14" s="47"/>
      <c r="B14" s="48">
        <v>800553940</v>
      </c>
      <c r="C14" s="49"/>
      <c r="D14" s="49"/>
      <c r="E14" s="49"/>
      <c r="F14" s="49"/>
      <c r="G14" s="49"/>
      <c r="H14" s="50"/>
      <c r="I14" s="51"/>
    </row>
    <row r="15" spans="1:9" ht="17" customHeight="1">
      <c r="A15" s="52" t="s">
        <v>2</v>
      </c>
      <c r="B15" s="53"/>
      <c r="C15" s="54"/>
      <c r="D15" s="54"/>
      <c r="E15" s="54" t="s">
        <v>126</v>
      </c>
      <c r="F15" s="54"/>
      <c r="G15" s="54"/>
      <c r="H15" s="55"/>
      <c r="I15" s="56" t="s">
        <v>2</v>
      </c>
    </row>
    <row r="16" spans="1:9" ht="17" customHeight="1">
      <c r="A16" s="57"/>
      <c r="B16" s="53" t="s">
        <v>90</v>
      </c>
      <c r="C16" s="58" t="str">
        <f t="shared" ref="C16:H16" si="3">"# " &amp; VALUE(RIGHT(B16,2)+1)</f>
        <v># 11</v>
      </c>
      <c r="D16" s="58" t="str">
        <f t="shared" si="3"/>
        <v># 12</v>
      </c>
      <c r="E16" s="58" t="str">
        <f t="shared" si="3"/>
        <v># 13</v>
      </c>
      <c r="F16" s="58" t="str">
        <f t="shared" si="3"/>
        <v># 14</v>
      </c>
      <c r="G16" s="58" t="str">
        <f t="shared" si="3"/>
        <v># 15</v>
      </c>
      <c r="H16" s="59" t="str">
        <f t="shared" si="3"/>
        <v># 16</v>
      </c>
      <c r="I16" s="60"/>
    </row>
    <row r="17" spans="1:9" s="20" customFormat="1" ht="17" customHeight="1" thickBot="1">
      <c r="A17" s="46" t="s">
        <v>3</v>
      </c>
      <c r="B17" s="61" t="s">
        <v>24</v>
      </c>
      <c r="C17" s="62"/>
      <c r="D17" s="62"/>
      <c r="E17" s="62"/>
      <c r="F17" s="62"/>
      <c r="G17" s="62"/>
      <c r="H17" s="63"/>
      <c r="I17" s="43" t="s">
        <v>16</v>
      </c>
    </row>
    <row r="18" spans="1:9" s="20" customFormat="1" ht="17" customHeight="1">
      <c r="A18" s="46"/>
      <c r="B18" s="223" t="s">
        <v>17</v>
      </c>
      <c r="C18" s="38"/>
      <c r="D18" s="38"/>
      <c r="E18" s="38" t="s">
        <v>36</v>
      </c>
      <c r="F18" s="64"/>
      <c r="G18" s="65" t="s">
        <v>159</v>
      </c>
      <c r="H18" s="66" t="s">
        <v>103</v>
      </c>
      <c r="I18" s="67"/>
    </row>
    <row r="19" spans="1:9" ht="17" customHeight="1">
      <c r="A19" s="68" t="s">
        <v>2</v>
      </c>
      <c r="B19" s="31" t="s">
        <v>196</v>
      </c>
      <c r="C19" s="69" t="str">
        <f t="shared" ref="C19:F19" si="4">B76</f>
        <v># 2533</v>
      </c>
      <c r="D19" s="69" t="str">
        <f t="shared" si="4"/>
        <v># 2534</v>
      </c>
      <c r="E19" s="69" t="str">
        <f t="shared" si="4"/>
        <v># 2535</v>
      </c>
      <c r="F19" s="70" t="str">
        <f t="shared" si="4"/>
        <v># 2536</v>
      </c>
      <c r="G19" s="69" t="s">
        <v>130</v>
      </c>
      <c r="H19" s="33" t="s">
        <v>197</v>
      </c>
      <c r="I19" s="56" t="s">
        <v>2</v>
      </c>
    </row>
    <row r="20" spans="1:9" ht="17" customHeight="1">
      <c r="A20" s="71"/>
      <c r="B20" s="240" t="s">
        <v>61</v>
      </c>
      <c r="C20" s="241"/>
      <c r="D20" s="241"/>
      <c r="E20" s="241" t="s">
        <v>51</v>
      </c>
      <c r="F20" s="241"/>
      <c r="G20" s="242"/>
      <c r="H20" s="100" t="s">
        <v>20</v>
      </c>
      <c r="I20" s="74"/>
    </row>
    <row r="21" spans="1:9" s="20" customFormat="1" ht="17" customHeight="1" thickBot="1">
      <c r="A21" s="15" t="s">
        <v>4</v>
      </c>
      <c r="B21" s="241" t="s">
        <v>198</v>
      </c>
      <c r="C21" s="241" t="str">
        <f t="shared" ref="C21:G21" si="5">"# " &amp; VALUE(RIGHT(B21,4)+1)</f>
        <v># 1306</v>
      </c>
      <c r="D21" s="244" t="str">
        <f t="shared" si="5"/>
        <v># 1307</v>
      </c>
      <c r="E21" s="244" t="str">
        <f t="shared" si="5"/>
        <v># 1308</v>
      </c>
      <c r="F21" s="241" t="str">
        <f t="shared" si="5"/>
        <v># 1309</v>
      </c>
      <c r="G21" s="241" t="str">
        <f t="shared" si="5"/>
        <v># 1310</v>
      </c>
      <c r="H21" s="168" t="s">
        <v>199</v>
      </c>
      <c r="I21" s="43" t="s">
        <v>4</v>
      </c>
    </row>
    <row r="22" spans="1:9" ht="17" customHeight="1">
      <c r="A22" s="76"/>
      <c r="B22" s="223" t="s">
        <v>17</v>
      </c>
      <c r="C22" s="38"/>
      <c r="D22" s="227" t="str">
        <f>D90</f>
        <v>瞬間直擊半小時 Gone Viral (Sr.2) (10 EPI)</v>
      </c>
      <c r="E22" s="38"/>
      <c r="F22" s="38"/>
      <c r="G22" s="223">
        <v>800556780</v>
      </c>
      <c r="H22" s="79"/>
      <c r="I22" s="80"/>
    </row>
    <row r="23" spans="1:9" ht="17" customHeight="1">
      <c r="A23" s="81" t="s">
        <v>2</v>
      </c>
      <c r="B23" s="31" t="s">
        <v>197</v>
      </c>
      <c r="C23" s="69" t="str">
        <f>B91</f>
        <v># 6</v>
      </c>
      <c r="D23" s="69" t="str">
        <f>"# " &amp; VALUE(RIGHT(C23,2)+1)</f>
        <v># 7</v>
      </c>
      <c r="E23" s="69" t="str">
        <f>"# " &amp; VALUE(RIGHT(D23,2)+1)</f>
        <v># 8</v>
      </c>
      <c r="F23" s="69" t="str">
        <f>"# " &amp; VALUE(RIGHT(E23,2)+1)</f>
        <v># 9</v>
      </c>
      <c r="G23" s="224"/>
      <c r="H23" s="84"/>
      <c r="I23" s="85" t="s">
        <v>2</v>
      </c>
    </row>
    <row r="24" spans="1:9" ht="17" customHeight="1">
      <c r="A24" s="86"/>
      <c r="B24" s="87" t="s">
        <v>17</v>
      </c>
      <c r="C24" s="617" t="s">
        <v>17</v>
      </c>
      <c r="D24" s="619"/>
      <c r="E24" s="598" t="s">
        <v>397</v>
      </c>
      <c r="F24" s="599"/>
      <c r="G24" s="583" t="s">
        <v>107</v>
      </c>
      <c r="H24" s="584"/>
      <c r="I24" s="89"/>
    </row>
    <row r="25" spans="1:9" s="612" customFormat="1" ht="17" customHeight="1">
      <c r="A25" s="613"/>
      <c r="B25" s="611"/>
      <c r="C25" s="618" t="s">
        <v>17</v>
      </c>
      <c r="D25" s="618" t="s">
        <v>17</v>
      </c>
      <c r="E25" s="618" t="s">
        <v>17</v>
      </c>
      <c r="F25" s="618" t="s">
        <v>17</v>
      </c>
      <c r="G25" s="615"/>
      <c r="H25" s="616"/>
      <c r="I25" s="614"/>
    </row>
    <row r="26" spans="1:9" ht="17" customHeight="1">
      <c r="A26" s="86"/>
      <c r="B26" s="59" t="str">
        <f>LEFT($H$35,5) &amp; " # " &amp; VALUE(RIGHT($H$35,3)-1)</f>
        <v>新聞掏寶  # 245</v>
      </c>
      <c r="C26" s="600" t="s">
        <v>398</v>
      </c>
      <c r="D26" s="601" t="s">
        <v>399</v>
      </c>
      <c r="E26" s="601" t="s">
        <v>400</v>
      </c>
      <c r="F26" s="601" t="s">
        <v>401</v>
      </c>
      <c r="G26" s="585" t="s">
        <v>108</v>
      </c>
      <c r="H26" s="586"/>
      <c r="I26" s="89"/>
    </row>
    <row r="27" spans="1:9" s="20" customFormat="1" ht="17" customHeight="1" thickBot="1">
      <c r="A27" s="90" t="s">
        <v>5</v>
      </c>
      <c r="B27" s="70"/>
      <c r="C27" s="600"/>
      <c r="D27" s="602"/>
      <c r="E27" s="602"/>
      <c r="F27" s="602"/>
      <c r="G27" s="224" t="s">
        <v>200</v>
      </c>
      <c r="H27" s="58" t="s">
        <v>201</v>
      </c>
      <c r="I27" s="91" t="s">
        <v>5</v>
      </c>
    </row>
    <row r="28" spans="1:9" ht="17" customHeight="1">
      <c r="A28" s="86"/>
      <c r="B28" s="92" t="s">
        <v>17</v>
      </c>
      <c r="C28" s="38"/>
      <c r="D28" s="39"/>
      <c r="E28" s="39"/>
      <c r="F28" s="39"/>
      <c r="G28" s="93"/>
      <c r="H28" s="222"/>
      <c r="I28" s="94"/>
    </row>
    <row r="29" spans="1:9" ht="17" customHeight="1">
      <c r="A29" s="95" t="s">
        <v>2</v>
      </c>
      <c r="B29" s="58"/>
      <c r="C29" s="58"/>
      <c r="D29" s="58" t="str">
        <f>D79</f>
        <v>奪命提示 Anonymous Signal (30 EPI)</v>
      </c>
      <c r="E29" s="58"/>
      <c r="F29" s="58"/>
      <c r="G29" s="226"/>
      <c r="H29" s="58"/>
      <c r="I29" s="85" t="s">
        <v>2</v>
      </c>
    </row>
    <row r="30" spans="1:9" ht="17" customHeight="1">
      <c r="A30" s="86"/>
      <c r="B30" s="58" t="s">
        <v>202</v>
      </c>
      <c r="C30" s="58" t="str">
        <f>"# " &amp; VALUE(RIGHT(C80,2)-1)</f>
        <v># 21</v>
      </c>
      <c r="D30" s="58" t="str">
        <f>"# " &amp; VALUE(RIGHT(D80,2)-1)</f>
        <v># 22</v>
      </c>
      <c r="E30" s="58" t="str">
        <f>"# " &amp; VALUE(RIGHT(E80,2)-1)</f>
        <v># 23</v>
      </c>
      <c r="F30" s="58" t="str">
        <f>E80</f>
        <v># 24</v>
      </c>
      <c r="G30" s="224"/>
      <c r="H30" s="58"/>
      <c r="I30" s="89"/>
    </row>
    <row r="31" spans="1:9" s="20" customFormat="1" ht="17" customHeight="1" thickBot="1">
      <c r="A31" s="90" t="s">
        <v>6</v>
      </c>
      <c r="B31" s="69"/>
      <c r="C31" s="69"/>
      <c r="D31" s="69"/>
      <c r="E31" s="69"/>
      <c r="F31" s="69"/>
      <c r="G31" s="97" t="s">
        <v>24</v>
      </c>
      <c r="H31" s="62"/>
      <c r="I31" s="98" t="s">
        <v>6</v>
      </c>
    </row>
    <row r="32" spans="1:9" ht="17" customHeight="1">
      <c r="A32" s="99"/>
      <c r="B32" s="92" t="s">
        <v>17</v>
      </c>
      <c r="C32" s="38"/>
      <c r="D32" s="38"/>
      <c r="E32" s="39" t="str">
        <f>$E$73</f>
        <v>東張西望  Scoop 2025</v>
      </c>
      <c r="F32" s="38"/>
      <c r="G32" s="6"/>
      <c r="H32" s="73"/>
      <c r="I32" s="74"/>
    </row>
    <row r="33" spans="1:9" ht="17" customHeight="1">
      <c r="A33" s="95" t="s">
        <v>2</v>
      </c>
      <c r="B33" s="69" t="str">
        <f>B9</f>
        <v># 103</v>
      </c>
      <c r="C33" s="69" t="str">
        <f>B74</f>
        <v># 104</v>
      </c>
      <c r="D33" s="69" t="str">
        <f>D9</f>
        <v># 105</v>
      </c>
      <c r="E33" s="69" t="str">
        <f>E9</f>
        <v># 106</v>
      </c>
      <c r="F33" s="69" t="str">
        <f>F9</f>
        <v># 107</v>
      </c>
      <c r="G33" s="69" t="str">
        <f>"# " &amp; VALUE(RIGHT(F33,3)+1)</f>
        <v># 108</v>
      </c>
      <c r="H33" s="69" t="str">
        <f>"# " &amp; VALUE(RIGHT(G33,3)+1)</f>
        <v># 109</v>
      </c>
      <c r="I33" s="56" t="s">
        <v>2</v>
      </c>
    </row>
    <row r="34" spans="1:9" ht="17" customHeight="1">
      <c r="A34" s="86"/>
      <c r="B34" s="92" t="s">
        <v>17</v>
      </c>
      <c r="C34" s="38"/>
      <c r="D34" s="58" t="s">
        <v>80</v>
      </c>
      <c r="E34" s="58"/>
      <c r="F34" s="58"/>
      <c r="G34" s="100" t="s">
        <v>20</v>
      </c>
      <c r="H34" s="246" t="s">
        <v>25</v>
      </c>
      <c r="I34" s="101"/>
    </row>
    <row r="35" spans="1:9" ht="17" customHeight="1">
      <c r="A35" s="86"/>
      <c r="B35" s="58" t="s">
        <v>203</v>
      </c>
      <c r="C35" s="58" t="str">
        <f>B61</f>
        <v># 1851</v>
      </c>
      <c r="D35" s="58" t="str">
        <f>C61</f>
        <v># 1852</v>
      </c>
      <c r="E35" s="58" t="str">
        <f>D61</f>
        <v># 1853</v>
      </c>
      <c r="F35" s="58" t="str">
        <f>E61</f>
        <v># 1854</v>
      </c>
      <c r="G35" s="102" t="s">
        <v>204</v>
      </c>
      <c r="H35" s="247" t="s">
        <v>205</v>
      </c>
      <c r="I35" s="101"/>
    </row>
    <row r="36" spans="1:9" s="20" customFormat="1" ht="17" customHeight="1" thickBot="1">
      <c r="A36" s="90" t="s">
        <v>7</v>
      </c>
      <c r="B36" s="58"/>
      <c r="C36" s="69"/>
      <c r="D36" s="69"/>
      <c r="E36" s="69"/>
      <c r="F36" s="104">
        <v>1255</v>
      </c>
      <c r="G36" s="32"/>
      <c r="H36" s="248" t="s">
        <v>26</v>
      </c>
      <c r="I36" s="14" t="s">
        <v>7</v>
      </c>
    </row>
    <row r="37" spans="1:9" ht="17" customHeight="1">
      <c r="A37" s="105"/>
      <c r="B37" s="92" t="s">
        <v>17</v>
      </c>
      <c r="C37" s="39"/>
      <c r="D37" s="39"/>
      <c r="E37" s="39" t="s">
        <v>51</v>
      </c>
      <c r="F37" s="39"/>
      <c r="G37" s="106" t="s">
        <v>181</v>
      </c>
      <c r="H37" s="107" t="s">
        <v>92</v>
      </c>
      <c r="I37" s="108"/>
    </row>
    <row r="38" spans="1:9" ht="17" customHeight="1">
      <c r="A38" s="71"/>
      <c r="B38" s="58" t="str">
        <f>B21</f>
        <v># 1305</v>
      </c>
      <c r="C38" s="58" t="str">
        <f t="shared" ref="C38:F38" si="6">"# " &amp; VALUE(RIGHT(B38,4)+1)</f>
        <v># 1306</v>
      </c>
      <c r="D38" s="58" t="str">
        <f t="shared" si="6"/>
        <v># 1307</v>
      </c>
      <c r="E38" s="58" t="str">
        <f t="shared" si="6"/>
        <v># 1308</v>
      </c>
      <c r="F38" s="58" t="str">
        <f t="shared" si="6"/>
        <v># 1309</v>
      </c>
      <c r="G38" s="102" t="s">
        <v>206</v>
      </c>
      <c r="I38" s="101"/>
    </row>
    <row r="39" spans="1:9" ht="17" customHeight="1">
      <c r="A39" s="52" t="s">
        <v>2</v>
      </c>
      <c r="B39" s="69"/>
      <c r="C39" s="69"/>
      <c r="D39" s="69"/>
      <c r="E39" s="69"/>
      <c r="F39" s="109">
        <v>1320</v>
      </c>
      <c r="G39" s="32" t="s">
        <v>182</v>
      </c>
      <c r="H39" s="110" t="s">
        <v>207</v>
      </c>
      <c r="I39" s="111" t="s">
        <v>2</v>
      </c>
    </row>
    <row r="40" spans="1:9" ht="17" customHeight="1">
      <c r="A40" s="112"/>
      <c r="B40" s="252" t="s">
        <v>60</v>
      </c>
      <c r="C40" s="240"/>
      <c r="D40" s="232"/>
      <c r="E40" s="242"/>
      <c r="F40" s="242"/>
      <c r="G40" s="249" t="s">
        <v>58</v>
      </c>
      <c r="H40" s="113" t="s">
        <v>91</v>
      </c>
      <c r="I40" s="101"/>
    </row>
    <row r="41" spans="1:9" ht="17" customHeight="1" thickBot="1">
      <c r="A41" s="71"/>
      <c r="B41" s="253"/>
      <c r="C41" s="241"/>
      <c r="D41" s="254" t="s">
        <v>208</v>
      </c>
      <c r="E41" s="241"/>
      <c r="F41" s="241"/>
      <c r="G41" s="250" t="s">
        <v>209</v>
      </c>
      <c r="H41" s="113"/>
      <c r="I41" s="101"/>
    </row>
    <row r="42" spans="1:9" s="20" customFormat="1" ht="17" customHeight="1" thickBot="1">
      <c r="A42" s="114" t="s">
        <v>8</v>
      </c>
      <c r="B42" s="253" t="s">
        <v>210</v>
      </c>
      <c r="C42" s="241" t="str">
        <f>"# " &amp; VALUE(RIGHT(B42,4)+1)</f>
        <v># 1697</v>
      </c>
      <c r="D42" s="241" t="str">
        <f>"# " &amp; VALUE(RIGHT(C42,4)+1)</f>
        <v># 1698</v>
      </c>
      <c r="E42" s="241" t="str">
        <f>"# " &amp; VALUE(RIGHT(D42,4)+1)</f>
        <v># 1699</v>
      </c>
      <c r="F42" s="241" t="str">
        <f>"# " &amp; VALUE(RIGHT(E42,4)+1)</f>
        <v># 1700</v>
      </c>
      <c r="G42" s="251" t="s">
        <v>21</v>
      </c>
      <c r="H42" s="115"/>
      <c r="I42" s="14" t="s">
        <v>8</v>
      </c>
    </row>
    <row r="43" spans="1:9" ht="17" customHeight="1">
      <c r="A43" s="99"/>
      <c r="B43" s="253"/>
      <c r="C43" s="241"/>
      <c r="D43" s="241"/>
      <c r="E43" s="241"/>
      <c r="F43" s="255">
        <v>1405</v>
      </c>
      <c r="G43" s="581" t="s">
        <v>82</v>
      </c>
      <c r="H43" s="582"/>
      <c r="I43" s="94"/>
    </row>
    <row r="44" spans="1:9" ht="17" customHeight="1">
      <c r="A44" s="86"/>
      <c r="B44" s="223" t="s">
        <v>17</v>
      </c>
      <c r="C44" s="38"/>
      <c r="D44" s="38"/>
      <c r="E44" s="38" t="s">
        <v>36</v>
      </c>
      <c r="F44" s="38"/>
      <c r="G44" s="224" t="str">
        <f>B70</f>
        <v>美食新聞報道 # 78</v>
      </c>
      <c r="H44" s="58" t="str">
        <f>D70</f>
        <v>美食新聞報道 # 79</v>
      </c>
      <c r="I44" s="89"/>
    </row>
    <row r="45" spans="1:9" ht="17" customHeight="1">
      <c r="A45" s="116" t="s">
        <v>2</v>
      </c>
      <c r="B45" s="33" t="str">
        <f>B19</f>
        <v># 2532</v>
      </c>
      <c r="C45" s="58" t="str">
        <f>C19</f>
        <v># 2533</v>
      </c>
      <c r="D45" s="58" t="str">
        <f>C76</f>
        <v># 2534</v>
      </c>
      <c r="E45" s="58" t="str">
        <f>D76</f>
        <v># 2535</v>
      </c>
      <c r="F45" s="58" t="str">
        <f>E76</f>
        <v># 2536</v>
      </c>
      <c r="G45" s="33"/>
      <c r="H45" s="69"/>
      <c r="I45" s="85" t="s">
        <v>2</v>
      </c>
    </row>
    <row r="46" spans="1:9" ht="17" customHeight="1">
      <c r="A46" s="117"/>
      <c r="B46" s="223" t="s">
        <v>17</v>
      </c>
      <c r="C46" s="332"/>
      <c r="D46" s="39"/>
      <c r="E46" s="39"/>
      <c r="F46" s="173"/>
      <c r="G46" s="100" t="s">
        <v>20</v>
      </c>
      <c r="H46" s="118" t="s">
        <v>23</v>
      </c>
      <c r="I46" s="119"/>
    </row>
    <row r="47" spans="1:9" s="20" customFormat="1" ht="17" customHeight="1" thickBot="1">
      <c r="A47" s="120">
        <v>1500</v>
      </c>
      <c r="B47" s="54" t="s">
        <v>211</v>
      </c>
      <c r="C47" s="224"/>
      <c r="D47" s="58" t="str">
        <f>D85</f>
        <v>拂玉鞍 The Unexpected Marriage (24 EPI)</v>
      </c>
      <c r="E47" s="58"/>
      <c r="F47" s="59"/>
      <c r="G47" s="121"/>
      <c r="H47" s="102" t="s">
        <v>212</v>
      </c>
      <c r="I47" s="122">
        <v>1500</v>
      </c>
    </row>
    <row r="48" spans="1:9" ht="17" customHeight="1">
      <c r="A48" s="123"/>
      <c r="B48" s="58" t="s">
        <v>202</v>
      </c>
      <c r="C48" s="224" t="str">
        <f>B86</f>
        <v># 1</v>
      </c>
      <c r="D48" s="58" t="str">
        <f>C86</f>
        <v># 2</v>
      </c>
      <c r="E48" s="58" t="str">
        <f>D86</f>
        <v># 3</v>
      </c>
      <c r="F48" s="59" t="str">
        <f>E86</f>
        <v># 4</v>
      </c>
      <c r="G48" s="124"/>
      <c r="H48" s="329" t="s">
        <v>45</v>
      </c>
      <c r="I48" s="125"/>
    </row>
    <row r="49" spans="1:9" ht="17" customHeight="1">
      <c r="A49" s="126">
        <v>30</v>
      </c>
      <c r="B49" s="69"/>
      <c r="C49" s="33"/>
      <c r="D49" s="69"/>
      <c r="E49" s="69"/>
      <c r="F49" s="70"/>
      <c r="G49" s="127" t="s">
        <v>213</v>
      </c>
      <c r="H49" s="330" t="s">
        <v>214</v>
      </c>
      <c r="I49" s="85" t="s">
        <v>2</v>
      </c>
    </row>
    <row r="50" spans="1:9" s="638" customFormat="1" ht="17" customHeight="1">
      <c r="A50" s="640"/>
      <c r="B50" s="338" t="s">
        <v>17</v>
      </c>
      <c r="C50" s="617" t="s">
        <v>17</v>
      </c>
      <c r="D50" s="619"/>
      <c r="E50" s="598" t="s">
        <v>397</v>
      </c>
      <c r="F50" s="599"/>
      <c r="G50" s="641"/>
      <c r="H50" s="330"/>
      <c r="I50" s="639"/>
    </row>
    <row r="51" spans="1:9" ht="17" customHeight="1">
      <c r="A51" s="117"/>
      <c r="B51" s="618"/>
      <c r="C51" s="642"/>
      <c r="D51" s="621" t="s">
        <v>411</v>
      </c>
      <c r="E51" s="622"/>
      <c r="F51" s="622"/>
      <c r="G51" s="124"/>
      <c r="H51" s="310" t="s">
        <v>46</v>
      </c>
      <c r="I51" s="89"/>
    </row>
    <row r="52" spans="1:9" s="20" customFormat="1" ht="17" customHeight="1" thickBot="1">
      <c r="A52" s="120">
        <v>1600</v>
      </c>
      <c r="B52" s="643" t="s">
        <v>412</v>
      </c>
      <c r="C52" s="607" t="s">
        <v>413</v>
      </c>
      <c r="D52" s="607" t="s">
        <v>414</v>
      </c>
      <c r="E52" s="607" t="s">
        <v>415</v>
      </c>
      <c r="F52" s="607" t="s">
        <v>416</v>
      </c>
      <c r="G52" s="124"/>
      <c r="H52" s="331"/>
      <c r="I52" s="122">
        <v>1600</v>
      </c>
    </row>
    <row r="53" spans="1:9" ht="17" customHeight="1">
      <c r="A53" s="21"/>
      <c r="B53" s="129" t="s">
        <v>215</v>
      </c>
      <c r="C53" s="221" t="s">
        <v>216</v>
      </c>
      <c r="D53" s="130" t="s">
        <v>217</v>
      </c>
      <c r="E53" s="79" t="s">
        <v>69</v>
      </c>
      <c r="F53" s="223" t="s">
        <v>100</v>
      </c>
      <c r="G53" s="124"/>
      <c r="H53" s="118" t="s">
        <v>23</v>
      </c>
      <c r="I53" s="80"/>
    </row>
    <row r="54" spans="1:9" ht="17" customHeight="1">
      <c r="A54" s="44"/>
      <c r="B54" s="131" t="s">
        <v>218</v>
      </c>
      <c r="C54" s="132" t="s">
        <v>219</v>
      </c>
      <c r="D54" s="133" t="s">
        <v>220</v>
      </c>
      <c r="E54" s="134" t="s">
        <v>221</v>
      </c>
      <c r="F54" s="135" t="s">
        <v>222</v>
      </c>
      <c r="G54" s="136"/>
      <c r="H54" s="137" t="str">
        <f>G81</f>
        <v>一條麻甩在汕頭 #7</v>
      </c>
      <c r="I54" s="138"/>
    </row>
    <row r="55" spans="1:9" ht="16.75" customHeight="1">
      <c r="A55" s="30">
        <v>30</v>
      </c>
      <c r="B55" s="31" t="s">
        <v>86</v>
      </c>
      <c r="C55" s="33" t="s">
        <v>86</v>
      </c>
      <c r="D55" s="33" t="s">
        <v>86</v>
      </c>
      <c r="E55" s="33" t="s">
        <v>223</v>
      </c>
      <c r="F55" s="33" t="s">
        <v>197</v>
      </c>
      <c r="G55" s="139"/>
      <c r="H55" s="140"/>
      <c r="I55" s="141">
        <v>30</v>
      </c>
    </row>
    <row r="56" spans="1:9" ht="17" customHeight="1">
      <c r="A56" s="44"/>
      <c r="B56" s="142" t="s">
        <v>20</v>
      </c>
      <c r="C56" s="143" t="s">
        <v>224</v>
      </c>
      <c r="D56" s="345" t="s">
        <v>225</v>
      </c>
      <c r="E56" s="579" t="s">
        <v>121</v>
      </c>
      <c r="F56" s="580"/>
      <c r="G56" s="100" t="s">
        <v>20</v>
      </c>
      <c r="H56" s="118" t="s">
        <v>23</v>
      </c>
      <c r="I56" s="119"/>
    </row>
    <row r="57" spans="1:9" ht="17" customHeight="1">
      <c r="A57" s="44"/>
      <c r="B57" s="102" t="s">
        <v>204</v>
      </c>
      <c r="C57" s="59" t="s">
        <v>138</v>
      </c>
      <c r="D57" s="241" t="s">
        <v>101</v>
      </c>
      <c r="E57" s="587" t="s">
        <v>226</v>
      </c>
      <c r="F57" s="588"/>
      <c r="G57" s="102" t="s">
        <v>227</v>
      </c>
      <c r="H57" s="146"/>
      <c r="I57" s="119"/>
    </row>
    <row r="58" spans="1:9" s="20" customFormat="1" ht="17" customHeight="1" thickBot="1">
      <c r="A58" s="147">
        <v>1700</v>
      </c>
      <c r="B58" s="148"/>
      <c r="C58" s="69" t="s">
        <v>130</v>
      </c>
      <c r="D58" s="346" t="s">
        <v>197</v>
      </c>
      <c r="E58" s="337" t="s">
        <v>228</v>
      </c>
      <c r="F58" s="244" t="str">
        <f>"# " &amp; VALUE(RIGHT(E58,2)+1)</f>
        <v># 86</v>
      </c>
      <c r="G58" s="100" t="s">
        <v>20</v>
      </c>
      <c r="H58" s="333" t="str">
        <f>G77</f>
        <v>香港系列之原味道 #2 (5 EPI)</v>
      </c>
      <c r="I58" s="122">
        <v>1700</v>
      </c>
    </row>
    <row r="59" spans="1:9" ht="17" customHeight="1">
      <c r="A59" s="76"/>
      <c r="B59" s="38" t="s">
        <v>72</v>
      </c>
      <c r="C59" s="150"/>
      <c r="D59" s="79"/>
      <c r="E59" s="79"/>
      <c r="F59" s="87"/>
      <c r="G59" s="151"/>
      <c r="H59" s="334"/>
      <c r="I59" s="80"/>
    </row>
    <row r="60" spans="1:9" ht="17" customHeight="1">
      <c r="A60" s="117"/>
      <c r="B60" s="222"/>
      <c r="C60" s="58"/>
      <c r="D60" s="153" t="s">
        <v>71</v>
      </c>
      <c r="E60" s="6"/>
      <c r="F60" s="154"/>
      <c r="G60" s="155" t="s">
        <v>177</v>
      </c>
      <c r="H60" s="146"/>
      <c r="I60" s="119"/>
    </row>
    <row r="61" spans="1:9" ht="17" customHeight="1">
      <c r="A61" s="126">
        <v>30</v>
      </c>
      <c r="B61" s="69" t="s">
        <v>229</v>
      </c>
      <c r="C61" s="69" t="str">
        <f>"# " &amp; VALUE(RIGHT(B61,4)+1)</f>
        <v># 1852</v>
      </c>
      <c r="D61" s="69" t="str">
        <f>"# " &amp; VALUE(RIGHT(C61,4)+1)</f>
        <v># 1853</v>
      </c>
      <c r="E61" s="69" t="str">
        <f>"# " &amp; VALUE(RIGHT(D61,4)+1)</f>
        <v># 1854</v>
      </c>
      <c r="F61" s="69" t="str">
        <f>"# " &amp; VALUE(RIGHT(E61,4)+1)</f>
        <v># 1855</v>
      </c>
      <c r="G61" s="156"/>
      <c r="H61" s="157"/>
      <c r="I61" s="141">
        <v>30</v>
      </c>
    </row>
    <row r="62" spans="1:9" ht="17" customHeight="1">
      <c r="A62" s="158"/>
      <c r="B62" s="222" t="s">
        <v>134</v>
      </c>
      <c r="C62" s="222"/>
      <c r="D62" s="222"/>
      <c r="E62" s="222"/>
      <c r="F62" s="87"/>
      <c r="G62" s="100" t="s">
        <v>20</v>
      </c>
      <c r="H62" s="273" t="s">
        <v>57</v>
      </c>
      <c r="I62" s="119"/>
    </row>
    <row r="63" spans="1:9" ht="17" customHeight="1">
      <c r="A63" s="117"/>
      <c r="B63" s="222"/>
      <c r="C63" s="222"/>
      <c r="D63" s="159" t="s">
        <v>230</v>
      </c>
      <c r="E63" s="159"/>
      <c r="F63" s="160"/>
      <c r="G63" s="102" t="str">
        <f>G38</f>
        <v>有個閨密叫祖藍 # 2</v>
      </c>
      <c r="H63" s="254" t="s">
        <v>231</v>
      </c>
      <c r="I63" s="119"/>
    </row>
    <row r="64" spans="1:9" s="20" customFormat="1" ht="17" customHeight="1" thickBot="1">
      <c r="A64" s="120">
        <v>1800</v>
      </c>
      <c r="B64" s="58" t="s">
        <v>232</v>
      </c>
      <c r="C64" s="58" t="str">
        <f>"# " &amp; VALUE(RIGHT(B64,2)+1)</f>
        <v># 9</v>
      </c>
      <c r="D64" s="58" t="str">
        <f>"# " &amp; VALUE(RIGHT(C64,2)+1)</f>
        <v># 10</v>
      </c>
      <c r="E64" s="58" t="str">
        <f>"# " &amp; VALUE(RIGHT(D64,2)+1)</f>
        <v># 11</v>
      </c>
      <c r="F64" s="59" t="str">
        <f>"# " &amp; VALUE(RIGHT(E64,2)+1)</f>
        <v># 12</v>
      </c>
      <c r="G64" s="32"/>
      <c r="H64" s="248" t="s">
        <v>48</v>
      </c>
      <c r="I64" s="122">
        <v>1800</v>
      </c>
    </row>
    <row r="65" spans="1:9" ht="17" customHeight="1">
      <c r="A65" s="117"/>
      <c r="B65" s="58"/>
      <c r="C65" s="58"/>
      <c r="D65" s="58"/>
      <c r="E65" s="58"/>
      <c r="F65" s="59"/>
      <c r="G65" s="589" t="s">
        <v>233</v>
      </c>
      <c r="H65" s="590"/>
      <c r="I65" s="41"/>
    </row>
    <row r="66" spans="1:9" ht="17" customHeight="1" thickBot="1">
      <c r="A66" s="126">
        <v>30</v>
      </c>
      <c r="B66" s="161"/>
      <c r="C66" s="42"/>
      <c r="D66" s="42"/>
      <c r="E66" s="42"/>
      <c r="F66" s="162"/>
      <c r="G66" s="163" t="str">
        <f>E58</f>
        <v># 85</v>
      </c>
      <c r="H66" s="164" t="str">
        <f>F58</f>
        <v># 86</v>
      </c>
      <c r="I66" s="35">
        <v>30</v>
      </c>
    </row>
    <row r="67" spans="1:9" ht="17" customHeight="1">
      <c r="A67" s="117"/>
      <c r="B67" s="636" t="s">
        <v>410</v>
      </c>
      <c r="C67" s="637"/>
      <c r="D67" s="637"/>
      <c r="E67" s="637"/>
      <c r="F67" s="635"/>
      <c r="G67" s="594" t="s">
        <v>235</v>
      </c>
      <c r="H67" s="595"/>
      <c r="I67" s="41"/>
    </row>
    <row r="68" spans="1:9" s="20" customFormat="1" ht="12.65" customHeight="1" thickBot="1">
      <c r="A68" s="120">
        <v>1900</v>
      </c>
      <c r="B68" s="634"/>
      <c r="C68" s="634"/>
      <c r="D68" s="634"/>
      <c r="E68" s="634"/>
      <c r="F68" s="633">
        <v>1900</v>
      </c>
      <c r="G68" s="257"/>
      <c r="H68" s="258"/>
      <c r="I68" s="165">
        <v>1900</v>
      </c>
    </row>
    <row r="69" spans="1:9" s="20" customFormat="1" ht="17" customHeight="1">
      <c r="A69" s="147"/>
      <c r="B69" s="249" t="s">
        <v>73</v>
      </c>
      <c r="C69" s="259" t="s">
        <v>93</v>
      </c>
      <c r="D69" s="249" t="s">
        <v>73</v>
      </c>
      <c r="E69" s="259" t="s">
        <v>84</v>
      </c>
      <c r="F69" s="260" t="s">
        <v>74</v>
      </c>
      <c r="G69" s="261" t="s">
        <v>236</v>
      </c>
      <c r="H69" s="262" t="s">
        <v>56</v>
      </c>
      <c r="I69" s="167"/>
    </row>
    <row r="70" spans="1:9" s="20" customFormat="1" ht="17" customHeight="1">
      <c r="A70" s="147"/>
      <c r="B70" s="263" t="s">
        <v>237</v>
      </c>
      <c r="C70" s="264" t="s">
        <v>238</v>
      </c>
      <c r="D70" s="263" t="s">
        <v>239</v>
      </c>
      <c r="E70" s="264" t="s">
        <v>240</v>
      </c>
      <c r="F70" s="265" t="s">
        <v>241</v>
      </c>
      <c r="G70" s="250" t="s">
        <v>242</v>
      </c>
      <c r="H70" s="247" t="s">
        <v>243</v>
      </c>
      <c r="I70" s="169"/>
    </row>
    <row r="71" spans="1:9" s="20" customFormat="1" ht="17" customHeight="1">
      <c r="A71" s="44">
        <v>30</v>
      </c>
      <c r="B71" s="266" t="s">
        <v>76</v>
      </c>
      <c r="C71" s="267" t="s">
        <v>94</v>
      </c>
      <c r="D71" s="266" t="s">
        <v>76</v>
      </c>
      <c r="E71" s="267" t="s">
        <v>83</v>
      </c>
      <c r="F71" s="268" t="s">
        <v>244</v>
      </c>
      <c r="G71" s="269" t="s">
        <v>245</v>
      </c>
      <c r="H71" s="270" t="s">
        <v>246</v>
      </c>
      <c r="I71" s="41">
        <v>30</v>
      </c>
    </row>
    <row r="72" spans="1:9" s="620" customFormat="1" ht="17" customHeight="1">
      <c r="A72" s="628"/>
      <c r="B72" s="630">
        <v>800653411</v>
      </c>
      <c r="C72" s="619"/>
      <c r="D72" s="598" t="s">
        <v>397</v>
      </c>
      <c r="E72" s="598"/>
      <c r="F72" s="627">
        <v>1935</v>
      </c>
      <c r="G72" s="626"/>
      <c r="H72" s="629">
        <v>1935</v>
      </c>
      <c r="I72" s="625"/>
    </row>
    <row r="73" spans="1:9" ht="17" customHeight="1">
      <c r="A73" s="624"/>
      <c r="B73" s="623" t="s">
        <v>402</v>
      </c>
      <c r="C73" s="622"/>
      <c r="D73" s="622"/>
      <c r="E73" s="621" t="s">
        <v>247</v>
      </c>
      <c r="F73" s="622"/>
      <c r="G73" s="622"/>
      <c r="H73" s="622"/>
      <c r="I73" s="610"/>
    </row>
    <row r="74" spans="1:9" s="20" customFormat="1" ht="17" customHeight="1" thickBot="1">
      <c r="A74" s="609">
        <v>2000</v>
      </c>
      <c r="B74" s="608" t="s">
        <v>403</v>
      </c>
      <c r="C74" s="607" t="s">
        <v>404</v>
      </c>
      <c r="D74" s="607" t="s">
        <v>405</v>
      </c>
      <c r="E74" s="607" t="s">
        <v>406</v>
      </c>
      <c r="F74" s="607" t="s">
        <v>407</v>
      </c>
      <c r="G74" s="607" t="s">
        <v>408</v>
      </c>
      <c r="H74" s="607" t="s">
        <v>409</v>
      </c>
      <c r="I74" s="606">
        <v>2000</v>
      </c>
    </row>
    <row r="75" spans="1:9" s="20" customFormat="1" ht="17" customHeight="1">
      <c r="A75" s="172"/>
      <c r="B75" s="271" t="s">
        <v>120</v>
      </c>
      <c r="C75" s="272" t="s">
        <v>22</v>
      </c>
      <c r="D75" s="273"/>
      <c r="E75" s="273" t="s">
        <v>248</v>
      </c>
      <c r="F75" s="274"/>
      <c r="G75" s="338" t="s">
        <v>280</v>
      </c>
      <c r="H75" s="276" t="s">
        <v>53</v>
      </c>
      <c r="I75" s="167"/>
    </row>
    <row r="76" spans="1:9" ht="17" customHeight="1">
      <c r="A76" s="44">
        <v>30</v>
      </c>
      <c r="B76" s="253" t="s">
        <v>249</v>
      </c>
      <c r="C76" s="241" t="str">
        <f>"# " &amp; VALUE(RIGHT(B76,4)+1)</f>
        <v># 2534</v>
      </c>
      <c r="D76" s="241" t="str">
        <f>"# " &amp; VALUE(RIGHT(C76,4)+1)</f>
        <v># 2535</v>
      </c>
      <c r="E76" s="241" t="str">
        <f>"# " &amp; VALUE(RIGHT(D76,4)+1)</f>
        <v># 2536</v>
      </c>
      <c r="F76" s="241" t="str">
        <f>"# " &amp; VALUE(RIGHT(E76,4)+1)</f>
        <v># 2537</v>
      </c>
      <c r="G76" s="277"/>
      <c r="H76" s="278"/>
      <c r="I76" s="35">
        <v>30</v>
      </c>
    </row>
    <row r="77" spans="1:9" ht="17" customHeight="1">
      <c r="A77" s="36"/>
      <c r="B77" s="271" t="s">
        <v>104</v>
      </c>
      <c r="C77" s="273"/>
      <c r="D77" s="274" t="s">
        <v>22</v>
      </c>
      <c r="E77" s="279"/>
      <c r="F77" s="280"/>
      <c r="G77" s="281" t="s">
        <v>250</v>
      </c>
      <c r="H77" s="282"/>
      <c r="I77" s="174"/>
    </row>
    <row r="78" spans="1:9" ht="17" customHeight="1" thickBot="1">
      <c r="A78" s="44"/>
      <c r="B78" s="252"/>
      <c r="C78" s="240"/>
      <c r="D78" s="241"/>
      <c r="E78" s="241"/>
      <c r="F78" s="283"/>
      <c r="G78" s="284" t="s">
        <v>115</v>
      </c>
      <c r="H78" s="285"/>
      <c r="I78" s="41"/>
    </row>
    <row r="79" spans="1:9" s="20" customFormat="1" ht="17" customHeight="1" thickBot="1">
      <c r="A79" s="176">
        <v>2100</v>
      </c>
      <c r="B79" s="253"/>
      <c r="C79" s="286"/>
      <c r="D79" s="254" t="s">
        <v>251</v>
      </c>
      <c r="E79" s="241"/>
      <c r="F79" s="283"/>
      <c r="G79" s="287"/>
      <c r="H79" s="288"/>
      <c r="I79" s="165">
        <v>2100</v>
      </c>
    </row>
    <row r="80" spans="1:9" s="20" customFormat="1" ht="17" customHeight="1">
      <c r="A80" s="123"/>
      <c r="B80" s="241" t="s">
        <v>252</v>
      </c>
      <c r="C80" s="241" t="str">
        <f>"# " &amp; VALUE(RIGHT(B80,2)+1)</f>
        <v># 22</v>
      </c>
      <c r="D80" s="241" t="str">
        <f>"# " &amp; VALUE(RIGHT(C80,2)+1)</f>
        <v># 23</v>
      </c>
      <c r="E80" s="241" t="str">
        <f>"# " &amp; VALUE(RIGHT(D80,2)+1)</f>
        <v># 24</v>
      </c>
      <c r="F80" s="283" t="str">
        <f>"# " &amp; VALUE(RIGHT(E80,2)+1)</f>
        <v># 25</v>
      </c>
      <c r="G80" s="289" t="s">
        <v>119</v>
      </c>
      <c r="H80" s="285" t="s">
        <v>253</v>
      </c>
      <c r="I80" s="167"/>
    </row>
    <row r="81" spans="1:9" s="20" customFormat="1" ht="17" customHeight="1">
      <c r="A81" s="178"/>
      <c r="B81" s="241"/>
      <c r="C81" s="241"/>
      <c r="D81" s="241"/>
      <c r="E81" s="241"/>
      <c r="F81" s="283"/>
      <c r="G81" s="290" t="s">
        <v>254</v>
      </c>
      <c r="H81" s="288" t="s">
        <v>54</v>
      </c>
      <c r="I81" s="169"/>
    </row>
    <row r="82" spans="1:9" ht="17" customHeight="1">
      <c r="A82" s="126">
        <v>30</v>
      </c>
      <c r="B82" s="241"/>
      <c r="C82" s="241"/>
      <c r="D82" s="241"/>
      <c r="E82" s="241"/>
      <c r="F82" s="283"/>
      <c r="G82" s="291" t="s">
        <v>118</v>
      </c>
      <c r="H82" s="292"/>
      <c r="I82" s="35">
        <v>30</v>
      </c>
    </row>
    <row r="83" spans="1:9" ht="17" customHeight="1">
      <c r="A83" s="117"/>
      <c r="B83" s="271" t="s">
        <v>255</v>
      </c>
      <c r="C83" s="273"/>
      <c r="D83" s="279"/>
      <c r="E83" s="279"/>
      <c r="F83" s="280"/>
      <c r="G83" s="293" t="s">
        <v>166</v>
      </c>
      <c r="H83" s="292"/>
      <c r="I83" s="41"/>
    </row>
    <row r="84" spans="1:9" ht="17" customHeight="1">
      <c r="A84" s="117"/>
      <c r="B84" s="252"/>
      <c r="C84" s="241"/>
      <c r="D84" s="241"/>
      <c r="E84" s="241"/>
      <c r="F84" s="283"/>
      <c r="G84" s="263" t="s">
        <v>199</v>
      </c>
      <c r="H84" s="294"/>
      <c r="I84" s="41"/>
    </row>
    <row r="85" spans="1:9" s="20" customFormat="1" ht="17" customHeight="1" thickBot="1">
      <c r="A85" s="120">
        <v>2200</v>
      </c>
      <c r="B85" s="295"/>
      <c r="C85" s="241"/>
      <c r="D85" s="296" t="s">
        <v>275</v>
      </c>
      <c r="E85" s="241"/>
      <c r="F85" s="283"/>
      <c r="G85" s="297" t="s">
        <v>167</v>
      </c>
      <c r="H85" s="298"/>
      <c r="I85" s="165">
        <v>2200</v>
      </c>
    </row>
    <row r="86" spans="1:9" s="20" customFormat="1" ht="17" customHeight="1">
      <c r="A86" s="178"/>
      <c r="B86" s="253" t="s">
        <v>86</v>
      </c>
      <c r="C86" s="241" t="str">
        <f>"# " &amp; VALUE(RIGHT(B86,2)+1)</f>
        <v># 2</v>
      </c>
      <c r="D86" s="241" t="str">
        <f>"# " &amp; VALUE(RIGHT(C86,2)+1)</f>
        <v># 3</v>
      </c>
      <c r="E86" s="241" t="str">
        <f>"# " &amp; VALUE(RIGHT(D86,2)+1)</f>
        <v># 4</v>
      </c>
      <c r="F86" s="283" t="str">
        <f>"# " &amp; VALUE(RIGHT(E86,2)+1)</f>
        <v># 5</v>
      </c>
      <c r="G86" s="299">
        <v>800641584</v>
      </c>
      <c r="H86" s="300" t="s">
        <v>175</v>
      </c>
      <c r="I86" s="167"/>
    </row>
    <row r="87" spans="1:9" s="20" customFormat="1" ht="17" customHeight="1">
      <c r="A87" s="178"/>
      <c r="B87" s="253"/>
      <c r="C87" s="241"/>
      <c r="D87" s="241"/>
      <c r="E87" s="241"/>
      <c r="F87" s="283"/>
      <c r="G87" s="301"/>
      <c r="H87" s="302"/>
      <c r="I87" s="169"/>
    </row>
    <row r="88" spans="1:9" ht="17" customHeight="1">
      <c r="A88" s="126">
        <v>30</v>
      </c>
      <c r="B88" s="303"/>
      <c r="C88" s="244"/>
      <c r="D88" s="244"/>
      <c r="E88" s="304"/>
      <c r="F88" s="305">
        <v>2230</v>
      </c>
      <c r="G88" s="306" t="s">
        <v>257</v>
      </c>
      <c r="H88" s="307" t="s">
        <v>258</v>
      </c>
      <c r="I88" s="35">
        <v>30</v>
      </c>
    </row>
    <row r="89" spans="1:9" ht="17" customHeight="1">
      <c r="A89" s="158"/>
      <c r="B89" s="240" t="s">
        <v>106</v>
      </c>
      <c r="C89" s="232"/>
      <c r="D89" s="308"/>
      <c r="E89" s="308"/>
      <c r="F89" s="308"/>
      <c r="G89" s="309" t="s">
        <v>87</v>
      </c>
      <c r="H89" s="310" t="s">
        <v>176</v>
      </c>
      <c r="I89" s="41"/>
    </row>
    <row r="90" spans="1:9" ht="17" customHeight="1">
      <c r="A90" s="117"/>
      <c r="B90" s="311"/>
      <c r="C90" s="232"/>
      <c r="D90" s="254" t="s">
        <v>259</v>
      </c>
      <c r="E90" s="254"/>
      <c r="F90" s="254"/>
      <c r="G90" s="263"/>
      <c r="H90" s="312">
        <v>2245</v>
      </c>
      <c r="I90" s="41"/>
    </row>
    <row r="91" spans="1:9" ht="17" customHeight="1">
      <c r="A91" s="117"/>
      <c r="B91" s="241" t="s">
        <v>260</v>
      </c>
      <c r="C91" s="241" t="str">
        <f>"# " &amp; VALUE(RIGHT(B91,2)+1)</f>
        <v># 7</v>
      </c>
      <c r="D91" s="241" t="str">
        <f>"# " &amp; VALUE(RIGHT(C91,2)+1)</f>
        <v># 8</v>
      </c>
      <c r="E91" s="241" t="str">
        <f>"# " &amp; VALUE(RIGHT(D91,2)+1)</f>
        <v># 9</v>
      </c>
      <c r="F91" s="241" t="str">
        <f>"# " &amp; VALUE(RIGHT(E91,2)+1)</f>
        <v># 10</v>
      </c>
      <c r="G91" s="297"/>
      <c r="H91" s="313" t="s">
        <v>88</v>
      </c>
      <c r="I91" s="41"/>
    </row>
    <row r="92" spans="1:9" ht="17" customHeight="1" thickBot="1">
      <c r="A92" s="120">
        <v>2300</v>
      </c>
      <c r="B92" s="244"/>
      <c r="C92" s="244"/>
      <c r="D92" s="314"/>
      <c r="E92" s="314"/>
      <c r="F92" s="314">
        <v>2300</v>
      </c>
      <c r="G92" s="287"/>
      <c r="H92" s="245"/>
      <c r="I92" s="165">
        <v>2300</v>
      </c>
    </row>
    <row r="93" spans="1:9" s="20" customFormat="1" ht="17" customHeight="1">
      <c r="A93" s="181"/>
      <c r="B93" s="252" t="s">
        <v>81</v>
      </c>
      <c r="C93" s="286"/>
      <c r="D93" s="241"/>
      <c r="E93" s="631"/>
      <c r="F93" s="273">
        <v>800651265</v>
      </c>
      <c r="G93" s="316" t="s">
        <v>55</v>
      </c>
      <c r="H93" s="245" t="s">
        <v>261</v>
      </c>
      <c r="I93" s="167"/>
    </row>
    <row r="94" spans="1:9" s="20" customFormat="1" ht="17" customHeight="1">
      <c r="A94" s="181"/>
      <c r="B94" s="253"/>
      <c r="C94" s="317" t="s">
        <v>262</v>
      </c>
      <c r="D94" s="318"/>
      <c r="E94" s="644" t="s">
        <v>396</v>
      </c>
      <c r="F94" s="317" t="s">
        <v>262</v>
      </c>
      <c r="G94" s="250" t="s">
        <v>263</v>
      </c>
      <c r="H94" s="245" t="s">
        <v>89</v>
      </c>
      <c r="I94" s="169"/>
    </row>
    <row r="95" spans="1:9" s="20" customFormat="1" ht="17" customHeight="1" thickBot="1">
      <c r="A95" s="182">
        <v>2315</v>
      </c>
      <c r="B95" s="253" t="s">
        <v>264</v>
      </c>
      <c r="C95" s="241" t="str">
        <f>"# " &amp; VALUE(RIGHT(B95,4)+1)</f>
        <v># 3751</v>
      </c>
      <c r="D95" s="241" t="str">
        <f>"# " &amp; VALUE(RIGHT(C95,4)+1)</f>
        <v># 3752</v>
      </c>
      <c r="E95" s="603"/>
      <c r="F95" s="321" t="s">
        <v>265</v>
      </c>
      <c r="G95" s="251" t="s">
        <v>49</v>
      </c>
      <c r="H95" s="245"/>
      <c r="I95" s="183">
        <v>2315</v>
      </c>
    </row>
    <row r="96" spans="1:9" ht="17" customHeight="1" thickBot="1">
      <c r="A96" s="30">
        <v>30</v>
      </c>
      <c r="B96" s="322"/>
      <c r="C96" s="323"/>
      <c r="D96" s="323"/>
      <c r="E96" s="604"/>
      <c r="F96" s="323"/>
      <c r="G96" s="596" t="s">
        <v>185</v>
      </c>
      <c r="H96" s="597"/>
      <c r="I96" s="185">
        <v>30</v>
      </c>
    </row>
    <row r="97" spans="1:9" ht="17" customHeight="1">
      <c r="A97" s="36"/>
      <c r="B97" s="253"/>
      <c r="C97" s="325"/>
      <c r="D97" s="325" t="s">
        <v>52</v>
      </c>
      <c r="E97" s="632"/>
      <c r="F97" s="325"/>
      <c r="G97" s="275" t="s">
        <v>170</v>
      </c>
      <c r="H97" s="275" t="s">
        <v>78</v>
      </c>
      <c r="I97" s="41"/>
    </row>
    <row r="98" spans="1:9" ht="17" customHeight="1">
      <c r="A98" s="44"/>
      <c r="B98" s="253"/>
      <c r="C98" s="242"/>
      <c r="D98" s="242"/>
      <c r="E98" s="622"/>
      <c r="F98" s="242"/>
      <c r="G98" s="250" t="s">
        <v>212</v>
      </c>
      <c r="H98" s="250" t="s">
        <v>266</v>
      </c>
      <c r="I98" s="41"/>
    </row>
    <row r="99" spans="1:9" ht="17" customHeight="1" thickBot="1">
      <c r="A99" s="44"/>
      <c r="B99" s="253"/>
      <c r="C99" s="242"/>
      <c r="D99" s="242"/>
      <c r="E99" s="622"/>
      <c r="F99" s="286">
        <v>2350</v>
      </c>
      <c r="G99" s="328" t="s">
        <v>171</v>
      </c>
      <c r="H99" s="328" t="s">
        <v>79</v>
      </c>
      <c r="I99" s="41"/>
    </row>
    <row r="100" spans="1:9" s="20" customFormat="1" ht="17" customHeight="1" thickBot="1">
      <c r="A100" s="11" t="s">
        <v>9</v>
      </c>
      <c r="B100" s="326"/>
      <c r="C100" s="327"/>
      <c r="D100" s="327" t="s">
        <v>44</v>
      </c>
      <c r="E100" s="605"/>
      <c r="F100" s="327"/>
      <c r="G100" s="251"/>
      <c r="H100" s="251"/>
      <c r="I100" s="43" t="s">
        <v>9</v>
      </c>
    </row>
    <row r="101" spans="1:9" ht="17" customHeight="1">
      <c r="A101" s="21"/>
      <c r="B101" s="48" t="s">
        <v>17</v>
      </c>
      <c r="C101" s="184"/>
      <c r="D101" s="184"/>
      <c r="E101" s="184"/>
      <c r="F101" s="184"/>
      <c r="G101" s="186" t="s">
        <v>23</v>
      </c>
      <c r="H101" s="107" t="s">
        <v>20</v>
      </c>
      <c r="I101" s="29"/>
    </row>
    <row r="102" spans="1:9" ht="17" customHeight="1">
      <c r="A102" s="44"/>
      <c r="B102" s="222"/>
      <c r="C102" s="6"/>
      <c r="D102" s="6" t="str">
        <f>D60</f>
        <v>兄弟幫 Big Boys Club (2505 EPI)</v>
      </c>
      <c r="E102" s="6"/>
      <c r="F102" s="154"/>
      <c r="G102" s="187" t="str">
        <f>G70</f>
        <v>新聞透視 # 14</v>
      </c>
      <c r="H102" s="103" t="str">
        <f>H35</f>
        <v>新聞掏寶 # 246</v>
      </c>
      <c r="I102" s="41"/>
    </row>
    <row r="103" spans="1:9" ht="17" customHeight="1">
      <c r="A103" s="30">
        <v>30</v>
      </c>
      <c r="B103" s="69" t="str">
        <f>B61</f>
        <v># 1851</v>
      </c>
      <c r="C103" s="69" t="str">
        <f>C61</f>
        <v># 1852</v>
      </c>
      <c r="D103" s="69" t="str">
        <f>D61</f>
        <v># 1853</v>
      </c>
      <c r="E103" s="69" t="str">
        <f>E61</f>
        <v># 1854</v>
      </c>
      <c r="F103" s="69" t="str">
        <f>F61</f>
        <v># 1855</v>
      </c>
      <c r="G103" s="177"/>
      <c r="H103" s="188"/>
      <c r="I103" s="35">
        <v>30</v>
      </c>
    </row>
    <row r="104" spans="1:9" ht="17" customHeight="1">
      <c r="A104" s="44"/>
      <c r="B104" s="92" t="s">
        <v>17</v>
      </c>
      <c r="C104" s="38"/>
      <c r="D104" s="39"/>
      <c r="E104" s="39"/>
      <c r="F104" s="173"/>
      <c r="G104" s="166" t="s">
        <v>23</v>
      </c>
      <c r="H104" s="107" t="s">
        <v>20</v>
      </c>
      <c r="I104" s="189"/>
    </row>
    <row r="105" spans="1:9" s="20" customFormat="1" ht="17" customHeight="1" thickBot="1">
      <c r="A105" s="11" t="s">
        <v>10</v>
      </c>
      <c r="B105" s="190"/>
      <c r="C105" s="6"/>
      <c r="D105" s="153" t="s">
        <v>256</v>
      </c>
      <c r="F105" s="58"/>
      <c r="G105" s="191" t="s">
        <v>267</v>
      </c>
      <c r="H105" s="227" t="str">
        <f>H63</f>
        <v>財經透視 # 16</v>
      </c>
      <c r="I105" s="14" t="s">
        <v>10</v>
      </c>
    </row>
    <row r="106" spans="1:9" ht="17" customHeight="1">
      <c r="A106" s="105"/>
      <c r="B106" s="53" t="str">
        <f>B86</f>
        <v># 1</v>
      </c>
      <c r="C106" s="58" t="str">
        <f>"# " &amp; VALUE(RIGHT(B106,2)+1)</f>
        <v># 2</v>
      </c>
      <c r="D106" s="58" t="str">
        <f>"# " &amp; VALUE(RIGHT(C106,2)+1)</f>
        <v># 3</v>
      </c>
      <c r="E106" s="58" t="str">
        <f>"# " &amp; VALUE(RIGHT(D106,2)+1)</f>
        <v># 4</v>
      </c>
      <c r="F106" s="58" t="str">
        <f>"# " &amp; VALUE(RIGHT(E106,2)+1)</f>
        <v># 5</v>
      </c>
      <c r="G106" s="166" t="s">
        <v>23</v>
      </c>
      <c r="H106" s="107" t="s">
        <v>20</v>
      </c>
      <c r="I106" s="108"/>
    </row>
    <row r="107" spans="1:9" ht="17" customHeight="1">
      <c r="A107" s="192">
        <v>30</v>
      </c>
      <c r="B107" s="31"/>
      <c r="C107" s="69"/>
      <c r="D107" s="69"/>
      <c r="E107" s="69"/>
      <c r="F107" s="70"/>
      <c r="G107" s="191" t="s">
        <v>268</v>
      </c>
      <c r="H107" s="103" t="str">
        <f>H70</f>
        <v>星期日檔案 # 16</v>
      </c>
      <c r="I107" s="111">
        <v>30</v>
      </c>
    </row>
    <row r="108" spans="1:9" ht="17" customHeight="1">
      <c r="A108" s="112"/>
      <c r="B108" s="92" t="s">
        <v>17</v>
      </c>
      <c r="C108" s="38"/>
      <c r="D108" s="39"/>
      <c r="E108" s="39"/>
      <c r="F108" s="173"/>
      <c r="G108" s="166" t="s">
        <v>23</v>
      </c>
      <c r="H108" s="193" t="s">
        <v>23</v>
      </c>
      <c r="I108" s="60"/>
    </row>
    <row r="109" spans="1:9" s="20" customFormat="1" ht="17" customHeight="1" thickBot="1">
      <c r="A109" s="11" t="s">
        <v>11</v>
      </c>
      <c r="B109" s="53"/>
      <c r="C109" s="220"/>
      <c r="D109" s="58" t="str">
        <f>$D$79</f>
        <v>奪命提示 Anonymous Signal (30 EPI)</v>
      </c>
      <c r="E109" s="58"/>
      <c r="F109" s="59"/>
      <c r="G109" s="194" t="s">
        <v>269</v>
      </c>
      <c r="H109" s="195"/>
      <c r="I109" s="43" t="s">
        <v>11</v>
      </c>
    </row>
    <row r="110" spans="1:9" ht="17" customHeight="1">
      <c r="A110" s="105"/>
      <c r="B110" s="53" t="str">
        <f>B80</f>
        <v># 21</v>
      </c>
      <c r="C110" s="58" t="str">
        <f>"# " &amp; VALUE(RIGHT(B110,2)+1)</f>
        <v># 22</v>
      </c>
      <c r="D110" s="58" t="str">
        <f>"# " &amp; VALUE(RIGHT(C110,2)+1)</f>
        <v># 23</v>
      </c>
      <c r="E110" s="58" t="str">
        <f>"# " &amp; VALUE(RIGHT(D110,2)+1)</f>
        <v># 24</v>
      </c>
      <c r="F110" s="58" t="str">
        <f>"# " &amp; VALUE(RIGHT(E110,2)+1)</f>
        <v># 25</v>
      </c>
      <c r="G110" s="180"/>
      <c r="H110" s="113"/>
      <c r="I110" s="51"/>
    </row>
    <row r="111" spans="1:9" ht="17" customHeight="1">
      <c r="A111" s="71">
        <v>30</v>
      </c>
      <c r="B111" s="61"/>
      <c r="C111" s="69"/>
      <c r="D111" s="69"/>
      <c r="E111" s="69"/>
      <c r="F111" s="59"/>
      <c r="G111" s="196"/>
      <c r="H111" s="175" t="str">
        <f>H80</f>
        <v>中年好聲音3 #24</v>
      </c>
      <c r="I111" s="56">
        <v>30</v>
      </c>
    </row>
    <row r="112" spans="1:9" s="645" customFormat="1" ht="17" customHeight="1">
      <c r="A112" s="648"/>
      <c r="B112" s="623" t="s">
        <v>17</v>
      </c>
      <c r="C112" s="619"/>
      <c r="D112" s="598" t="s">
        <v>397</v>
      </c>
      <c r="E112" s="598"/>
      <c r="F112" s="650"/>
      <c r="G112" s="647" t="s">
        <v>417</v>
      </c>
      <c r="H112" s="646"/>
      <c r="I112" s="649"/>
    </row>
    <row r="113" spans="1:9" ht="17" customHeight="1">
      <c r="A113" s="112"/>
      <c r="B113" s="197" t="s">
        <v>17</v>
      </c>
      <c r="C113" s="38"/>
      <c r="D113" s="38" t="str">
        <f>$E$75</f>
        <v xml:space="preserve">愛．回家之開心速遞  Lo And Behold </v>
      </c>
      <c r="E113" s="38"/>
      <c r="F113" s="64"/>
      <c r="G113" s="198" t="s">
        <v>23</v>
      </c>
      <c r="H113" s="113"/>
      <c r="I113" s="60"/>
    </row>
    <row r="114" spans="1:9" s="20" customFormat="1" ht="17" customHeight="1" thickBot="1">
      <c r="A114" s="11" t="s">
        <v>12</v>
      </c>
      <c r="B114" s="31" t="str">
        <f>B76</f>
        <v># 2533</v>
      </c>
      <c r="C114" s="69" t="str">
        <f t="shared" ref="C114:F114" si="7">C76</f>
        <v># 2534</v>
      </c>
      <c r="D114" s="69" t="str">
        <f t="shared" si="7"/>
        <v># 2535</v>
      </c>
      <c r="E114" s="69" t="str">
        <f t="shared" si="7"/>
        <v># 2536</v>
      </c>
      <c r="F114" s="70" t="str">
        <f t="shared" si="7"/>
        <v># 2537</v>
      </c>
      <c r="G114" s="69" t="str">
        <f>G38</f>
        <v>有個閨密叫祖藍 # 2</v>
      </c>
      <c r="H114" s="199"/>
      <c r="I114" s="43" t="s">
        <v>12</v>
      </c>
    </row>
    <row r="115" spans="1:9" ht="17" customHeight="1">
      <c r="A115" s="105"/>
      <c r="B115" s="197" t="s">
        <v>17</v>
      </c>
      <c r="C115" s="79"/>
      <c r="D115" s="58" t="s">
        <v>270</v>
      </c>
      <c r="E115" s="38"/>
      <c r="F115" s="38"/>
      <c r="G115" s="64"/>
      <c r="H115" s="179"/>
      <c r="I115" s="51"/>
    </row>
    <row r="116" spans="1:9" ht="17" customHeight="1">
      <c r="A116" s="192">
        <v>30</v>
      </c>
      <c r="B116" s="31" t="str">
        <f>B74</f>
        <v># 104</v>
      </c>
      <c r="C116" s="69" t="str">
        <f t="shared" ref="C116:G116" si="8">C74</f>
        <v># 105</v>
      </c>
      <c r="D116" s="69" t="str">
        <f t="shared" si="8"/>
        <v># 106</v>
      </c>
      <c r="E116" s="69" t="str">
        <f t="shared" si="8"/>
        <v># 107</v>
      </c>
      <c r="F116" s="69" t="str">
        <f t="shared" si="8"/>
        <v># 108</v>
      </c>
      <c r="G116" s="70" t="str">
        <f t="shared" si="8"/>
        <v># 109</v>
      </c>
      <c r="H116" s="200"/>
      <c r="I116" s="56">
        <v>30</v>
      </c>
    </row>
    <row r="117" spans="1:9" ht="17" customHeight="1">
      <c r="A117" s="71"/>
      <c r="B117" s="201" t="s">
        <v>17</v>
      </c>
      <c r="C117" s="79" t="s">
        <v>17</v>
      </c>
      <c r="D117" s="130" t="s">
        <v>17</v>
      </c>
      <c r="E117" s="223" t="s">
        <v>17</v>
      </c>
      <c r="F117" s="223" t="s">
        <v>17</v>
      </c>
      <c r="G117" s="166" t="s">
        <v>23</v>
      </c>
      <c r="H117" s="58" t="s">
        <v>270</v>
      </c>
      <c r="I117" s="74"/>
    </row>
    <row r="118" spans="1:9" s="20" customFormat="1" ht="17" customHeight="1" thickBot="1">
      <c r="A118" s="11" t="s">
        <v>15</v>
      </c>
      <c r="B118" s="82" t="str">
        <f>B70</f>
        <v>美食新聞報道 # 78</v>
      </c>
      <c r="C118" s="58" t="str">
        <f>$C$70</f>
        <v>獨嘉登機指南 #8</v>
      </c>
      <c r="D118" s="121" t="str">
        <f>D70</f>
        <v>美食新聞報道 # 79</v>
      </c>
      <c r="E118" s="121" t="str">
        <f>$E$70</f>
        <v>動物森友島 #14</v>
      </c>
      <c r="F118" s="33" t="str">
        <f>F70</f>
        <v>最強生命線 # 393</v>
      </c>
      <c r="G118" s="168" t="str">
        <f>G84</f>
        <v>意料之踪 # 12</v>
      </c>
      <c r="H118" s="69" t="str">
        <f>H74</f>
        <v># 110</v>
      </c>
      <c r="I118" s="43" t="s">
        <v>15</v>
      </c>
    </row>
    <row r="119" spans="1:9" ht="17" customHeight="1">
      <c r="A119" s="105"/>
      <c r="B119" s="92" t="s">
        <v>17</v>
      </c>
      <c r="C119" s="38"/>
      <c r="D119" s="39"/>
      <c r="E119" s="39"/>
      <c r="F119" s="39"/>
      <c r="G119" s="166" t="s">
        <v>23</v>
      </c>
      <c r="H119" s="193" t="s">
        <v>23</v>
      </c>
      <c r="I119" s="51"/>
    </row>
    <row r="120" spans="1:9" ht="17" customHeight="1">
      <c r="A120" s="192">
        <v>30</v>
      </c>
      <c r="B120" s="202"/>
      <c r="C120" s="58"/>
      <c r="D120" s="203" t="str">
        <f>D63</f>
        <v>擇君記 Choice Husband (30 EPI)</v>
      </c>
      <c r="E120" s="153"/>
      <c r="F120" s="160"/>
      <c r="G120" s="204" t="str">
        <f>G88</f>
        <v>直播靈接觸 #14 (26 EPI)</v>
      </c>
      <c r="H120" s="205" t="str">
        <f>H88</f>
        <v>友乜唔講得 #10</v>
      </c>
      <c r="I120" s="56">
        <v>30</v>
      </c>
    </row>
    <row r="121" spans="1:9" ht="17" customHeight="1">
      <c r="A121" s="71"/>
      <c r="B121" s="53" t="str">
        <f>B64</f>
        <v># 8</v>
      </c>
      <c r="C121" s="58" t="str">
        <f>C64</f>
        <v># 9</v>
      </c>
      <c r="D121" s="58" t="str">
        <f>D64</f>
        <v># 10</v>
      </c>
      <c r="E121" s="58" t="str">
        <f>E64</f>
        <v># 11</v>
      </c>
      <c r="F121" s="58" t="str">
        <f>F64</f>
        <v># 12</v>
      </c>
      <c r="G121" s="180"/>
      <c r="H121" s="206" t="s">
        <v>180</v>
      </c>
      <c r="I121" s="60"/>
    </row>
    <row r="122" spans="1:9" s="20" customFormat="1" ht="17" customHeight="1" thickBot="1">
      <c r="A122" s="11" t="s">
        <v>13</v>
      </c>
      <c r="B122" s="61"/>
      <c r="C122" s="69"/>
      <c r="D122" s="69"/>
      <c r="E122" s="69"/>
      <c r="F122" s="69"/>
      <c r="G122" s="156"/>
      <c r="H122" s="146" t="str">
        <f>G94</f>
        <v>勁歌金榜 # 16</v>
      </c>
      <c r="I122" s="43" t="s">
        <v>13</v>
      </c>
    </row>
    <row r="123" spans="1:9" ht="17" customHeight="1">
      <c r="A123" s="44"/>
      <c r="B123" s="197" t="s">
        <v>17</v>
      </c>
      <c r="C123" s="79"/>
      <c r="D123" s="39" t="str">
        <f>D$41</f>
        <v>*流行都市  Big City Shop 2025</v>
      </c>
      <c r="E123" s="6"/>
      <c r="F123" s="64"/>
      <c r="G123" s="166" t="s">
        <v>23</v>
      </c>
      <c r="H123" s="207" t="s">
        <v>20</v>
      </c>
      <c r="I123" s="41"/>
    </row>
    <row r="124" spans="1:9" ht="17" customHeight="1">
      <c r="A124" s="44"/>
      <c r="B124" s="58" t="str">
        <f>B$42</f>
        <v># 1696</v>
      </c>
      <c r="C124" s="58" t="str">
        <f>C$42</f>
        <v># 1697</v>
      </c>
      <c r="D124" s="58" t="str">
        <f>D$42</f>
        <v># 1698</v>
      </c>
      <c r="E124" s="58" t="str">
        <f>E$42</f>
        <v># 1699</v>
      </c>
      <c r="F124" s="58" t="str">
        <f>F42</f>
        <v># 1700</v>
      </c>
      <c r="G124" s="121" t="str">
        <f>G70</f>
        <v>新聞透視 # 14</v>
      </c>
      <c r="H124" s="208"/>
      <c r="I124" s="41"/>
    </row>
    <row r="125" spans="1:9" ht="17" customHeight="1">
      <c r="A125" s="192" t="s">
        <v>2</v>
      </c>
      <c r="B125" s="31"/>
      <c r="C125" s="69"/>
      <c r="D125" s="69"/>
      <c r="E125" s="69"/>
      <c r="F125" s="209" t="s">
        <v>95</v>
      </c>
      <c r="H125" s="115" t="str">
        <f>H39</f>
        <v>最佳拍檔 # 6</v>
      </c>
      <c r="I125" s="56" t="s">
        <v>2</v>
      </c>
    </row>
    <row r="126" spans="1:9" ht="17" customHeight="1">
      <c r="A126" s="71"/>
      <c r="B126" s="190" t="s">
        <v>63</v>
      </c>
      <c r="C126" s="58"/>
      <c r="D126" s="58" t="s">
        <v>62</v>
      </c>
      <c r="E126" s="58"/>
      <c r="F126" s="58"/>
      <c r="G126" s="166" t="s">
        <v>23</v>
      </c>
      <c r="H126" s="225"/>
      <c r="I126" s="74"/>
    </row>
    <row r="127" spans="1:9" ht="17" customHeight="1" thickBot="1">
      <c r="A127" s="210" t="s">
        <v>14</v>
      </c>
      <c r="B127" s="351" t="s">
        <v>281</v>
      </c>
      <c r="C127" s="352" t="s">
        <v>271</v>
      </c>
      <c r="D127" s="352" t="s">
        <v>282</v>
      </c>
      <c r="E127" s="352" t="s">
        <v>272</v>
      </c>
      <c r="F127" s="352" t="s">
        <v>273</v>
      </c>
      <c r="G127" s="213" t="str">
        <f>G41</f>
        <v>周六聊Teen谷 # 15</v>
      </c>
      <c r="H127" s="214"/>
      <c r="I127" s="215" t="s">
        <v>14</v>
      </c>
    </row>
    <row r="128" spans="1:9" ht="17" customHeight="1" thickTop="1">
      <c r="A128" s="216"/>
      <c r="B128" s="217" t="s">
        <v>274</v>
      </c>
      <c r="C128" s="6"/>
      <c r="D128" s="6"/>
      <c r="E128" s="6"/>
      <c r="F128" s="6"/>
      <c r="G128" s="6"/>
      <c r="H128" s="591">
        <f ca="1">TODAY()</f>
        <v>45758</v>
      </c>
      <c r="I128" s="592"/>
    </row>
    <row r="129" ht="17" customHeight="1"/>
    <row r="130" ht="17" customHeight="1"/>
    <row r="131" ht="17" customHeight="1"/>
  </sheetData>
  <mergeCells count="14">
    <mergeCell ref="G26:H26"/>
    <mergeCell ref="C1:G1"/>
    <mergeCell ref="H2:I2"/>
    <mergeCell ref="G11:H11"/>
    <mergeCell ref="B12:F12"/>
    <mergeCell ref="G24:H24"/>
    <mergeCell ref="G96:H96"/>
    <mergeCell ref="H128:I128"/>
    <mergeCell ref="G43:H43"/>
    <mergeCell ref="E56:F56"/>
    <mergeCell ref="E57:F57"/>
    <mergeCell ref="G65:H65"/>
    <mergeCell ref="G67:H67"/>
    <mergeCell ref="B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053E9-9ADE-4BE0-87CB-DDD025F4DA37}">
  <dimension ref="A1:I127"/>
  <sheetViews>
    <sheetView zoomScale="70" zoomScaleNormal="70" workbookViewId="0">
      <pane ySplit="4" topLeftCell="A35" activePane="bottomLeft" state="frozen"/>
      <selection pane="bottomLeft" activeCell="D81" sqref="D81"/>
    </sheetView>
  </sheetViews>
  <sheetFormatPr defaultColWidth="9.453125" defaultRowHeight="15.5"/>
  <cols>
    <col min="1" max="1" width="7.6328125" style="494" customWidth="1"/>
    <col min="2" max="8" width="32.6328125" style="356" customWidth="1"/>
    <col min="9" max="9" width="7.6328125" style="565" customWidth="1"/>
    <col min="10" max="16384" width="9.453125" style="356"/>
  </cols>
  <sheetData>
    <row r="1" spans="1:9" ht="36" customHeight="1">
      <c r="A1" s="354"/>
      <c r="B1" s="355"/>
      <c r="C1" s="573" t="s">
        <v>283</v>
      </c>
      <c r="D1" s="573"/>
      <c r="E1" s="573"/>
      <c r="F1" s="573"/>
      <c r="G1" s="573"/>
      <c r="H1" s="355"/>
      <c r="I1" s="355"/>
    </row>
    <row r="2" spans="1:9" ht="17" customHeight="1" thickBot="1">
      <c r="A2" s="357" t="s">
        <v>284</v>
      </c>
      <c r="B2" s="358"/>
      <c r="C2" s="358"/>
      <c r="D2" s="353" t="s">
        <v>18</v>
      </c>
      <c r="E2" s="353"/>
      <c r="F2" s="359"/>
      <c r="G2" s="359"/>
      <c r="H2" s="574" t="s">
        <v>285</v>
      </c>
      <c r="I2" s="574"/>
    </row>
    <row r="3" spans="1:9" ht="17" customHeight="1" thickTop="1">
      <c r="A3" s="360" t="s">
        <v>19</v>
      </c>
      <c r="B3" s="361" t="s">
        <v>27</v>
      </c>
      <c r="C3" s="361" t="s">
        <v>28</v>
      </c>
      <c r="D3" s="361" t="s">
        <v>29</v>
      </c>
      <c r="E3" s="361" t="s">
        <v>193</v>
      </c>
      <c r="F3" s="361" t="s">
        <v>31</v>
      </c>
      <c r="G3" s="361" t="s">
        <v>32</v>
      </c>
      <c r="H3" s="361" t="s">
        <v>33</v>
      </c>
      <c r="I3" s="362" t="s">
        <v>19</v>
      </c>
    </row>
    <row r="4" spans="1:9" ht="17" customHeight="1" thickBot="1">
      <c r="A4" s="363"/>
      <c r="B4" s="364">
        <v>45768</v>
      </c>
      <c r="C4" s="364">
        <f t="shared" ref="C4:H4" si="0">SUM(B4+1)</f>
        <v>45769</v>
      </c>
      <c r="D4" s="365">
        <f t="shared" si="0"/>
        <v>45770</v>
      </c>
      <c r="E4" s="365">
        <f t="shared" si="0"/>
        <v>45771</v>
      </c>
      <c r="F4" s="365">
        <f t="shared" si="0"/>
        <v>45772</v>
      </c>
      <c r="G4" s="365">
        <f t="shared" si="0"/>
        <v>45773</v>
      </c>
      <c r="H4" s="365">
        <f t="shared" si="0"/>
        <v>45774</v>
      </c>
      <c r="I4" s="366"/>
    </row>
    <row r="5" spans="1:9" s="372" customFormat="1" ht="17" customHeight="1" thickBot="1">
      <c r="A5" s="367" t="s">
        <v>14</v>
      </c>
      <c r="B5" s="368"/>
      <c r="C5" s="369"/>
      <c r="D5" s="369"/>
      <c r="E5" s="369"/>
      <c r="F5" s="369"/>
      <c r="G5" s="369"/>
      <c r="H5" s="370"/>
      <c r="I5" s="371" t="s">
        <v>14</v>
      </c>
    </row>
    <row r="6" spans="1:9" ht="17" customHeight="1">
      <c r="A6" s="373"/>
      <c r="B6" s="374" t="s">
        <v>17</v>
      </c>
      <c r="C6" s="375" t="s">
        <v>17</v>
      </c>
      <c r="D6" s="376" t="str">
        <f t="shared" ref="D6:G7" si="1">C52</f>
        <v>快樂奇蹟 The X Factor Of Joy (4 EPI)</v>
      </c>
      <c r="E6" s="377" t="str">
        <f t="shared" si="1"/>
        <v>媽媽唔易"造"Mom No Easy (5 EPI)</v>
      </c>
      <c r="F6" s="378" t="str">
        <f t="shared" si="1"/>
        <v>出走地圖 Off the Grid (Sr.2) (20 EPI)</v>
      </c>
      <c r="G6" s="379" t="str">
        <f t="shared" si="1"/>
        <v>台灣學呢啲 All-You-Can-Learn in Taiwan (10 EPI)</v>
      </c>
      <c r="H6" s="380" t="s">
        <v>17</v>
      </c>
      <c r="I6" s="381"/>
    </row>
    <row r="7" spans="1:9" ht="17" customHeight="1">
      <c r="A7" s="382">
        <v>30</v>
      </c>
      <c r="B7" s="383" t="str">
        <f>LEFT($H$61,5) &amp; " # " &amp; VALUE(RIGHT($H$61,2)-1)</f>
        <v>財經透視  # 16</v>
      </c>
      <c r="C7" s="384" t="str">
        <f>B25</f>
        <v>新聞掏寶  # 246</v>
      </c>
      <c r="D7" s="385" t="str">
        <f t="shared" si="1"/>
        <v># 2</v>
      </c>
      <c r="E7" s="384" t="str">
        <f t="shared" si="1"/>
        <v># 2</v>
      </c>
      <c r="F7" s="385" t="str">
        <f t="shared" si="1"/>
        <v># 12</v>
      </c>
      <c r="G7" s="384" t="str">
        <f t="shared" si="1"/>
        <v># 6</v>
      </c>
      <c r="H7" s="386" t="str">
        <f>D68</f>
        <v>美食新聞報道 # 81</v>
      </c>
      <c r="I7" s="387">
        <v>30</v>
      </c>
    </row>
    <row r="8" spans="1:9" ht="17" customHeight="1">
      <c r="A8" s="388"/>
      <c r="B8" s="389" t="s">
        <v>17</v>
      </c>
      <c r="C8" s="390"/>
      <c r="D8" s="390"/>
      <c r="E8" s="391" t="str">
        <f>$E$70</f>
        <v>東張西望  Scoop 2025</v>
      </c>
      <c r="F8" s="390"/>
      <c r="G8" s="390" t="s">
        <v>42</v>
      </c>
      <c r="H8" s="392"/>
      <c r="I8" s="393"/>
    </row>
    <row r="9" spans="1:9" s="372" customFormat="1" ht="17" customHeight="1" thickBot="1">
      <c r="A9" s="363" t="s">
        <v>0</v>
      </c>
      <c r="B9" s="394" t="s">
        <v>286</v>
      </c>
      <c r="C9" s="394" t="str">
        <f t="shared" ref="C9:H9" si="2">"# " &amp; VALUE(RIGHT(B9,3)+1)</f>
        <v># 111</v>
      </c>
      <c r="D9" s="394" t="str">
        <f t="shared" si="2"/>
        <v># 112</v>
      </c>
      <c r="E9" s="394" t="str">
        <f t="shared" si="2"/>
        <v># 113</v>
      </c>
      <c r="F9" s="394" t="str">
        <f t="shared" si="2"/>
        <v># 114</v>
      </c>
      <c r="G9" s="394" t="str">
        <f t="shared" si="2"/>
        <v># 115</v>
      </c>
      <c r="H9" s="394" t="str">
        <f t="shared" si="2"/>
        <v># 116</v>
      </c>
      <c r="I9" s="395" t="s">
        <v>0</v>
      </c>
    </row>
    <row r="10" spans="1:9" ht="17" customHeight="1">
      <c r="A10" s="396"/>
      <c r="B10" s="228"/>
      <c r="C10" s="229"/>
      <c r="D10" s="229"/>
      <c r="E10" s="229"/>
      <c r="F10" s="230"/>
      <c r="G10" s="228"/>
      <c r="H10" s="231"/>
      <c r="I10" s="381"/>
    </row>
    <row r="11" spans="1:9" ht="17" customHeight="1">
      <c r="A11" s="382">
        <v>30</v>
      </c>
      <c r="B11" s="232"/>
      <c r="C11" s="232"/>
      <c r="D11" s="232"/>
      <c r="E11" s="232"/>
      <c r="F11" s="232"/>
      <c r="G11" s="575" t="s">
        <v>35</v>
      </c>
      <c r="H11" s="578"/>
      <c r="I11" s="387">
        <v>30</v>
      </c>
    </row>
    <row r="12" spans="1:9" ht="17" customHeight="1">
      <c r="A12" s="397"/>
      <c r="B12" s="575" t="s">
        <v>195</v>
      </c>
      <c r="C12" s="576"/>
      <c r="D12" s="576"/>
      <c r="E12" s="576"/>
      <c r="F12" s="577"/>
      <c r="G12" s="233"/>
      <c r="H12" s="234"/>
      <c r="I12" s="393"/>
    </row>
    <row r="13" spans="1:9" s="372" customFormat="1" ht="17" customHeight="1" thickBot="1">
      <c r="A13" s="398" t="s">
        <v>1</v>
      </c>
      <c r="B13" s="235"/>
      <c r="C13" s="236"/>
      <c r="D13" s="236"/>
      <c r="E13" s="236"/>
      <c r="F13" s="237"/>
      <c r="G13" s="238"/>
      <c r="H13" s="239"/>
      <c r="I13" s="395" t="s">
        <v>1</v>
      </c>
    </row>
    <row r="14" spans="1:9" ht="17" customHeight="1">
      <c r="A14" s="399"/>
      <c r="B14" s="400">
        <v>800553940</v>
      </c>
      <c r="C14" s="401"/>
      <c r="D14" s="401"/>
      <c r="E14" s="401"/>
      <c r="F14" s="401"/>
      <c r="G14" s="401"/>
      <c r="H14" s="402"/>
      <c r="I14" s="403"/>
    </row>
    <row r="15" spans="1:9" ht="17" customHeight="1">
      <c r="A15" s="404" t="s">
        <v>2</v>
      </c>
      <c r="B15" s="405"/>
      <c r="C15" s="406"/>
      <c r="D15" s="406"/>
      <c r="E15" s="406" t="s">
        <v>126</v>
      </c>
      <c r="F15" s="406"/>
      <c r="G15" s="406"/>
      <c r="H15" s="407"/>
      <c r="I15" s="408" t="s">
        <v>2</v>
      </c>
    </row>
    <row r="16" spans="1:9" ht="17" customHeight="1">
      <c r="A16" s="409"/>
      <c r="B16" s="405" t="s">
        <v>287</v>
      </c>
      <c r="C16" s="410" t="str">
        <f t="shared" ref="C16:H16" si="3">"# " &amp; VALUE(RIGHT(B16,2)+1)</f>
        <v># 18</v>
      </c>
      <c r="D16" s="410" t="str">
        <f t="shared" si="3"/>
        <v># 19</v>
      </c>
      <c r="E16" s="410" t="str">
        <f t="shared" si="3"/>
        <v># 20</v>
      </c>
      <c r="F16" s="410" t="str">
        <f t="shared" si="3"/>
        <v># 21</v>
      </c>
      <c r="G16" s="410" t="str">
        <f t="shared" si="3"/>
        <v># 22</v>
      </c>
      <c r="H16" s="411" t="str">
        <f t="shared" si="3"/>
        <v># 23</v>
      </c>
      <c r="I16" s="412"/>
    </row>
    <row r="17" spans="1:9" s="372" customFormat="1" ht="17" customHeight="1" thickBot="1">
      <c r="A17" s="398" t="s">
        <v>3</v>
      </c>
      <c r="B17" s="413" t="s">
        <v>24</v>
      </c>
      <c r="C17" s="414"/>
      <c r="D17" s="414"/>
      <c r="E17" s="414"/>
      <c r="F17" s="414"/>
      <c r="G17" s="414"/>
      <c r="H17" s="415"/>
      <c r="I17" s="395" t="s">
        <v>16</v>
      </c>
    </row>
    <row r="18" spans="1:9" s="372" customFormat="1" ht="17" customHeight="1">
      <c r="A18" s="398"/>
      <c r="B18" s="389" t="s">
        <v>17</v>
      </c>
      <c r="C18" s="390"/>
      <c r="D18" s="390"/>
      <c r="E18" s="390" t="s">
        <v>36</v>
      </c>
      <c r="F18" s="416"/>
      <c r="G18" s="417" t="s">
        <v>159</v>
      </c>
      <c r="H18" s="418" t="s">
        <v>103</v>
      </c>
      <c r="I18" s="419"/>
    </row>
    <row r="19" spans="1:9" ht="17" customHeight="1">
      <c r="A19" s="420" t="s">
        <v>2</v>
      </c>
      <c r="B19" s="383" t="s">
        <v>288</v>
      </c>
      <c r="C19" s="421" t="str">
        <f t="shared" ref="C19:F19" si="4">B73</f>
        <v># 2538</v>
      </c>
      <c r="D19" s="421" t="str">
        <f t="shared" si="4"/>
        <v># 2539</v>
      </c>
      <c r="E19" s="421" t="str">
        <f t="shared" si="4"/>
        <v># 2540</v>
      </c>
      <c r="F19" s="422" t="str">
        <f t="shared" si="4"/>
        <v># 2541</v>
      </c>
      <c r="G19" s="421" t="s">
        <v>105</v>
      </c>
      <c r="H19" s="385" t="s">
        <v>260</v>
      </c>
      <c r="I19" s="408" t="s">
        <v>2</v>
      </c>
    </row>
    <row r="20" spans="1:9" ht="17" customHeight="1">
      <c r="A20" s="423"/>
      <c r="B20" s="443" t="s">
        <v>17</v>
      </c>
      <c r="C20" s="347" t="s">
        <v>61</v>
      </c>
      <c r="D20" s="241"/>
      <c r="E20" s="241" t="s">
        <v>51</v>
      </c>
      <c r="F20" s="241"/>
      <c r="G20" s="242"/>
      <c r="H20" s="242"/>
      <c r="I20" s="426"/>
    </row>
    <row r="21" spans="1:9" s="372" customFormat="1" ht="17" customHeight="1" thickBot="1">
      <c r="A21" s="367" t="s">
        <v>4</v>
      </c>
      <c r="B21" s="515" t="s">
        <v>199</v>
      </c>
      <c r="C21" s="346" t="s">
        <v>289</v>
      </c>
      <c r="D21" s="244" t="str">
        <f t="shared" ref="D21:G21" si="5">"# " &amp; VALUE(RIGHT(C21,4)+1)</f>
        <v># 1312</v>
      </c>
      <c r="E21" s="244" t="str">
        <f t="shared" si="5"/>
        <v># 1313</v>
      </c>
      <c r="F21" s="241" t="str">
        <f t="shared" si="5"/>
        <v># 1314</v>
      </c>
      <c r="G21" s="241" t="str">
        <f t="shared" si="5"/>
        <v># 1315</v>
      </c>
      <c r="H21" s="241" t="s">
        <v>290</v>
      </c>
      <c r="I21" s="395" t="s">
        <v>4</v>
      </c>
    </row>
    <row r="22" spans="1:9" ht="17" customHeight="1">
      <c r="A22" s="428"/>
      <c r="B22" s="350" t="s">
        <v>291</v>
      </c>
      <c r="C22" s="521"/>
      <c r="D22" s="349" t="str">
        <f>D87</f>
        <v>養生之旅 Journey to Well-Being (10 EPI)</v>
      </c>
      <c r="E22" s="390"/>
      <c r="F22" s="416"/>
      <c r="G22" s="389">
        <v>800556780</v>
      </c>
      <c r="H22" s="430"/>
      <c r="I22" s="431"/>
    </row>
    <row r="23" spans="1:9" ht="17" customHeight="1">
      <c r="A23" s="432" t="s">
        <v>2</v>
      </c>
      <c r="B23" s="383" t="s">
        <v>90</v>
      </c>
      <c r="C23" s="385" t="str">
        <f>B88</f>
        <v># 1</v>
      </c>
      <c r="D23" s="421" t="str">
        <f>"# " &amp; VALUE(RIGHT(C23,2)+1)</f>
        <v># 2</v>
      </c>
      <c r="E23" s="421" t="str">
        <f>"# " &amp; VALUE(RIGHT(D23,2)+1)</f>
        <v># 3</v>
      </c>
      <c r="F23" s="422" t="str">
        <f>"# " &amp; VALUE(RIGHT(E23,2)+1)</f>
        <v># 4</v>
      </c>
      <c r="G23" s="434"/>
      <c r="H23" s="435"/>
      <c r="I23" s="436" t="s">
        <v>2</v>
      </c>
    </row>
    <row r="24" spans="1:9" ht="17" customHeight="1">
      <c r="A24" s="437"/>
      <c r="B24" s="438" t="s">
        <v>17</v>
      </c>
      <c r="C24" s="424" t="s">
        <v>17</v>
      </c>
      <c r="D24" s="439" t="s">
        <v>17</v>
      </c>
      <c r="E24" s="439" t="s">
        <v>17</v>
      </c>
      <c r="F24" s="439" t="s">
        <v>17</v>
      </c>
      <c r="G24" s="583" t="s">
        <v>107</v>
      </c>
      <c r="H24" s="584"/>
      <c r="I24" s="440"/>
    </row>
    <row r="25" spans="1:9" ht="17" customHeight="1">
      <c r="A25" s="437"/>
      <c r="B25" s="411" t="str">
        <f>LEFT($H$34,5) &amp; " # " &amp; VALUE(RIGHT($H$34,3)-1)</f>
        <v>新聞掏寶  # 246</v>
      </c>
      <c r="C25" s="411" t="str">
        <f>B68</f>
        <v>美食新聞報道 # 80</v>
      </c>
      <c r="D25" s="434" t="str">
        <f>C68</f>
        <v>獨嘉登機指南 #9</v>
      </c>
      <c r="E25" s="434" t="str">
        <f>D68</f>
        <v>美食新聞報道 # 81</v>
      </c>
      <c r="F25" s="434" t="str">
        <f>E68</f>
        <v>親民的品味 #1</v>
      </c>
      <c r="G25" s="585" t="s">
        <v>108</v>
      </c>
      <c r="H25" s="586"/>
      <c r="I25" s="440"/>
    </row>
    <row r="26" spans="1:9" s="372" customFormat="1" ht="17" customHeight="1" thickBot="1">
      <c r="A26" s="441" t="s">
        <v>5</v>
      </c>
      <c r="B26" s="422"/>
      <c r="C26" s="411"/>
      <c r="D26" s="385"/>
      <c r="E26" s="385"/>
      <c r="F26" s="385"/>
      <c r="G26" s="434" t="s">
        <v>292</v>
      </c>
      <c r="H26" s="410" t="s">
        <v>293</v>
      </c>
      <c r="I26" s="442" t="s">
        <v>5</v>
      </c>
    </row>
    <row r="27" spans="1:9" ht="17" customHeight="1">
      <c r="A27" s="437"/>
      <c r="B27" s="443" t="s">
        <v>17</v>
      </c>
      <c r="C27" s="390"/>
      <c r="D27" s="391"/>
      <c r="E27" s="391"/>
      <c r="F27" s="391"/>
      <c r="G27" s="444"/>
      <c r="H27" s="424"/>
      <c r="I27" s="445"/>
    </row>
    <row r="28" spans="1:9" ht="17" customHeight="1">
      <c r="A28" s="446" t="s">
        <v>2</v>
      </c>
      <c r="B28" s="410"/>
      <c r="C28" s="410"/>
      <c r="D28" s="410" t="str">
        <f>D76</f>
        <v>奪命提示 Anonymous Signal (30 EPI)</v>
      </c>
      <c r="E28" s="410"/>
      <c r="F28" s="410"/>
      <c r="G28" s="447"/>
      <c r="H28" s="410"/>
      <c r="I28" s="436" t="s">
        <v>2</v>
      </c>
    </row>
    <row r="29" spans="1:9" ht="17" customHeight="1">
      <c r="A29" s="437"/>
      <c r="B29" s="410" t="s">
        <v>294</v>
      </c>
      <c r="C29" s="410" t="str">
        <f>"# " &amp; VALUE(RIGHT(C77,2)-1)</f>
        <v># 26</v>
      </c>
      <c r="D29" s="410" t="str">
        <f>"# " &amp; VALUE(RIGHT(D77,2)-1)</f>
        <v># 27</v>
      </c>
      <c r="E29" s="410" t="str">
        <f>"# " &amp; VALUE(RIGHT(E77,2)-1)</f>
        <v># 28</v>
      </c>
      <c r="F29" s="410" t="str">
        <f>E77</f>
        <v># 29</v>
      </c>
      <c r="G29" s="434"/>
      <c r="H29" s="410"/>
      <c r="I29" s="440"/>
    </row>
    <row r="30" spans="1:9" s="372" customFormat="1" ht="17" customHeight="1" thickBot="1">
      <c r="A30" s="441" t="s">
        <v>6</v>
      </c>
      <c r="B30" s="421"/>
      <c r="C30" s="421"/>
      <c r="D30" s="421"/>
      <c r="E30" s="421"/>
      <c r="F30" s="421"/>
      <c r="G30" s="448" t="s">
        <v>24</v>
      </c>
      <c r="H30" s="414"/>
      <c r="I30" s="449" t="s">
        <v>6</v>
      </c>
    </row>
    <row r="31" spans="1:9" ht="17" customHeight="1">
      <c r="A31" s="450"/>
      <c r="B31" s="443" t="s">
        <v>17</v>
      </c>
      <c r="C31" s="390"/>
      <c r="D31" s="390"/>
      <c r="E31" s="391" t="str">
        <f>$E$70</f>
        <v>東張西望  Scoop 2025</v>
      </c>
      <c r="F31" s="390"/>
      <c r="G31" s="358"/>
      <c r="H31" s="425"/>
      <c r="I31" s="426"/>
    </row>
    <row r="32" spans="1:9" ht="17" customHeight="1">
      <c r="A32" s="446" t="s">
        <v>2</v>
      </c>
      <c r="B32" s="421" t="str">
        <f>B9</f>
        <v># 110</v>
      </c>
      <c r="C32" s="421" t="str">
        <f>B71</f>
        <v># 111</v>
      </c>
      <c r="D32" s="421" t="str">
        <f>D9</f>
        <v># 112</v>
      </c>
      <c r="E32" s="421" t="str">
        <f>E9</f>
        <v># 113</v>
      </c>
      <c r="F32" s="421" t="str">
        <f>F9</f>
        <v># 114</v>
      </c>
      <c r="G32" s="421" t="str">
        <f>"# " &amp; VALUE(RIGHT(F32,3)+1)</f>
        <v># 115</v>
      </c>
      <c r="H32" s="421" t="str">
        <f>"# " &amp; VALUE(RIGHT(G32,3)+1)</f>
        <v># 116</v>
      </c>
      <c r="I32" s="408" t="s">
        <v>2</v>
      </c>
    </row>
    <row r="33" spans="1:9" ht="17" customHeight="1">
      <c r="A33" s="437"/>
      <c r="B33" s="443" t="s">
        <v>17</v>
      </c>
      <c r="C33" s="390"/>
      <c r="D33" s="410" t="s">
        <v>80</v>
      </c>
      <c r="E33" s="410"/>
      <c r="F33" s="410"/>
      <c r="G33" s="451" t="s">
        <v>20</v>
      </c>
      <c r="H33" s="246" t="s">
        <v>25</v>
      </c>
      <c r="I33" s="452"/>
    </row>
    <row r="34" spans="1:9" ht="17" customHeight="1">
      <c r="A34" s="437"/>
      <c r="B34" s="410" t="s">
        <v>295</v>
      </c>
      <c r="C34" s="410" t="str">
        <f>B59</f>
        <v># 1856</v>
      </c>
      <c r="D34" s="410" t="str">
        <f>C59</f>
        <v># 1857</v>
      </c>
      <c r="E34" s="410" t="str">
        <f>D59</f>
        <v># 1858</v>
      </c>
      <c r="F34" s="410" t="str">
        <f>E59</f>
        <v># 1859</v>
      </c>
      <c r="G34" s="453" t="s">
        <v>266</v>
      </c>
      <c r="H34" s="247" t="s">
        <v>296</v>
      </c>
      <c r="I34" s="452"/>
    </row>
    <row r="35" spans="1:9" s="372" customFormat="1" ht="17" customHeight="1" thickBot="1">
      <c r="A35" s="441" t="s">
        <v>7</v>
      </c>
      <c r="B35" s="410"/>
      <c r="C35" s="421"/>
      <c r="D35" s="421"/>
      <c r="E35" s="421"/>
      <c r="F35" s="455">
        <v>1255</v>
      </c>
      <c r="G35" s="384"/>
      <c r="H35" s="248" t="s">
        <v>26</v>
      </c>
      <c r="I35" s="366" t="s">
        <v>7</v>
      </c>
    </row>
    <row r="36" spans="1:9" ht="17" customHeight="1">
      <c r="A36" s="456"/>
      <c r="B36" s="443" t="s">
        <v>17</v>
      </c>
      <c r="C36" s="332"/>
      <c r="D36" s="391"/>
      <c r="E36" s="391" t="s">
        <v>51</v>
      </c>
      <c r="F36" s="522"/>
      <c r="G36" s="457" t="s">
        <v>181</v>
      </c>
      <c r="H36" s="458" t="s">
        <v>92</v>
      </c>
      <c r="I36" s="459"/>
    </row>
    <row r="37" spans="1:9" ht="17" customHeight="1">
      <c r="A37" s="423"/>
      <c r="B37" s="410" t="s">
        <v>261</v>
      </c>
      <c r="C37" s="434" t="str">
        <f>C21</f>
        <v># 1311</v>
      </c>
      <c r="D37" s="410" t="str">
        <f t="shared" ref="D37:F37" si="6">"# " &amp; VALUE(RIGHT(C37,4)+1)</f>
        <v># 1312</v>
      </c>
      <c r="E37" s="410" t="str">
        <f t="shared" si="6"/>
        <v># 1313</v>
      </c>
      <c r="F37" s="411" t="str">
        <f t="shared" si="6"/>
        <v># 1314</v>
      </c>
      <c r="G37" s="453" t="s">
        <v>297</v>
      </c>
      <c r="I37" s="452"/>
    </row>
    <row r="38" spans="1:9" ht="17" customHeight="1">
      <c r="A38" s="404" t="s">
        <v>2</v>
      </c>
      <c r="B38" s="421"/>
      <c r="C38" s="385"/>
      <c r="D38" s="421"/>
      <c r="E38" s="421"/>
      <c r="F38" s="348">
        <v>1320</v>
      </c>
      <c r="G38" s="384" t="s">
        <v>182</v>
      </c>
      <c r="H38" s="460" t="s">
        <v>298</v>
      </c>
      <c r="I38" s="461" t="s">
        <v>2</v>
      </c>
    </row>
    <row r="39" spans="1:9" ht="17" customHeight="1">
      <c r="A39" s="462"/>
      <c r="B39" s="252" t="s">
        <v>60</v>
      </c>
      <c r="C39" s="335"/>
      <c r="D39" s="232"/>
      <c r="E39" s="242"/>
      <c r="F39" s="242"/>
      <c r="G39" s="249" t="s">
        <v>58</v>
      </c>
      <c r="H39" s="463" t="s">
        <v>91</v>
      </c>
      <c r="I39" s="452"/>
    </row>
    <row r="40" spans="1:9" ht="17" customHeight="1" thickBot="1">
      <c r="A40" s="423"/>
      <c r="B40" s="253"/>
      <c r="C40" s="241"/>
      <c r="D40" s="336" t="s">
        <v>208</v>
      </c>
      <c r="E40" s="241"/>
      <c r="F40" s="241"/>
      <c r="G40" s="250" t="s">
        <v>299</v>
      </c>
      <c r="H40" s="463"/>
      <c r="I40" s="452"/>
    </row>
    <row r="41" spans="1:9" s="372" customFormat="1" ht="17" customHeight="1" thickBot="1">
      <c r="A41" s="464" t="s">
        <v>8</v>
      </c>
      <c r="B41" s="253" t="s">
        <v>300</v>
      </c>
      <c r="C41" s="241" t="str">
        <f>"# " &amp; VALUE(RIGHT(B41,4)+1)</f>
        <v># 1702</v>
      </c>
      <c r="D41" s="241" t="str">
        <f>"# " &amp; VALUE(RIGHT(C41,4)+1)</f>
        <v># 1703</v>
      </c>
      <c r="E41" s="241" t="str">
        <f>"# " &amp; VALUE(RIGHT(D41,4)+1)</f>
        <v># 1704</v>
      </c>
      <c r="F41" s="241" t="str">
        <f>"# " &amp; VALUE(RIGHT(E41,4)+1)</f>
        <v># 1705</v>
      </c>
      <c r="G41" s="251" t="s">
        <v>21</v>
      </c>
      <c r="H41" s="465"/>
      <c r="I41" s="366" t="s">
        <v>8</v>
      </c>
    </row>
    <row r="42" spans="1:9" ht="17" customHeight="1">
      <c r="A42" s="450"/>
      <c r="B42" s="253"/>
      <c r="C42" s="241"/>
      <c r="D42" s="241"/>
      <c r="E42" s="241"/>
      <c r="F42" s="255">
        <v>1405</v>
      </c>
      <c r="G42" s="581" t="s">
        <v>82</v>
      </c>
      <c r="H42" s="582"/>
      <c r="I42" s="445"/>
    </row>
    <row r="43" spans="1:9" ht="17" customHeight="1">
      <c r="A43" s="437"/>
      <c r="B43" s="389" t="s">
        <v>17</v>
      </c>
      <c r="C43" s="390"/>
      <c r="D43" s="390"/>
      <c r="E43" s="390" t="s">
        <v>36</v>
      </c>
      <c r="F43" s="390"/>
      <c r="G43" s="434" t="str">
        <f>B68</f>
        <v>美食新聞報道 # 80</v>
      </c>
      <c r="H43" s="410" t="str">
        <f>D68</f>
        <v>美食新聞報道 # 81</v>
      </c>
      <c r="I43" s="440"/>
    </row>
    <row r="44" spans="1:9" ht="17" customHeight="1">
      <c r="A44" s="467" t="s">
        <v>2</v>
      </c>
      <c r="B44" s="385" t="str">
        <f>B19</f>
        <v># 2537</v>
      </c>
      <c r="C44" s="410" t="str">
        <f>C19</f>
        <v># 2538</v>
      </c>
      <c r="D44" s="410" t="str">
        <f>C73</f>
        <v># 2539</v>
      </c>
      <c r="E44" s="410" t="str">
        <f>D73</f>
        <v># 2540</v>
      </c>
      <c r="F44" s="410" t="str">
        <f>E73</f>
        <v># 2541</v>
      </c>
      <c r="G44" s="385"/>
      <c r="H44" s="421"/>
      <c r="I44" s="436" t="s">
        <v>2</v>
      </c>
    </row>
    <row r="45" spans="1:9" ht="17" customHeight="1">
      <c r="A45" s="468"/>
      <c r="B45" s="389" t="s">
        <v>17</v>
      </c>
      <c r="C45" s="391"/>
      <c r="D45" s="391"/>
      <c r="E45" s="391"/>
      <c r="F45" s="522"/>
      <c r="G45" s="451" t="s">
        <v>20</v>
      </c>
      <c r="H45" s="469" t="s">
        <v>23</v>
      </c>
      <c r="I45" s="470"/>
    </row>
    <row r="46" spans="1:9" s="372" customFormat="1" ht="17" customHeight="1" thickBot="1">
      <c r="A46" s="471">
        <v>1500</v>
      </c>
      <c r="B46" s="406"/>
      <c r="C46" s="410"/>
      <c r="D46" s="410" t="str">
        <f>D82</f>
        <v>拂玉鞍 The Unexpected Marriage (24 EPI)</v>
      </c>
      <c r="E46" s="410"/>
      <c r="F46" s="411"/>
      <c r="G46" s="472"/>
      <c r="H46" s="495" t="str">
        <f>G95</f>
        <v>醫度講 #20</v>
      </c>
      <c r="I46" s="473">
        <v>1500</v>
      </c>
    </row>
    <row r="47" spans="1:9" ht="17" customHeight="1">
      <c r="A47" s="474"/>
      <c r="B47" s="410" t="s">
        <v>197</v>
      </c>
      <c r="C47" s="410" t="str">
        <f>B83</f>
        <v># 6</v>
      </c>
      <c r="D47" s="410" t="str">
        <f>C83</f>
        <v># 7</v>
      </c>
      <c r="E47" s="410" t="str">
        <f>D83</f>
        <v># 8</v>
      </c>
      <c r="F47" s="411" t="str">
        <f>E83</f>
        <v># 9</v>
      </c>
      <c r="G47" s="475"/>
      <c r="H47" s="329" t="s">
        <v>45</v>
      </c>
      <c r="I47" s="476"/>
    </row>
    <row r="48" spans="1:9" ht="17" customHeight="1">
      <c r="A48" s="477">
        <v>30</v>
      </c>
      <c r="B48" s="421"/>
      <c r="C48" s="421"/>
      <c r="D48" s="421"/>
      <c r="E48" s="421"/>
      <c r="F48" s="422"/>
      <c r="G48" s="478" t="s">
        <v>253</v>
      </c>
      <c r="H48" s="330" t="s">
        <v>301</v>
      </c>
      <c r="I48" s="436" t="s">
        <v>2</v>
      </c>
    </row>
    <row r="49" spans="1:9" ht="17" customHeight="1">
      <c r="A49" s="468"/>
      <c r="B49" s="350" t="s">
        <v>291</v>
      </c>
      <c r="C49" s="521"/>
      <c r="D49" s="349" t="str">
        <f>D22</f>
        <v>養生之旅 Journey to Well-Being (10 EPI)</v>
      </c>
      <c r="E49" s="390"/>
      <c r="F49" s="416"/>
      <c r="G49" s="475"/>
      <c r="H49" s="310" t="s">
        <v>46</v>
      </c>
      <c r="I49" s="440"/>
    </row>
    <row r="50" spans="1:9" s="372" customFormat="1" ht="17" customHeight="1" thickBot="1">
      <c r="A50" s="471">
        <v>1600</v>
      </c>
      <c r="B50" s="383" t="s">
        <v>90</v>
      </c>
      <c r="C50" s="385" t="str">
        <f>C23</f>
        <v># 1</v>
      </c>
      <c r="D50" s="421" t="str">
        <f>"# " &amp; VALUE(RIGHT(C50,2)+1)</f>
        <v># 2</v>
      </c>
      <c r="E50" s="421" t="str">
        <f>"# " &amp; VALUE(RIGHT(D50,2)+1)</f>
        <v># 3</v>
      </c>
      <c r="F50" s="422" t="str">
        <f>"# " &amp; VALUE(RIGHT(E50,2)+1)</f>
        <v># 4</v>
      </c>
      <c r="G50" s="475"/>
      <c r="H50" s="331"/>
      <c r="I50" s="473">
        <v>1600</v>
      </c>
    </row>
    <row r="51" spans="1:9" ht="17" customHeight="1">
      <c r="A51" s="373"/>
      <c r="B51" s="479" t="s">
        <v>215</v>
      </c>
      <c r="C51" s="439" t="s">
        <v>216</v>
      </c>
      <c r="D51" s="480" t="s">
        <v>217</v>
      </c>
      <c r="E51" s="430" t="s">
        <v>69</v>
      </c>
      <c r="F51" s="389" t="s">
        <v>100</v>
      </c>
      <c r="G51" s="475"/>
      <c r="H51" s="469" t="s">
        <v>23</v>
      </c>
      <c r="I51" s="431"/>
    </row>
    <row r="52" spans="1:9" ht="17" customHeight="1">
      <c r="A52" s="396"/>
      <c r="B52" s="481" t="s">
        <v>218</v>
      </c>
      <c r="C52" s="482" t="s">
        <v>219</v>
      </c>
      <c r="D52" s="483" t="s">
        <v>220</v>
      </c>
      <c r="E52" s="484" t="s">
        <v>221</v>
      </c>
      <c r="F52" s="485" t="s">
        <v>222</v>
      </c>
      <c r="G52" s="486"/>
      <c r="H52" s="487" t="str">
        <f>G78</f>
        <v>一條麻甩在汕頭 #8</v>
      </c>
      <c r="I52" s="488"/>
    </row>
    <row r="53" spans="1:9" ht="16.75" customHeight="1">
      <c r="A53" s="382">
        <v>30</v>
      </c>
      <c r="B53" s="383" t="s">
        <v>130</v>
      </c>
      <c r="C53" s="385" t="s">
        <v>130</v>
      </c>
      <c r="D53" s="385" t="s">
        <v>130</v>
      </c>
      <c r="E53" s="385" t="s">
        <v>302</v>
      </c>
      <c r="F53" s="385" t="s">
        <v>260</v>
      </c>
      <c r="G53" s="489"/>
      <c r="H53" s="490"/>
      <c r="I53" s="491">
        <v>30</v>
      </c>
    </row>
    <row r="54" spans="1:9" ht="17" customHeight="1">
      <c r="A54" s="396"/>
      <c r="B54" s="492" t="s">
        <v>20</v>
      </c>
      <c r="C54" s="493" t="s">
        <v>224</v>
      </c>
      <c r="D54" s="345" t="s">
        <v>225</v>
      </c>
      <c r="E54" s="579" t="s">
        <v>121</v>
      </c>
      <c r="F54" s="580"/>
      <c r="G54" s="451" t="s">
        <v>20</v>
      </c>
      <c r="H54" s="469" t="s">
        <v>23</v>
      </c>
      <c r="I54" s="470"/>
    </row>
    <row r="55" spans="1:9" ht="17" customHeight="1">
      <c r="A55" s="396"/>
      <c r="B55" s="453" t="s">
        <v>266</v>
      </c>
      <c r="C55" s="411" t="s">
        <v>138</v>
      </c>
      <c r="D55" s="241" t="s">
        <v>101</v>
      </c>
      <c r="E55" s="587" t="s">
        <v>226</v>
      </c>
      <c r="F55" s="588"/>
      <c r="G55" s="453" t="s">
        <v>263</v>
      </c>
      <c r="H55" s="495"/>
      <c r="I55" s="470"/>
    </row>
    <row r="56" spans="1:9" s="372" customFormat="1" ht="17" customHeight="1" thickBot="1">
      <c r="A56" s="496">
        <v>1700</v>
      </c>
      <c r="B56" s="497"/>
      <c r="C56" s="421" t="s">
        <v>105</v>
      </c>
      <c r="D56" s="346" t="s">
        <v>260</v>
      </c>
      <c r="E56" s="337" t="s">
        <v>303</v>
      </c>
      <c r="F56" s="244" t="str">
        <f>"# " &amp; VALUE(RIGHT(E56,2)+1)</f>
        <v># 88</v>
      </c>
      <c r="G56" s="451" t="s">
        <v>20</v>
      </c>
      <c r="H56" s="333" t="str">
        <f>G74</f>
        <v>香港系列之原味道 #3 (5 EPI)</v>
      </c>
      <c r="I56" s="473">
        <v>1700</v>
      </c>
    </row>
    <row r="57" spans="1:9" ht="17" customHeight="1">
      <c r="A57" s="428"/>
      <c r="B57" s="390" t="s">
        <v>72</v>
      </c>
      <c r="C57" s="498"/>
      <c r="D57" s="430"/>
      <c r="E57" s="430"/>
      <c r="F57" s="438"/>
      <c r="G57" s="499"/>
      <c r="H57" s="334"/>
      <c r="I57" s="431"/>
    </row>
    <row r="58" spans="1:9" ht="17" customHeight="1">
      <c r="A58" s="468"/>
      <c r="B58" s="424"/>
      <c r="C58" s="410"/>
      <c r="D58" s="500" t="s">
        <v>71</v>
      </c>
      <c r="E58" s="358"/>
      <c r="F58" s="501"/>
      <c r="G58" s="502" t="s">
        <v>258</v>
      </c>
      <c r="H58" s="495"/>
      <c r="I58" s="470"/>
    </row>
    <row r="59" spans="1:9" ht="17" customHeight="1">
      <c r="A59" s="477">
        <v>30</v>
      </c>
      <c r="B59" s="421" t="s">
        <v>304</v>
      </c>
      <c r="C59" s="421" t="str">
        <f>"# " &amp; VALUE(RIGHT(B59,4)+1)</f>
        <v># 1857</v>
      </c>
      <c r="D59" s="421" t="str">
        <f>"# " &amp; VALUE(RIGHT(C59,4)+1)</f>
        <v># 1858</v>
      </c>
      <c r="E59" s="421" t="str">
        <f>"# " &amp; VALUE(RIGHT(D59,4)+1)</f>
        <v># 1859</v>
      </c>
      <c r="F59" s="421" t="str">
        <f>"# " &amp; VALUE(RIGHT(E59,4)+1)</f>
        <v># 1860</v>
      </c>
      <c r="G59" s="503"/>
      <c r="H59" s="504"/>
      <c r="I59" s="491">
        <v>30</v>
      </c>
    </row>
    <row r="60" spans="1:9" ht="17" customHeight="1">
      <c r="A60" s="505"/>
      <c r="B60" s="424" t="s">
        <v>134</v>
      </c>
      <c r="C60" s="424"/>
      <c r="D60" s="424"/>
      <c r="E60" s="424"/>
      <c r="F60" s="438"/>
      <c r="G60" s="451" t="s">
        <v>20</v>
      </c>
      <c r="H60" s="273" t="s">
        <v>57</v>
      </c>
      <c r="I60" s="470"/>
    </row>
    <row r="61" spans="1:9" ht="17" customHeight="1">
      <c r="A61" s="468"/>
      <c r="B61" s="424"/>
      <c r="C61" s="424"/>
      <c r="D61" s="506" t="s">
        <v>230</v>
      </c>
      <c r="E61" s="506"/>
      <c r="F61" s="507"/>
      <c r="G61" s="453" t="str">
        <f>G37</f>
        <v>有個閨密叫祖藍 # 3</v>
      </c>
      <c r="H61" s="336" t="s">
        <v>305</v>
      </c>
      <c r="I61" s="470"/>
    </row>
    <row r="62" spans="1:9" s="372" customFormat="1" ht="17" customHeight="1" thickBot="1">
      <c r="A62" s="471">
        <v>1800</v>
      </c>
      <c r="B62" s="410" t="s">
        <v>306</v>
      </c>
      <c r="C62" s="410" t="str">
        <f>"# " &amp; VALUE(RIGHT(B62,2)+1)</f>
        <v># 14</v>
      </c>
      <c r="D62" s="410" t="str">
        <f>"# " &amp; VALUE(RIGHT(C62,2)+1)</f>
        <v># 15</v>
      </c>
      <c r="E62" s="410" t="str">
        <f>"# " &amp; VALUE(RIGHT(D62,2)+1)</f>
        <v># 16</v>
      </c>
      <c r="F62" s="411" t="str">
        <f>"# " &amp; VALUE(RIGHT(E62,2)+1)</f>
        <v># 17</v>
      </c>
      <c r="G62" s="384"/>
      <c r="H62" s="248" t="s">
        <v>48</v>
      </c>
      <c r="I62" s="473">
        <v>1800</v>
      </c>
    </row>
    <row r="63" spans="1:9" ht="17" customHeight="1">
      <c r="A63" s="468"/>
      <c r="B63" s="410"/>
      <c r="C63" s="410"/>
      <c r="D63" s="410"/>
      <c r="E63" s="410"/>
      <c r="F63" s="411"/>
      <c r="G63" s="589" t="s">
        <v>233</v>
      </c>
      <c r="H63" s="590"/>
      <c r="I63" s="393"/>
    </row>
    <row r="64" spans="1:9" ht="17" customHeight="1" thickBot="1">
      <c r="A64" s="477">
        <v>30</v>
      </c>
      <c r="B64" s="508"/>
      <c r="C64" s="394"/>
      <c r="D64" s="394"/>
      <c r="E64" s="394"/>
      <c r="F64" s="509"/>
      <c r="G64" s="510" t="str">
        <f>E56</f>
        <v># 87</v>
      </c>
      <c r="H64" s="511" t="str">
        <f>F56</f>
        <v># 88</v>
      </c>
      <c r="I64" s="387">
        <v>30</v>
      </c>
    </row>
    <row r="65" spans="1:9" ht="17" customHeight="1">
      <c r="A65" s="468"/>
      <c r="B65" s="593" t="s">
        <v>234</v>
      </c>
      <c r="C65" s="576"/>
      <c r="D65" s="576"/>
      <c r="E65" s="576"/>
      <c r="F65" s="577"/>
      <c r="G65" s="594" t="s">
        <v>235</v>
      </c>
      <c r="H65" s="595"/>
      <c r="I65" s="393"/>
    </row>
    <row r="66" spans="1:9" s="372" customFormat="1" ht="12.65" customHeight="1" thickBot="1">
      <c r="A66" s="471">
        <v>1900</v>
      </c>
      <c r="B66" s="256"/>
      <c r="C66" s="256"/>
      <c r="D66" s="256"/>
      <c r="E66" s="256"/>
      <c r="F66" s="237">
        <v>1905</v>
      </c>
      <c r="G66" s="257"/>
      <c r="H66" s="258"/>
      <c r="I66" s="512">
        <v>1900</v>
      </c>
    </row>
    <row r="67" spans="1:9" s="372" customFormat="1" ht="17" customHeight="1">
      <c r="A67" s="496"/>
      <c r="B67" s="249" t="s">
        <v>73</v>
      </c>
      <c r="C67" s="259" t="s">
        <v>93</v>
      </c>
      <c r="D67" s="249" t="s">
        <v>73</v>
      </c>
      <c r="E67" s="259" t="s">
        <v>307</v>
      </c>
      <c r="F67" s="260" t="s">
        <v>74</v>
      </c>
      <c r="G67" s="261" t="s">
        <v>236</v>
      </c>
      <c r="H67" s="262" t="s">
        <v>56</v>
      </c>
      <c r="I67" s="514"/>
    </row>
    <row r="68" spans="1:9" s="372" customFormat="1" ht="17" customHeight="1">
      <c r="A68" s="496"/>
      <c r="B68" s="263" t="s">
        <v>308</v>
      </c>
      <c r="C68" s="264" t="s">
        <v>309</v>
      </c>
      <c r="D68" s="263" t="s">
        <v>310</v>
      </c>
      <c r="E68" s="264" t="s">
        <v>311</v>
      </c>
      <c r="F68" s="265" t="s">
        <v>312</v>
      </c>
      <c r="G68" s="250" t="s">
        <v>313</v>
      </c>
      <c r="H68" s="247" t="s">
        <v>314</v>
      </c>
      <c r="I68" s="516"/>
    </row>
    <row r="69" spans="1:9" s="372" customFormat="1" ht="17" customHeight="1">
      <c r="A69" s="396">
        <v>30</v>
      </c>
      <c r="B69" s="266" t="s">
        <v>76</v>
      </c>
      <c r="C69" s="267" t="s">
        <v>94</v>
      </c>
      <c r="D69" s="266" t="s">
        <v>76</v>
      </c>
      <c r="E69" s="267" t="s">
        <v>315</v>
      </c>
      <c r="F69" s="268" t="s">
        <v>244</v>
      </c>
      <c r="G69" s="269" t="s">
        <v>245</v>
      </c>
      <c r="H69" s="270" t="s">
        <v>246</v>
      </c>
      <c r="I69" s="393">
        <v>30</v>
      </c>
    </row>
    <row r="70" spans="1:9" ht="17" customHeight="1">
      <c r="A70" s="518"/>
      <c r="B70" s="271" t="s">
        <v>59</v>
      </c>
      <c r="C70" s="242"/>
      <c r="D70" s="242"/>
      <c r="E70" s="336" t="s">
        <v>247</v>
      </c>
      <c r="F70" s="242"/>
      <c r="G70" s="242"/>
      <c r="H70" s="242"/>
      <c r="I70" s="519"/>
    </row>
    <row r="71" spans="1:9" s="372" customFormat="1" ht="17" customHeight="1" thickBot="1">
      <c r="A71" s="496">
        <v>2000</v>
      </c>
      <c r="B71" s="253" t="s">
        <v>316</v>
      </c>
      <c r="C71" s="244" t="str">
        <f t="shared" ref="C71:H71" si="7">"# " &amp; VALUE(RIGHT(B71,3)+1)</f>
        <v># 112</v>
      </c>
      <c r="D71" s="244" t="str">
        <f t="shared" si="7"/>
        <v># 113</v>
      </c>
      <c r="E71" s="244" t="str">
        <f t="shared" si="7"/>
        <v># 114</v>
      </c>
      <c r="F71" s="244" t="str">
        <f t="shared" si="7"/>
        <v># 115</v>
      </c>
      <c r="G71" s="244" t="str">
        <f t="shared" si="7"/>
        <v># 116</v>
      </c>
      <c r="H71" s="244" t="str">
        <f t="shared" si="7"/>
        <v># 117</v>
      </c>
      <c r="I71" s="512">
        <v>2000</v>
      </c>
    </row>
    <row r="72" spans="1:9" s="372" customFormat="1" ht="17" customHeight="1">
      <c r="A72" s="520"/>
      <c r="B72" s="271" t="s">
        <v>120</v>
      </c>
      <c r="C72" s="272" t="s">
        <v>22</v>
      </c>
      <c r="D72" s="273"/>
      <c r="E72" s="273" t="s">
        <v>248</v>
      </c>
      <c r="F72" s="274"/>
      <c r="G72" s="275" t="s">
        <v>280</v>
      </c>
      <c r="H72" s="276" t="s">
        <v>53</v>
      </c>
      <c r="I72" s="514"/>
    </row>
    <row r="73" spans="1:9" ht="17" customHeight="1">
      <c r="A73" s="396">
        <v>30</v>
      </c>
      <c r="B73" s="253" t="s">
        <v>317</v>
      </c>
      <c r="C73" s="241" t="str">
        <f>"# " &amp; VALUE(RIGHT(B73,4)+1)</f>
        <v># 2539</v>
      </c>
      <c r="D73" s="241" t="str">
        <f>"# " &amp; VALUE(RIGHT(C73,4)+1)</f>
        <v># 2540</v>
      </c>
      <c r="E73" s="241" t="str">
        <f>"# " &amp; VALUE(RIGHT(D73,4)+1)</f>
        <v># 2541</v>
      </c>
      <c r="F73" s="241" t="str">
        <f>"# " &amp; VALUE(RIGHT(E73,4)+1)</f>
        <v># 2542</v>
      </c>
      <c r="G73" s="277"/>
      <c r="H73" s="278"/>
      <c r="I73" s="387">
        <v>30</v>
      </c>
    </row>
    <row r="74" spans="1:9" ht="17" customHeight="1">
      <c r="A74" s="388"/>
      <c r="B74" s="271" t="s">
        <v>104</v>
      </c>
      <c r="C74" s="273"/>
      <c r="D74" s="274" t="s">
        <v>22</v>
      </c>
      <c r="E74" s="279"/>
      <c r="F74" s="280"/>
      <c r="G74" s="281" t="s">
        <v>318</v>
      </c>
      <c r="H74" s="282"/>
      <c r="I74" s="523"/>
    </row>
    <row r="75" spans="1:9" ht="17" customHeight="1" thickBot="1">
      <c r="A75" s="396"/>
      <c r="B75" s="252"/>
      <c r="C75" s="335"/>
      <c r="D75" s="241"/>
      <c r="E75" s="241"/>
      <c r="F75" s="283"/>
      <c r="G75" s="284" t="s">
        <v>115</v>
      </c>
      <c r="H75" s="285"/>
      <c r="I75" s="393"/>
    </row>
    <row r="76" spans="1:9" s="372" customFormat="1" ht="17" customHeight="1" thickBot="1">
      <c r="A76" s="525">
        <v>2100</v>
      </c>
      <c r="B76" s="253"/>
      <c r="C76" s="286"/>
      <c r="D76" s="336" t="s">
        <v>251</v>
      </c>
      <c r="E76" s="241"/>
      <c r="F76" s="283"/>
      <c r="G76" s="287"/>
      <c r="H76" s="288"/>
      <c r="I76" s="512">
        <v>2100</v>
      </c>
    </row>
    <row r="77" spans="1:9" s="372" customFormat="1" ht="17" customHeight="1">
      <c r="A77" s="474"/>
      <c r="B77" s="241" t="s">
        <v>319</v>
      </c>
      <c r="C77" s="241" t="str">
        <f>"# " &amp; VALUE(RIGHT(B77,2)+1)</f>
        <v># 27</v>
      </c>
      <c r="D77" s="241" t="str">
        <f>"# " &amp; VALUE(RIGHT(C77,2)+1)</f>
        <v># 28</v>
      </c>
      <c r="E77" s="241" t="str">
        <f>"# " &amp; VALUE(RIGHT(D77,2)+1)</f>
        <v># 29</v>
      </c>
      <c r="F77" s="283" t="str">
        <f>"# " &amp; VALUE(RIGHT(E77,2)+1)</f>
        <v># 30</v>
      </c>
      <c r="G77" s="289" t="s">
        <v>119</v>
      </c>
      <c r="H77" s="285" t="s">
        <v>320</v>
      </c>
      <c r="I77" s="514"/>
    </row>
    <row r="78" spans="1:9" s="372" customFormat="1" ht="17" customHeight="1">
      <c r="A78" s="527"/>
      <c r="B78" s="241"/>
      <c r="C78" s="241"/>
      <c r="D78" s="241"/>
      <c r="E78" s="241"/>
      <c r="F78" s="283"/>
      <c r="G78" s="290" t="s">
        <v>321</v>
      </c>
      <c r="H78" s="288" t="s">
        <v>54</v>
      </c>
      <c r="I78" s="516"/>
    </row>
    <row r="79" spans="1:9" ht="17" customHeight="1">
      <c r="A79" s="477">
        <v>30</v>
      </c>
      <c r="B79" s="241"/>
      <c r="C79" s="241"/>
      <c r="D79" s="241"/>
      <c r="E79" s="241"/>
      <c r="F79" s="283"/>
      <c r="G79" s="291" t="s">
        <v>118</v>
      </c>
      <c r="H79" s="292"/>
      <c r="I79" s="387">
        <v>30</v>
      </c>
    </row>
    <row r="80" spans="1:9" ht="17" customHeight="1">
      <c r="A80" s="468"/>
      <c r="B80" s="271" t="s">
        <v>255</v>
      </c>
      <c r="C80" s="273"/>
      <c r="D80" s="279"/>
      <c r="E80" s="279"/>
      <c r="F80" s="280"/>
      <c r="G80" s="293" t="s">
        <v>322</v>
      </c>
      <c r="H80" s="292"/>
      <c r="I80" s="393"/>
    </row>
    <row r="81" spans="1:9" ht="17" customHeight="1">
      <c r="A81" s="468"/>
      <c r="B81" s="252"/>
      <c r="C81" s="241"/>
      <c r="D81" s="241"/>
      <c r="E81" s="241"/>
      <c r="F81" s="283"/>
      <c r="G81" s="263" t="s">
        <v>340</v>
      </c>
      <c r="H81" s="292"/>
      <c r="I81" s="393"/>
    </row>
    <row r="82" spans="1:9" s="372" customFormat="1" ht="17" customHeight="1" thickBot="1">
      <c r="A82" s="471">
        <v>2200</v>
      </c>
      <c r="B82" s="295"/>
      <c r="C82" s="241"/>
      <c r="D82" s="296" t="s">
        <v>256</v>
      </c>
      <c r="E82" s="241"/>
      <c r="F82" s="283"/>
      <c r="G82" s="297" t="s">
        <v>323</v>
      </c>
      <c r="H82" s="292"/>
      <c r="I82" s="512">
        <v>2200</v>
      </c>
    </row>
    <row r="83" spans="1:9" s="372" customFormat="1" ht="17" customHeight="1">
      <c r="A83" s="527"/>
      <c r="B83" s="253" t="s">
        <v>260</v>
      </c>
      <c r="C83" s="241" t="str">
        <f>"# " &amp; VALUE(RIGHT(B83,2)+1)</f>
        <v># 7</v>
      </c>
      <c r="D83" s="241" t="str">
        <f>"# " &amp; VALUE(RIGHT(C83,2)+1)</f>
        <v># 8</v>
      </c>
      <c r="E83" s="241" t="str">
        <f>"# " &amp; VALUE(RIGHT(D83,2)+1)</f>
        <v># 9</v>
      </c>
      <c r="F83" s="283" t="str">
        <f>"# " &amp; VALUE(RIGHT(E83,2)+1)</f>
        <v># 10</v>
      </c>
      <c r="G83" s="299">
        <v>800641584</v>
      </c>
      <c r="H83" s="292"/>
      <c r="I83" s="514"/>
    </row>
    <row r="84" spans="1:9" s="372" customFormat="1" ht="17" customHeight="1">
      <c r="A84" s="527"/>
      <c r="B84" s="253"/>
      <c r="C84" s="241"/>
      <c r="D84" s="241"/>
      <c r="E84" s="241"/>
      <c r="F84" s="283"/>
      <c r="G84" s="301"/>
      <c r="H84" s="294"/>
      <c r="I84" s="516"/>
    </row>
    <row r="85" spans="1:9" ht="17" customHeight="1">
      <c r="A85" s="477">
        <v>30</v>
      </c>
      <c r="B85" s="303"/>
      <c r="C85" s="244"/>
      <c r="D85" s="244"/>
      <c r="E85" s="304"/>
      <c r="F85" s="305">
        <v>2230</v>
      </c>
      <c r="G85" s="306" t="s">
        <v>324</v>
      </c>
      <c r="H85" s="298"/>
      <c r="I85" s="387">
        <v>30</v>
      </c>
    </row>
    <row r="86" spans="1:9" ht="17" customHeight="1">
      <c r="A86" s="505"/>
      <c r="B86" s="335" t="s">
        <v>106</v>
      </c>
      <c r="C86" s="232"/>
      <c r="D86" s="308"/>
      <c r="E86" s="308"/>
      <c r="F86" s="308"/>
      <c r="G86" s="309" t="s">
        <v>87</v>
      </c>
      <c r="H86" s="300" t="s">
        <v>175</v>
      </c>
      <c r="I86" s="393"/>
    </row>
    <row r="87" spans="1:9" ht="17" customHeight="1">
      <c r="A87" s="468"/>
      <c r="B87" s="311"/>
      <c r="C87" s="232"/>
      <c r="D87" s="336" t="s">
        <v>325</v>
      </c>
      <c r="E87" s="336"/>
      <c r="F87" s="336"/>
      <c r="G87" s="263"/>
      <c r="H87" s="302"/>
      <c r="I87" s="393"/>
    </row>
    <row r="88" spans="1:9" ht="17" customHeight="1">
      <c r="A88" s="468"/>
      <c r="B88" s="241" t="s">
        <v>86</v>
      </c>
      <c r="C88" s="241" t="str">
        <f>"# " &amp; VALUE(RIGHT(B88,2)+1)</f>
        <v># 2</v>
      </c>
      <c r="D88" s="241" t="str">
        <f>"# " &amp; VALUE(RIGHT(C88,2)+1)</f>
        <v># 3</v>
      </c>
      <c r="E88" s="241" t="str">
        <f>"# " &amp; VALUE(RIGHT(D88,2)+1)</f>
        <v># 4</v>
      </c>
      <c r="F88" s="241" t="str">
        <f>"# " &amp; VALUE(RIGHT(E88,2)+1)</f>
        <v># 5</v>
      </c>
      <c r="G88" s="297"/>
      <c r="H88" s="307" t="s">
        <v>326</v>
      </c>
      <c r="I88" s="393"/>
    </row>
    <row r="89" spans="1:9" ht="17" customHeight="1" thickBot="1">
      <c r="A89" s="471">
        <v>2300</v>
      </c>
      <c r="B89" s="244"/>
      <c r="C89" s="244"/>
      <c r="D89" s="314"/>
      <c r="E89" s="314"/>
      <c r="F89" s="314">
        <v>2300</v>
      </c>
      <c r="G89" s="287"/>
      <c r="H89" s="310" t="s">
        <v>176</v>
      </c>
      <c r="I89" s="512">
        <v>2300</v>
      </c>
    </row>
    <row r="90" spans="1:9" s="372" customFormat="1" ht="17" customHeight="1">
      <c r="A90" s="530"/>
      <c r="B90" s="252" t="s">
        <v>81</v>
      </c>
      <c r="C90" s="286"/>
      <c r="D90" s="241"/>
      <c r="E90" s="315"/>
      <c r="F90" s="273">
        <v>800651265</v>
      </c>
      <c r="G90" s="316" t="s">
        <v>55</v>
      </c>
      <c r="H90" s="307"/>
      <c r="I90" s="514"/>
    </row>
    <row r="91" spans="1:9" s="372" customFormat="1" ht="17" customHeight="1">
      <c r="A91" s="530"/>
      <c r="B91" s="253"/>
      <c r="C91" s="317" t="s">
        <v>262</v>
      </c>
      <c r="D91" s="318"/>
      <c r="E91" s="319" t="s">
        <v>185</v>
      </c>
      <c r="F91" s="317" t="s">
        <v>262</v>
      </c>
      <c r="G91" s="250" t="s">
        <v>327</v>
      </c>
      <c r="H91" s="310"/>
      <c r="I91" s="516"/>
    </row>
    <row r="92" spans="1:9" s="372" customFormat="1" ht="17" customHeight="1" thickBot="1">
      <c r="A92" s="531">
        <v>2315</v>
      </c>
      <c r="B92" s="253" t="s">
        <v>328</v>
      </c>
      <c r="C92" s="241" t="str">
        <f>"# " &amp; VALUE(RIGHT(B92,4)+1)</f>
        <v># 3755</v>
      </c>
      <c r="D92" s="241" t="str">
        <f>"# " &amp; VALUE(RIGHT(C92,4)+1)</f>
        <v># 3756</v>
      </c>
      <c r="E92" s="320"/>
      <c r="F92" s="321" t="s">
        <v>329</v>
      </c>
      <c r="G92" s="251" t="s">
        <v>49</v>
      </c>
      <c r="H92" s="245"/>
      <c r="I92" s="532">
        <v>2315</v>
      </c>
    </row>
    <row r="93" spans="1:9" ht="17" customHeight="1" thickBot="1">
      <c r="A93" s="382">
        <v>30</v>
      </c>
      <c r="B93" s="322"/>
      <c r="C93" s="323"/>
      <c r="D93" s="323"/>
      <c r="E93" s="324" t="s">
        <v>186</v>
      </c>
      <c r="F93" s="323"/>
      <c r="G93" s="596" t="s">
        <v>185</v>
      </c>
      <c r="H93" s="597"/>
      <c r="I93" s="534">
        <v>30</v>
      </c>
    </row>
    <row r="94" spans="1:9" ht="17" customHeight="1">
      <c r="A94" s="388"/>
      <c r="B94" s="253"/>
      <c r="C94" s="325"/>
      <c r="D94" s="325" t="s">
        <v>52</v>
      </c>
      <c r="E94" s="480" t="s">
        <v>17</v>
      </c>
      <c r="F94" s="325"/>
      <c r="G94" s="275" t="s">
        <v>170</v>
      </c>
      <c r="H94" s="275" t="s">
        <v>78</v>
      </c>
      <c r="I94" s="393"/>
    </row>
    <row r="95" spans="1:9" ht="17" customHeight="1">
      <c r="A95" s="396"/>
      <c r="B95" s="253"/>
      <c r="C95" s="242"/>
      <c r="D95" s="242"/>
      <c r="E95" s="515" t="str">
        <f>E68</f>
        <v>親民的品味 #1</v>
      </c>
      <c r="F95" s="242"/>
      <c r="G95" s="250" t="s">
        <v>330</v>
      </c>
      <c r="H95" s="250" t="s">
        <v>331</v>
      </c>
      <c r="I95" s="393"/>
    </row>
    <row r="96" spans="1:9" ht="17" customHeight="1" thickBot="1">
      <c r="A96" s="396"/>
      <c r="B96" s="253"/>
      <c r="C96" s="242"/>
      <c r="D96" s="242"/>
      <c r="E96" s="472"/>
      <c r="F96" s="286">
        <v>2350</v>
      </c>
      <c r="G96" s="328" t="s">
        <v>171</v>
      </c>
      <c r="H96" s="328" t="s">
        <v>79</v>
      </c>
      <c r="I96" s="393"/>
    </row>
    <row r="97" spans="1:9" s="372" customFormat="1" ht="17" customHeight="1" thickBot="1">
      <c r="A97" s="363" t="s">
        <v>9</v>
      </c>
      <c r="B97" s="326"/>
      <c r="C97" s="327"/>
      <c r="D97" s="327" t="s">
        <v>44</v>
      </c>
      <c r="E97" s="384"/>
      <c r="F97" s="327"/>
      <c r="G97" s="251"/>
      <c r="H97" s="251"/>
      <c r="I97" s="395" t="s">
        <v>9</v>
      </c>
    </row>
    <row r="98" spans="1:9" ht="17" customHeight="1">
      <c r="A98" s="373"/>
      <c r="B98" s="400" t="s">
        <v>17</v>
      </c>
      <c r="C98" s="533"/>
      <c r="D98" s="533"/>
      <c r="E98" s="358"/>
      <c r="F98" s="533"/>
      <c r="G98" s="535" t="s">
        <v>23</v>
      </c>
      <c r="H98" s="458" t="s">
        <v>20</v>
      </c>
      <c r="I98" s="381"/>
    </row>
    <row r="99" spans="1:9" ht="17" customHeight="1">
      <c r="A99" s="396"/>
      <c r="B99" s="424"/>
      <c r="C99" s="358"/>
      <c r="D99" s="358" t="str">
        <f>D58</f>
        <v>兄弟幫 Big Boys Club (2505 EPI)</v>
      </c>
      <c r="F99" s="501"/>
      <c r="G99" s="536" t="str">
        <f>G68</f>
        <v>新聞透視 # 15</v>
      </c>
      <c r="H99" s="454" t="str">
        <f>H34</f>
        <v>新聞掏寶 # 247</v>
      </c>
      <c r="I99" s="393"/>
    </row>
    <row r="100" spans="1:9" ht="17" customHeight="1">
      <c r="A100" s="382">
        <v>30</v>
      </c>
      <c r="B100" s="421" t="str">
        <f>B59</f>
        <v># 1856</v>
      </c>
      <c r="C100" s="421" t="str">
        <f>C59</f>
        <v># 1857</v>
      </c>
      <c r="D100" s="421" t="str">
        <f>D59</f>
        <v># 1858</v>
      </c>
      <c r="E100" s="421" t="str">
        <f>E59</f>
        <v># 1859</v>
      </c>
      <c r="F100" s="421" t="str">
        <f>F59</f>
        <v># 1860</v>
      </c>
      <c r="G100" s="526"/>
      <c r="H100" s="537"/>
      <c r="I100" s="387">
        <v>30</v>
      </c>
    </row>
    <row r="101" spans="1:9" ht="17" customHeight="1">
      <c r="A101" s="396"/>
      <c r="B101" s="443" t="s">
        <v>17</v>
      </c>
      <c r="C101" s="390"/>
      <c r="D101" s="391"/>
      <c r="E101" s="391"/>
      <c r="F101" s="522"/>
      <c r="G101" s="513" t="s">
        <v>23</v>
      </c>
      <c r="H101" s="458" t="s">
        <v>20</v>
      </c>
      <c r="I101" s="538"/>
    </row>
    <row r="102" spans="1:9" s="372" customFormat="1" ht="17" customHeight="1" thickBot="1">
      <c r="A102" s="363" t="s">
        <v>10</v>
      </c>
      <c r="B102" s="539"/>
      <c r="C102" s="358"/>
      <c r="D102" s="500" t="s">
        <v>256</v>
      </c>
      <c r="F102" s="410"/>
      <c r="G102" s="540" t="s">
        <v>332</v>
      </c>
      <c r="H102" s="429" t="str">
        <f>H61</f>
        <v>財經透視 # 17</v>
      </c>
      <c r="I102" s="366" t="s">
        <v>10</v>
      </c>
    </row>
    <row r="103" spans="1:9" ht="17" customHeight="1">
      <c r="A103" s="456"/>
      <c r="B103" s="405" t="str">
        <f>B83</f>
        <v># 6</v>
      </c>
      <c r="C103" s="410" t="str">
        <f>"# " &amp; VALUE(RIGHT(B103,2)+1)</f>
        <v># 7</v>
      </c>
      <c r="D103" s="410" t="str">
        <f>"# " &amp; VALUE(RIGHT(C103,2)+1)</f>
        <v># 8</v>
      </c>
      <c r="E103" s="410" t="str">
        <f>"# " &amp; VALUE(RIGHT(D103,2)+1)</f>
        <v># 9</v>
      </c>
      <c r="F103" s="410" t="str">
        <f>"# " &amp; VALUE(RIGHT(E103,2)+1)</f>
        <v># 10</v>
      </c>
      <c r="G103" s="513" t="s">
        <v>23</v>
      </c>
      <c r="H103" s="458" t="s">
        <v>20</v>
      </c>
      <c r="I103" s="459"/>
    </row>
    <row r="104" spans="1:9" ht="17" customHeight="1">
      <c r="A104" s="541">
        <v>30</v>
      </c>
      <c r="B104" s="383"/>
      <c r="C104" s="421"/>
      <c r="D104" s="421"/>
      <c r="E104" s="421"/>
      <c r="F104" s="422"/>
      <c r="G104" s="540" t="s">
        <v>333</v>
      </c>
      <c r="H104" s="454" t="str">
        <f>H68</f>
        <v>星期日檔案 # 17</v>
      </c>
      <c r="I104" s="461">
        <v>30</v>
      </c>
    </row>
    <row r="105" spans="1:9" ht="17" customHeight="1">
      <c r="A105" s="462"/>
      <c r="B105" s="443" t="s">
        <v>17</v>
      </c>
      <c r="C105" s="390"/>
      <c r="D105" s="391"/>
      <c r="E105" s="391"/>
      <c r="F105" s="522"/>
      <c r="G105" s="513" t="s">
        <v>23</v>
      </c>
      <c r="H105" s="542" t="s">
        <v>23</v>
      </c>
      <c r="I105" s="412"/>
    </row>
    <row r="106" spans="1:9" s="372" customFormat="1" ht="17" customHeight="1" thickBot="1">
      <c r="A106" s="363" t="s">
        <v>11</v>
      </c>
      <c r="B106" s="405"/>
      <c r="C106" s="357"/>
      <c r="D106" s="410" t="str">
        <f>$D$76</f>
        <v>奪命提示 Anonymous Signal (30 EPI)</v>
      </c>
      <c r="E106" s="410"/>
      <c r="F106" s="411"/>
      <c r="G106" s="543" t="s">
        <v>214</v>
      </c>
      <c r="H106" s="544"/>
      <c r="I106" s="395" t="s">
        <v>11</v>
      </c>
    </row>
    <row r="107" spans="1:9" ht="17" customHeight="1">
      <c r="A107" s="456"/>
      <c r="B107" s="405" t="str">
        <f>B77</f>
        <v># 26</v>
      </c>
      <c r="C107" s="410" t="str">
        <f>"# " &amp; VALUE(RIGHT(B107,2)+1)</f>
        <v># 27</v>
      </c>
      <c r="D107" s="410" t="str">
        <f>"# " &amp; VALUE(RIGHT(C107,2)+1)</f>
        <v># 28</v>
      </c>
      <c r="E107" s="410" t="str">
        <f>"# " &amp; VALUE(RIGHT(D107,2)+1)</f>
        <v># 29</v>
      </c>
      <c r="F107" s="410" t="str">
        <f>"# " &amp; VALUE(RIGHT(E107,2)+1)</f>
        <v># 30</v>
      </c>
      <c r="G107" s="529"/>
      <c r="H107" s="463"/>
      <c r="I107" s="403"/>
    </row>
    <row r="108" spans="1:9" ht="17" customHeight="1">
      <c r="A108" s="423">
        <v>30</v>
      </c>
      <c r="B108" s="413"/>
      <c r="C108" s="421"/>
      <c r="D108" s="421"/>
      <c r="E108" s="421"/>
      <c r="F108" s="411"/>
      <c r="G108" s="545"/>
      <c r="H108" s="524" t="str">
        <f>H77</f>
        <v>中年好聲音3 #25</v>
      </c>
      <c r="I108" s="408">
        <v>30</v>
      </c>
    </row>
    <row r="109" spans="1:9" ht="17" customHeight="1">
      <c r="A109" s="462"/>
      <c r="B109" s="546" t="s">
        <v>17</v>
      </c>
      <c r="C109" s="390"/>
      <c r="D109" s="390" t="str">
        <f>$E$72</f>
        <v xml:space="preserve">愛．回家之開心速遞  Lo And Behold </v>
      </c>
      <c r="E109" s="390"/>
      <c r="F109" s="416"/>
      <c r="G109" s="547" t="s">
        <v>23</v>
      </c>
      <c r="H109" s="463"/>
      <c r="I109" s="412"/>
    </row>
    <row r="110" spans="1:9" s="372" customFormat="1" ht="17" customHeight="1" thickBot="1">
      <c r="A110" s="363" t="s">
        <v>12</v>
      </c>
      <c r="B110" s="383" t="str">
        <f>B73</f>
        <v># 2538</v>
      </c>
      <c r="C110" s="421" t="str">
        <f t="shared" ref="C110:F110" si="8">C73</f>
        <v># 2539</v>
      </c>
      <c r="D110" s="421" t="str">
        <f t="shared" si="8"/>
        <v># 2540</v>
      </c>
      <c r="E110" s="421" t="str">
        <f t="shared" si="8"/>
        <v># 2541</v>
      </c>
      <c r="F110" s="422" t="str">
        <f t="shared" si="8"/>
        <v># 2542</v>
      </c>
      <c r="G110" s="421" t="str">
        <f>G37</f>
        <v>有個閨密叫祖藍 # 3</v>
      </c>
      <c r="H110" s="548"/>
      <c r="I110" s="395" t="s">
        <v>12</v>
      </c>
    </row>
    <row r="111" spans="1:9" ht="17" customHeight="1">
      <c r="A111" s="456"/>
      <c r="B111" s="546" t="s">
        <v>17</v>
      </c>
      <c r="C111" s="430"/>
      <c r="D111" s="410" t="s">
        <v>270</v>
      </c>
      <c r="E111" s="390"/>
      <c r="F111" s="390"/>
      <c r="G111" s="416"/>
      <c r="H111" s="528"/>
      <c r="I111" s="403"/>
    </row>
    <row r="112" spans="1:9" ht="17" customHeight="1">
      <c r="A112" s="541">
        <v>30</v>
      </c>
      <c r="B112" s="383" t="str">
        <f>B71</f>
        <v># 111</v>
      </c>
      <c r="C112" s="421" t="str">
        <f t="shared" ref="C112:G112" si="9">C71</f>
        <v># 112</v>
      </c>
      <c r="D112" s="421" t="str">
        <f t="shared" si="9"/>
        <v># 113</v>
      </c>
      <c r="E112" s="421" t="str">
        <f t="shared" si="9"/>
        <v># 114</v>
      </c>
      <c r="F112" s="421" t="str">
        <f t="shared" si="9"/>
        <v># 115</v>
      </c>
      <c r="G112" s="422" t="str">
        <f t="shared" si="9"/>
        <v># 116</v>
      </c>
      <c r="H112" s="548"/>
      <c r="I112" s="408">
        <v>30</v>
      </c>
    </row>
    <row r="113" spans="1:9" ht="17" customHeight="1">
      <c r="A113" s="423"/>
      <c r="B113" s="550" t="s">
        <v>17</v>
      </c>
      <c r="C113" s="430" t="s">
        <v>17</v>
      </c>
      <c r="D113" s="480" t="s">
        <v>17</v>
      </c>
      <c r="E113" s="389" t="s">
        <v>17</v>
      </c>
      <c r="F113" s="389" t="s">
        <v>17</v>
      </c>
      <c r="G113" s="513" t="s">
        <v>23</v>
      </c>
      <c r="H113" s="528"/>
      <c r="I113" s="426"/>
    </row>
    <row r="114" spans="1:9" s="372" customFormat="1" ht="17" customHeight="1" thickBot="1">
      <c r="A114" s="363" t="s">
        <v>15</v>
      </c>
      <c r="B114" s="433" t="str">
        <f>B68</f>
        <v>美食新聞報道 # 80</v>
      </c>
      <c r="C114" s="410" t="str">
        <f>$C$68</f>
        <v>獨嘉登機指南 #9</v>
      </c>
      <c r="D114" s="472" t="str">
        <f>D68</f>
        <v>美食新聞報道 # 81</v>
      </c>
      <c r="E114" s="472" t="str">
        <f>$E$68</f>
        <v>親民的品味 #1</v>
      </c>
      <c r="F114" s="385" t="str">
        <f>F68</f>
        <v>最強生命線 # 394</v>
      </c>
      <c r="G114" s="515" t="str">
        <f>G81</f>
        <v>紋人多故事 # 1</v>
      </c>
      <c r="H114" s="549"/>
      <c r="I114" s="395" t="s">
        <v>15</v>
      </c>
    </row>
    <row r="115" spans="1:9" ht="17" customHeight="1">
      <c r="A115" s="456"/>
      <c r="B115" s="443" t="s">
        <v>17</v>
      </c>
      <c r="C115" s="390"/>
      <c r="D115" s="391"/>
      <c r="E115" s="391"/>
      <c r="F115" s="391"/>
      <c r="G115" s="513" t="s">
        <v>23</v>
      </c>
      <c r="H115" s="542" t="s">
        <v>23</v>
      </c>
      <c r="I115" s="403"/>
    </row>
    <row r="116" spans="1:9" ht="17" customHeight="1">
      <c r="A116" s="541">
        <v>30</v>
      </c>
      <c r="B116" s="551"/>
      <c r="C116" s="410"/>
      <c r="D116" s="552" t="str">
        <f>D61</f>
        <v>擇君記 Choice Husband (30 EPI)</v>
      </c>
      <c r="E116" s="500"/>
      <c r="F116" s="507"/>
      <c r="G116" s="553" t="str">
        <f>G85</f>
        <v>直播靈接觸 #15 (26 EPI)</v>
      </c>
      <c r="H116" s="554" t="str">
        <f>H88</f>
        <v>友乜唔講得 #11</v>
      </c>
      <c r="I116" s="408">
        <v>30</v>
      </c>
    </row>
    <row r="117" spans="1:9" ht="17" customHeight="1">
      <c r="A117" s="423"/>
      <c r="B117" s="405" t="str">
        <f>B62</f>
        <v># 13</v>
      </c>
      <c r="C117" s="410" t="str">
        <f>C62</f>
        <v># 14</v>
      </c>
      <c r="D117" s="410" t="str">
        <f>D62</f>
        <v># 15</v>
      </c>
      <c r="E117" s="410" t="str">
        <f>E62</f>
        <v># 16</v>
      </c>
      <c r="F117" s="410" t="str">
        <f>F62</f>
        <v># 17</v>
      </c>
      <c r="G117" s="529"/>
      <c r="H117" s="555" t="s">
        <v>180</v>
      </c>
      <c r="I117" s="412"/>
    </row>
    <row r="118" spans="1:9" s="372" customFormat="1" ht="17" customHeight="1" thickBot="1">
      <c r="A118" s="363" t="s">
        <v>13</v>
      </c>
      <c r="B118" s="413"/>
      <c r="C118" s="421"/>
      <c r="D118" s="421"/>
      <c r="E118" s="421"/>
      <c r="F118" s="421"/>
      <c r="G118" s="503"/>
      <c r="H118" s="495" t="str">
        <f>G91</f>
        <v>勁歌金榜 # 17</v>
      </c>
      <c r="I118" s="395" t="s">
        <v>13</v>
      </c>
    </row>
    <row r="119" spans="1:9" ht="17" customHeight="1">
      <c r="A119" s="396"/>
      <c r="B119" s="546" t="s">
        <v>17</v>
      </c>
      <c r="C119" s="430"/>
      <c r="D119" s="391" t="str">
        <f>D$40</f>
        <v>*流行都市  Big City Shop 2025</v>
      </c>
      <c r="E119" s="358"/>
      <c r="F119" s="416"/>
      <c r="G119" s="513" t="s">
        <v>23</v>
      </c>
      <c r="H119" s="556" t="s">
        <v>20</v>
      </c>
      <c r="I119" s="393"/>
    </row>
    <row r="120" spans="1:9" ht="17" customHeight="1">
      <c r="A120" s="396"/>
      <c r="B120" s="410" t="str">
        <f>B$41</f>
        <v># 1701</v>
      </c>
      <c r="C120" s="410" t="str">
        <f>C$41</f>
        <v># 1702</v>
      </c>
      <c r="D120" s="410" t="str">
        <f>D$41</f>
        <v># 1703</v>
      </c>
      <c r="E120" s="410" t="str">
        <f>E$41</f>
        <v># 1704</v>
      </c>
      <c r="F120" s="410" t="str">
        <f>F41</f>
        <v># 1705</v>
      </c>
      <c r="G120" s="472" t="str">
        <f>G68</f>
        <v>新聞透視 # 15</v>
      </c>
      <c r="H120" s="557"/>
      <c r="I120" s="393"/>
    </row>
    <row r="121" spans="1:9" ht="17" customHeight="1">
      <c r="A121" s="541" t="s">
        <v>2</v>
      </c>
      <c r="B121" s="383"/>
      <c r="C121" s="421"/>
      <c r="D121" s="421"/>
      <c r="E121" s="421"/>
      <c r="F121" s="558" t="s">
        <v>95</v>
      </c>
      <c r="H121" s="465" t="str">
        <f>H38</f>
        <v>最佳拍檔 # 7</v>
      </c>
      <c r="I121" s="408" t="s">
        <v>2</v>
      </c>
    </row>
    <row r="122" spans="1:9" ht="17" customHeight="1">
      <c r="A122" s="423"/>
      <c r="B122" s="539" t="s">
        <v>63</v>
      </c>
      <c r="C122" s="410"/>
      <c r="D122" s="410" t="s">
        <v>62</v>
      </c>
      <c r="E122" s="410"/>
      <c r="F122" s="410"/>
      <c r="G122" s="513" t="s">
        <v>23</v>
      </c>
      <c r="H122" s="427"/>
      <c r="I122" s="426"/>
    </row>
    <row r="123" spans="1:9" ht="17" customHeight="1" thickBot="1">
      <c r="A123" s="559" t="s">
        <v>14</v>
      </c>
      <c r="B123" s="211" t="s">
        <v>334</v>
      </c>
      <c r="C123" s="212" t="s">
        <v>335</v>
      </c>
      <c r="D123" s="212" t="s">
        <v>336</v>
      </c>
      <c r="E123" s="212" t="s">
        <v>337</v>
      </c>
      <c r="F123" s="212" t="s">
        <v>338</v>
      </c>
      <c r="G123" s="560" t="str">
        <f>G40</f>
        <v>周六聊Teen谷 # 16</v>
      </c>
      <c r="H123" s="561"/>
      <c r="I123" s="562" t="s">
        <v>14</v>
      </c>
    </row>
    <row r="124" spans="1:9" ht="17" customHeight="1" thickTop="1">
      <c r="A124" s="563"/>
      <c r="B124" s="564" t="s">
        <v>339</v>
      </c>
      <c r="C124" s="358"/>
      <c r="D124" s="358"/>
      <c r="E124" s="358"/>
      <c r="F124" s="358"/>
      <c r="G124" s="358"/>
      <c r="H124" s="591">
        <f ca="1">TODAY()</f>
        <v>45758</v>
      </c>
      <c r="I124" s="592"/>
    </row>
    <row r="125" spans="1:9" ht="17" customHeight="1"/>
    <row r="126" spans="1:9" ht="17" customHeight="1"/>
    <row r="127" spans="1:9" ht="17" customHeight="1"/>
  </sheetData>
  <mergeCells count="14">
    <mergeCell ref="G93:H93"/>
    <mergeCell ref="H124:I124"/>
    <mergeCell ref="G42:H42"/>
    <mergeCell ref="E54:F54"/>
    <mergeCell ref="E55:F55"/>
    <mergeCell ref="G63:H63"/>
    <mergeCell ref="B65:F65"/>
    <mergeCell ref="G65:H65"/>
    <mergeCell ref="G25:H25"/>
    <mergeCell ref="C1:G1"/>
    <mergeCell ref="H2:I2"/>
    <mergeCell ref="G11:H11"/>
    <mergeCell ref="B12:F12"/>
    <mergeCell ref="G24:H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B81E9-D92D-45B4-A47C-CD25229C928A}">
  <dimension ref="A1:I127"/>
  <sheetViews>
    <sheetView zoomScale="70" zoomScaleNormal="70" workbookViewId="0">
      <pane ySplit="4" topLeftCell="A16" activePane="bottomLeft" state="frozen"/>
      <selection pane="bottomLeft" activeCell="C90" sqref="C90"/>
    </sheetView>
  </sheetViews>
  <sheetFormatPr defaultColWidth="9.453125" defaultRowHeight="15.5"/>
  <cols>
    <col min="1" max="1" width="7.6328125" style="494" customWidth="1"/>
    <col min="2" max="8" width="32.6328125" style="356" customWidth="1"/>
    <col min="9" max="9" width="7.6328125" style="565" customWidth="1"/>
    <col min="10" max="16384" width="9.453125" style="356"/>
  </cols>
  <sheetData>
    <row r="1" spans="1:9" ht="36" customHeight="1">
      <c r="A1" s="354"/>
      <c r="B1" s="355"/>
      <c r="C1" s="573" t="s">
        <v>341</v>
      </c>
      <c r="D1" s="573"/>
      <c r="E1" s="573"/>
      <c r="F1" s="573"/>
      <c r="G1" s="573"/>
      <c r="H1" s="355"/>
      <c r="I1" s="355"/>
    </row>
    <row r="2" spans="1:9" ht="17" customHeight="1" thickBot="1">
      <c r="A2" s="357" t="s">
        <v>342</v>
      </c>
      <c r="B2" s="358"/>
      <c r="C2" s="358"/>
      <c r="D2" s="353" t="s">
        <v>18</v>
      </c>
      <c r="E2" s="353"/>
      <c r="F2" s="359"/>
      <c r="G2" s="359"/>
      <c r="H2" s="574" t="s">
        <v>343</v>
      </c>
      <c r="I2" s="574"/>
    </row>
    <row r="3" spans="1:9" ht="17" customHeight="1" thickTop="1">
      <c r="A3" s="360" t="s">
        <v>19</v>
      </c>
      <c r="B3" s="361" t="s">
        <v>27</v>
      </c>
      <c r="C3" s="361" t="s">
        <v>28</v>
      </c>
      <c r="D3" s="361" t="s">
        <v>29</v>
      </c>
      <c r="E3" s="361" t="s">
        <v>193</v>
      </c>
      <c r="F3" s="361" t="s">
        <v>31</v>
      </c>
      <c r="G3" s="361" t="s">
        <v>32</v>
      </c>
      <c r="H3" s="361" t="s">
        <v>33</v>
      </c>
      <c r="I3" s="362" t="s">
        <v>19</v>
      </c>
    </row>
    <row r="4" spans="1:9" ht="17" customHeight="1" thickBot="1">
      <c r="A4" s="363"/>
      <c r="B4" s="364">
        <v>45775</v>
      </c>
      <c r="C4" s="364">
        <f t="shared" ref="C4:H4" si="0">SUM(B4+1)</f>
        <v>45776</v>
      </c>
      <c r="D4" s="365">
        <f t="shared" si="0"/>
        <v>45777</v>
      </c>
      <c r="E4" s="365">
        <f t="shared" si="0"/>
        <v>45778</v>
      </c>
      <c r="F4" s="365">
        <f t="shared" si="0"/>
        <v>45779</v>
      </c>
      <c r="G4" s="365">
        <f t="shared" si="0"/>
        <v>45780</v>
      </c>
      <c r="H4" s="365">
        <f t="shared" si="0"/>
        <v>45781</v>
      </c>
      <c r="I4" s="366"/>
    </row>
    <row r="5" spans="1:9" s="372" customFormat="1" ht="17" customHeight="1" thickBot="1">
      <c r="A5" s="367" t="s">
        <v>14</v>
      </c>
      <c r="B5" s="368"/>
      <c r="C5" s="369"/>
      <c r="D5" s="369"/>
      <c r="E5" s="369"/>
      <c r="F5" s="369"/>
      <c r="G5" s="369"/>
      <c r="H5" s="370"/>
      <c r="I5" s="371" t="s">
        <v>14</v>
      </c>
    </row>
    <row r="6" spans="1:9" ht="17" customHeight="1">
      <c r="A6" s="373"/>
      <c r="B6" s="374" t="s">
        <v>17</v>
      </c>
      <c r="C6" s="375" t="s">
        <v>17</v>
      </c>
      <c r="D6" s="376" t="str">
        <f t="shared" ref="D6:G7" si="1">C52</f>
        <v>快樂奇蹟 The X Factor Of Joy (4 EPI)</v>
      </c>
      <c r="E6" s="377" t="str">
        <f t="shared" si="1"/>
        <v>媽媽唔易"造"Mom No Easy (5 EPI)</v>
      </c>
      <c r="F6" s="378" t="str">
        <f t="shared" si="1"/>
        <v>出走地圖 Off the Grid (Sr.2) (20 EPI)</v>
      </c>
      <c r="G6" s="379" t="str">
        <f t="shared" si="1"/>
        <v>台灣學呢啲 All-You-Can-Learn in Taiwan (10 EPI)</v>
      </c>
      <c r="H6" s="380" t="s">
        <v>17</v>
      </c>
      <c r="I6" s="381"/>
    </row>
    <row r="7" spans="1:9" ht="17" customHeight="1">
      <c r="A7" s="382">
        <v>30</v>
      </c>
      <c r="B7" s="383" t="str">
        <f>LEFT($H$61,5) &amp; " # " &amp; VALUE(RIGHT($H$61,2)-1)</f>
        <v>財經透視  # 17</v>
      </c>
      <c r="C7" s="384" t="str">
        <f>B25</f>
        <v>新聞掏寶  # 247</v>
      </c>
      <c r="D7" s="385" t="str">
        <f t="shared" si="1"/>
        <v># 3</v>
      </c>
      <c r="E7" s="384" t="str">
        <f t="shared" si="1"/>
        <v># 3</v>
      </c>
      <c r="F7" s="385" t="str">
        <f t="shared" si="1"/>
        <v># 13</v>
      </c>
      <c r="G7" s="384" t="str">
        <f t="shared" si="1"/>
        <v># 7</v>
      </c>
      <c r="H7" s="386" t="str">
        <f>D68</f>
        <v>美食新聞報道 # 83</v>
      </c>
      <c r="I7" s="387">
        <v>30</v>
      </c>
    </row>
    <row r="8" spans="1:9" ht="17" customHeight="1">
      <c r="A8" s="388"/>
      <c r="B8" s="389" t="s">
        <v>17</v>
      </c>
      <c r="C8" s="390"/>
      <c r="D8" s="390"/>
      <c r="E8" s="391" t="str">
        <f>$E$70</f>
        <v>東張西望  Scoop 2025</v>
      </c>
      <c r="F8" s="390"/>
      <c r="G8" s="390" t="s">
        <v>42</v>
      </c>
      <c r="H8" s="392"/>
      <c r="I8" s="393"/>
    </row>
    <row r="9" spans="1:9" s="372" customFormat="1" ht="17" customHeight="1" thickBot="1">
      <c r="A9" s="363" t="s">
        <v>0</v>
      </c>
      <c r="B9" s="394" t="s">
        <v>344</v>
      </c>
      <c r="C9" s="394" t="str">
        <f t="shared" ref="C9:H9" si="2">"# " &amp; VALUE(RIGHT(B9,3)+1)</f>
        <v># 118</v>
      </c>
      <c r="D9" s="394" t="str">
        <f t="shared" si="2"/>
        <v># 119</v>
      </c>
      <c r="E9" s="394" t="str">
        <f t="shared" si="2"/>
        <v># 120</v>
      </c>
      <c r="F9" s="394" t="str">
        <f t="shared" si="2"/>
        <v># 121</v>
      </c>
      <c r="G9" s="394" t="str">
        <f t="shared" si="2"/>
        <v># 122</v>
      </c>
      <c r="H9" s="394" t="str">
        <f t="shared" si="2"/>
        <v># 123</v>
      </c>
      <c r="I9" s="395" t="s">
        <v>0</v>
      </c>
    </row>
    <row r="10" spans="1:9" ht="17" customHeight="1">
      <c r="A10" s="396"/>
      <c r="B10" s="228"/>
      <c r="C10" s="229"/>
      <c r="D10" s="229"/>
      <c r="E10" s="229"/>
      <c r="F10" s="230"/>
      <c r="G10" s="228"/>
      <c r="H10" s="231"/>
      <c r="I10" s="381"/>
    </row>
    <row r="11" spans="1:9" ht="17" customHeight="1">
      <c r="A11" s="382">
        <v>30</v>
      </c>
      <c r="B11" s="232"/>
      <c r="C11" s="232"/>
      <c r="D11" s="232"/>
      <c r="E11" s="232"/>
      <c r="F11" s="232"/>
      <c r="G11" s="575" t="s">
        <v>35</v>
      </c>
      <c r="H11" s="578"/>
      <c r="I11" s="387">
        <v>30</v>
      </c>
    </row>
    <row r="12" spans="1:9" ht="17" customHeight="1">
      <c r="A12" s="397"/>
      <c r="B12" s="575" t="s">
        <v>195</v>
      </c>
      <c r="C12" s="576"/>
      <c r="D12" s="576"/>
      <c r="E12" s="576"/>
      <c r="F12" s="577"/>
      <c r="G12" s="233"/>
      <c r="H12" s="234"/>
      <c r="I12" s="393"/>
    </row>
    <row r="13" spans="1:9" s="372" customFormat="1" ht="17" customHeight="1" thickBot="1">
      <c r="A13" s="398" t="s">
        <v>1</v>
      </c>
      <c r="B13" s="235"/>
      <c r="C13" s="236"/>
      <c r="D13" s="236"/>
      <c r="E13" s="236"/>
      <c r="F13" s="237"/>
      <c r="G13" s="238"/>
      <c r="H13" s="239"/>
      <c r="I13" s="395" t="s">
        <v>1</v>
      </c>
    </row>
    <row r="14" spans="1:9" ht="17" customHeight="1">
      <c r="A14" s="399"/>
      <c r="B14" s="400">
        <v>800553940</v>
      </c>
      <c r="C14" s="401"/>
      <c r="D14" s="401"/>
      <c r="E14" s="401"/>
      <c r="F14" s="401"/>
      <c r="G14" s="401"/>
      <c r="H14" s="402"/>
      <c r="I14" s="403"/>
    </row>
    <row r="15" spans="1:9" ht="17" customHeight="1">
      <c r="A15" s="404" t="s">
        <v>2</v>
      </c>
      <c r="B15" s="405"/>
      <c r="C15" s="406"/>
      <c r="D15" s="406"/>
      <c r="E15" s="406" t="s">
        <v>126</v>
      </c>
      <c r="F15" s="406"/>
      <c r="G15" s="406"/>
      <c r="H15" s="407"/>
      <c r="I15" s="408" t="s">
        <v>2</v>
      </c>
    </row>
    <row r="16" spans="1:9" ht="17" customHeight="1">
      <c r="A16" s="409"/>
      <c r="B16" s="405" t="s">
        <v>345</v>
      </c>
      <c r="C16" s="410" t="str">
        <f t="shared" ref="C16:H16" si="3">"# " &amp; VALUE(RIGHT(B16,2)+1)</f>
        <v># 25</v>
      </c>
      <c r="D16" s="410" t="str">
        <f t="shared" si="3"/>
        <v># 26</v>
      </c>
      <c r="E16" s="410" t="str">
        <f t="shared" si="3"/>
        <v># 27</v>
      </c>
      <c r="F16" s="410" t="str">
        <f t="shared" si="3"/>
        <v># 28</v>
      </c>
      <c r="G16" s="410" t="str">
        <f t="shared" si="3"/>
        <v># 29</v>
      </c>
      <c r="H16" s="411" t="str">
        <f t="shared" si="3"/>
        <v># 30</v>
      </c>
      <c r="I16" s="412"/>
    </row>
    <row r="17" spans="1:9" s="372" customFormat="1" ht="17" customHeight="1" thickBot="1">
      <c r="A17" s="398" t="s">
        <v>3</v>
      </c>
      <c r="B17" s="413" t="s">
        <v>24</v>
      </c>
      <c r="C17" s="414"/>
      <c r="D17" s="414"/>
      <c r="E17" s="414"/>
      <c r="F17" s="414"/>
      <c r="G17" s="414"/>
      <c r="H17" s="415"/>
      <c r="I17" s="395" t="s">
        <v>16</v>
      </c>
    </row>
    <row r="18" spans="1:9" s="372" customFormat="1" ht="17" customHeight="1">
      <c r="A18" s="398"/>
      <c r="B18" s="389" t="s">
        <v>17</v>
      </c>
      <c r="C18" s="390"/>
      <c r="D18" s="390"/>
      <c r="E18" s="390" t="s">
        <v>36</v>
      </c>
      <c r="F18" s="416"/>
      <c r="G18" s="417" t="s">
        <v>159</v>
      </c>
      <c r="H18" s="418" t="s">
        <v>103</v>
      </c>
      <c r="I18" s="419"/>
    </row>
    <row r="19" spans="1:9" ht="17" customHeight="1">
      <c r="A19" s="420" t="s">
        <v>2</v>
      </c>
      <c r="B19" s="383" t="s">
        <v>346</v>
      </c>
      <c r="C19" s="421" t="str">
        <f t="shared" ref="C19:F19" si="4">B73</f>
        <v># 2543</v>
      </c>
      <c r="D19" s="421" t="str">
        <f t="shared" si="4"/>
        <v># 2544</v>
      </c>
      <c r="E19" s="421" t="str">
        <f t="shared" si="4"/>
        <v># 2545</v>
      </c>
      <c r="F19" s="422" t="str">
        <f t="shared" si="4"/>
        <v># 2546</v>
      </c>
      <c r="G19" s="421" t="s">
        <v>131</v>
      </c>
      <c r="H19" s="385" t="s">
        <v>347</v>
      </c>
      <c r="I19" s="408" t="s">
        <v>2</v>
      </c>
    </row>
    <row r="20" spans="1:9" ht="17" customHeight="1">
      <c r="A20" s="423"/>
      <c r="B20" s="347" t="s">
        <v>61</v>
      </c>
      <c r="C20" s="241"/>
      <c r="D20" s="241"/>
      <c r="E20" s="241" t="s">
        <v>51</v>
      </c>
      <c r="F20" s="241"/>
      <c r="G20" s="242"/>
      <c r="H20" s="242"/>
      <c r="I20" s="426"/>
    </row>
    <row r="21" spans="1:9" s="372" customFormat="1" ht="17" customHeight="1" thickBot="1">
      <c r="A21" s="367" t="s">
        <v>4</v>
      </c>
      <c r="B21" s="346" t="s">
        <v>348</v>
      </c>
      <c r="C21" s="241" t="s">
        <v>349</v>
      </c>
      <c r="D21" s="244" t="str">
        <f t="shared" ref="D21:H21" si="5">"# " &amp; VALUE(RIGHT(C21,4)+1)</f>
        <v># 1319</v>
      </c>
      <c r="E21" s="244" t="str">
        <f t="shared" si="5"/>
        <v># 1320</v>
      </c>
      <c r="F21" s="241" t="str">
        <f t="shared" si="5"/>
        <v># 1321</v>
      </c>
      <c r="G21" s="241" t="str">
        <f t="shared" si="5"/>
        <v># 1322</v>
      </c>
      <c r="H21" s="241" t="str">
        <f t="shared" si="5"/>
        <v># 1323</v>
      </c>
      <c r="I21" s="395" t="s">
        <v>4</v>
      </c>
    </row>
    <row r="22" spans="1:9" ht="17" customHeight="1">
      <c r="A22" s="428"/>
      <c r="B22" s="443" t="s">
        <v>17</v>
      </c>
      <c r="C22" s="390"/>
      <c r="D22" s="349" t="str">
        <f>D87</f>
        <v>養生之旅 Journey to Well-Being (10 EPI)</v>
      </c>
      <c r="E22" s="390"/>
      <c r="F22" s="416"/>
      <c r="G22" s="389">
        <v>800556780</v>
      </c>
      <c r="H22" s="430"/>
      <c r="I22" s="431"/>
    </row>
    <row r="23" spans="1:9" ht="17" customHeight="1">
      <c r="A23" s="432" t="s">
        <v>2</v>
      </c>
      <c r="B23" s="383" t="s">
        <v>197</v>
      </c>
      <c r="C23" s="421" t="str">
        <f>B88</f>
        <v># 6</v>
      </c>
      <c r="D23" s="421" t="str">
        <f>"# " &amp; VALUE(RIGHT(C23,2)+1)</f>
        <v># 7</v>
      </c>
      <c r="E23" s="421" t="str">
        <f>"# " &amp; VALUE(RIGHT(D23,2)+1)</f>
        <v># 8</v>
      </c>
      <c r="F23" s="422" t="str">
        <f>"# " &amp; VALUE(RIGHT(E23,2)+1)</f>
        <v># 9</v>
      </c>
      <c r="G23" s="434"/>
      <c r="H23" s="435"/>
      <c r="I23" s="436" t="s">
        <v>2</v>
      </c>
    </row>
    <row r="24" spans="1:9" ht="17" customHeight="1">
      <c r="A24" s="437"/>
      <c r="B24" s="438" t="s">
        <v>17</v>
      </c>
      <c r="C24" s="424" t="s">
        <v>17</v>
      </c>
      <c r="D24" s="439" t="s">
        <v>17</v>
      </c>
      <c r="E24" s="439" t="s">
        <v>17</v>
      </c>
      <c r="F24" s="439" t="s">
        <v>17</v>
      </c>
      <c r="G24" s="583" t="s">
        <v>107</v>
      </c>
      <c r="H24" s="584"/>
      <c r="I24" s="440"/>
    </row>
    <row r="25" spans="1:9" ht="17" customHeight="1">
      <c r="A25" s="437"/>
      <c r="B25" s="411" t="str">
        <f>LEFT($H$34,5) &amp; " # " &amp; VALUE(RIGHT($H$34,3)-1)</f>
        <v>新聞掏寶  # 247</v>
      </c>
      <c r="C25" s="411" t="str">
        <f>B68</f>
        <v>美食新聞報道 # 82</v>
      </c>
      <c r="D25" s="434" t="str">
        <f>C68</f>
        <v>獨嘉登機指南 #10</v>
      </c>
      <c r="E25" s="434" t="str">
        <f>D68</f>
        <v>美食新聞報道 # 83</v>
      </c>
      <c r="F25" s="434" t="str">
        <f>E68</f>
        <v>親民的品味 #2</v>
      </c>
      <c r="G25" s="585" t="s">
        <v>108</v>
      </c>
      <c r="H25" s="586"/>
      <c r="I25" s="440"/>
    </row>
    <row r="26" spans="1:9" s="372" customFormat="1" ht="17" customHeight="1" thickBot="1">
      <c r="A26" s="441" t="s">
        <v>5</v>
      </c>
      <c r="B26" s="422"/>
      <c r="C26" s="411"/>
      <c r="D26" s="385"/>
      <c r="E26" s="385"/>
      <c r="F26" s="385"/>
      <c r="G26" s="434" t="s">
        <v>350</v>
      </c>
      <c r="H26" s="410" t="s">
        <v>351</v>
      </c>
      <c r="I26" s="442" t="s">
        <v>5</v>
      </c>
    </row>
    <row r="27" spans="1:9" ht="17" customHeight="1">
      <c r="A27" s="437"/>
      <c r="B27" s="344" t="s">
        <v>17</v>
      </c>
      <c r="C27" s="390"/>
      <c r="D27" s="391"/>
      <c r="E27" s="391"/>
      <c r="F27" s="391"/>
      <c r="G27" s="444"/>
      <c r="H27" s="424"/>
      <c r="I27" s="445"/>
    </row>
    <row r="28" spans="1:9" ht="17" customHeight="1">
      <c r="A28" s="446" t="s">
        <v>2</v>
      </c>
      <c r="B28" s="343" t="s">
        <v>352</v>
      </c>
      <c r="C28" s="410"/>
      <c r="D28" s="410" t="str">
        <f>D76</f>
        <v>TBC</v>
      </c>
      <c r="E28" s="410"/>
      <c r="F28" s="410"/>
      <c r="G28" s="447"/>
      <c r="H28" s="410"/>
      <c r="I28" s="436" t="s">
        <v>2</v>
      </c>
    </row>
    <row r="29" spans="1:9" ht="17" customHeight="1">
      <c r="A29" s="437"/>
      <c r="B29" s="342" t="s">
        <v>353</v>
      </c>
      <c r="C29" s="410" t="str">
        <f>"# " &amp; VALUE(RIGHT(C77,2)-1)</f>
        <v># 1</v>
      </c>
      <c r="D29" s="410" t="str">
        <f>"# " &amp; VALUE(RIGHT(D77,2)-1)</f>
        <v># 2</v>
      </c>
      <c r="E29" s="410" t="str">
        <f>"# " &amp; VALUE(RIGHT(E77,2)-1)</f>
        <v># 3</v>
      </c>
      <c r="F29" s="410" t="str">
        <f>E77</f>
        <v># 4</v>
      </c>
      <c r="G29" s="434"/>
      <c r="H29" s="410"/>
      <c r="I29" s="440"/>
    </row>
    <row r="30" spans="1:9" s="372" customFormat="1" ht="17" customHeight="1" thickBot="1">
      <c r="A30" s="441" t="s">
        <v>6</v>
      </c>
      <c r="B30" s="433"/>
      <c r="C30" s="421"/>
      <c r="D30" s="421"/>
      <c r="E30" s="421"/>
      <c r="F30" s="421"/>
      <c r="G30" s="448" t="s">
        <v>24</v>
      </c>
      <c r="H30" s="414"/>
      <c r="I30" s="449" t="s">
        <v>6</v>
      </c>
    </row>
    <row r="31" spans="1:9" ht="17" customHeight="1">
      <c r="A31" s="450"/>
      <c r="B31" s="443" t="s">
        <v>17</v>
      </c>
      <c r="C31" s="390"/>
      <c r="D31" s="390"/>
      <c r="E31" s="391" t="str">
        <f>$E$70</f>
        <v>東張西望  Scoop 2025</v>
      </c>
      <c r="F31" s="390"/>
      <c r="G31" s="358"/>
      <c r="H31" s="425"/>
      <c r="I31" s="426"/>
    </row>
    <row r="32" spans="1:9" ht="17" customHeight="1">
      <c r="A32" s="446" t="s">
        <v>2</v>
      </c>
      <c r="B32" s="421" t="str">
        <f>B9</f>
        <v># 117</v>
      </c>
      <c r="C32" s="421" t="str">
        <f>B71</f>
        <v># 118</v>
      </c>
      <c r="D32" s="421" t="str">
        <f>D9</f>
        <v># 119</v>
      </c>
      <c r="E32" s="421" t="str">
        <f>E9</f>
        <v># 120</v>
      </c>
      <c r="F32" s="421" t="str">
        <f>F9</f>
        <v># 121</v>
      </c>
      <c r="G32" s="421" t="str">
        <f>"# " &amp; VALUE(RIGHT(F32,3)+1)</f>
        <v># 122</v>
      </c>
      <c r="H32" s="421" t="str">
        <f>"# " &amp; VALUE(RIGHT(G32,3)+1)</f>
        <v># 123</v>
      </c>
      <c r="I32" s="408" t="s">
        <v>2</v>
      </c>
    </row>
    <row r="33" spans="1:9" ht="17" customHeight="1">
      <c r="A33" s="437"/>
      <c r="B33" s="443" t="s">
        <v>17</v>
      </c>
      <c r="C33" s="390"/>
      <c r="D33" s="410" t="s">
        <v>80</v>
      </c>
      <c r="E33" s="410"/>
      <c r="F33" s="410"/>
      <c r="G33" s="451" t="s">
        <v>20</v>
      </c>
      <c r="H33" s="246" t="s">
        <v>25</v>
      </c>
      <c r="I33" s="452"/>
    </row>
    <row r="34" spans="1:9" ht="17" customHeight="1">
      <c r="A34" s="437"/>
      <c r="B34" s="410" t="s">
        <v>354</v>
      </c>
      <c r="C34" s="410" t="str">
        <f>B59</f>
        <v># 1861</v>
      </c>
      <c r="D34" s="410" t="str">
        <f>C59</f>
        <v># 1862</v>
      </c>
      <c r="E34" s="410" t="str">
        <f>D59</f>
        <v># 1863</v>
      </c>
      <c r="F34" s="410" t="str">
        <f>E59</f>
        <v># 1864</v>
      </c>
      <c r="G34" s="453" t="s">
        <v>331</v>
      </c>
      <c r="H34" s="247" t="s">
        <v>355</v>
      </c>
      <c r="I34" s="452"/>
    </row>
    <row r="35" spans="1:9" s="372" customFormat="1" ht="17" customHeight="1" thickBot="1">
      <c r="A35" s="441" t="s">
        <v>7</v>
      </c>
      <c r="B35" s="410"/>
      <c r="C35" s="410"/>
      <c r="D35" s="421"/>
      <c r="E35" s="421"/>
      <c r="F35" s="455">
        <v>1255</v>
      </c>
      <c r="G35" s="384"/>
      <c r="H35" s="248" t="s">
        <v>26</v>
      </c>
      <c r="I35" s="366" t="s">
        <v>7</v>
      </c>
    </row>
    <row r="36" spans="1:9" ht="17" customHeight="1">
      <c r="A36" s="456"/>
      <c r="B36" s="271" t="s">
        <v>17</v>
      </c>
      <c r="C36" s="279"/>
      <c r="D36" s="279"/>
      <c r="E36" s="279" t="s">
        <v>51</v>
      </c>
      <c r="F36" s="280"/>
      <c r="G36" s="457" t="s">
        <v>181</v>
      </c>
      <c r="H36" s="458" t="s">
        <v>92</v>
      </c>
      <c r="I36" s="459"/>
    </row>
    <row r="37" spans="1:9" ht="17" customHeight="1">
      <c r="A37" s="423"/>
      <c r="B37" s="241" t="str">
        <f>B21</f>
        <v># 1291</v>
      </c>
      <c r="C37" s="241" t="str">
        <f>C21</f>
        <v># 1318</v>
      </c>
      <c r="D37" s="241" t="str">
        <f t="shared" ref="D37:F37" si="6">"# " &amp; VALUE(RIGHT(C37,4)+1)</f>
        <v># 1319</v>
      </c>
      <c r="E37" s="241" t="str">
        <f t="shared" si="6"/>
        <v># 1320</v>
      </c>
      <c r="F37" s="283" t="str">
        <f t="shared" si="6"/>
        <v># 1321</v>
      </c>
      <c r="G37" s="453" t="s">
        <v>356</v>
      </c>
      <c r="I37" s="452"/>
    </row>
    <row r="38" spans="1:9" ht="17" customHeight="1">
      <c r="A38" s="404" t="s">
        <v>2</v>
      </c>
      <c r="B38" s="244"/>
      <c r="C38" s="244"/>
      <c r="D38" s="244"/>
      <c r="E38" s="244"/>
      <c r="F38" s="341">
        <v>1320</v>
      </c>
      <c r="G38" s="384" t="s">
        <v>182</v>
      </c>
      <c r="H38" s="460" t="s">
        <v>357</v>
      </c>
      <c r="I38" s="461" t="s">
        <v>2</v>
      </c>
    </row>
    <row r="39" spans="1:9" ht="17" customHeight="1">
      <c r="A39" s="462"/>
      <c r="B39" s="374" t="s">
        <v>60</v>
      </c>
      <c r="C39" s="424"/>
      <c r="E39" s="358"/>
      <c r="F39" s="358"/>
      <c r="G39" s="249" t="s">
        <v>58</v>
      </c>
      <c r="H39" s="463" t="s">
        <v>91</v>
      </c>
      <c r="I39" s="452"/>
    </row>
    <row r="40" spans="1:9" ht="17" customHeight="1" thickBot="1">
      <c r="A40" s="423"/>
      <c r="B40" s="405"/>
      <c r="C40" s="410"/>
      <c r="D40" s="429" t="s">
        <v>208</v>
      </c>
      <c r="E40" s="410"/>
      <c r="F40" s="410"/>
      <c r="G40" s="250" t="s">
        <v>358</v>
      </c>
      <c r="H40" s="463"/>
      <c r="I40" s="452"/>
    </row>
    <row r="41" spans="1:9" s="372" customFormat="1" ht="17" customHeight="1" thickBot="1">
      <c r="A41" s="464" t="s">
        <v>8</v>
      </c>
      <c r="B41" s="405" t="s">
        <v>359</v>
      </c>
      <c r="C41" s="410" t="str">
        <f>"# " &amp; VALUE(RIGHT(B41,4)+1)</f>
        <v># 1707</v>
      </c>
      <c r="D41" s="410" t="str">
        <f>"# " &amp; VALUE(RIGHT(C41,4)+1)</f>
        <v># 1708</v>
      </c>
      <c r="E41" s="410" t="str">
        <f>"# " &amp; VALUE(RIGHT(D41,4)+1)</f>
        <v># 1709</v>
      </c>
      <c r="F41" s="410" t="str">
        <f>"# " &amp; VALUE(RIGHT(E41,4)+1)</f>
        <v># 1710</v>
      </c>
      <c r="G41" s="251" t="s">
        <v>21</v>
      </c>
      <c r="H41" s="465"/>
      <c r="I41" s="366" t="s">
        <v>8</v>
      </c>
    </row>
    <row r="42" spans="1:9" ht="17" customHeight="1">
      <c r="A42" s="450"/>
      <c r="B42" s="405"/>
      <c r="C42" s="410"/>
      <c r="D42" s="410"/>
      <c r="E42" s="410"/>
      <c r="F42" s="466">
        <v>1405</v>
      </c>
      <c r="G42" s="581" t="s">
        <v>82</v>
      </c>
      <c r="H42" s="582"/>
      <c r="I42" s="445"/>
    </row>
    <row r="43" spans="1:9" ht="17" customHeight="1">
      <c r="A43" s="437"/>
      <c r="B43" s="389" t="s">
        <v>17</v>
      </c>
      <c r="C43" s="390"/>
      <c r="D43" s="390"/>
      <c r="E43" s="390" t="s">
        <v>36</v>
      </c>
      <c r="F43" s="390"/>
      <c r="G43" s="434" t="str">
        <f>B68</f>
        <v>美食新聞報道 # 82</v>
      </c>
      <c r="H43" s="410" t="str">
        <f>D68</f>
        <v>美食新聞報道 # 83</v>
      </c>
      <c r="I43" s="440"/>
    </row>
    <row r="44" spans="1:9" ht="17" customHeight="1">
      <c r="A44" s="467" t="s">
        <v>2</v>
      </c>
      <c r="B44" s="385" t="str">
        <f>B19</f>
        <v># 2542</v>
      </c>
      <c r="C44" s="410" t="str">
        <f>C19</f>
        <v># 2543</v>
      </c>
      <c r="D44" s="410" t="str">
        <f>C73</f>
        <v># 2544</v>
      </c>
      <c r="E44" s="410" t="str">
        <f>D73</f>
        <v># 2545</v>
      </c>
      <c r="F44" s="410" t="str">
        <f>E73</f>
        <v># 2546</v>
      </c>
      <c r="G44" s="385"/>
      <c r="H44" s="421"/>
      <c r="I44" s="436" t="s">
        <v>2</v>
      </c>
    </row>
    <row r="45" spans="1:9" ht="17" customHeight="1">
      <c r="A45" s="468"/>
      <c r="B45" s="389" t="s">
        <v>17</v>
      </c>
      <c r="C45" s="391"/>
      <c r="D45" s="391"/>
      <c r="E45" s="391"/>
      <c r="F45" s="391"/>
      <c r="G45" s="451" t="s">
        <v>20</v>
      </c>
      <c r="H45" s="469" t="s">
        <v>23</v>
      </c>
      <c r="I45" s="470"/>
    </row>
    <row r="46" spans="1:9" s="372" customFormat="1" ht="17" customHeight="1" thickBot="1">
      <c r="A46" s="471">
        <v>1500</v>
      </c>
      <c r="B46" s="406"/>
      <c r="C46" s="410"/>
      <c r="D46" s="410" t="str">
        <f>D82</f>
        <v>拂玉鞍 The Unexpected Marriage (24 EPI)</v>
      </c>
      <c r="E46" s="410"/>
      <c r="F46" s="410"/>
      <c r="G46" s="472"/>
      <c r="H46" s="495" t="str">
        <f>G95</f>
        <v>醫度講 #21</v>
      </c>
      <c r="I46" s="473">
        <v>1500</v>
      </c>
    </row>
    <row r="47" spans="1:9" ht="17" customHeight="1">
      <c r="A47" s="474"/>
      <c r="B47" s="410" t="s">
        <v>90</v>
      </c>
      <c r="C47" s="410" t="str">
        <f>B83</f>
        <v># 11</v>
      </c>
      <c r="D47" s="410" t="str">
        <f>C83</f>
        <v># 12</v>
      </c>
      <c r="E47" s="410" t="str">
        <f>D83</f>
        <v># 13</v>
      </c>
      <c r="F47" s="410" t="str">
        <f>E83</f>
        <v># 14</v>
      </c>
      <c r="G47" s="475"/>
      <c r="H47" s="329" t="s">
        <v>45</v>
      </c>
      <c r="I47" s="476"/>
    </row>
    <row r="48" spans="1:9" ht="17" customHeight="1">
      <c r="A48" s="477">
        <v>30</v>
      </c>
      <c r="B48" s="421"/>
      <c r="C48" s="421"/>
      <c r="D48" s="421"/>
      <c r="E48" s="421"/>
      <c r="F48" s="421"/>
      <c r="G48" s="478" t="s">
        <v>320</v>
      </c>
      <c r="H48" s="330" t="s">
        <v>360</v>
      </c>
      <c r="I48" s="436" t="s">
        <v>2</v>
      </c>
    </row>
    <row r="49" spans="1:9" ht="17" customHeight="1">
      <c r="A49" s="468"/>
      <c r="B49" s="443" t="s">
        <v>17</v>
      </c>
      <c r="C49" s="390"/>
      <c r="D49" s="349" t="str">
        <f>D22</f>
        <v>養生之旅 Journey to Well-Being (10 EPI)</v>
      </c>
      <c r="E49" s="390"/>
      <c r="F49" s="390"/>
      <c r="G49" s="475"/>
      <c r="H49" s="310" t="s">
        <v>46</v>
      </c>
      <c r="I49" s="440"/>
    </row>
    <row r="50" spans="1:9" s="372" customFormat="1" ht="17" customHeight="1" thickBot="1">
      <c r="A50" s="471">
        <v>1600</v>
      </c>
      <c r="B50" s="383" t="str">
        <f>B23</f>
        <v># 5</v>
      </c>
      <c r="C50" s="421" t="str">
        <f>C23</f>
        <v># 6</v>
      </c>
      <c r="D50" s="421" t="str">
        <f>"# " &amp; VALUE(RIGHT(C50,2)+1)</f>
        <v># 7</v>
      </c>
      <c r="E50" s="421" t="str">
        <f>"# " &amp; VALUE(RIGHT(D50,2)+1)</f>
        <v># 8</v>
      </c>
      <c r="F50" s="421" t="str">
        <f>"# " &amp; VALUE(RIGHT(E50,2)+1)</f>
        <v># 9</v>
      </c>
      <c r="G50" s="475"/>
      <c r="H50" s="331"/>
      <c r="I50" s="473">
        <v>1600</v>
      </c>
    </row>
    <row r="51" spans="1:9" ht="17" customHeight="1">
      <c r="A51" s="373"/>
      <c r="B51" s="479" t="s">
        <v>215</v>
      </c>
      <c r="C51" s="439" t="s">
        <v>216</v>
      </c>
      <c r="D51" s="375" t="s">
        <v>217</v>
      </c>
      <c r="E51" s="424" t="s">
        <v>69</v>
      </c>
      <c r="F51" s="439" t="s">
        <v>100</v>
      </c>
      <c r="G51" s="475"/>
      <c r="H51" s="469" t="s">
        <v>23</v>
      </c>
      <c r="I51" s="431"/>
    </row>
    <row r="52" spans="1:9" ht="17" customHeight="1">
      <c r="A52" s="396"/>
      <c r="B52" s="481" t="s">
        <v>218</v>
      </c>
      <c r="C52" s="482" t="s">
        <v>219</v>
      </c>
      <c r="D52" s="483" t="s">
        <v>220</v>
      </c>
      <c r="E52" s="484" t="s">
        <v>221</v>
      </c>
      <c r="F52" s="485" t="s">
        <v>222</v>
      </c>
      <c r="G52" s="486"/>
      <c r="H52" s="487" t="str">
        <f>G78</f>
        <v>一條麻甩在汕頭 #9</v>
      </c>
      <c r="I52" s="488"/>
    </row>
    <row r="53" spans="1:9" ht="16.75" customHeight="1">
      <c r="A53" s="382">
        <v>30</v>
      </c>
      <c r="B53" s="383" t="s">
        <v>105</v>
      </c>
      <c r="C53" s="385" t="s">
        <v>105</v>
      </c>
      <c r="D53" s="385" t="s">
        <v>105</v>
      </c>
      <c r="E53" s="385" t="s">
        <v>306</v>
      </c>
      <c r="F53" s="385" t="s">
        <v>347</v>
      </c>
      <c r="G53" s="475"/>
      <c r="H53" s="490"/>
      <c r="I53" s="491">
        <v>30</v>
      </c>
    </row>
    <row r="54" spans="1:9" ht="17" customHeight="1">
      <c r="A54" s="396"/>
      <c r="B54" s="492" t="s">
        <v>20</v>
      </c>
      <c r="C54" s="493" t="s">
        <v>224</v>
      </c>
      <c r="D54" s="345" t="s">
        <v>225</v>
      </c>
      <c r="E54" s="579" t="s">
        <v>121</v>
      </c>
      <c r="F54" s="580"/>
      <c r="G54" s="475"/>
      <c r="H54" s="469" t="s">
        <v>23</v>
      </c>
      <c r="I54" s="470"/>
    </row>
    <row r="55" spans="1:9" ht="17" customHeight="1">
      <c r="A55" s="396"/>
      <c r="B55" s="453" t="s">
        <v>331</v>
      </c>
      <c r="C55" s="411" t="s">
        <v>138</v>
      </c>
      <c r="D55" s="241" t="s">
        <v>101</v>
      </c>
      <c r="E55" s="587" t="s">
        <v>226</v>
      </c>
      <c r="F55" s="588"/>
      <c r="G55" s="486"/>
      <c r="H55" s="495"/>
      <c r="I55" s="470"/>
    </row>
    <row r="56" spans="1:9" s="372" customFormat="1" ht="17" customHeight="1" thickBot="1">
      <c r="A56" s="496">
        <v>1700</v>
      </c>
      <c r="B56" s="497"/>
      <c r="C56" s="421" t="s">
        <v>131</v>
      </c>
      <c r="D56" s="346" t="s">
        <v>347</v>
      </c>
      <c r="E56" s="337" t="s">
        <v>361</v>
      </c>
      <c r="F56" s="244" t="str">
        <f>"# " &amp; VALUE(RIGHT(E56,2)+1)</f>
        <v># 90</v>
      </c>
      <c r="G56" s="489"/>
      <c r="H56" s="333" t="str">
        <f>G74</f>
        <v>香港系列之原味道 #4 (5 EPI)</v>
      </c>
      <c r="I56" s="473">
        <v>1700</v>
      </c>
    </row>
    <row r="57" spans="1:9" ht="17" customHeight="1">
      <c r="A57" s="428"/>
      <c r="B57" s="390" t="s">
        <v>72</v>
      </c>
      <c r="C57" s="498"/>
      <c r="D57" s="430"/>
      <c r="E57" s="430"/>
      <c r="F57" s="430"/>
      <c r="G57" s="451" t="s">
        <v>20</v>
      </c>
      <c r="H57" s="334"/>
      <c r="I57" s="431"/>
    </row>
    <row r="58" spans="1:9" ht="17" customHeight="1">
      <c r="A58" s="468"/>
      <c r="B58" s="424"/>
      <c r="C58" s="410"/>
      <c r="D58" s="500" t="s">
        <v>71</v>
      </c>
      <c r="E58" s="358"/>
      <c r="F58" s="358"/>
      <c r="G58" s="502"/>
      <c r="H58" s="495"/>
      <c r="I58" s="470"/>
    </row>
    <row r="59" spans="1:9" ht="17" customHeight="1">
      <c r="A59" s="477">
        <v>30</v>
      </c>
      <c r="B59" s="421" t="s">
        <v>362</v>
      </c>
      <c r="C59" s="421" t="str">
        <f>"# " &amp; VALUE(RIGHT(B59,4)+1)</f>
        <v># 1862</v>
      </c>
      <c r="D59" s="421" t="str">
        <f>"# " &amp; VALUE(RIGHT(C59,4)+1)</f>
        <v># 1863</v>
      </c>
      <c r="E59" s="421" t="str">
        <f>"# " &amp; VALUE(RIGHT(D59,4)+1)</f>
        <v># 1864</v>
      </c>
      <c r="F59" s="421" t="str">
        <f>"# " &amp; VALUE(RIGHT(E59,4)+1)</f>
        <v># 1865</v>
      </c>
      <c r="G59" s="502" t="s">
        <v>326</v>
      </c>
      <c r="H59" s="504"/>
      <c r="I59" s="491">
        <v>30</v>
      </c>
    </row>
    <row r="60" spans="1:9" ht="17" customHeight="1">
      <c r="A60" s="505"/>
      <c r="B60" s="424" t="s">
        <v>134</v>
      </c>
      <c r="C60" s="424"/>
      <c r="D60" s="424"/>
      <c r="E60" s="424"/>
      <c r="F60" s="430"/>
      <c r="G60" s="503"/>
      <c r="H60" s="273" t="s">
        <v>57</v>
      </c>
      <c r="I60" s="470"/>
    </row>
    <row r="61" spans="1:9" ht="17" customHeight="1">
      <c r="A61" s="468"/>
      <c r="B61" s="424"/>
      <c r="C61" s="424"/>
      <c r="D61" s="506" t="s">
        <v>230</v>
      </c>
      <c r="E61" s="506"/>
      <c r="F61" s="500"/>
      <c r="G61" s="451" t="s">
        <v>20</v>
      </c>
      <c r="H61" s="336" t="s">
        <v>363</v>
      </c>
      <c r="I61" s="470"/>
    </row>
    <row r="62" spans="1:9" s="372" customFormat="1" ht="17" customHeight="1" thickBot="1">
      <c r="A62" s="471">
        <v>1800</v>
      </c>
      <c r="B62" s="410" t="s">
        <v>364</v>
      </c>
      <c r="C62" s="410" t="str">
        <f>"# " &amp; VALUE(RIGHT(B62,2)+1)</f>
        <v># 19</v>
      </c>
      <c r="D62" s="410" t="str">
        <f>"# " &amp; VALUE(RIGHT(C62,2)+1)</f>
        <v># 20</v>
      </c>
      <c r="E62" s="410" t="str">
        <f>"# " &amp; VALUE(RIGHT(D62,2)+1)</f>
        <v># 21</v>
      </c>
      <c r="F62" s="410" t="str">
        <f>"# " &amp; VALUE(RIGHT(E62,2)+1)</f>
        <v># 22</v>
      </c>
      <c r="G62" s="517" t="s">
        <v>327</v>
      </c>
      <c r="H62" s="248" t="s">
        <v>48</v>
      </c>
      <c r="I62" s="473">
        <v>1800</v>
      </c>
    </row>
    <row r="63" spans="1:9" ht="17" customHeight="1">
      <c r="A63" s="468"/>
      <c r="B63" s="410"/>
      <c r="C63" s="410"/>
      <c r="D63" s="410"/>
      <c r="E63" s="410"/>
      <c r="F63" s="411"/>
      <c r="G63" s="589" t="s">
        <v>233</v>
      </c>
      <c r="H63" s="590"/>
      <c r="I63" s="393"/>
    </row>
    <row r="64" spans="1:9" ht="17" customHeight="1" thickBot="1">
      <c r="A64" s="477">
        <v>30</v>
      </c>
      <c r="B64" s="508"/>
      <c r="C64" s="394"/>
      <c r="D64" s="394"/>
      <c r="E64" s="394"/>
      <c r="F64" s="509"/>
      <c r="G64" s="510" t="str">
        <f>E56</f>
        <v># 89</v>
      </c>
      <c r="H64" s="511" t="str">
        <f>F56</f>
        <v># 90</v>
      </c>
      <c r="I64" s="387">
        <v>30</v>
      </c>
    </row>
    <row r="65" spans="1:9" ht="17" customHeight="1">
      <c r="A65" s="468"/>
      <c r="B65" s="593" t="s">
        <v>234</v>
      </c>
      <c r="C65" s="576"/>
      <c r="D65" s="576"/>
      <c r="E65" s="576"/>
      <c r="F65" s="577"/>
      <c r="G65" s="594" t="s">
        <v>235</v>
      </c>
      <c r="H65" s="595"/>
      <c r="I65" s="393"/>
    </row>
    <row r="66" spans="1:9" s="372" customFormat="1" ht="12.65" customHeight="1" thickBot="1">
      <c r="A66" s="471">
        <v>1900</v>
      </c>
      <c r="B66" s="256"/>
      <c r="C66" s="256"/>
      <c r="D66" s="256"/>
      <c r="E66" s="256"/>
      <c r="F66" s="237">
        <v>1905</v>
      </c>
      <c r="G66" s="257"/>
      <c r="H66" s="258"/>
      <c r="I66" s="512">
        <v>1900</v>
      </c>
    </row>
    <row r="67" spans="1:9" s="372" customFormat="1" ht="17" customHeight="1">
      <c r="A67" s="496"/>
      <c r="B67" s="249" t="s">
        <v>73</v>
      </c>
      <c r="C67" s="259" t="s">
        <v>93</v>
      </c>
      <c r="D67" s="249" t="s">
        <v>73</v>
      </c>
      <c r="E67" s="259" t="s">
        <v>307</v>
      </c>
      <c r="F67" s="260" t="s">
        <v>74</v>
      </c>
      <c r="G67" s="261" t="s">
        <v>236</v>
      </c>
      <c r="H67" s="262" t="s">
        <v>56</v>
      </c>
      <c r="I67" s="514"/>
    </row>
    <row r="68" spans="1:9" s="372" customFormat="1" ht="17" customHeight="1">
      <c r="A68" s="496"/>
      <c r="B68" s="263" t="s">
        <v>365</v>
      </c>
      <c r="C68" s="264" t="s">
        <v>366</v>
      </c>
      <c r="D68" s="263" t="s">
        <v>367</v>
      </c>
      <c r="E68" s="264" t="s">
        <v>368</v>
      </c>
      <c r="F68" s="265" t="s">
        <v>369</v>
      </c>
      <c r="G68" s="250" t="s">
        <v>370</v>
      </c>
      <c r="H68" s="247" t="s">
        <v>371</v>
      </c>
      <c r="I68" s="516"/>
    </row>
    <row r="69" spans="1:9" s="372" customFormat="1" ht="17" customHeight="1">
      <c r="A69" s="396">
        <v>30</v>
      </c>
      <c r="B69" s="266" t="s">
        <v>76</v>
      </c>
      <c r="C69" s="267" t="s">
        <v>94</v>
      </c>
      <c r="D69" s="266" t="s">
        <v>76</v>
      </c>
      <c r="E69" s="267" t="s">
        <v>315</v>
      </c>
      <c r="F69" s="268" t="s">
        <v>244</v>
      </c>
      <c r="G69" s="269" t="s">
        <v>245</v>
      </c>
      <c r="H69" s="270" t="s">
        <v>246</v>
      </c>
      <c r="I69" s="393">
        <v>30</v>
      </c>
    </row>
    <row r="70" spans="1:9" ht="17" customHeight="1">
      <c r="A70" s="518"/>
      <c r="B70" s="271" t="s">
        <v>59</v>
      </c>
      <c r="C70" s="242"/>
      <c r="D70" s="242"/>
      <c r="E70" s="336" t="s">
        <v>247</v>
      </c>
      <c r="F70" s="242"/>
      <c r="G70" s="242"/>
      <c r="H70" s="242"/>
      <c r="I70" s="519"/>
    </row>
    <row r="71" spans="1:9" s="372" customFormat="1" ht="17" customHeight="1" thickBot="1">
      <c r="A71" s="496">
        <v>2000</v>
      </c>
      <c r="B71" s="253" t="s">
        <v>372</v>
      </c>
      <c r="C71" s="244" t="str">
        <f t="shared" ref="C71:H71" si="7">"# " &amp; VALUE(RIGHT(B71,3)+1)</f>
        <v># 119</v>
      </c>
      <c r="D71" s="244" t="str">
        <f t="shared" si="7"/>
        <v># 120</v>
      </c>
      <c r="E71" s="244" t="str">
        <f t="shared" si="7"/>
        <v># 121</v>
      </c>
      <c r="F71" s="244" t="str">
        <f t="shared" si="7"/>
        <v># 122</v>
      </c>
      <c r="G71" s="244" t="str">
        <f t="shared" si="7"/>
        <v># 123</v>
      </c>
      <c r="H71" s="244" t="str">
        <f t="shared" si="7"/>
        <v># 124</v>
      </c>
      <c r="I71" s="512">
        <v>2000</v>
      </c>
    </row>
    <row r="72" spans="1:9" s="372" customFormat="1" ht="17" customHeight="1">
      <c r="A72" s="520"/>
      <c r="B72" s="271" t="s">
        <v>120</v>
      </c>
      <c r="C72" s="272" t="s">
        <v>22</v>
      </c>
      <c r="D72" s="273"/>
      <c r="E72" s="273" t="s">
        <v>248</v>
      </c>
      <c r="F72" s="274"/>
      <c r="G72" s="275" t="s">
        <v>280</v>
      </c>
      <c r="H72" s="276" t="s">
        <v>53</v>
      </c>
      <c r="I72" s="514"/>
    </row>
    <row r="73" spans="1:9" ht="17" customHeight="1">
      <c r="A73" s="396">
        <v>30</v>
      </c>
      <c r="B73" s="253" t="s">
        <v>373</v>
      </c>
      <c r="C73" s="241" t="str">
        <f>"# " &amp; VALUE(RIGHT(B73,4)+1)</f>
        <v># 2544</v>
      </c>
      <c r="D73" s="241" t="str">
        <f>"# " &amp; VALUE(RIGHT(C73,4)+1)</f>
        <v># 2545</v>
      </c>
      <c r="E73" s="241" t="str">
        <f>"# " &amp; VALUE(RIGHT(D73,4)+1)</f>
        <v># 2546</v>
      </c>
      <c r="F73" s="241" t="str">
        <f>"# " &amp; VALUE(RIGHT(E73,4)+1)</f>
        <v># 2547</v>
      </c>
      <c r="G73" s="277"/>
      <c r="H73" s="278"/>
      <c r="I73" s="387">
        <v>30</v>
      </c>
    </row>
    <row r="74" spans="1:9" ht="17" customHeight="1">
      <c r="A74" s="388"/>
      <c r="B74" s="271" t="s">
        <v>374</v>
      </c>
      <c r="C74" s="273"/>
      <c r="D74" s="274" t="s">
        <v>22</v>
      </c>
      <c r="E74" s="279"/>
      <c r="F74" s="280"/>
      <c r="G74" s="281" t="s">
        <v>375</v>
      </c>
      <c r="H74" s="282"/>
      <c r="I74" s="523"/>
    </row>
    <row r="75" spans="1:9" ht="17" customHeight="1" thickBot="1">
      <c r="A75" s="396"/>
      <c r="B75" s="252"/>
      <c r="C75" s="335"/>
      <c r="D75" s="241"/>
      <c r="E75" s="241"/>
      <c r="F75" s="283"/>
      <c r="G75" s="284" t="s">
        <v>115</v>
      </c>
      <c r="H75" s="285"/>
      <c r="I75" s="393"/>
    </row>
    <row r="76" spans="1:9" s="372" customFormat="1" ht="17" customHeight="1" thickBot="1">
      <c r="A76" s="525">
        <v>2100</v>
      </c>
      <c r="B76" s="253"/>
      <c r="C76" s="286"/>
      <c r="D76" s="241" t="s">
        <v>106</v>
      </c>
      <c r="E76" s="241"/>
      <c r="F76" s="283"/>
      <c r="G76" s="287"/>
      <c r="H76" s="288"/>
      <c r="I76" s="512">
        <v>2100</v>
      </c>
    </row>
    <row r="77" spans="1:9" s="372" customFormat="1" ht="17" customHeight="1">
      <c r="A77" s="474"/>
      <c r="B77" s="241" t="s">
        <v>86</v>
      </c>
      <c r="C77" s="241" t="str">
        <f>"# " &amp; VALUE(RIGHT(B77,2)+1)</f>
        <v># 2</v>
      </c>
      <c r="D77" s="241" t="str">
        <f>"# " &amp; VALUE(RIGHT(C77,2)+1)</f>
        <v># 3</v>
      </c>
      <c r="E77" s="241" t="str">
        <f>"# " &amp; VALUE(RIGHT(D77,2)+1)</f>
        <v># 4</v>
      </c>
      <c r="F77" s="283" t="str">
        <f>"# " &amp; VALUE(RIGHT(E77,2)+1)</f>
        <v># 5</v>
      </c>
      <c r="G77" s="289" t="s">
        <v>119</v>
      </c>
      <c r="H77" s="285" t="s">
        <v>376</v>
      </c>
      <c r="I77" s="514"/>
    </row>
    <row r="78" spans="1:9" s="372" customFormat="1" ht="17" customHeight="1">
      <c r="A78" s="527"/>
      <c r="B78" s="241"/>
      <c r="C78" s="241"/>
      <c r="D78" s="241"/>
      <c r="E78" s="241"/>
      <c r="F78" s="283"/>
      <c r="G78" s="290" t="s">
        <v>377</v>
      </c>
      <c r="H78" s="288" t="s">
        <v>54</v>
      </c>
      <c r="I78" s="516"/>
    </row>
    <row r="79" spans="1:9" ht="17" customHeight="1">
      <c r="A79" s="477">
        <v>30</v>
      </c>
      <c r="B79" s="241"/>
      <c r="C79" s="241"/>
      <c r="D79" s="241"/>
      <c r="E79" s="241"/>
      <c r="F79" s="283"/>
      <c r="G79" s="291" t="s">
        <v>118</v>
      </c>
      <c r="H79" s="292"/>
      <c r="I79" s="387">
        <v>30</v>
      </c>
    </row>
    <row r="80" spans="1:9" ht="17" customHeight="1">
      <c r="A80" s="468"/>
      <c r="B80" s="271" t="s">
        <v>255</v>
      </c>
      <c r="C80" s="273"/>
      <c r="D80" s="279"/>
      <c r="E80" s="279"/>
      <c r="F80" s="280"/>
      <c r="G80" s="293" t="s">
        <v>322</v>
      </c>
      <c r="H80" s="292"/>
      <c r="I80" s="393"/>
    </row>
    <row r="81" spans="1:9" ht="17" customHeight="1">
      <c r="A81" s="468"/>
      <c r="B81" s="252"/>
      <c r="C81" s="241"/>
      <c r="D81" s="241"/>
      <c r="E81" s="241"/>
      <c r="F81" s="283"/>
      <c r="G81" s="263" t="s">
        <v>378</v>
      </c>
      <c r="H81" s="292"/>
      <c r="I81" s="393"/>
    </row>
    <row r="82" spans="1:9" s="372" customFormat="1" ht="17" customHeight="1" thickBot="1">
      <c r="A82" s="471">
        <v>2200</v>
      </c>
      <c r="B82" s="295"/>
      <c r="C82" s="241"/>
      <c r="D82" s="296" t="s">
        <v>256</v>
      </c>
      <c r="E82" s="241"/>
      <c r="F82" s="283"/>
      <c r="G82" s="297" t="s">
        <v>323</v>
      </c>
      <c r="H82" s="340"/>
      <c r="I82" s="512">
        <v>2200</v>
      </c>
    </row>
    <row r="83" spans="1:9" s="372" customFormat="1" ht="17" customHeight="1">
      <c r="A83" s="527"/>
      <c r="B83" s="253" t="s">
        <v>223</v>
      </c>
      <c r="C83" s="241" t="str">
        <f>"# " &amp; VALUE(RIGHT(B83,2)+1)</f>
        <v># 12</v>
      </c>
      <c r="D83" s="241" t="str">
        <f>"# " &amp; VALUE(RIGHT(C83,2)+1)</f>
        <v># 13</v>
      </c>
      <c r="E83" s="241" t="str">
        <f>"# " &amp; VALUE(RIGHT(D83,2)+1)</f>
        <v># 14</v>
      </c>
      <c r="F83" s="283" t="str">
        <f>"# " &amp; VALUE(RIGHT(E83,2)+1)</f>
        <v># 15</v>
      </c>
      <c r="G83" s="299">
        <v>800641584</v>
      </c>
      <c r="H83" s="300" t="s">
        <v>175</v>
      </c>
      <c r="I83" s="514"/>
    </row>
    <row r="84" spans="1:9" s="372" customFormat="1" ht="17" customHeight="1">
      <c r="A84" s="527"/>
      <c r="B84" s="253"/>
      <c r="C84" s="241"/>
      <c r="D84" s="241"/>
      <c r="E84" s="241"/>
      <c r="F84" s="283"/>
      <c r="G84" s="301"/>
      <c r="H84" s="302"/>
      <c r="I84" s="516"/>
    </row>
    <row r="85" spans="1:9" ht="17" customHeight="1">
      <c r="A85" s="477">
        <v>30</v>
      </c>
      <c r="B85" s="303"/>
      <c r="C85" s="244"/>
      <c r="D85" s="244"/>
      <c r="E85" s="304"/>
      <c r="F85" s="305">
        <v>2230</v>
      </c>
      <c r="G85" s="306" t="s">
        <v>379</v>
      </c>
      <c r="H85" s="307" t="s">
        <v>380</v>
      </c>
      <c r="I85" s="387">
        <v>30</v>
      </c>
    </row>
    <row r="86" spans="1:9" ht="17" customHeight="1">
      <c r="A86" s="505"/>
      <c r="B86" s="335" t="s">
        <v>106</v>
      </c>
      <c r="C86" s="232"/>
      <c r="D86" s="308"/>
      <c r="E86" s="308"/>
      <c r="F86" s="308"/>
      <c r="G86" s="309" t="s">
        <v>87</v>
      </c>
      <c r="H86" s="310" t="s">
        <v>176</v>
      </c>
      <c r="I86" s="393"/>
    </row>
    <row r="87" spans="1:9" ht="17" customHeight="1">
      <c r="A87" s="468"/>
      <c r="B87" s="311"/>
      <c r="C87" s="232"/>
      <c r="D87" s="336" t="s">
        <v>325</v>
      </c>
      <c r="E87" s="336"/>
      <c r="F87" s="336"/>
      <c r="G87" s="263"/>
      <c r="H87" s="339">
        <v>2245</v>
      </c>
      <c r="I87" s="393"/>
    </row>
    <row r="88" spans="1:9" ht="17" customHeight="1">
      <c r="A88" s="468"/>
      <c r="B88" s="241" t="s">
        <v>260</v>
      </c>
      <c r="C88" s="241" t="str">
        <f>"# " &amp; VALUE(RIGHT(B88,2)+1)</f>
        <v># 7</v>
      </c>
      <c r="D88" s="241" t="str">
        <f>"# " &amp; VALUE(RIGHT(C88,2)+1)</f>
        <v># 8</v>
      </c>
      <c r="E88" s="241" t="str">
        <f>"# " &amp; VALUE(RIGHT(D88,2)+1)</f>
        <v># 9</v>
      </c>
      <c r="F88" s="241" t="str">
        <f>"# " &amp; VALUE(RIGHT(E88,2)+1)</f>
        <v># 10</v>
      </c>
      <c r="G88" s="297"/>
      <c r="H88" s="313" t="s">
        <v>88</v>
      </c>
      <c r="I88" s="393"/>
    </row>
    <row r="89" spans="1:9" ht="17" customHeight="1" thickBot="1">
      <c r="A89" s="471">
        <v>2300</v>
      </c>
      <c r="B89" s="244"/>
      <c r="C89" s="244"/>
      <c r="D89" s="314"/>
      <c r="E89" s="314"/>
      <c r="F89" s="314">
        <v>2300</v>
      </c>
      <c r="G89" s="287"/>
      <c r="H89" s="245"/>
      <c r="I89" s="512">
        <v>2300</v>
      </c>
    </row>
    <row r="90" spans="1:9" s="372" customFormat="1" ht="17" customHeight="1">
      <c r="A90" s="530"/>
      <c r="B90" s="252" t="s">
        <v>81</v>
      </c>
      <c r="C90" s="286"/>
      <c r="D90" s="241"/>
      <c r="E90" s="570"/>
      <c r="F90" s="273">
        <v>800651265</v>
      </c>
      <c r="G90" s="316" t="s">
        <v>55</v>
      </c>
      <c r="H90" s="245" t="s">
        <v>381</v>
      </c>
      <c r="I90" s="514"/>
    </row>
    <row r="91" spans="1:9" s="372" customFormat="1" ht="17" customHeight="1">
      <c r="A91" s="530"/>
      <c r="B91" s="253"/>
      <c r="C91" s="317" t="s">
        <v>262</v>
      </c>
      <c r="D91" s="318"/>
      <c r="E91" s="572" t="s">
        <v>396</v>
      </c>
      <c r="F91" s="317" t="s">
        <v>262</v>
      </c>
      <c r="G91" s="250" t="s">
        <v>382</v>
      </c>
      <c r="H91" s="245" t="s">
        <v>89</v>
      </c>
      <c r="I91" s="516"/>
    </row>
    <row r="92" spans="1:9" s="372" customFormat="1" ht="17" customHeight="1" thickBot="1">
      <c r="A92" s="531">
        <v>2315</v>
      </c>
      <c r="B92" s="253" t="s">
        <v>383</v>
      </c>
      <c r="C92" s="241" t="str">
        <f>"# " &amp; VALUE(RIGHT(B92,4)+1)</f>
        <v># 3759</v>
      </c>
      <c r="D92" s="241" t="str">
        <f>"# " &amp; VALUE(RIGHT(C92,4)+1)</f>
        <v># 3760</v>
      </c>
      <c r="E92" s="569"/>
      <c r="F92" s="321" t="s">
        <v>384</v>
      </c>
      <c r="G92" s="251" t="s">
        <v>49</v>
      </c>
      <c r="H92" s="245"/>
      <c r="I92" s="532">
        <v>2315</v>
      </c>
    </row>
    <row r="93" spans="1:9" ht="17" customHeight="1" thickBot="1">
      <c r="A93" s="382">
        <v>30</v>
      </c>
      <c r="B93" s="322"/>
      <c r="C93" s="323"/>
      <c r="D93" s="323"/>
      <c r="E93" s="568"/>
      <c r="F93" s="323"/>
      <c r="G93" s="596" t="s">
        <v>185</v>
      </c>
      <c r="H93" s="597"/>
      <c r="I93" s="534">
        <v>30</v>
      </c>
    </row>
    <row r="94" spans="1:9" ht="17" customHeight="1">
      <c r="A94" s="388"/>
      <c r="B94" s="253"/>
      <c r="C94" s="325"/>
      <c r="D94" s="325" t="s">
        <v>52</v>
      </c>
      <c r="E94" s="571"/>
      <c r="F94" s="325"/>
      <c r="G94" s="275" t="s">
        <v>170</v>
      </c>
      <c r="H94" s="275" t="s">
        <v>78</v>
      </c>
      <c r="I94" s="393"/>
    </row>
    <row r="95" spans="1:9" ht="17" customHeight="1">
      <c r="A95" s="396"/>
      <c r="B95" s="253"/>
      <c r="C95" s="242"/>
      <c r="D95" s="242"/>
      <c r="E95" s="567"/>
      <c r="F95" s="242"/>
      <c r="G95" s="250" t="s">
        <v>385</v>
      </c>
      <c r="H95" s="250" t="s">
        <v>386</v>
      </c>
      <c r="I95" s="393"/>
    </row>
    <row r="96" spans="1:9" ht="17" customHeight="1" thickBot="1">
      <c r="A96" s="396"/>
      <c r="B96" s="253"/>
      <c r="C96" s="242"/>
      <c r="D96" s="242"/>
      <c r="E96" s="567"/>
      <c r="F96" s="286">
        <v>2350</v>
      </c>
      <c r="G96" s="328" t="s">
        <v>171</v>
      </c>
      <c r="H96" s="328" t="s">
        <v>79</v>
      </c>
      <c r="I96" s="393"/>
    </row>
    <row r="97" spans="1:9" s="372" customFormat="1" ht="17" customHeight="1" thickBot="1">
      <c r="A97" s="363" t="s">
        <v>9</v>
      </c>
      <c r="B97" s="326"/>
      <c r="C97" s="327"/>
      <c r="D97" s="327" t="s">
        <v>44</v>
      </c>
      <c r="E97" s="566"/>
      <c r="F97" s="327"/>
      <c r="G97" s="251"/>
      <c r="H97" s="251"/>
      <c r="I97" s="395" t="s">
        <v>9</v>
      </c>
    </row>
    <row r="98" spans="1:9" ht="17" customHeight="1">
      <c r="A98" s="373"/>
      <c r="B98" s="400" t="s">
        <v>17</v>
      </c>
      <c r="C98" s="533"/>
      <c r="D98" s="533"/>
      <c r="E98" s="358"/>
      <c r="F98" s="533"/>
      <c r="G98" s="535" t="s">
        <v>23</v>
      </c>
      <c r="H98" s="458" t="s">
        <v>20</v>
      </c>
      <c r="I98" s="381"/>
    </row>
    <row r="99" spans="1:9" ht="17" customHeight="1">
      <c r="A99" s="396"/>
      <c r="B99" s="424"/>
      <c r="C99" s="358"/>
      <c r="D99" s="358" t="str">
        <f>D58</f>
        <v>兄弟幫 Big Boys Club (2505 EPI)</v>
      </c>
      <c r="F99" s="501"/>
      <c r="G99" s="536" t="str">
        <f>G68</f>
        <v>新聞透視 # 16</v>
      </c>
      <c r="H99" s="454" t="str">
        <f>H34</f>
        <v>新聞掏寶 # 248</v>
      </c>
      <c r="I99" s="393"/>
    </row>
    <row r="100" spans="1:9" ht="17" customHeight="1">
      <c r="A100" s="382">
        <v>30</v>
      </c>
      <c r="B100" s="421" t="str">
        <f>B59</f>
        <v># 1861</v>
      </c>
      <c r="C100" s="421" t="str">
        <f>C59</f>
        <v># 1862</v>
      </c>
      <c r="D100" s="421" t="str">
        <f>D59</f>
        <v># 1863</v>
      </c>
      <c r="E100" s="421" t="str">
        <f>E59</f>
        <v># 1864</v>
      </c>
      <c r="F100" s="421" t="str">
        <f>F59</f>
        <v># 1865</v>
      </c>
      <c r="G100" s="526"/>
      <c r="H100" s="537"/>
      <c r="I100" s="387">
        <v>30</v>
      </c>
    </row>
    <row r="101" spans="1:9" ht="17" customHeight="1">
      <c r="A101" s="396"/>
      <c r="B101" s="443" t="s">
        <v>17</v>
      </c>
      <c r="C101" s="390"/>
      <c r="D101" s="391"/>
      <c r="E101" s="391"/>
      <c r="F101" s="522"/>
      <c r="G101" s="513" t="s">
        <v>23</v>
      </c>
      <c r="H101" s="458" t="s">
        <v>20</v>
      </c>
      <c r="I101" s="538"/>
    </row>
    <row r="102" spans="1:9" s="372" customFormat="1" ht="17" customHeight="1" thickBot="1">
      <c r="A102" s="363" t="s">
        <v>10</v>
      </c>
      <c r="B102" s="539"/>
      <c r="C102" s="358"/>
      <c r="D102" s="500" t="s">
        <v>256</v>
      </c>
      <c r="F102" s="410"/>
      <c r="G102" s="540" t="s">
        <v>387</v>
      </c>
      <c r="H102" s="429" t="str">
        <f>H61</f>
        <v>財經透視 # 18</v>
      </c>
      <c r="I102" s="366" t="s">
        <v>10</v>
      </c>
    </row>
    <row r="103" spans="1:9" ht="17" customHeight="1">
      <c r="A103" s="456"/>
      <c r="B103" s="405" t="str">
        <f>B83</f>
        <v># 11</v>
      </c>
      <c r="C103" s="410" t="str">
        <f>"# " &amp; VALUE(RIGHT(B103,2)+1)</f>
        <v># 12</v>
      </c>
      <c r="D103" s="410" t="str">
        <f>"# " &amp; VALUE(RIGHT(C103,2)+1)</f>
        <v># 13</v>
      </c>
      <c r="E103" s="410" t="str">
        <f>"# " &amp; VALUE(RIGHT(D103,2)+1)</f>
        <v># 14</v>
      </c>
      <c r="F103" s="410" t="str">
        <f>"# " &amp; VALUE(RIGHT(E103,2)+1)</f>
        <v># 15</v>
      </c>
      <c r="G103" s="513" t="s">
        <v>23</v>
      </c>
      <c r="H103" s="458" t="s">
        <v>20</v>
      </c>
      <c r="I103" s="459"/>
    </row>
    <row r="104" spans="1:9" ht="17" customHeight="1">
      <c r="A104" s="541">
        <v>30</v>
      </c>
      <c r="B104" s="383"/>
      <c r="C104" s="421"/>
      <c r="D104" s="421"/>
      <c r="E104" s="421"/>
      <c r="F104" s="422"/>
      <c r="G104" s="540" t="s">
        <v>388</v>
      </c>
      <c r="H104" s="454" t="str">
        <f>H68</f>
        <v>星期日檔案 # 18</v>
      </c>
      <c r="I104" s="461">
        <v>30</v>
      </c>
    </row>
    <row r="105" spans="1:9" ht="17" customHeight="1">
      <c r="A105" s="462"/>
      <c r="B105" s="443" t="s">
        <v>17</v>
      </c>
      <c r="C105" s="390"/>
      <c r="D105" s="391"/>
      <c r="E105" s="391"/>
      <c r="F105" s="522"/>
      <c r="G105" s="513" t="s">
        <v>23</v>
      </c>
      <c r="H105" s="542" t="s">
        <v>23</v>
      </c>
      <c r="I105" s="412"/>
    </row>
    <row r="106" spans="1:9" s="372" customFormat="1" ht="17" customHeight="1" thickBot="1">
      <c r="A106" s="363" t="s">
        <v>11</v>
      </c>
      <c r="B106" s="405"/>
      <c r="C106" s="357"/>
      <c r="D106" s="410" t="str">
        <f>$D$76</f>
        <v>TBC</v>
      </c>
      <c r="E106" s="410"/>
      <c r="F106" s="411"/>
      <c r="G106" s="543" t="s">
        <v>389</v>
      </c>
      <c r="H106" s="544"/>
      <c r="I106" s="395" t="s">
        <v>11</v>
      </c>
    </row>
    <row r="107" spans="1:9" ht="17" customHeight="1">
      <c r="A107" s="456"/>
      <c r="B107" s="405" t="str">
        <f>B77</f>
        <v># 1</v>
      </c>
      <c r="C107" s="410" t="str">
        <f>"# " &amp; VALUE(RIGHT(B107,2)+1)</f>
        <v># 2</v>
      </c>
      <c r="D107" s="410" t="str">
        <f>"# " &amp; VALUE(RIGHT(C107,2)+1)</f>
        <v># 3</v>
      </c>
      <c r="E107" s="410" t="str">
        <f>"# " &amp; VALUE(RIGHT(D107,2)+1)</f>
        <v># 4</v>
      </c>
      <c r="F107" s="410" t="str">
        <f>"# " &amp; VALUE(RIGHT(E107,2)+1)</f>
        <v># 5</v>
      </c>
      <c r="G107" s="529"/>
      <c r="H107" s="463"/>
      <c r="I107" s="403"/>
    </row>
    <row r="108" spans="1:9" ht="17" customHeight="1">
      <c r="A108" s="423">
        <v>30</v>
      </c>
      <c r="B108" s="413"/>
      <c r="C108" s="421"/>
      <c r="D108" s="421"/>
      <c r="E108" s="421"/>
      <c r="F108" s="411"/>
      <c r="G108" s="545"/>
      <c r="H108" s="524" t="str">
        <f>H77</f>
        <v>中年好聲音3 #26</v>
      </c>
      <c r="I108" s="408">
        <v>30</v>
      </c>
    </row>
    <row r="109" spans="1:9" ht="17" customHeight="1">
      <c r="A109" s="462"/>
      <c r="B109" s="546" t="s">
        <v>17</v>
      </c>
      <c r="C109" s="390"/>
      <c r="D109" s="390" t="str">
        <f>$E$72</f>
        <v xml:space="preserve">愛．回家之開心速遞  Lo And Behold </v>
      </c>
      <c r="E109" s="390"/>
      <c r="F109" s="416"/>
      <c r="G109" s="547" t="s">
        <v>23</v>
      </c>
      <c r="H109" s="463"/>
      <c r="I109" s="412"/>
    </row>
    <row r="110" spans="1:9" s="372" customFormat="1" ht="17" customHeight="1" thickBot="1">
      <c r="A110" s="363" t="s">
        <v>12</v>
      </c>
      <c r="B110" s="383" t="str">
        <f>B73</f>
        <v># 2543</v>
      </c>
      <c r="C110" s="421" t="str">
        <f t="shared" ref="C110:F110" si="8">C73</f>
        <v># 2544</v>
      </c>
      <c r="D110" s="421" t="str">
        <f t="shared" si="8"/>
        <v># 2545</v>
      </c>
      <c r="E110" s="421" t="str">
        <f t="shared" si="8"/>
        <v># 2546</v>
      </c>
      <c r="F110" s="422" t="str">
        <f t="shared" si="8"/>
        <v># 2547</v>
      </c>
      <c r="G110" s="421" t="str">
        <f>G37</f>
        <v>有個閨密叫祖藍 # 4</v>
      </c>
      <c r="H110" s="548"/>
      <c r="I110" s="395" t="s">
        <v>12</v>
      </c>
    </row>
    <row r="111" spans="1:9" ht="17" customHeight="1">
      <c r="A111" s="456"/>
      <c r="B111" s="546" t="s">
        <v>17</v>
      </c>
      <c r="C111" s="430"/>
      <c r="D111" s="410" t="s">
        <v>270</v>
      </c>
      <c r="E111" s="390"/>
      <c r="F111" s="390"/>
      <c r="G111" s="416"/>
      <c r="H111" s="528"/>
      <c r="I111" s="403"/>
    </row>
    <row r="112" spans="1:9" ht="17" customHeight="1">
      <c r="A112" s="541">
        <v>30</v>
      </c>
      <c r="B112" s="383" t="str">
        <f>B71</f>
        <v># 118</v>
      </c>
      <c r="C112" s="421" t="str">
        <f t="shared" ref="C112:G112" si="9">C71</f>
        <v># 119</v>
      </c>
      <c r="D112" s="421" t="str">
        <f t="shared" si="9"/>
        <v># 120</v>
      </c>
      <c r="E112" s="421" t="str">
        <f t="shared" si="9"/>
        <v># 121</v>
      </c>
      <c r="F112" s="421" t="str">
        <f t="shared" si="9"/>
        <v># 122</v>
      </c>
      <c r="G112" s="422" t="str">
        <f t="shared" si="9"/>
        <v># 123</v>
      </c>
      <c r="H112" s="549"/>
      <c r="I112" s="408">
        <v>30</v>
      </c>
    </row>
    <row r="113" spans="1:9" ht="17" customHeight="1">
      <c r="A113" s="423"/>
      <c r="B113" s="550" t="s">
        <v>17</v>
      </c>
      <c r="C113" s="430" t="s">
        <v>17</v>
      </c>
      <c r="D113" s="480" t="s">
        <v>17</v>
      </c>
      <c r="E113" s="389" t="s">
        <v>17</v>
      </c>
      <c r="F113" s="389" t="s">
        <v>17</v>
      </c>
      <c r="G113" s="513" t="s">
        <v>23</v>
      </c>
      <c r="H113" s="410" t="s">
        <v>270</v>
      </c>
      <c r="I113" s="426"/>
    </row>
    <row r="114" spans="1:9" s="372" customFormat="1" ht="17" customHeight="1" thickBot="1">
      <c r="A114" s="363" t="s">
        <v>15</v>
      </c>
      <c r="B114" s="433" t="str">
        <f>B68</f>
        <v>美食新聞報道 # 82</v>
      </c>
      <c r="C114" s="410" t="str">
        <f>$C$68</f>
        <v>獨嘉登機指南 #10</v>
      </c>
      <c r="D114" s="472" t="str">
        <f>D68</f>
        <v>美食新聞報道 # 83</v>
      </c>
      <c r="E114" s="472" t="str">
        <f>$E$68</f>
        <v>親民的品味 #2</v>
      </c>
      <c r="F114" s="385" t="str">
        <f>F68</f>
        <v>最強生命線 # 395</v>
      </c>
      <c r="G114" s="515" t="str">
        <f>G81</f>
        <v>紋人多故事 # 2</v>
      </c>
      <c r="H114" s="421" t="str">
        <f>H71</f>
        <v># 124</v>
      </c>
      <c r="I114" s="395" t="s">
        <v>15</v>
      </c>
    </row>
    <row r="115" spans="1:9" ht="17" customHeight="1">
      <c r="A115" s="456"/>
      <c r="B115" s="443" t="s">
        <v>17</v>
      </c>
      <c r="C115" s="390"/>
      <c r="D115" s="391"/>
      <c r="E115" s="391"/>
      <c r="F115" s="391"/>
      <c r="G115" s="513" t="s">
        <v>23</v>
      </c>
      <c r="H115" s="542" t="s">
        <v>23</v>
      </c>
      <c r="I115" s="403"/>
    </row>
    <row r="116" spans="1:9" ht="17" customHeight="1">
      <c r="A116" s="541">
        <v>30</v>
      </c>
      <c r="B116" s="551"/>
      <c r="C116" s="410"/>
      <c r="D116" s="552" t="str">
        <f>D61</f>
        <v>擇君記 Choice Husband (30 EPI)</v>
      </c>
      <c r="E116" s="500"/>
      <c r="F116" s="507"/>
      <c r="G116" s="553" t="str">
        <f>G85</f>
        <v>直播靈接觸 #16 (26 EPI)</v>
      </c>
      <c r="H116" s="554" t="str">
        <f>H85</f>
        <v>友乜唔講得 #12</v>
      </c>
      <c r="I116" s="408">
        <v>30</v>
      </c>
    </row>
    <row r="117" spans="1:9" ht="17" customHeight="1">
      <c r="A117" s="423"/>
      <c r="B117" s="405" t="str">
        <f>B62</f>
        <v># 18</v>
      </c>
      <c r="C117" s="410" t="str">
        <f>C62</f>
        <v># 19</v>
      </c>
      <c r="D117" s="410" t="str">
        <f>D62</f>
        <v># 20</v>
      </c>
      <c r="E117" s="410" t="str">
        <f>E62</f>
        <v># 21</v>
      </c>
      <c r="F117" s="410" t="str">
        <f>F62</f>
        <v># 22</v>
      </c>
      <c r="G117" s="529"/>
      <c r="H117" s="555" t="s">
        <v>180</v>
      </c>
      <c r="I117" s="412"/>
    </row>
    <row r="118" spans="1:9" s="372" customFormat="1" ht="17" customHeight="1" thickBot="1">
      <c r="A118" s="363" t="s">
        <v>13</v>
      </c>
      <c r="B118" s="413"/>
      <c r="C118" s="421"/>
      <c r="D118" s="421"/>
      <c r="E118" s="421"/>
      <c r="F118" s="421"/>
      <c r="G118" s="503"/>
      <c r="H118" s="495" t="str">
        <f>G91</f>
        <v>勁歌金榜 # 18</v>
      </c>
      <c r="I118" s="395" t="s">
        <v>13</v>
      </c>
    </row>
    <row r="119" spans="1:9" ht="17" customHeight="1">
      <c r="A119" s="396"/>
      <c r="B119" s="546" t="s">
        <v>17</v>
      </c>
      <c r="C119" s="430"/>
      <c r="D119" s="391" t="str">
        <f>D$40</f>
        <v>*流行都市  Big City Shop 2025</v>
      </c>
      <c r="E119" s="358"/>
      <c r="F119" s="416"/>
      <c r="G119" s="513" t="s">
        <v>23</v>
      </c>
      <c r="H119" s="556" t="s">
        <v>20</v>
      </c>
      <c r="I119" s="393"/>
    </row>
    <row r="120" spans="1:9" ht="17" customHeight="1">
      <c r="A120" s="396"/>
      <c r="B120" s="410" t="str">
        <f>B$41</f>
        <v># 1706</v>
      </c>
      <c r="C120" s="410" t="str">
        <f>C$41</f>
        <v># 1707</v>
      </c>
      <c r="D120" s="410" t="str">
        <f>D$41</f>
        <v># 1708</v>
      </c>
      <c r="E120" s="410" t="str">
        <f>E$41</f>
        <v># 1709</v>
      </c>
      <c r="F120" s="410" t="str">
        <f>F41</f>
        <v># 1710</v>
      </c>
      <c r="G120" s="472" t="str">
        <f>G68</f>
        <v>新聞透視 # 16</v>
      </c>
      <c r="H120" s="557"/>
      <c r="I120" s="393"/>
    </row>
    <row r="121" spans="1:9" ht="17" customHeight="1">
      <c r="A121" s="541" t="s">
        <v>2</v>
      </c>
      <c r="B121" s="383"/>
      <c r="C121" s="421"/>
      <c r="D121" s="421"/>
      <c r="E121" s="421"/>
      <c r="F121" s="558" t="s">
        <v>95</v>
      </c>
      <c r="H121" s="465" t="str">
        <f>H38</f>
        <v>最佳拍檔 # 8</v>
      </c>
      <c r="I121" s="408" t="s">
        <v>2</v>
      </c>
    </row>
    <row r="122" spans="1:9" ht="17" customHeight="1">
      <c r="A122" s="423"/>
      <c r="B122" s="539" t="s">
        <v>63</v>
      </c>
      <c r="C122" s="410"/>
      <c r="D122" s="410" t="s">
        <v>62</v>
      </c>
      <c r="E122" s="410"/>
      <c r="F122" s="410"/>
      <c r="G122" s="513" t="s">
        <v>23</v>
      </c>
      <c r="H122" s="427"/>
      <c r="I122" s="426"/>
    </row>
    <row r="123" spans="1:9" ht="17" customHeight="1" thickBot="1">
      <c r="A123" s="559" t="s">
        <v>14</v>
      </c>
      <c r="B123" s="211" t="s">
        <v>390</v>
      </c>
      <c r="C123" s="212" t="s">
        <v>391</v>
      </c>
      <c r="D123" s="212" t="s">
        <v>392</v>
      </c>
      <c r="E123" s="212" t="s">
        <v>393</v>
      </c>
      <c r="F123" s="212" t="s">
        <v>394</v>
      </c>
      <c r="G123" s="560" t="str">
        <f>G40</f>
        <v>周六聊Teen谷 # 17</v>
      </c>
      <c r="H123" s="561"/>
      <c r="I123" s="562" t="s">
        <v>14</v>
      </c>
    </row>
    <row r="124" spans="1:9" ht="17" customHeight="1" thickTop="1">
      <c r="A124" s="563"/>
      <c r="B124" s="564" t="s">
        <v>395</v>
      </c>
      <c r="C124" s="358"/>
      <c r="D124" s="358"/>
      <c r="E124" s="358"/>
      <c r="F124" s="358"/>
      <c r="G124" s="358"/>
      <c r="H124" s="591">
        <f ca="1">TODAY()</f>
        <v>45758</v>
      </c>
      <c r="I124" s="592"/>
    </row>
    <row r="125" spans="1:9" ht="17" customHeight="1"/>
    <row r="126" spans="1:9" ht="17" customHeight="1"/>
    <row r="127" spans="1:9" ht="17" customHeight="1"/>
  </sheetData>
  <mergeCells count="14">
    <mergeCell ref="G93:H93"/>
    <mergeCell ref="H124:I124"/>
    <mergeCell ref="G42:H42"/>
    <mergeCell ref="E54:F54"/>
    <mergeCell ref="E55:F55"/>
    <mergeCell ref="G63:H63"/>
    <mergeCell ref="B65:F65"/>
    <mergeCell ref="G65:H65"/>
    <mergeCell ref="G25:H25"/>
    <mergeCell ref="C1:G1"/>
    <mergeCell ref="H2:I2"/>
    <mergeCell ref="G11:H11"/>
    <mergeCell ref="B12:F12"/>
    <mergeCell ref="G24:H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wk1</vt:lpstr>
      <vt:lpstr>wk2</vt:lpstr>
      <vt:lpstr>wk3</vt:lpstr>
      <vt:lpstr>wk4</vt:lpstr>
      <vt:lpstr>'wk1'!Print_Area</vt:lpstr>
    </vt:vector>
  </TitlesOfParts>
  <Company>Measat Broadcast Network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PCKPUA</dc:creator>
  <cp:lastModifiedBy>TANG, Chin Yee</cp:lastModifiedBy>
  <cp:lastPrinted>2024-12-03T08:43:03Z</cp:lastPrinted>
  <dcterms:created xsi:type="dcterms:W3CDTF">2009-06-03T02:40:18Z</dcterms:created>
  <dcterms:modified xsi:type="dcterms:W3CDTF">2025-04-11T03:34:40Z</dcterms:modified>
</cp:coreProperties>
</file>